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rei\Documents\R_Projects\SummerMilkweed19Data\Albert_Pollinator_Data\"/>
    </mc:Choice>
  </mc:AlternateContent>
  <xr:revisionPtr revIDLastSave="0" documentId="13_ncr:1_{306363BE-CF8B-43EE-B37F-F64117EE5832}" xr6:coauthVersionLast="45" xr6:coauthVersionMax="45" xr10:uidLastSave="{00000000-0000-0000-0000-000000000000}"/>
  <bookViews>
    <workbookView xWindow="-108" yWindow="-108" windowWidth="23256" windowHeight="12576" tabRatio="926" activeTab="6" xr2:uid="{B8CA5430-9377-47DD-BE18-1A90788E9697}"/>
  </bookViews>
  <sheets>
    <sheet name="Original_messy" sheetId="1" r:id="rId1"/>
    <sheet name="Sophie" sheetId="2" r:id="rId2"/>
    <sheet name="Sophie_noP0" sheetId="3" r:id="rId3"/>
    <sheet name="Sophie_noP0_no_ants" sheetId="4" r:id="rId4"/>
    <sheet name="Sophie_noP0_no_ants_consol_morp" sheetId="5" r:id="rId5"/>
    <sheet name="PivotTable" sheetId="8" r:id="rId6"/>
    <sheet name="PivotTable_byPop" sheetId="9" r:id="rId7"/>
    <sheet name="PivotTable_byPop_Coded" sheetId="12" r:id="rId8"/>
    <sheet name="Taxonomy" sheetId="7" r:id="rId9"/>
    <sheet name="Notes" sheetId="6" r:id="rId10"/>
  </sheet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V59" i="12" l="1"/>
  <c r="AV58" i="12"/>
  <c r="AV57" i="12"/>
  <c r="AV56" i="12"/>
  <c r="AV55" i="12"/>
  <c r="AV54" i="12"/>
  <c r="AV53" i="12"/>
  <c r="AV52" i="12"/>
  <c r="AV51" i="12"/>
  <c r="AV50" i="12"/>
  <c r="AV49" i="12"/>
  <c r="AV48" i="12"/>
  <c r="AV47" i="12"/>
  <c r="AV46" i="12"/>
  <c r="AV45" i="12"/>
  <c r="AV44" i="12"/>
  <c r="AV43" i="12"/>
  <c r="AV42" i="12"/>
  <c r="AV41" i="12"/>
  <c r="AV40" i="12"/>
  <c r="AV39" i="12"/>
  <c r="AV38" i="12"/>
  <c r="AV37" i="12"/>
  <c r="AV36" i="12"/>
  <c r="AV35" i="12"/>
  <c r="AV34" i="12"/>
  <c r="AV33" i="12"/>
  <c r="AV32" i="12"/>
  <c r="AV31" i="12"/>
  <c r="AV30" i="12"/>
  <c r="AV29" i="12"/>
  <c r="AV28" i="12"/>
  <c r="AV27" i="12"/>
  <c r="AV26" i="12"/>
  <c r="AV25" i="12"/>
  <c r="AV24" i="12"/>
  <c r="AV23" i="12"/>
  <c r="AV22" i="12"/>
  <c r="AV21" i="12"/>
  <c r="AV20" i="12"/>
  <c r="AV19" i="12"/>
  <c r="AV18" i="12"/>
  <c r="AV17" i="12"/>
  <c r="AV16" i="12"/>
  <c r="AV15" i="12"/>
  <c r="AV14" i="12"/>
  <c r="AV13" i="12"/>
  <c r="AV12" i="12"/>
  <c r="AV11" i="12"/>
  <c r="AV10" i="12"/>
  <c r="AV9" i="12"/>
  <c r="AV8" i="12"/>
  <c r="AV7" i="12"/>
  <c r="AV6" i="12"/>
  <c r="AV5" i="12"/>
  <c r="AV4" i="12"/>
  <c r="AV3" i="12"/>
  <c r="AV2" i="12"/>
  <c r="AW3" i="9"/>
  <c r="AW4" i="9"/>
  <c r="AW5" i="9"/>
  <c r="AW6" i="9"/>
  <c r="AW7" i="9"/>
  <c r="AW8" i="9"/>
  <c r="AW9" i="9"/>
  <c r="AW10" i="9"/>
  <c r="AW11" i="9"/>
  <c r="AW12" i="9"/>
  <c r="AW13" i="9"/>
  <c r="AW14" i="9"/>
  <c r="AW15" i="9"/>
  <c r="AW16" i="9"/>
  <c r="AW17" i="9"/>
  <c r="AW18" i="9"/>
  <c r="AW19" i="9"/>
  <c r="AW20" i="9"/>
  <c r="AW21" i="9"/>
  <c r="AW22" i="9"/>
  <c r="AW23" i="9"/>
  <c r="AW24" i="9"/>
  <c r="AW25" i="9"/>
  <c r="AW26" i="9"/>
  <c r="AW27" i="9"/>
  <c r="AW28" i="9"/>
  <c r="AW29" i="9"/>
  <c r="AW30" i="9"/>
  <c r="AW31" i="9"/>
  <c r="AW32" i="9"/>
  <c r="AW33" i="9"/>
  <c r="AW34" i="9"/>
  <c r="AW35" i="9"/>
  <c r="AW36" i="9"/>
  <c r="AW37" i="9"/>
  <c r="AW38" i="9"/>
  <c r="AW39" i="9"/>
  <c r="AW40" i="9"/>
  <c r="AW41" i="9"/>
  <c r="AW42" i="9"/>
  <c r="AW43" i="9"/>
  <c r="AW44" i="9"/>
  <c r="AW45" i="9"/>
  <c r="AW46" i="9"/>
  <c r="AW47" i="9"/>
  <c r="AW48" i="9"/>
  <c r="AW49" i="9"/>
  <c r="AW50" i="9"/>
  <c r="AW51" i="9"/>
  <c r="AW52" i="9"/>
  <c r="AW53" i="9"/>
  <c r="AW54" i="9"/>
  <c r="AW55" i="9"/>
  <c r="AW56" i="9"/>
  <c r="AW57" i="9"/>
  <c r="AW58" i="9"/>
  <c r="AW59" i="9"/>
  <c r="AW2" i="9"/>
  <c r="AY166" i="5"/>
  <c r="AX166" i="5"/>
  <c r="AW166" i="5"/>
  <c r="AV166" i="5"/>
  <c r="AU166" i="5"/>
  <c r="AT166" i="5"/>
  <c r="AS166" i="5"/>
  <c r="AR166" i="5"/>
  <c r="AQ166" i="5"/>
  <c r="AP166" i="5"/>
  <c r="AO166" i="5"/>
  <c r="AN166" i="5"/>
  <c r="AM166" i="5"/>
  <c r="AL166" i="5"/>
  <c r="AK166" i="5"/>
  <c r="AJ166" i="5"/>
  <c r="AI166" i="5"/>
  <c r="AH166" i="5"/>
  <c r="AG166" i="5"/>
  <c r="AF166" i="5"/>
  <c r="AE166" i="5"/>
  <c r="AD166" i="5"/>
  <c r="AC166" i="5"/>
  <c r="AB166" i="5"/>
  <c r="AA166" i="5"/>
  <c r="Z166" i="5"/>
  <c r="Y166" i="5"/>
  <c r="X166" i="5"/>
  <c r="W166" i="5"/>
  <c r="V166" i="5"/>
  <c r="U166" i="5"/>
  <c r="T166" i="5"/>
  <c r="S166" i="5"/>
  <c r="R166" i="5"/>
  <c r="Q166" i="5"/>
  <c r="P166" i="5"/>
  <c r="O166" i="5"/>
  <c r="N166" i="5"/>
  <c r="M166" i="5"/>
  <c r="L166" i="5"/>
  <c r="K166" i="5"/>
  <c r="J166" i="5"/>
  <c r="I166" i="5"/>
  <c r="BN165" i="5"/>
  <c r="BO165" i="5"/>
  <c r="BP165" i="5"/>
  <c r="BQ165" i="5"/>
  <c r="BR165" i="5"/>
  <c r="BS165" i="5"/>
  <c r="BT165" i="5"/>
  <c r="BU165" i="5"/>
  <c r="BV165" i="5"/>
  <c r="BW165" i="5"/>
  <c r="BX165" i="5"/>
  <c r="CM165" i="5"/>
  <c r="CL165" i="5"/>
  <c r="CJ165" i="5"/>
  <c r="CI165" i="5"/>
  <c r="CH165" i="5"/>
  <c r="CF165" i="5"/>
  <c r="CE165" i="5"/>
  <c r="CD165" i="5"/>
  <c r="CB165" i="5"/>
  <c r="BZ165" i="5"/>
  <c r="BN164" i="5"/>
  <c r="BO164" i="5"/>
  <c r="BP164" i="5"/>
  <c r="BQ164" i="5"/>
  <c r="BR164" i="5"/>
  <c r="BS164" i="5"/>
  <c r="BT164" i="5"/>
  <c r="BU164" i="5"/>
  <c r="BV164" i="5"/>
  <c r="BW164" i="5"/>
  <c r="BX164" i="5"/>
  <c r="CM164" i="5"/>
  <c r="CL164" i="5"/>
  <c r="CJ164" i="5"/>
  <c r="CI164" i="5"/>
  <c r="CH164" i="5"/>
  <c r="CF164" i="5"/>
  <c r="CE164" i="5"/>
  <c r="CD164" i="5"/>
  <c r="CB164" i="5"/>
  <c r="BZ164" i="5"/>
  <c r="BN163" i="5"/>
  <c r="BO163" i="5"/>
  <c r="BP163" i="5"/>
  <c r="BQ163" i="5"/>
  <c r="BR163" i="5"/>
  <c r="BS163" i="5"/>
  <c r="BT163" i="5"/>
  <c r="BU163" i="5"/>
  <c r="BV163" i="5"/>
  <c r="BW163" i="5"/>
  <c r="BX163" i="5"/>
  <c r="CM163" i="5"/>
  <c r="CL163" i="5"/>
  <c r="CJ163" i="5"/>
  <c r="CI163" i="5"/>
  <c r="CH163" i="5"/>
  <c r="CF163" i="5"/>
  <c r="CE163" i="5"/>
  <c r="CD163" i="5"/>
  <c r="CB163" i="5"/>
  <c r="BZ163" i="5"/>
  <c r="BN162" i="5"/>
  <c r="BO162" i="5"/>
  <c r="BP162" i="5"/>
  <c r="BQ162" i="5"/>
  <c r="BR162" i="5"/>
  <c r="BS162" i="5"/>
  <c r="BT162" i="5"/>
  <c r="BU162" i="5"/>
  <c r="BV162" i="5"/>
  <c r="BW162" i="5"/>
  <c r="BX162" i="5"/>
  <c r="CM162" i="5"/>
  <c r="CL162" i="5"/>
  <c r="CJ162" i="5"/>
  <c r="CI162" i="5"/>
  <c r="CH162" i="5"/>
  <c r="CF162" i="5"/>
  <c r="CE162" i="5"/>
  <c r="CD162" i="5"/>
  <c r="CB162" i="5"/>
  <c r="BZ162" i="5"/>
  <c r="BN161" i="5"/>
  <c r="BO161" i="5"/>
  <c r="BP161" i="5"/>
  <c r="BQ161" i="5"/>
  <c r="BR161" i="5"/>
  <c r="BS161" i="5"/>
  <c r="BT161" i="5"/>
  <c r="BU161" i="5"/>
  <c r="BV161" i="5"/>
  <c r="BW161" i="5"/>
  <c r="BX161" i="5"/>
  <c r="CM161" i="5"/>
  <c r="CL161" i="5"/>
  <c r="CJ161" i="5"/>
  <c r="CI161" i="5"/>
  <c r="CH161" i="5"/>
  <c r="CF161" i="5"/>
  <c r="CE161" i="5"/>
  <c r="CD161" i="5"/>
  <c r="CB161" i="5"/>
  <c r="BZ161" i="5"/>
  <c r="BN160" i="5"/>
  <c r="BO160" i="5"/>
  <c r="BP160" i="5"/>
  <c r="BQ160" i="5"/>
  <c r="BR160" i="5"/>
  <c r="BS160" i="5"/>
  <c r="BT160" i="5"/>
  <c r="BU160" i="5"/>
  <c r="BV160" i="5"/>
  <c r="BW160" i="5"/>
  <c r="BX160" i="5"/>
  <c r="CM160" i="5"/>
  <c r="CL160" i="5"/>
  <c r="CJ160" i="5"/>
  <c r="CI160" i="5"/>
  <c r="CH160" i="5"/>
  <c r="CF160" i="5"/>
  <c r="CE160" i="5"/>
  <c r="CD160" i="5"/>
  <c r="CB160" i="5"/>
  <c r="BZ160" i="5"/>
  <c r="BN159" i="5"/>
  <c r="BO159" i="5"/>
  <c r="BP159" i="5"/>
  <c r="BQ159" i="5"/>
  <c r="BR159" i="5"/>
  <c r="BS159" i="5"/>
  <c r="BT159" i="5"/>
  <c r="BU159" i="5"/>
  <c r="BV159" i="5"/>
  <c r="BW159" i="5"/>
  <c r="BX159" i="5"/>
  <c r="CM159" i="5"/>
  <c r="CL159" i="5"/>
  <c r="CJ159" i="5"/>
  <c r="CI159" i="5"/>
  <c r="CH159" i="5"/>
  <c r="CF159" i="5"/>
  <c r="CE159" i="5"/>
  <c r="CD159" i="5"/>
  <c r="CB159" i="5"/>
  <c r="BZ159" i="5"/>
  <c r="BN158" i="5"/>
  <c r="BO158" i="5"/>
  <c r="BP158" i="5"/>
  <c r="BQ158" i="5"/>
  <c r="BR158" i="5"/>
  <c r="BS158" i="5"/>
  <c r="BT158" i="5"/>
  <c r="BU158" i="5"/>
  <c r="BV158" i="5"/>
  <c r="BW158" i="5"/>
  <c r="BX158" i="5"/>
  <c r="CM158" i="5"/>
  <c r="CL158" i="5"/>
  <c r="CJ158" i="5"/>
  <c r="CI158" i="5"/>
  <c r="CH158" i="5"/>
  <c r="CF158" i="5"/>
  <c r="CE158" i="5"/>
  <c r="CD158" i="5"/>
  <c r="CB158" i="5"/>
  <c r="BZ158" i="5"/>
  <c r="BN157" i="5"/>
  <c r="BO157" i="5"/>
  <c r="BP157" i="5"/>
  <c r="BQ157" i="5"/>
  <c r="BR157" i="5"/>
  <c r="BS157" i="5"/>
  <c r="BT157" i="5"/>
  <c r="BU157" i="5"/>
  <c r="BV157" i="5"/>
  <c r="BW157" i="5"/>
  <c r="BX157" i="5"/>
  <c r="CM157" i="5"/>
  <c r="CL157" i="5"/>
  <c r="CJ157" i="5"/>
  <c r="CI157" i="5"/>
  <c r="CH157" i="5"/>
  <c r="CF157" i="5"/>
  <c r="CE157" i="5"/>
  <c r="CD157" i="5"/>
  <c r="CB157" i="5"/>
  <c r="BZ157" i="5"/>
  <c r="BN156" i="5"/>
  <c r="BO156" i="5"/>
  <c r="BP156" i="5"/>
  <c r="BQ156" i="5"/>
  <c r="BR156" i="5"/>
  <c r="BS156" i="5"/>
  <c r="BT156" i="5"/>
  <c r="BU156" i="5"/>
  <c r="BV156" i="5"/>
  <c r="BW156" i="5"/>
  <c r="BX156" i="5"/>
  <c r="CM156" i="5"/>
  <c r="CL156" i="5"/>
  <c r="CJ156" i="5"/>
  <c r="CI156" i="5"/>
  <c r="CH156" i="5"/>
  <c r="CF156" i="5"/>
  <c r="CE156" i="5"/>
  <c r="CD156" i="5"/>
  <c r="CB156" i="5"/>
  <c r="BZ156" i="5"/>
  <c r="BE156" i="5"/>
  <c r="BN155" i="5"/>
  <c r="BO155" i="5"/>
  <c r="BP155" i="5"/>
  <c r="BQ155" i="5"/>
  <c r="BR155" i="5"/>
  <c r="BS155" i="5"/>
  <c r="BT155" i="5"/>
  <c r="BU155" i="5"/>
  <c r="BV155" i="5"/>
  <c r="BW155" i="5"/>
  <c r="BX155" i="5"/>
  <c r="CM155" i="5"/>
  <c r="CL155" i="5"/>
  <c r="CJ155" i="5"/>
  <c r="CI155" i="5"/>
  <c r="CH155" i="5"/>
  <c r="CF155" i="5"/>
  <c r="CE155" i="5"/>
  <c r="CD155" i="5"/>
  <c r="CB155" i="5"/>
  <c r="BZ155" i="5"/>
  <c r="BE155" i="5"/>
  <c r="BN154" i="5"/>
  <c r="BO154" i="5"/>
  <c r="BP154" i="5"/>
  <c r="BQ154" i="5"/>
  <c r="BR154" i="5"/>
  <c r="BS154" i="5"/>
  <c r="BT154" i="5"/>
  <c r="BU154" i="5"/>
  <c r="BV154" i="5"/>
  <c r="BW154" i="5"/>
  <c r="BX154" i="5"/>
  <c r="CM154" i="5"/>
  <c r="CL154" i="5"/>
  <c r="CJ154" i="5"/>
  <c r="CI154" i="5"/>
  <c r="CH154" i="5"/>
  <c r="CF154" i="5"/>
  <c r="CE154" i="5"/>
  <c r="CD154" i="5"/>
  <c r="CB154" i="5"/>
  <c r="BZ154" i="5"/>
  <c r="BE154" i="5"/>
  <c r="BN153" i="5"/>
  <c r="BO153" i="5"/>
  <c r="BP153" i="5"/>
  <c r="BQ153" i="5"/>
  <c r="BR153" i="5"/>
  <c r="BS153" i="5"/>
  <c r="BT153" i="5"/>
  <c r="BU153" i="5"/>
  <c r="BV153" i="5"/>
  <c r="BW153" i="5"/>
  <c r="BX153" i="5"/>
  <c r="CM153" i="5"/>
  <c r="CL153" i="5"/>
  <c r="CJ153" i="5"/>
  <c r="CI153" i="5"/>
  <c r="CH153" i="5"/>
  <c r="CF153" i="5"/>
  <c r="CE153" i="5"/>
  <c r="CD153" i="5"/>
  <c r="CB153" i="5"/>
  <c r="BZ153" i="5"/>
  <c r="BE153" i="5"/>
  <c r="BN152" i="5"/>
  <c r="BO152" i="5"/>
  <c r="BP152" i="5"/>
  <c r="BQ152" i="5"/>
  <c r="BR152" i="5"/>
  <c r="BS152" i="5"/>
  <c r="BT152" i="5"/>
  <c r="BU152" i="5"/>
  <c r="BV152" i="5"/>
  <c r="BW152" i="5"/>
  <c r="BX152" i="5"/>
  <c r="CM152" i="5"/>
  <c r="CL152" i="5"/>
  <c r="CJ152" i="5"/>
  <c r="CI152" i="5"/>
  <c r="CH152" i="5"/>
  <c r="CF152" i="5"/>
  <c r="CE152" i="5"/>
  <c r="CD152" i="5"/>
  <c r="CB152" i="5"/>
  <c r="BZ152" i="5"/>
  <c r="BE152" i="5"/>
  <c r="BN151" i="5"/>
  <c r="BO151" i="5"/>
  <c r="BP151" i="5"/>
  <c r="BQ151" i="5"/>
  <c r="BR151" i="5"/>
  <c r="BS151" i="5"/>
  <c r="BT151" i="5"/>
  <c r="BU151" i="5"/>
  <c r="BV151" i="5"/>
  <c r="BW151" i="5"/>
  <c r="BX151" i="5"/>
  <c r="CM151" i="5"/>
  <c r="CL151" i="5"/>
  <c r="CJ151" i="5"/>
  <c r="CI151" i="5"/>
  <c r="CH151" i="5"/>
  <c r="CF151" i="5"/>
  <c r="CE151" i="5"/>
  <c r="CD151" i="5"/>
  <c r="CB151" i="5"/>
  <c r="BZ151" i="5"/>
  <c r="BE151" i="5"/>
  <c r="BN150" i="5"/>
  <c r="BO150" i="5"/>
  <c r="BP150" i="5"/>
  <c r="BQ150" i="5"/>
  <c r="BR150" i="5"/>
  <c r="BS150" i="5"/>
  <c r="BT150" i="5"/>
  <c r="BU150" i="5"/>
  <c r="BV150" i="5"/>
  <c r="BW150" i="5"/>
  <c r="BX150" i="5"/>
  <c r="CM150" i="5"/>
  <c r="CL150" i="5"/>
  <c r="CJ150" i="5"/>
  <c r="CI150" i="5"/>
  <c r="CH150" i="5"/>
  <c r="CF150" i="5"/>
  <c r="CE150" i="5"/>
  <c r="CD150" i="5"/>
  <c r="CB150" i="5"/>
  <c r="BZ150" i="5"/>
  <c r="BE150" i="5"/>
  <c r="BN149" i="5"/>
  <c r="BO149" i="5"/>
  <c r="BP149" i="5"/>
  <c r="BQ149" i="5"/>
  <c r="BR149" i="5"/>
  <c r="BS149" i="5"/>
  <c r="BT149" i="5"/>
  <c r="BU149" i="5"/>
  <c r="BV149" i="5"/>
  <c r="BW149" i="5"/>
  <c r="BX149" i="5"/>
  <c r="CM149" i="5"/>
  <c r="CL149" i="5"/>
  <c r="CJ149" i="5"/>
  <c r="CI149" i="5"/>
  <c r="CH149" i="5"/>
  <c r="CF149" i="5"/>
  <c r="CE149" i="5"/>
  <c r="CD149" i="5"/>
  <c r="CB149" i="5"/>
  <c r="BZ149" i="5"/>
  <c r="BE149" i="5"/>
  <c r="BN148" i="5"/>
  <c r="BO148" i="5"/>
  <c r="BP148" i="5"/>
  <c r="BQ148" i="5"/>
  <c r="BR148" i="5"/>
  <c r="BS148" i="5"/>
  <c r="BT148" i="5"/>
  <c r="BU148" i="5"/>
  <c r="BV148" i="5"/>
  <c r="BW148" i="5"/>
  <c r="BX148" i="5"/>
  <c r="CM148" i="5"/>
  <c r="CL148" i="5"/>
  <c r="CJ148" i="5"/>
  <c r="CI148" i="5"/>
  <c r="CH148" i="5"/>
  <c r="CF148" i="5"/>
  <c r="CE148" i="5"/>
  <c r="CD148" i="5"/>
  <c r="CB148" i="5"/>
  <c r="BZ148" i="5"/>
  <c r="BE148" i="5"/>
  <c r="BN147" i="5"/>
  <c r="BO147" i="5"/>
  <c r="BP147" i="5"/>
  <c r="BQ147" i="5"/>
  <c r="BR147" i="5"/>
  <c r="BS147" i="5"/>
  <c r="BT147" i="5"/>
  <c r="BU147" i="5"/>
  <c r="BV147" i="5"/>
  <c r="BW147" i="5"/>
  <c r="BX147" i="5"/>
  <c r="CM147" i="5"/>
  <c r="CL147" i="5"/>
  <c r="CJ147" i="5"/>
  <c r="CI147" i="5"/>
  <c r="CH147" i="5"/>
  <c r="CF147" i="5"/>
  <c r="CE147" i="5"/>
  <c r="CD147" i="5"/>
  <c r="CB147" i="5"/>
  <c r="BZ147" i="5"/>
  <c r="BE147" i="5"/>
  <c r="BN146" i="5"/>
  <c r="BO146" i="5"/>
  <c r="BP146" i="5"/>
  <c r="BQ146" i="5"/>
  <c r="BR146" i="5"/>
  <c r="BS146" i="5"/>
  <c r="BT146" i="5"/>
  <c r="BU146" i="5"/>
  <c r="BV146" i="5"/>
  <c r="BW146" i="5"/>
  <c r="BX146" i="5"/>
  <c r="CM146" i="5"/>
  <c r="CL146" i="5"/>
  <c r="CJ146" i="5"/>
  <c r="CI146" i="5"/>
  <c r="CH146" i="5"/>
  <c r="CF146" i="5"/>
  <c r="CE146" i="5"/>
  <c r="CD146" i="5"/>
  <c r="CB146" i="5"/>
  <c r="BZ146" i="5"/>
  <c r="BE146" i="5"/>
  <c r="BN145" i="5"/>
  <c r="BO145" i="5"/>
  <c r="BP145" i="5"/>
  <c r="BQ145" i="5"/>
  <c r="BR145" i="5"/>
  <c r="BS145" i="5"/>
  <c r="BT145" i="5"/>
  <c r="BU145" i="5"/>
  <c r="BV145" i="5"/>
  <c r="BW145" i="5"/>
  <c r="BX145" i="5"/>
  <c r="CM145" i="5"/>
  <c r="CL145" i="5"/>
  <c r="CJ145" i="5"/>
  <c r="CI145" i="5"/>
  <c r="CH145" i="5"/>
  <c r="CF145" i="5"/>
  <c r="CE145" i="5"/>
  <c r="CD145" i="5"/>
  <c r="CB145" i="5"/>
  <c r="BZ145" i="5"/>
  <c r="BE145" i="5"/>
  <c r="BN144" i="5"/>
  <c r="BO144" i="5"/>
  <c r="BP144" i="5"/>
  <c r="BQ144" i="5"/>
  <c r="BR144" i="5"/>
  <c r="BS144" i="5"/>
  <c r="BT144" i="5"/>
  <c r="BU144" i="5"/>
  <c r="BV144" i="5"/>
  <c r="BW144" i="5"/>
  <c r="BX144" i="5"/>
  <c r="CM144" i="5"/>
  <c r="CL144" i="5"/>
  <c r="CJ144" i="5"/>
  <c r="CI144" i="5"/>
  <c r="CH144" i="5"/>
  <c r="CF144" i="5"/>
  <c r="CE144" i="5"/>
  <c r="CD144" i="5"/>
  <c r="CB144" i="5"/>
  <c r="BZ144" i="5"/>
  <c r="BE144" i="5"/>
  <c r="BN143" i="5"/>
  <c r="BO143" i="5"/>
  <c r="BP143" i="5"/>
  <c r="BQ143" i="5"/>
  <c r="BR143" i="5"/>
  <c r="BS143" i="5"/>
  <c r="BT143" i="5"/>
  <c r="BU143" i="5"/>
  <c r="BV143" i="5"/>
  <c r="BW143" i="5"/>
  <c r="BX143" i="5"/>
  <c r="CM143" i="5"/>
  <c r="CL143" i="5"/>
  <c r="CJ143" i="5"/>
  <c r="CI143" i="5"/>
  <c r="CH143" i="5"/>
  <c r="CF143" i="5"/>
  <c r="CE143" i="5"/>
  <c r="CD143" i="5"/>
  <c r="CB143" i="5"/>
  <c r="BZ143" i="5"/>
  <c r="BE143" i="5"/>
  <c r="BN142" i="5"/>
  <c r="BO142" i="5"/>
  <c r="BP142" i="5"/>
  <c r="BQ142" i="5"/>
  <c r="BR142" i="5"/>
  <c r="BS142" i="5"/>
  <c r="BT142" i="5"/>
  <c r="BU142" i="5"/>
  <c r="BV142" i="5"/>
  <c r="BW142" i="5"/>
  <c r="BX142" i="5"/>
  <c r="CM142" i="5"/>
  <c r="CL142" i="5"/>
  <c r="CJ142" i="5"/>
  <c r="CI142" i="5"/>
  <c r="CH142" i="5"/>
  <c r="CF142" i="5"/>
  <c r="CE142" i="5"/>
  <c r="CD142" i="5"/>
  <c r="CB142" i="5"/>
  <c r="BZ142" i="5"/>
  <c r="BE142" i="5"/>
  <c r="BN141" i="5"/>
  <c r="BO141" i="5"/>
  <c r="BP141" i="5"/>
  <c r="BQ141" i="5"/>
  <c r="BR141" i="5"/>
  <c r="BS141" i="5"/>
  <c r="BT141" i="5"/>
  <c r="BU141" i="5"/>
  <c r="BV141" i="5"/>
  <c r="BW141" i="5"/>
  <c r="BX141" i="5"/>
  <c r="CM141" i="5"/>
  <c r="CL141" i="5"/>
  <c r="CJ141" i="5"/>
  <c r="CI141" i="5"/>
  <c r="CH141" i="5"/>
  <c r="CF141" i="5"/>
  <c r="CE141" i="5"/>
  <c r="CD141" i="5"/>
  <c r="CB141" i="5"/>
  <c r="BZ141" i="5"/>
  <c r="BE141" i="5"/>
  <c r="BN140" i="5"/>
  <c r="BO140" i="5"/>
  <c r="BP140" i="5"/>
  <c r="BQ140" i="5"/>
  <c r="BR140" i="5"/>
  <c r="BS140" i="5"/>
  <c r="BT140" i="5"/>
  <c r="BU140" i="5"/>
  <c r="BV140" i="5"/>
  <c r="BW140" i="5"/>
  <c r="BX140" i="5"/>
  <c r="CM140" i="5"/>
  <c r="CL140" i="5"/>
  <c r="CJ140" i="5"/>
  <c r="CI140" i="5"/>
  <c r="CH140" i="5"/>
  <c r="CF140" i="5"/>
  <c r="CE140" i="5"/>
  <c r="CD140" i="5"/>
  <c r="CB140" i="5"/>
  <c r="BZ140" i="5"/>
  <c r="BE140" i="5"/>
  <c r="BN139" i="5"/>
  <c r="BO139" i="5"/>
  <c r="BP139" i="5"/>
  <c r="BQ139" i="5"/>
  <c r="BR139" i="5"/>
  <c r="BS139" i="5"/>
  <c r="BT139" i="5"/>
  <c r="BU139" i="5"/>
  <c r="BV139" i="5"/>
  <c r="BW139" i="5"/>
  <c r="BX139" i="5"/>
  <c r="CM139" i="5"/>
  <c r="CL139" i="5"/>
  <c r="CJ139" i="5"/>
  <c r="CI139" i="5"/>
  <c r="CH139" i="5"/>
  <c r="CF139" i="5"/>
  <c r="CE139" i="5"/>
  <c r="CD139" i="5"/>
  <c r="CB139" i="5"/>
  <c r="BZ139" i="5"/>
  <c r="BE139" i="5"/>
  <c r="BN138" i="5"/>
  <c r="BO138" i="5"/>
  <c r="BP138" i="5"/>
  <c r="BQ138" i="5"/>
  <c r="BR138" i="5"/>
  <c r="BS138" i="5"/>
  <c r="BT138" i="5"/>
  <c r="BU138" i="5"/>
  <c r="BV138" i="5"/>
  <c r="BW138" i="5"/>
  <c r="BX138" i="5"/>
  <c r="CM138" i="5"/>
  <c r="CL138" i="5"/>
  <c r="CJ138" i="5"/>
  <c r="CI138" i="5"/>
  <c r="CH138" i="5"/>
  <c r="CF138" i="5"/>
  <c r="CE138" i="5"/>
  <c r="CD138" i="5"/>
  <c r="CB138" i="5"/>
  <c r="BZ138" i="5"/>
  <c r="BE138" i="5"/>
  <c r="BN137" i="5"/>
  <c r="BO137" i="5"/>
  <c r="BP137" i="5"/>
  <c r="BQ137" i="5"/>
  <c r="BR137" i="5"/>
  <c r="BS137" i="5"/>
  <c r="BT137" i="5"/>
  <c r="BU137" i="5"/>
  <c r="BV137" i="5"/>
  <c r="BW137" i="5"/>
  <c r="BX137" i="5"/>
  <c r="CM137" i="5"/>
  <c r="CL137" i="5"/>
  <c r="CJ137" i="5"/>
  <c r="CI137" i="5"/>
  <c r="CH137" i="5"/>
  <c r="CF137" i="5"/>
  <c r="CE137" i="5"/>
  <c r="CD137" i="5"/>
  <c r="CB137" i="5"/>
  <c r="BZ137" i="5"/>
  <c r="BE137" i="5"/>
  <c r="BN136" i="5"/>
  <c r="BO136" i="5"/>
  <c r="BP136" i="5"/>
  <c r="BQ136" i="5"/>
  <c r="BR136" i="5"/>
  <c r="BS136" i="5"/>
  <c r="BT136" i="5"/>
  <c r="BU136" i="5"/>
  <c r="BV136" i="5"/>
  <c r="BW136" i="5"/>
  <c r="BX136" i="5"/>
  <c r="CM136" i="5"/>
  <c r="CL136" i="5"/>
  <c r="CJ136" i="5"/>
  <c r="CI136" i="5"/>
  <c r="CH136" i="5"/>
  <c r="CF136" i="5"/>
  <c r="CE136" i="5"/>
  <c r="CD136" i="5"/>
  <c r="CB136" i="5"/>
  <c r="BZ136" i="5"/>
  <c r="BE136" i="5"/>
  <c r="BN135" i="5"/>
  <c r="BO135" i="5"/>
  <c r="BP135" i="5"/>
  <c r="BQ135" i="5"/>
  <c r="BR135" i="5"/>
  <c r="BS135" i="5"/>
  <c r="BT135" i="5"/>
  <c r="BU135" i="5"/>
  <c r="BV135" i="5"/>
  <c r="BW135" i="5"/>
  <c r="BX135" i="5"/>
  <c r="CM135" i="5"/>
  <c r="CL135" i="5"/>
  <c r="CJ135" i="5"/>
  <c r="CI135" i="5"/>
  <c r="CH135" i="5"/>
  <c r="CF135" i="5"/>
  <c r="CE135" i="5"/>
  <c r="CD135" i="5"/>
  <c r="CB135" i="5"/>
  <c r="BZ135" i="5"/>
  <c r="BE135" i="5"/>
  <c r="BN134" i="5"/>
  <c r="BO134" i="5"/>
  <c r="BP134" i="5"/>
  <c r="BQ134" i="5"/>
  <c r="BR134" i="5"/>
  <c r="BS134" i="5"/>
  <c r="BT134" i="5"/>
  <c r="BU134" i="5"/>
  <c r="BV134" i="5"/>
  <c r="BW134" i="5"/>
  <c r="BX134" i="5"/>
  <c r="CM134" i="5"/>
  <c r="CL134" i="5"/>
  <c r="CJ134" i="5"/>
  <c r="CI134" i="5"/>
  <c r="CH134" i="5"/>
  <c r="CF134" i="5"/>
  <c r="CE134" i="5"/>
  <c r="CD134" i="5"/>
  <c r="CB134" i="5"/>
  <c r="BZ134" i="5"/>
  <c r="BE134" i="5"/>
  <c r="BN133" i="5"/>
  <c r="BO133" i="5"/>
  <c r="BP133" i="5"/>
  <c r="BQ133" i="5"/>
  <c r="BR133" i="5"/>
  <c r="BS133" i="5"/>
  <c r="BT133" i="5"/>
  <c r="BU133" i="5"/>
  <c r="BV133" i="5"/>
  <c r="BW133" i="5"/>
  <c r="BX133" i="5"/>
  <c r="CM133" i="5"/>
  <c r="CL133" i="5"/>
  <c r="CJ133" i="5"/>
  <c r="CI133" i="5"/>
  <c r="CH133" i="5"/>
  <c r="CF133" i="5"/>
  <c r="CE133" i="5"/>
  <c r="CD133" i="5"/>
  <c r="CB133" i="5"/>
  <c r="BZ133" i="5"/>
  <c r="BE133" i="5"/>
  <c r="BN132" i="5"/>
  <c r="BO132" i="5"/>
  <c r="BP132" i="5"/>
  <c r="BQ132" i="5"/>
  <c r="BR132" i="5"/>
  <c r="BS132" i="5"/>
  <c r="BT132" i="5"/>
  <c r="BU132" i="5"/>
  <c r="BV132" i="5"/>
  <c r="BW132" i="5"/>
  <c r="BX132" i="5"/>
  <c r="CM132" i="5"/>
  <c r="CL132" i="5"/>
  <c r="CJ132" i="5"/>
  <c r="CI132" i="5"/>
  <c r="CH132" i="5"/>
  <c r="CF132" i="5"/>
  <c r="CE132" i="5"/>
  <c r="CD132" i="5"/>
  <c r="CB132" i="5"/>
  <c r="BZ132" i="5"/>
  <c r="BE132" i="5"/>
  <c r="BN131" i="5"/>
  <c r="BO131" i="5"/>
  <c r="BP131" i="5"/>
  <c r="BQ131" i="5"/>
  <c r="BR131" i="5"/>
  <c r="BS131" i="5"/>
  <c r="BT131" i="5"/>
  <c r="BU131" i="5"/>
  <c r="BV131" i="5"/>
  <c r="BW131" i="5"/>
  <c r="BX131" i="5"/>
  <c r="CM131" i="5"/>
  <c r="CL131" i="5"/>
  <c r="CJ131" i="5"/>
  <c r="CI131" i="5"/>
  <c r="CH131" i="5"/>
  <c r="CF131" i="5"/>
  <c r="CE131" i="5"/>
  <c r="CD131" i="5"/>
  <c r="CB131" i="5"/>
  <c r="BZ131" i="5"/>
  <c r="BE131" i="5"/>
  <c r="BN130" i="5"/>
  <c r="BO130" i="5"/>
  <c r="BP130" i="5"/>
  <c r="BQ130" i="5"/>
  <c r="BR130" i="5"/>
  <c r="BS130" i="5"/>
  <c r="BT130" i="5"/>
  <c r="BU130" i="5"/>
  <c r="BV130" i="5"/>
  <c r="BW130" i="5"/>
  <c r="BX130" i="5"/>
  <c r="CM130" i="5"/>
  <c r="CL130" i="5"/>
  <c r="CJ130" i="5"/>
  <c r="CI130" i="5"/>
  <c r="CH130" i="5"/>
  <c r="CF130" i="5"/>
  <c r="CE130" i="5"/>
  <c r="CD130" i="5"/>
  <c r="CB130" i="5"/>
  <c r="BZ130" i="5"/>
  <c r="BE130" i="5"/>
  <c r="BN129" i="5"/>
  <c r="BO129" i="5"/>
  <c r="BP129" i="5"/>
  <c r="BQ129" i="5"/>
  <c r="BR129" i="5"/>
  <c r="BS129" i="5"/>
  <c r="BT129" i="5"/>
  <c r="BU129" i="5"/>
  <c r="BV129" i="5"/>
  <c r="BW129" i="5"/>
  <c r="BX129" i="5"/>
  <c r="CM129" i="5"/>
  <c r="CL129" i="5"/>
  <c r="CJ129" i="5"/>
  <c r="CI129" i="5"/>
  <c r="CH129" i="5"/>
  <c r="CF129" i="5"/>
  <c r="CE129" i="5"/>
  <c r="CD129" i="5"/>
  <c r="CB129" i="5"/>
  <c r="BZ129" i="5"/>
  <c r="BE129" i="5"/>
  <c r="BN128" i="5"/>
  <c r="BO128" i="5"/>
  <c r="BP128" i="5"/>
  <c r="BQ128" i="5"/>
  <c r="BR128" i="5"/>
  <c r="BS128" i="5"/>
  <c r="BT128" i="5"/>
  <c r="BU128" i="5"/>
  <c r="BV128" i="5"/>
  <c r="BW128" i="5"/>
  <c r="BX128" i="5"/>
  <c r="CM128" i="5"/>
  <c r="CL128" i="5"/>
  <c r="CJ128" i="5"/>
  <c r="CI128" i="5"/>
  <c r="CH128" i="5"/>
  <c r="CF128" i="5"/>
  <c r="CE128" i="5"/>
  <c r="CD128" i="5"/>
  <c r="CB128" i="5"/>
  <c r="BZ128" i="5"/>
  <c r="BE128" i="5"/>
  <c r="BN127" i="5"/>
  <c r="BO127" i="5"/>
  <c r="BP127" i="5"/>
  <c r="BQ127" i="5"/>
  <c r="BR127" i="5"/>
  <c r="BS127" i="5"/>
  <c r="BT127" i="5"/>
  <c r="BU127" i="5"/>
  <c r="BV127" i="5"/>
  <c r="BW127" i="5"/>
  <c r="BX127" i="5"/>
  <c r="CM127" i="5"/>
  <c r="CL127" i="5"/>
  <c r="CJ127" i="5"/>
  <c r="CI127" i="5"/>
  <c r="CH127" i="5"/>
  <c r="CF127" i="5"/>
  <c r="CE127" i="5"/>
  <c r="CD127" i="5"/>
  <c r="CB127" i="5"/>
  <c r="BZ127" i="5"/>
  <c r="BE127" i="5"/>
  <c r="BN126" i="5"/>
  <c r="BO126" i="5"/>
  <c r="BP126" i="5"/>
  <c r="BQ126" i="5"/>
  <c r="BR126" i="5"/>
  <c r="BS126" i="5"/>
  <c r="BT126" i="5"/>
  <c r="BU126" i="5"/>
  <c r="BV126" i="5"/>
  <c r="BW126" i="5"/>
  <c r="BX126" i="5"/>
  <c r="CM126" i="5"/>
  <c r="CL126" i="5"/>
  <c r="CJ126" i="5"/>
  <c r="CI126" i="5"/>
  <c r="CH126" i="5"/>
  <c r="CF126" i="5"/>
  <c r="CE126" i="5"/>
  <c r="CD126" i="5"/>
  <c r="CB126" i="5"/>
  <c r="BZ126" i="5"/>
  <c r="BE126" i="5"/>
  <c r="BN125" i="5"/>
  <c r="BO125" i="5"/>
  <c r="BP125" i="5"/>
  <c r="BQ125" i="5"/>
  <c r="BR125" i="5"/>
  <c r="BS125" i="5"/>
  <c r="BT125" i="5"/>
  <c r="BU125" i="5"/>
  <c r="BV125" i="5"/>
  <c r="BW125" i="5"/>
  <c r="BX125" i="5"/>
  <c r="CM125" i="5"/>
  <c r="CL125" i="5"/>
  <c r="CJ125" i="5"/>
  <c r="CI125" i="5"/>
  <c r="CH125" i="5"/>
  <c r="CF125" i="5"/>
  <c r="CE125" i="5"/>
  <c r="CD125" i="5"/>
  <c r="CB125" i="5"/>
  <c r="BZ125" i="5"/>
  <c r="BE125" i="5"/>
  <c r="BN124" i="5"/>
  <c r="BO124" i="5"/>
  <c r="BP124" i="5"/>
  <c r="BQ124" i="5"/>
  <c r="BR124" i="5"/>
  <c r="BS124" i="5"/>
  <c r="BT124" i="5"/>
  <c r="BU124" i="5"/>
  <c r="BV124" i="5"/>
  <c r="BW124" i="5"/>
  <c r="BX124" i="5"/>
  <c r="CM124" i="5"/>
  <c r="CL124" i="5"/>
  <c r="CJ124" i="5"/>
  <c r="CI124" i="5"/>
  <c r="CH124" i="5"/>
  <c r="CF124" i="5"/>
  <c r="CE124" i="5"/>
  <c r="CD124" i="5"/>
  <c r="CB124" i="5"/>
  <c r="BZ124" i="5"/>
  <c r="BE124" i="5"/>
  <c r="BN123" i="5"/>
  <c r="BO123" i="5"/>
  <c r="BP123" i="5"/>
  <c r="BQ123" i="5"/>
  <c r="BR123" i="5"/>
  <c r="BS123" i="5"/>
  <c r="BT123" i="5"/>
  <c r="BU123" i="5"/>
  <c r="BV123" i="5"/>
  <c r="BW123" i="5"/>
  <c r="BX123" i="5"/>
  <c r="CM123" i="5"/>
  <c r="CL123" i="5"/>
  <c r="CJ123" i="5"/>
  <c r="CI123" i="5"/>
  <c r="CH123" i="5"/>
  <c r="CF123" i="5"/>
  <c r="CE123" i="5"/>
  <c r="CD123" i="5"/>
  <c r="CB123" i="5"/>
  <c r="BZ123" i="5"/>
  <c r="BE123" i="5"/>
  <c r="BN122" i="5"/>
  <c r="BO122" i="5"/>
  <c r="BP122" i="5"/>
  <c r="BQ122" i="5"/>
  <c r="BR122" i="5"/>
  <c r="BS122" i="5"/>
  <c r="BT122" i="5"/>
  <c r="BU122" i="5"/>
  <c r="BV122" i="5"/>
  <c r="BW122" i="5"/>
  <c r="BX122" i="5"/>
  <c r="CM122" i="5"/>
  <c r="CL122" i="5"/>
  <c r="CJ122" i="5"/>
  <c r="CI122" i="5"/>
  <c r="CH122" i="5"/>
  <c r="CF122" i="5"/>
  <c r="CE122" i="5"/>
  <c r="CD122" i="5"/>
  <c r="CB122" i="5"/>
  <c r="BZ122" i="5"/>
  <c r="BE122" i="5"/>
  <c r="BN121" i="5"/>
  <c r="BO121" i="5"/>
  <c r="BP121" i="5"/>
  <c r="BQ121" i="5"/>
  <c r="BR121" i="5"/>
  <c r="BS121" i="5"/>
  <c r="BT121" i="5"/>
  <c r="BU121" i="5"/>
  <c r="BV121" i="5"/>
  <c r="BW121" i="5"/>
  <c r="BX121" i="5"/>
  <c r="CM121" i="5"/>
  <c r="CL121" i="5"/>
  <c r="CJ121" i="5"/>
  <c r="CI121" i="5"/>
  <c r="CH121" i="5"/>
  <c r="CF121" i="5"/>
  <c r="CE121" i="5"/>
  <c r="CD121" i="5"/>
  <c r="CB121" i="5"/>
  <c r="BZ121" i="5"/>
  <c r="BE121" i="5"/>
  <c r="BN120" i="5"/>
  <c r="BO120" i="5"/>
  <c r="BP120" i="5"/>
  <c r="BQ120" i="5"/>
  <c r="BR120" i="5"/>
  <c r="BS120" i="5"/>
  <c r="BT120" i="5"/>
  <c r="BU120" i="5"/>
  <c r="BV120" i="5"/>
  <c r="BW120" i="5"/>
  <c r="BX120" i="5"/>
  <c r="CM120" i="5"/>
  <c r="CL120" i="5"/>
  <c r="CJ120" i="5"/>
  <c r="CI120" i="5"/>
  <c r="CH120" i="5"/>
  <c r="CF120" i="5"/>
  <c r="CE120" i="5"/>
  <c r="CD120" i="5"/>
  <c r="CB120" i="5"/>
  <c r="BZ120" i="5"/>
  <c r="BE120" i="5"/>
  <c r="BN119" i="5"/>
  <c r="BO119" i="5"/>
  <c r="BP119" i="5"/>
  <c r="BQ119" i="5"/>
  <c r="BR119" i="5"/>
  <c r="BS119" i="5"/>
  <c r="BT119" i="5"/>
  <c r="BU119" i="5"/>
  <c r="BV119" i="5"/>
  <c r="BW119" i="5"/>
  <c r="BX119" i="5"/>
  <c r="CM119" i="5"/>
  <c r="CL119" i="5"/>
  <c r="CJ119" i="5"/>
  <c r="CI119" i="5"/>
  <c r="CH119" i="5"/>
  <c r="CF119" i="5"/>
  <c r="CE119" i="5"/>
  <c r="CD119" i="5"/>
  <c r="CB119" i="5"/>
  <c r="BZ119" i="5"/>
  <c r="BE119" i="5"/>
  <c r="BN118" i="5"/>
  <c r="BO118" i="5"/>
  <c r="BP118" i="5"/>
  <c r="BQ118" i="5"/>
  <c r="BR118" i="5"/>
  <c r="BS118" i="5"/>
  <c r="BT118" i="5"/>
  <c r="BU118" i="5"/>
  <c r="BV118" i="5"/>
  <c r="BW118" i="5"/>
  <c r="BX118" i="5"/>
  <c r="CM118" i="5"/>
  <c r="CL118" i="5"/>
  <c r="CJ118" i="5"/>
  <c r="CI118" i="5"/>
  <c r="CH118" i="5"/>
  <c r="CF118" i="5"/>
  <c r="CE118" i="5"/>
  <c r="CD118" i="5"/>
  <c r="CB118" i="5"/>
  <c r="BZ118" i="5"/>
  <c r="BE118" i="5"/>
  <c r="BN117" i="5"/>
  <c r="BO117" i="5"/>
  <c r="BP117" i="5"/>
  <c r="BQ117" i="5"/>
  <c r="BR117" i="5"/>
  <c r="BS117" i="5"/>
  <c r="BT117" i="5"/>
  <c r="BU117" i="5"/>
  <c r="BV117" i="5"/>
  <c r="BW117" i="5"/>
  <c r="BX117" i="5"/>
  <c r="CM117" i="5"/>
  <c r="CL117" i="5"/>
  <c r="CJ117" i="5"/>
  <c r="CI117" i="5"/>
  <c r="CH117" i="5"/>
  <c r="CF117" i="5"/>
  <c r="CE117" i="5"/>
  <c r="CD117" i="5"/>
  <c r="CB117" i="5"/>
  <c r="BZ117" i="5"/>
  <c r="BE117" i="5"/>
  <c r="BN116" i="5"/>
  <c r="BO116" i="5"/>
  <c r="BP116" i="5"/>
  <c r="BQ116" i="5"/>
  <c r="BR116" i="5"/>
  <c r="BS116" i="5"/>
  <c r="BT116" i="5"/>
  <c r="BU116" i="5"/>
  <c r="BV116" i="5"/>
  <c r="BW116" i="5"/>
  <c r="BX116" i="5"/>
  <c r="CM116" i="5"/>
  <c r="CL116" i="5"/>
  <c r="CJ116" i="5"/>
  <c r="CI116" i="5"/>
  <c r="CH116" i="5"/>
  <c r="CF116" i="5"/>
  <c r="CE116" i="5"/>
  <c r="CD116" i="5"/>
  <c r="CB116" i="5"/>
  <c r="BZ116" i="5"/>
  <c r="BE116" i="5"/>
  <c r="BN115" i="5"/>
  <c r="BO115" i="5"/>
  <c r="BP115" i="5"/>
  <c r="BQ115" i="5"/>
  <c r="BR115" i="5"/>
  <c r="BS115" i="5"/>
  <c r="BT115" i="5"/>
  <c r="BU115" i="5"/>
  <c r="BV115" i="5"/>
  <c r="BW115" i="5"/>
  <c r="BX115" i="5"/>
  <c r="CM115" i="5"/>
  <c r="CL115" i="5"/>
  <c r="CJ115" i="5"/>
  <c r="CI115" i="5"/>
  <c r="CH115" i="5"/>
  <c r="CF115" i="5"/>
  <c r="CE115" i="5"/>
  <c r="CD115" i="5"/>
  <c r="CB115" i="5"/>
  <c r="BZ115" i="5"/>
  <c r="BE115" i="5"/>
  <c r="BN114" i="5"/>
  <c r="BO114" i="5"/>
  <c r="BP114" i="5"/>
  <c r="BQ114" i="5"/>
  <c r="BR114" i="5"/>
  <c r="BS114" i="5"/>
  <c r="BT114" i="5"/>
  <c r="BU114" i="5"/>
  <c r="BV114" i="5"/>
  <c r="BW114" i="5"/>
  <c r="BX114" i="5"/>
  <c r="CM114" i="5"/>
  <c r="CL114" i="5"/>
  <c r="CJ114" i="5"/>
  <c r="CI114" i="5"/>
  <c r="CH114" i="5"/>
  <c r="CF114" i="5"/>
  <c r="CE114" i="5"/>
  <c r="CD114" i="5"/>
  <c r="CB114" i="5"/>
  <c r="BZ114" i="5"/>
  <c r="BE114" i="5"/>
  <c r="BN113" i="5"/>
  <c r="BO113" i="5"/>
  <c r="BP113" i="5"/>
  <c r="BQ113" i="5"/>
  <c r="BR113" i="5"/>
  <c r="BS113" i="5"/>
  <c r="BT113" i="5"/>
  <c r="BU113" i="5"/>
  <c r="BV113" i="5"/>
  <c r="BW113" i="5"/>
  <c r="BX113" i="5"/>
  <c r="CM113" i="5"/>
  <c r="CL113" i="5"/>
  <c r="CJ113" i="5"/>
  <c r="CI113" i="5"/>
  <c r="CH113" i="5"/>
  <c r="CF113" i="5"/>
  <c r="CE113" i="5"/>
  <c r="CD113" i="5"/>
  <c r="CB113" i="5"/>
  <c r="BZ113" i="5"/>
  <c r="BE113" i="5"/>
  <c r="BN112" i="5"/>
  <c r="BO112" i="5"/>
  <c r="BP112" i="5"/>
  <c r="BQ112" i="5"/>
  <c r="BR112" i="5"/>
  <c r="BS112" i="5"/>
  <c r="BT112" i="5"/>
  <c r="BU112" i="5"/>
  <c r="BV112" i="5"/>
  <c r="BW112" i="5"/>
  <c r="BX112" i="5"/>
  <c r="CM112" i="5"/>
  <c r="CL112" i="5"/>
  <c r="CJ112" i="5"/>
  <c r="CI112" i="5"/>
  <c r="CH112" i="5"/>
  <c r="CF112" i="5"/>
  <c r="CE112" i="5"/>
  <c r="CD112" i="5"/>
  <c r="CB112" i="5"/>
  <c r="BZ112" i="5"/>
  <c r="BE112" i="5"/>
  <c r="BN111" i="5"/>
  <c r="BO111" i="5"/>
  <c r="BP111" i="5"/>
  <c r="BQ111" i="5"/>
  <c r="BR111" i="5"/>
  <c r="BS111" i="5"/>
  <c r="BT111" i="5"/>
  <c r="BU111" i="5"/>
  <c r="BV111" i="5"/>
  <c r="BW111" i="5"/>
  <c r="BX111" i="5"/>
  <c r="CM111" i="5"/>
  <c r="CL111" i="5"/>
  <c r="CJ111" i="5"/>
  <c r="CI111" i="5"/>
  <c r="CH111" i="5"/>
  <c r="CF111" i="5"/>
  <c r="CE111" i="5"/>
  <c r="CD111" i="5"/>
  <c r="CB111" i="5"/>
  <c r="BZ111" i="5"/>
  <c r="BE111" i="5"/>
  <c r="BN110" i="5"/>
  <c r="BO110" i="5"/>
  <c r="BP110" i="5"/>
  <c r="BQ110" i="5"/>
  <c r="BR110" i="5"/>
  <c r="BS110" i="5"/>
  <c r="BT110" i="5"/>
  <c r="BU110" i="5"/>
  <c r="BV110" i="5"/>
  <c r="BW110" i="5"/>
  <c r="BX110" i="5"/>
  <c r="CM110" i="5"/>
  <c r="CL110" i="5"/>
  <c r="CJ110" i="5"/>
  <c r="CI110" i="5"/>
  <c r="CH110" i="5"/>
  <c r="CF110" i="5"/>
  <c r="CE110" i="5"/>
  <c r="CD110" i="5"/>
  <c r="CB110" i="5"/>
  <c r="BZ110" i="5"/>
  <c r="BE110" i="5"/>
  <c r="BN109" i="5"/>
  <c r="BO109" i="5"/>
  <c r="BP109" i="5"/>
  <c r="BQ109" i="5"/>
  <c r="BR109" i="5"/>
  <c r="BS109" i="5"/>
  <c r="BT109" i="5"/>
  <c r="BU109" i="5"/>
  <c r="BV109" i="5"/>
  <c r="BW109" i="5"/>
  <c r="BX109" i="5"/>
  <c r="CM109" i="5"/>
  <c r="CL109" i="5"/>
  <c r="CJ109" i="5"/>
  <c r="CI109" i="5"/>
  <c r="CH109" i="5"/>
  <c r="CF109" i="5"/>
  <c r="CE109" i="5"/>
  <c r="CD109" i="5"/>
  <c r="CB109" i="5"/>
  <c r="BZ109" i="5"/>
  <c r="BE109" i="5"/>
  <c r="BN108" i="5"/>
  <c r="BO108" i="5"/>
  <c r="BP108" i="5"/>
  <c r="BQ108" i="5"/>
  <c r="BR108" i="5"/>
  <c r="BS108" i="5"/>
  <c r="BT108" i="5"/>
  <c r="BU108" i="5"/>
  <c r="BV108" i="5"/>
  <c r="BW108" i="5"/>
  <c r="BX108" i="5"/>
  <c r="CM108" i="5"/>
  <c r="CL108" i="5"/>
  <c r="CJ108" i="5"/>
  <c r="CI108" i="5"/>
  <c r="CH108" i="5"/>
  <c r="CF108" i="5"/>
  <c r="CE108" i="5"/>
  <c r="CD108" i="5"/>
  <c r="CB108" i="5"/>
  <c r="BZ108" i="5"/>
  <c r="BE108" i="5"/>
  <c r="BN107" i="5"/>
  <c r="BO107" i="5"/>
  <c r="BP107" i="5"/>
  <c r="BQ107" i="5"/>
  <c r="BR107" i="5"/>
  <c r="BS107" i="5"/>
  <c r="BT107" i="5"/>
  <c r="BU107" i="5"/>
  <c r="BV107" i="5"/>
  <c r="BW107" i="5"/>
  <c r="BX107" i="5"/>
  <c r="CM107" i="5"/>
  <c r="CL107" i="5"/>
  <c r="CJ107" i="5"/>
  <c r="CI107" i="5"/>
  <c r="CH107" i="5"/>
  <c r="CF107" i="5"/>
  <c r="CE107" i="5"/>
  <c r="CD107" i="5"/>
  <c r="CB107" i="5"/>
  <c r="BZ107" i="5"/>
  <c r="BE107" i="5"/>
  <c r="BN106" i="5"/>
  <c r="BO106" i="5"/>
  <c r="BP106" i="5"/>
  <c r="BQ106" i="5"/>
  <c r="BR106" i="5"/>
  <c r="BS106" i="5"/>
  <c r="BT106" i="5"/>
  <c r="BU106" i="5"/>
  <c r="BV106" i="5"/>
  <c r="BW106" i="5"/>
  <c r="BX106" i="5"/>
  <c r="CM106" i="5"/>
  <c r="CL106" i="5"/>
  <c r="CJ106" i="5"/>
  <c r="CI106" i="5"/>
  <c r="CH106" i="5"/>
  <c r="CF106" i="5"/>
  <c r="CE106" i="5"/>
  <c r="CD106" i="5"/>
  <c r="CB106" i="5"/>
  <c r="BZ106" i="5"/>
  <c r="BE106" i="5"/>
  <c r="BN105" i="5"/>
  <c r="BO105" i="5"/>
  <c r="BP105" i="5"/>
  <c r="BQ105" i="5"/>
  <c r="BR105" i="5"/>
  <c r="BS105" i="5"/>
  <c r="BT105" i="5"/>
  <c r="BU105" i="5"/>
  <c r="BV105" i="5"/>
  <c r="BW105" i="5"/>
  <c r="BX105" i="5"/>
  <c r="CM105" i="5"/>
  <c r="CL105" i="5"/>
  <c r="CJ105" i="5"/>
  <c r="CI105" i="5"/>
  <c r="CH105" i="5"/>
  <c r="CF105" i="5"/>
  <c r="CE105" i="5"/>
  <c r="CD105" i="5"/>
  <c r="CB105" i="5"/>
  <c r="BZ105" i="5"/>
  <c r="BE105" i="5"/>
  <c r="BN104" i="5"/>
  <c r="BO104" i="5"/>
  <c r="BP104" i="5"/>
  <c r="BQ104" i="5"/>
  <c r="BR104" i="5"/>
  <c r="BS104" i="5"/>
  <c r="BT104" i="5"/>
  <c r="BU104" i="5"/>
  <c r="BV104" i="5"/>
  <c r="BW104" i="5"/>
  <c r="BX104" i="5"/>
  <c r="CM104" i="5"/>
  <c r="CL104" i="5"/>
  <c r="CJ104" i="5"/>
  <c r="CI104" i="5"/>
  <c r="CH104" i="5"/>
  <c r="CF104" i="5"/>
  <c r="CE104" i="5"/>
  <c r="CD104" i="5"/>
  <c r="CB104" i="5"/>
  <c r="BZ104" i="5"/>
  <c r="BE104" i="5"/>
  <c r="BN103" i="5"/>
  <c r="BO103" i="5"/>
  <c r="BP103" i="5"/>
  <c r="BQ103" i="5"/>
  <c r="BR103" i="5"/>
  <c r="BS103" i="5"/>
  <c r="BT103" i="5"/>
  <c r="BU103" i="5"/>
  <c r="BV103" i="5"/>
  <c r="BW103" i="5"/>
  <c r="BX103" i="5"/>
  <c r="CM103" i="5"/>
  <c r="CL103" i="5"/>
  <c r="CJ103" i="5"/>
  <c r="CI103" i="5"/>
  <c r="CH103" i="5"/>
  <c r="CF103" i="5"/>
  <c r="CE103" i="5"/>
  <c r="CD103" i="5"/>
  <c r="CB103" i="5"/>
  <c r="BZ103" i="5"/>
  <c r="BE103" i="5"/>
  <c r="BN102" i="5"/>
  <c r="BO102" i="5"/>
  <c r="BP102" i="5"/>
  <c r="BQ102" i="5"/>
  <c r="BR102" i="5"/>
  <c r="BS102" i="5"/>
  <c r="BT102" i="5"/>
  <c r="BU102" i="5"/>
  <c r="BV102" i="5"/>
  <c r="BW102" i="5"/>
  <c r="BX102" i="5"/>
  <c r="CM102" i="5"/>
  <c r="CL102" i="5"/>
  <c r="CJ102" i="5"/>
  <c r="CI102" i="5"/>
  <c r="CH102" i="5"/>
  <c r="CF102" i="5"/>
  <c r="CE102" i="5"/>
  <c r="CD102" i="5"/>
  <c r="CB102" i="5"/>
  <c r="BZ102" i="5"/>
  <c r="BE102" i="5"/>
  <c r="BN101" i="5"/>
  <c r="BO101" i="5"/>
  <c r="BP101" i="5"/>
  <c r="BQ101" i="5"/>
  <c r="BR101" i="5"/>
  <c r="BS101" i="5"/>
  <c r="BT101" i="5"/>
  <c r="BU101" i="5"/>
  <c r="BV101" i="5"/>
  <c r="BW101" i="5"/>
  <c r="BX101" i="5"/>
  <c r="CM101" i="5"/>
  <c r="CL101" i="5"/>
  <c r="CJ101" i="5"/>
  <c r="CI101" i="5"/>
  <c r="CH101" i="5"/>
  <c r="CF101" i="5"/>
  <c r="CE101" i="5"/>
  <c r="CD101" i="5"/>
  <c r="CB101" i="5"/>
  <c r="BZ101" i="5"/>
  <c r="BE101" i="5"/>
  <c r="BN100" i="5"/>
  <c r="BO100" i="5"/>
  <c r="BP100" i="5"/>
  <c r="BQ100" i="5"/>
  <c r="BR100" i="5"/>
  <c r="BS100" i="5"/>
  <c r="BT100" i="5"/>
  <c r="BU100" i="5"/>
  <c r="BV100" i="5"/>
  <c r="BW100" i="5"/>
  <c r="BX100" i="5"/>
  <c r="CM100" i="5"/>
  <c r="CL100" i="5"/>
  <c r="CJ100" i="5"/>
  <c r="CI100" i="5"/>
  <c r="CH100" i="5"/>
  <c r="CF100" i="5"/>
  <c r="CE100" i="5"/>
  <c r="CD100" i="5"/>
  <c r="CB100" i="5"/>
  <c r="BZ100" i="5"/>
  <c r="BE100" i="5"/>
  <c r="BN99" i="5"/>
  <c r="BO99" i="5"/>
  <c r="BP99" i="5"/>
  <c r="BQ99" i="5"/>
  <c r="BR99" i="5"/>
  <c r="BS99" i="5"/>
  <c r="BT99" i="5"/>
  <c r="BU99" i="5"/>
  <c r="BV99" i="5"/>
  <c r="BW99" i="5"/>
  <c r="BX99" i="5"/>
  <c r="CM99" i="5"/>
  <c r="CL99" i="5"/>
  <c r="CJ99" i="5"/>
  <c r="CI99" i="5"/>
  <c r="CH99" i="5"/>
  <c r="CF99" i="5"/>
  <c r="CE99" i="5"/>
  <c r="CD99" i="5"/>
  <c r="CB99" i="5"/>
  <c r="BZ99" i="5"/>
  <c r="BE99" i="5"/>
  <c r="BN98" i="5"/>
  <c r="BO98" i="5"/>
  <c r="BP98" i="5"/>
  <c r="BQ98" i="5"/>
  <c r="BR98" i="5"/>
  <c r="BS98" i="5"/>
  <c r="BT98" i="5"/>
  <c r="BU98" i="5"/>
  <c r="BV98" i="5"/>
  <c r="BW98" i="5"/>
  <c r="BX98" i="5"/>
  <c r="CM98" i="5"/>
  <c r="CL98" i="5"/>
  <c r="CJ98" i="5"/>
  <c r="CI98" i="5"/>
  <c r="CH98" i="5"/>
  <c r="CF98" i="5"/>
  <c r="CE98" i="5"/>
  <c r="CD98" i="5"/>
  <c r="CB98" i="5"/>
  <c r="BZ98" i="5"/>
  <c r="BE98" i="5"/>
  <c r="BN97" i="5"/>
  <c r="BO97" i="5"/>
  <c r="BP97" i="5"/>
  <c r="BQ97" i="5"/>
  <c r="BR97" i="5"/>
  <c r="BS97" i="5"/>
  <c r="BT97" i="5"/>
  <c r="BU97" i="5"/>
  <c r="BV97" i="5"/>
  <c r="BW97" i="5"/>
  <c r="BX97" i="5"/>
  <c r="CM97" i="5"/>
  <c r="CL97" i="5"/>
  <c r="CJ97" i="5"/>
  <c r="CI97" i="5"/>
  <c r="CH97" i="5"/>
  <c r="CF97" i="5"/>
  <c r="CE97" i="5"/>
  <c r="CD97" i="5"/>
  <c r="CB97" i="5"/>
  <c r="BZ97" i="5"/>
  <c r="BE97" i="5"/>
  <c r="BN96" i="5"/>
  <c r="BO96" i="5"/>
  <c r="BP96" i="5"/>
  <c r="BQ96" i="5"/>
  <c r="BR96" i="5"/>
  <c r="BS96" i="5"/>
  <c r="BT96" i="5"/>
  <c r="BU96" i="5"/>
  <c r="BV96" i="5"/>
  <c r="BW96" i="5"/>
  <c r="BX96" i="5"/>
  <c r="CM96" i="5"/>
  <c r="CL96" i="5"/>
  <c r="CJ96" i="5"/>
  <c r="CI96" i="5"/>
  <c r="CH96" i="5"/>
  <c r="CF96" i="5"/>
  <c r="CE96" i="5"/>
  <c r="CD96" i="5"/>
  <c r="CB96" i="5"/>
  <c r="BZ96" i="5"/>
  <c r="BE96" i="5"/>
  <c r="BN95" i="5"/>
  <c r="BO95" i="5"/>
  <c r="BP95" i="5"/>
  <c r="BQ95" i="5"/>
  <c r="BR95" i="5"/>
  <c r="BS95" i="5"/>
  <c r="BT95" i="5"/>
  <c r="BU95" i="5"/>
  <c r="BV95" i="5"/>
  <c r="BW95" i="5"/>
  <c r="BX95" i="5"/>
  <c r="CM95" i="5"/>
  <c r="CL95" i="5"/>
  <c r="CJ95" i="5"/>
  <c r="CI95" i="5"/>
  <c r="CH95" i="5"/>
  <c r="CF95" i="5"/>
  <c r="CE95" i="5"/>
  <c r="CD95" i="5"/>
  <c r="CB95" i="5"/>
  <c r="BZ95" i="5"/>
  <c r="BE95" i="5"/>
  <c r="BN94" i="5"/>
  <c r="BO94" i="5"/>
  <c r="BP94" i="5"/>
  <c r="BQ94" i="5"/>
  <c r="BR94" i="5"/>
  <c r="BS94" i="5"/>
  <c r="BT94" i="5"/>
  <c r="BU94" i="5"/>
  <c r="BV94" i="5"/>
  <c r="BW94" i="5"/>
  <c r="BX94" i="5"/>
  <c r="CM94" i="5"/>
  <c r="CL94" i="5"/>
  <c r="CJ94" i="5"/>
  <c r="CI94" i="5"/>
  <c r="CH94" i="5"/>
  <c r="CF94" i="5"/>
  <c r="CE94" i="5"/>
  <c r="CD94" i="5"/>
  <c r="CB94" i="5"/>
  <c r="BZ94" i="5"/>
  <c r="BE94" i="5"/>
  <c r="BN93" i="5"/>
  <c r="BO93" i="5"/>
  <c r="BP93" i="5"/>
  <c r="BQ93" i="5"/>
  <c r="BR93" i="5"/>
  <c r="BS93" i="5"/>
  <c r="BT93" i="5"/>
  <c r="BU93" i="5"/>
  <c r="BV93" i="5"/>
  <c r="BW93" i="5"/>
  <c r="BX93" i="5"/>
  <c r="CM93" i="5"/>
  <c r="CL93" i="5"/>
  <c r="CJ93" i="5"/>
  <c r="CI93" i="5"/>
  <c r="CH93" i="5"/>
  <c r="CF93" i="5"/>
  <c r="CE93" i="5"/>
  <c r="CD93" i="5"/>
  <c r="CB93" i="5"/>
  <c r="BZ93" i="5"/>
  <c r="BE93" i="5"/>
  <c r="BN92" i="5"/>
  <c r="BO92" i="5"/>
  <c r="BP92" i="5"/>
  <c r="BQ92" i="5"/>
  <c r="BR92" i="5"/>
  <c r="BS92" i="5"/>
  <c r="BT92" i="5"/>
  <c r="BU92" i="5"/>
  <c r="BV92" i="5"/>
  <c r="BW92" i="5"/>
  <c r="BX92" i="5"/>
  <c r="CM92" i="5"/>
  <c r="CL92" i="5"/>
  <c r="CJ92" i="5"/>
  <c r="CI92" i="5"/>
  <c r="CH92" i="5"/>
  <c r="CF92" i="5"/>
  <c r="CE92" i="5"/>
  <c r="CD92" i="5"/>
  <c r="CB92" i="5"/>
  <c r="BZ92" i="5"/>
  <c r="BE92" i="5"/>
  <c r="BN91" i="5"/>
  <c r="BO91" i="5"/>
  <c r="BP91" i="5"/>
  <c r="BQ91" i="5"/>
  <c r="BR91" i="5"/>
  <c r="BS91" i="5"/>
  <c r="BT91" i="5"/>
  <c r="BU91" i="5"/>
  <c r="BV91" i="5"/>
  <c r="BW91" i="5"/>
  <c r="BX91" i="5"/>
  <c r="CM91" i="5"/>
  <c r="CL91" i="5"/>
  <c r="CJ91" i="5"/>
  <c r="CI91" i="5"/>
  <c r="CH91" i="5"/>
  <c r="CF91" i="5"/>
  <c r="CE91" i="5"/>
  <c r="CD91" i="5"/>
  <c r="CB91" i="5"/>
  <c r="BZ91" i="5"/>
  <c r="BE91" i="5"/>
  <c r="BN90" i="5"/>
  <c r="BO90" i="5"/>
  <c r="BP90" i="5"/>
  <c r="BQ90" i="5"/>
  <c r="BR90" i="5"/>
  <c r="BS90" i="5"/>
  <c r="BT90" i="5"/>
  <c r="BU90" i="5"/>
  <c r="BV90" i="5"/>
  <c r="BW90" i="5"/>
  <c r="BX90" i="5"/>
  <c r="CM90" i="5"/>
  <c r="CL90" i="5"/>
  <c r="CJ90" i="5"/>
  <c r="CI90" i="5"/>
  <c r="CH90" i="5"/>
  <c r="CF90" i="5"/>
  <c r="CE90" i="5"/>
  <c r="CD90" i="5"/>
  <c r="CB90" i="5"/>
  <c r="BZ90" i="5"/>
  <c r="BE90" i="5"/>
  <c r="BN89" i="5"/>
  <c r="BO89" i="5"/>
  <c r="BP89" i="5"/>
  <c r="BQ89" i="5"/>
  <c r="BR89" i="5"/>
  <c r="BS89" i="5"/>
  <c r="BT89" i="5"/>
  <c r="BU89" i="5"/>
  <c r="BV89" i="5"/>
  <c r="BW89" i="5"/>
  <c r="BX89" i="5"/>
  <c r="CM89" i="5"/>
  <c r="CL89" i="5"/>
  <c r="CJ89" i="5"/>
  <c r="CI89" i="5"/>
  <c r="CH89" i="5"/>
  <c r="CF89" i="5"/>
  <c r="CE89" i="5"/>
  <c r="CD89" i="5"/>
  <c r="CB89" i="5"/>
  <c r="BZ89" i="5"/>
  <c r="BE89" i="5"/>
  <c r="BN88" i="5"/>
  <c r="BO88" i="5"/>
  <c r="BP88" i="5"/>
  <c r="BQ88" i="5"/>
  <c r="BR88" i="5"/>
  <c r="BS88" i="5"/>
  <c r="BT88" i="5"/>
  <c r="BU88" i="5"/>
  <c r="BV88" i="5"/>
  <c r="BW88" i="5"/>
  <c r="BX88" i="5"/>
  <c r="CM88" i="5"/>
  <c r="CL88" i="5"/>
  <c r="CJ88" i="5"/>
  <c r="CI88" i="5"/>
  <c r="CH88" i="5"/>
  <c r="CF88" i="5"/>
  <c r="CE88" i="5"/>
  <c r="CD88" i="5"/>
  <c r="CB88" i="5"/>
  <c r="BZ88" i="5"/>
  <c r="BE88" i="5"/>
  <c r="BN87" i="5"/>
  <c r="BO87" i="5"/>
  <c r="BP87" i="5"/>
  <c r="BQ87" i="5"/>
  <c r="BR87" i="5"/>
  <c r="BS87" i="5"/>
  <c r="BT87" i="5"/>
  <c r="BU87" i="5"/>
  <c r="BV87" i="5"/>
  <c r="BW87" i="5"/>
  <c r="BX87" i="5"/>
  <c r="CM87" i="5"/>
  <c r="CL87" i="5"/>
  <c r="CJ87" i="5"/>
  <c r="CI87" i="5"/>
  <c r="CH87" i="5"/>
  <c r="CF87" i="5"/>
  <c r="CE87" i="5"/>
  <c r="CD87" i="5"/>
  <c r="CB87" i="5"/>
  <c r="BZ87" i="5"/>
  <c r="BE87" i="5"/>
  <c r="BN86" i="5"/>
  <c r="BO86" i="5"/>
  <c r="BP86" i="5"/>
  <c r="BQ86" i="5"/>
  <c r="BR86" i="5"/>
  <c r="BS86" i="5"/>
  <c r="BT86" i="5"/>
  <c r="BU86" i="5"/>
  <c r="BV86" i="5"/>
  <c r="BW86" i="5"/>
  <c r="BX86" i="5"/>
  <c r="CM86" i="5"/>
  <c r="CL86" i="5"/>
  <c r="CJ86" i="5"/>
  <c r="CI86" i="5"/>
  <c r="CH86" i="5"/>
  <c r="CF86" i="5"/>
  <c r="CE86" i="5"/>
  <c r="CD86" i="5"/>
  <c r="CB86" i="5"/>
  <c r="BZ86" i="5"/>
  <c r="BE86" i="5"/>
  <c r="BN85" i="5"/>
  <c r="BO85" i="5"/>
  <c r="BP85" i="5"/>
  <c r="BQ85" i="5"/>
  <c r="BR85" i="5"/>
  <c r="BS85" i="5"/>
  <c r="BT85" i="5"/>
  <c r="BU85" i="5"/>
  <c r="BV85" i="5"/>
  <c r="BW85" i="5"/>
  <c r="BX85" i="5"/>
  <c r="CM85" i="5"/>
  <c r="CL85" i="5"/>
  <c r="CJ85" i="5"/>
  <c r="CI85" i="5"/>
  <c r="CH85" i="5"/>
  <c r="CF85" i="5"/>
  <c r="CE85" i="5"/>
  <c r="CD85" i="5"/>
  <c r="CB85" i="5"/>
  <c r="BZ85" i="5"/>
  <c r="BE85" i="5"/>
  <c r="BN84" i="5"/>
  <c r="BO84" i="5"/>
  <c r="BP84" i="5"/>
  <c r="BQ84" i="5"/>
  <c r="BR84" i="5"/>
  <c r="BS84" i="5"/>
  <c r="BT84" i="5"/>
  <c r="BU84" i="5"/>
  <c r="BV84" i="5"/>
  <c r="BW84" i="5"/>
  <c r="BX84" i="5"/>
  <c r="CM84" i="5"/>
  <c r="CL84" i="5"/>
  <c r="CJ84" i="5"/>
  <c r="CI84" i="5"/>
  <c r="CH84" i="5"/>
  <c r="CF84" i="5"/>
  <c r="CE84" i="5"/>
  <c r="CD84" i="5"/>
  <c r="CB84" i="5"/>
  <c r="BZ84" i="5"/>
  <c r="BE84" i="5"/>
  <c r="BN83" i="5"/>
  <c r="BO83" i="5"/>
  <c r="BP83" i="5"/>
  <c r="BQ83" i="5"/>
  <c r="BR83" i="5"/>
  <c r="BS83" i="5"/>
  <c r="BT83" i="5"/>
  <c r="BU83" i="5"/>
  <c r="BV83" i="5"/>
  <c r="BW83" i="5"/>
  <c r="BX83" i="5"/>
  <c r="CM83" i="5"/>
  <c r="CL83" i="5"/>
  <c r="CJ83" i="5"/>
  <c r="CI83" i="5"/>
  <c r="CH83" i="5"/>
  <c r="CF83" i="5"/>
  <c r="CE83" i="5"/>
  <c r="CD83" i="5"/>
  <c r="CB83" i="5"/>
  <c r="BZ83" i="5"/>
  <c r="BE83" i="5"/>
  <c r="BN82" i="5"/>
  <c r="BO82" i="5"/>
  <c r="BP82" i="5"/>
  <c r="BQ82" i="5"/>
  <c r="BR82" i="5"/>
  <c r="BS82" i="5"/>
  <c r="BT82" i="5"/>
  <c r="BU82" i="5"/>
  <c r="BV82" i="5"/>
  <c r="BW82" i="5"/>
  <c r="BX82" i="5"/>
  <c r="CM82" i="5"/>
  <c r="CL82" i="5"/>
  <c r="CJ82" i="5"/>
  <c r="CI82" i="5"/>
  <c r="CH82" i="5"/>
  <c r="CF82" i="5"/>
  <c r="CE82" i="5"/>
  <c r="CD82" i="5"/>
  <c r="CB82" i="5"/>
  <c r="BZ82" i="5"/>
  <c r="BE82" i="5"/>
  <c r="BN81" i="5"/>
  <c r="BO81" i="5"/>
  <c r="BP81" i="5"/>
  <c r="BQ81" i="5"/>
  <c r="BR81" i="5"/>
  <c r="BS81" i="5"/>
  <c r="BT81" i="5"/>
  <c r="BU81" i="5"/>
  <c r="BV81" i="5"/>
  <c r="BW81" i="5"/>
  <c r="BX81" i="5"/>
  <c r="CM81" i="5"/>
  <c r="CL81" i="5"/>
  <c r="CJ81" i="5"/>
  <c r="CI81" i="5"/>
  <c r="CH81" i="5"/>
  <c r="CF81" i="5"/>
  <c r="CE81" i="5"/>
  <c r="CD81" i="5"/>
  <c r="CB81" i="5"/>
  <c r="BZ81" i="5"/>
  <c r="BE81" i="5"/>
  <c r="BN80" i="5"/>
  <c r="BO80" i="5"/>
  <c r="BP80" i="5"/>
  <c r="BQ80" i="5"/>
  <c r="BR80" i="5"/>
  <c r="BS80" i="5"/>
  <c r="BT80" i="5"/>
  <c r="BU80" i="5"/>
  <c r="BV80" i="5"/>
  <c r="BW80" i="5"/>
  <c r="BX80" i="5"/>
  <c r="CM80" i="5"/>
  <c r="CL80" i="5"/>
  <c r="CJ80" i="5"/>
  <c r="CI80" i="5"/>
  <c r="CH80" i="5"/>
  <c r="CF80" i="5"/>
  <c r="CE80" i="5"/>
  <c r="CD80" i="5"/>
  <c r="CB80" i="5"/>
  <c r="BZ80" i="5"/>
  <c r="BE80" i="5"/>
  <c r="BN79" i="5"/>
  <c r="BO79" i="5"/>
  <c r="BP79" i="5"/>
  <c r="BQ79" i="5"/>
  <c r="BR79" i="5"/>
  <c r="BS79" i="5"/>
  <c r="BT79" i="5"/>
  <c r="BU79" i="5"/>
  <c r="BV79" i="5"/>
  <c r="BW79" i="5"/>
  <c r="BX79" i="5"/>
  <c r="CM79" i="5"/>
  <c r="CL79" i="5"/>
  <c r="CJ79" i="5"/>
  <c r="CI79" i="5"/>
  <c r="CH79" i="5"/>
  <c r="CF79" i="5"/>
  <c r="CE79" i="5"/>
  <c r="CD79" i="5"/>
  <c r="CB79" i="5"/>
  <c r="BZ79" i="5"/>
  <c r="BE79" i="5"/>
  <c r="BN78" i="5"/>
  <c r="BO78" i="5"/>
  <c r="BP78" i="5"/>
  <c r="BQ78" i="5"/>
  <c r="BR78" i="5"/>
  <c r="BS78" i="5"/>
  <c r="BT78" i="5"/>
  <c r="BU78" i="5"/>
  <c r="BV78" i="5"/>
  <c r="BW78" i="5"/>
  <c r="BX78" i="5"/>
  <c r="CM78" i="5"/>
  <c r="CL78" i="5"/>
  <c r="CJ78" i="5"/>
  <c r="CI78" i="5"/>
  <c r="CH78" i="5"/>
  <c r="CF78" i="5"/>
  <c r="CE78" i="5"/>
  <c r="CD78" i="5"/>
  <c r="CB78" i="5"/>
  <c r="BZ78" i="5"/>
  <c r="BE78" i="5"/>
  <c r="BN77" i="5"/>
  <c r="BO77" i="5"/>
  <c r="BP77" i="5"/>
  <c r="BQ77" i="5"/>
  <c r="BR77" i="5"/>
  <c r="BS77" i="5"/>
  <c r="BT77" i="5"/>
  <c r="BU77" i="5"/>
  <c r="BV77" i="5"/>
  <c r="BW77" i="5"/>
  <c r="BX77" i="5"/>
  <c r="CM77" i="5"/>
  <c r="CL77" i="5"/>
  <c r="CJ77" i="5"/>
  <c r="CI77" i="5"/>
  <c r="CH77" i="5"/>
  <c r="CF77" i="5"/>
  <c r="CE77" i="5"/>
  <c r="CD77" i="5"/>
  <c r="CB77" i="5"/>
  <c r="BZ77" i="5"/>
  <c r="BE77" i="5"/>
  <c r="BN76" i="5"/>
  <c r="BO76" i="5"/>
  <c r="BP76" i="5"/>
  <c r="BQ76" i="5"/>
  <c r="BR76" i="5"/>
  <c r="BS76" i="5"/>
  <c r="BT76" i="5"/>
  <c r="BU76" i="5"/>
  <c r="BV76" i="5"/>
  <c r="BW76" i="5"/>
  <c r="BX76" i="5"/>
  <c r="CM76" i="5"/>
  <c r="CL76" i="5"/>
  <c r="CJ76" i="5"/>
  <c r="CI76" i="5"/>
  <c r="CH76" i="5"/>
  <c r="CF76" i="5"/>
  <c r="CE76" i="5"/>
  <c r="CD76" i="5"/>
  <c r="CB76" i="5"/>
  <c r="BZ76" i="5"/>
  <c r="BE76" i="5"/>
  <c r="BN75" i="5"/>
  <c r="BO75" i="5"/>
  <c r="BP75" i="5"/>
  <c r="BQ75" i="5"/>
  <c r="BR75" i="5"/>
  <c r="BS75" i="5"/>
  <c r="BT75" i="5"/>
  <c r="BU75" i="5"/>
  <c r="BV75" i="5"/>
  <c r="BW75" i="5"/>
  <c r="BX75" i="5"/>
  <c r="CM75" i="5"/>
  <c r="CL75" i="5"/>
  <c r="CJ75" i="5"/>
  <c r="CI75" i="5"/>
  <c r="CH75" i="5"/>
  <c r="CF75" i="5"/>
  <c r="CE75" i="5"/>
  <c r="CD75" i="5"/>
  <c r="CB75" i="5"/>
  <c r="BZ75" i="5"/>
  <c r="BE75" i="5"/>
  <c r="BN74" i="5"/>
  <c r="BO74" i="5"/>
  <c r="BP74" i="5"/>
  <c r="BQ74" i="5"/>
  <c r="BR74" i="5"/>
  <c r="BS74" i="5"/>
  <c r="BT74" i="5"/>
  <c r="BU74" i="5"/>
  <c r="BV74" i="5"/>
  <c r="BW74" i="5"/>
  <c r="BX74" i="5"/>
  <c r="CM74" i="5"/>
  <c r="CL74" i="5"/>
  <c r="CJ74" i="5"/>
  <c r="CI74" i="5"/>
  <c r="CH74" i="5"/>
  <c r="CF74" i="5"/>
  <c r="CE74" i="5"/>
  <c r="CD74" i="5"/>
  <c r="CB74" i="5"/>
  <c r="BZ74" i="5"/>
  <c r="BE74" i="5"/>
  <c r="BN73" i="5"/>
  <c r="BO73" i="5"/>
  <c r="BP73" i="5"/>
  <c r="BQ73" i="5"/>
  <c r="BR73" i="5"/>
  <c r="BS73" i="5"/>
  <c r="BT73" i="5"/>
  <c r="BU73" i="5"/>
  <c r="BV73" i="5"/>
  <c r="BW73" i="5"/>
  <c r="BX73" i="5"/>
  <c r="CM73" i="5"/>
  <c r="CL73" i="5"/>
  <c r="CJ73" i="5"/>
  <c r="CI73" i="5"/>
  <c r="CH73" i="5"/>
  <c r="CF73" i="5"/>
  <c r="CE73" i="5"/>
  <c r="CD73" i="5"/>
  <c r="CB73" i="5"/>
  <c r="BZ73" i="5"/>
  <c r="BE73" i="5"/>
  <c r="BN72" i="5"/>
  <c r="BO72" i="5"/>
  <c r="BP72" i="5"/>
  <c r="BQ72" i="5"/>
  <c r="BR72" i="5"/>
  <c r="BS72" i="5"/>
  <c r="BT72" i="5"/>
  <c r="BU72" i="5"/>
  <c r="BV72" i="5"/>
  <c r="BW72" i="5"/>
  <c r="BX72" i="5"/>
  <c r="CM72" i="5"/>
  <c r="CL72" i="5"/>
  <c r="CJ72" i="5"/>
  <c r="CI72" i="5"/>
  <c r="CH72" i="5"/>
  <c r="CF72" i="5"/>
  <c r="CE72" i="5"/>
  <c r="CD72" i="5"/>
  <c r="CB72" i="5"/>
  <c r="BZ72" i="5"/>
  <c r="BE72" i="5"/>
  <c r="BN71" i="5"/>
  <c r="BO71" i="5"/>
  <c r="BP71" i="5"/>
  <c r="BQ71" i="5"/>
  <c r="BR71" i="5"/>
  <c r="BS71" i="5"/>
  <c r="BT71" i="5"/>
  <c r="BU71" i="5"/>
  <c r="BV71" i="5"/>
  <c r="BW71" i="5"/>
  <c r="BX71" i="5"/>
  <c r="CM71" i="5"/>
  <c r="CL71" i="5"/>
  <c r="CJ71" i="5"/>
  <c r="CI71" i="5"/>
  <c r="CH71" i="5"/>
  <c r="CF71" i="5"/>
  <c r="CE71" i="5"/>
  <c r="CD71" i="5"/>
  <c r="CB71" i="5"/>
  <c r="BZ71" i="5"/>
  <c r="BE71" i="5"/>
  <c r="BN70" i="5"/>
  <c r="BO70" i="5"/>
  <c r="BP70" i="5"/>
  <c r="BQ70" i="5"/>
  <c r="BR70" i="5"/>
  <c r="BS70" i="5"/>
  <c r="BT70" i="5"/>
  <c r="BU70" i="5"/>
  <c r="BV70" i="5"/>
  <c r="BW70" i="5"/>
  <c r="BX70" i="5"/>
  <c r="CM70" i="5"/>
  <c r="CL70" i="5"/>
  <c r="CJ70" i="5"/>
  <c r="CI70" i="5"/>
  <c r="CH70" i="5"/>
  <c r="CF70" i="5"/>
  <c r="CE70" i="5"/>
  <c r="CD70" i="5"/>
  <c r="CB70" i="5"/>
  <c r="BZ70" i="5"/>
  <c r="BE70" i="5"/>
  <c r="BN69" i="5"/>
  <c r="BO69" i="5"/>
  <c r="BP69" i="5"/>
  <c r="BQ69" i="5"/>
  <c r="BR69" i="5"/>
  <c r="BS69" i="5"/>
  <c r="BT69" i="5"/>
  <c r="BU69" i="5"/>
  <c r="BV69" i="5"/>
  <c r="BW69" i="5"/>
  <c r="BX69" i="5"/>
  <c r="CM69" i="5"/>
  <c r="CL69" i="5"/>
  <c r="CJ69" i="5"/>
  <c r="CI69" i="5"/>
  <c r="CH69" i="5"/>
  <c r="CF69" i="5"/>
  <c r="CE69" i="5"/>
  <c r="CD69" i="5"/>
  <c r="CB69" i="5"/>
  <c r="BZ69" i="5"/>
  <c r="BE69" i="5"/>
  <c r="BN68" i="5"/>
  <c r="BO68" i="5"/>
  <c r="BP68" i="5"/>
  <c r="BQ68" i="5"/>
  <c r="BR68" i="5"/>
  <c r="BS68" i="5"/>
  <c r="BT68" i="5"/>
  <c r="BU68" i="5"/>
  <c r="BV68" i="5"/>
  <c r="BW68" i="5"/>
  <c r="BX68" i="5"/>
  <c r="CM68" i="5"/>
  <c r="CL68" i="5"/>
  <c r="CJ68" i="5"/>
  <c r="CI68" i="5"/>
  <c r="CH68" i="5"/>
  <c r="CF68" i="5"/>
  <c r="CE68" i="5"/>
  <c r="CD68" i="5"/>
  <c r="CB68" i="5"/>
  <c r="BZ68" i="5"/>
  <c r="BE68" i="5"/>
  <c r="BN67" i="5"/>
  <c r="BO67" i="5"/>
  <c r="BP67" i="5"/>
  <c r="BQ67" i="5"/>
  <c r="BR67" i="5"/>
  <c r="BS67" i="5"/>
  <c r="BT67" i="5"/>
  <c r="BU67" i="5"/>
  <c r="BV67" i="5"/>
  <c r="BW67" i="5"/>
  <c r="BX67" i="5"/>
  <c r="CM67" i="5"/>
  <c r="CL67" i="5"/>
  <c r="CJ67" i="5"/>
  <c r="CI67" i="5"/>
  <c r="CH67" i="5"/>
  <c r="CF67" i="5"/>
  <c r="CE67" i="5"/>
  <c r="CD67" i="5"/>
  <c r="CB67" i="5"/>
  <c r="BZ67" i="5"/>
  <c r="BE67" i="5"/>
  <c r="BN66" i="5"/>
  <c r="BO66" i="5"/>
  <c r="BP66" i="5"/>
  <c r="BQ66" i="5"/>
  <c r="BR66" i="5"/>
  <c r="BS66" i="5"/>
  <c r="BT66" i="5"/>
  <c r="BU66" i="5"/>
  <c r="BV66" i="5"/>
  <c r="BW66" i="5"/>
  <c r="BX66" i="5"/>
  <c r="CM66" i="5"/>
  <c r="CL66" i="5"/>
  <c r="CJ66" i="5"/>
  <c r="CI66" i="5"/>
  <c r="CH66" i="5"/>
  <c r="CF66" i="5"/>
  <c r="CE66" i="5"/>
  <c r="CD66" i="5"/>
  <c r="CB66" i="5"/>
  <c r="BZ66" i="5"/>
  <c r="BE66" i="5"/>
  <c r="BN65" i="5"/>
  <c r="BO65" i="5"/>
  <c r="BP65" i="5"/>
  <c r="BQ65" i="5"/>
  <c r="BR65" i="5"/>
  <c r="BS65" i="5"/>
  <c r="BT65" i="5"/>
  <c r="BU65" i="5"/>
  <c r="BV65" i="5"/>
  <c r="BW65" i="5"/>
  <c r="BX65" i="5"/>
  <c r="CM65" i="5"/>
  <c r="CL65" i="5"/>
  <c r="CJ65" i="5"/>
  <c r="CI65" i="5"/>
  <c r="CH65" i="5"/>
  <c r="CF65" i="5"/>
  <c r="CE65" i="5"/>
  <c r="CD65" i="5"/>
  <c r="CB65" i="5"/>
  <c r="BZ65" i="5"/>
  <c r="BE65" i="5"/>
  <c r="BN64" i="5"/>
  <c r="BO64" i="5"/>
  <c r="BP64" i="5"/>
  <c r="BQ64" i="5"/>
  <c r="BR64" i="5"/>
  <c r="BS64" i="5"/>
  <c r="BT64" i="5"/>
  <c r="BU64" i="5"/>
  <c r="BV64" i="5"/>
  <c r="BW64" i="5"/>
  <c r="BX64" i="5"/>
  <c r="CM64" i="5"/>
  <c r="CL64" i="5"/>
  <c r="CJ64" i="5"/>
  <c r="CI64" i="5"/>
  <c r="CH64" i="5"/>
  <c r="CF64" i="5"/>
  <c r="CE64" i="5"/>
  <c r="CD64" i="5"/>
  <c r="CB64" i="5"/>
  <c r="BZ64" i="5"/>
  <c r="BE64" i="5"/>
  <c r="BN63" i="5"/>
  <c r="BO63" i="5"/>
  <c r="BP63" i="5"/>
  <c r="BQ63" i="5"/>
  <c r="BR63" i="5"/>
  <c r="BS63" i="5"/>
  <c r="BT63" i="5"/>
  <c r="BU63" i="5"/>
  <c r="BV63" i="5"/>
  <c r="BW63" i="5"/>
  <c r="BX63" i="5"/>
  <c r="CM63" i="5"/>
  <c r="CL63" i="5"/>
  <c r="CJ63" i="5"/>
  <c r="CI63" i="5"/>
  <c r="CH63" i="5"/>
  <c r="CF63" i="5"/>
  <c r="CE63" i="5"/>
  <c r="CD63" i="5"/>
  <c r="CB63" i="5"/>
  <c r="BZ63" i="5"/>
  <c r="BE63" i="5"/>
  <c r="BN62" i="5"/>
  <c r="BO62" i="5"/>
  <c r="BP62" i="5"/>
  <c r="BQ62" i="5"/>
  <c r="BR62" i="5"/>
  <c r="BS62" i="5"/>
  <c r="BT62" i="5"/>
  <c r="BU62" i="5"/>
  <c r="BV62" i="5"/>
  <c r="BW62" i="5"/>
  <c r="BX62" i="5"/>
  <c r="CM62" i="5"/>
  <c r="CL62" i="5"/>
  <c r="CJ62" i="5"/>
  <c r="CI62" i="5"/>
  <c r="CH62" i="5"/>
  <c r="CF62" i="5"/>
  <c r="CE62" i="5"/>
  <c r="CD62" i="5"/>
  <c r="CB62" i="5"/>
  <c r="BZ62" i="5"/>
  <c r="BE62" i="5"/>
  <c r="BN61" i="5"/>
  <c r="BO61" i="5"/>
  <c r="BP61" i="5"/>
  <c r="BQ61" i="5"/>
  <c r="BR61" i="5"/>
  <c r="BS61" i="5"/>
  <c r="BT61" i="5"/>
  <c r="BU61" i="5"/>
  <c r="BV61" i="5"/>
  <c r="BW61" i="5"/>
  <c r="BX61" i="5"/>
  <c r="CM61" i="5"/>
  <c r="CL61" i="5"/>
  <c r="CJ61" i="5"/>
  <c r="CI61" i="5"/>
  <c r="CH61" i="5"/>
  <c r="CF61" i="5"/>
  <c r="CE61" i="5"/>
  <c r="CD61" i="5"/>
  <c r="CB61" i="5"/>
  <c r="BZ61" i="5"/>
  <c r="BE61" i="5"/>
  <c r="BN60" i="5"/>
  <c r="BO60" i="5"/>
  <c r="BP60" i="5"/>
  <c r="BQ60" i="5"/>
  <c r="BR60" i="5"/>
  <c r="BS60" i="5"/>
  <c r="BT60" i="5"/>
  <c r="BU60" i="5"/>
  <c r="BV60" i="5"/>
  <c r="BW60" i="5"/>
  <c r="BX60" i="5"/>
  <c r="CM60" i="5"/>
  <c r="CL60" i="5"/>
  <c r="CJ60" i="5"/>
  <c r="CI60" i="5"/>
  <c r="CH60" i="5"/>
  <c r="CF60" i="5"/>
  <c r="CE60" i="5"/>
  <c r="CD60" i="5"/>
  <c r="CB60" i="5"/>
  <c r="BZ60" i="5"/>
  <c r="BE60" i="5"/>
  <c r="BN59" i="5"/>
  <c r="BO59" i="5"/>
  <c r="BP59" i="5"/>
  <c r="BQ59" i="5"/>
  <c r="BR59" i="5"/>
  <c r="BS59" i="5"/>
  <c r="BT59" i="5"/>
  <c r="BU59" i="5"/>
  <c r="BV59" i="5"/>
  <c r="BW59" i="5"/>
  <c r="BX59" i="5"/>
  <c r="CM59" i="5"/>
  <c r="CL59" i="5"/>
  <c r="CJ59" i="5"/>
  <c r="CI59" i="5"/>
  <c r="CH59" i="5"/>
  <c r="CF59" i="5"/>
  <c r="CE59" i="5"/>
  <c r="CD59" i="5"/>
  <c r="CB59" i="5"/>
  <c r="BZ59" i="5"/>
  <c r="BE59" i="5"/>
  <c r="BN58" i="5"/>
  <c r="BO58" i="5"/>
  <c r="BP58" i="5"/>
  <c r="BQ58" i="5"/>
  <c r="BR58" i="5"/>
  <c r="BS58" i="5"/>
  <c r="BT58" i="5"/>
  <c r="BU58" i="5"/>
  <c r="BV58" i="5"/>
  <c r="BW58" i="5"/>
  <c r="BX58" i="5"/>
  <c r="CM58" i="5"/>
  <c r="CL58" i="5"/>
  <c r="CJ58" i="5"/>
  <c r="CI58" i="5"/>
  <c r="CH58" i="5"/>
  <c r="CF58" i="5"/>
  <c r="CE58" i="5"/>
  <c r="CD58" i="5"/>
  <c r="CB58" i="5"/>
  <c r="BZ58" i="5"/>
  <c r="BE58" i="5"/>
  <c r="BN57" i="5"/>
  <c r="BO57" i="5"/>
  <c r="BP57" i="5"/>
  <c r="BQ57" i="5"/>
  <c r="BR57" i="5"/>
  <c r="BS57" i="5"/>
  <c r="BT57" i="5"/>
  <c r="BU57" i="5"/>
  <c r="BV57" i="5"/>
  <c r="BW57" i="5"/>
  <c r="BX57" i="5"/>
  <c r="CM57" i="5"/>
  <c r="CL57" i="5"/>
  <c r="CJ57" i="5"/>
  <c r="CI57" i="5"/>
  <c r="CH57" i="5"/>
  <c r="CF57" i="5"/>
  <c r="CE57" i="5"/>
  <c r="CD57" i="5"/>
  <c r="CB57" i="5"/>
  <c r="BZ57" i="5"/>
  <c r="BE57" i="5"/>
  <c r="BN56" i="5"/>
  <c r="BO56" i="5"/>
  <c r="BP56" i="5"/>
  <c r="BQ56" i="5"/>
  <c r="BR56" i="5"/>
  <c r="BS56" i="5"/>
  <c r="BT56" i="5"/>
  <c r="BU56" i="5"/>
  <c r="BV56" i="5"/>
  <c r="BW56" i="5"/>
  <c r="BX56" i="5"/>
  <c r="CM56" i="5"/>
  <c r="CL56" i="5"/>
  <c r="CJ56" i="5"/>
  <c r="CI56" i="5"/>
  <c r="CH56" i="5"/>
  <c r="CF56" i="5"/>
  <c r="CE56" i="5"/>
  <c r="CD56" i="5"/>
  <c r="CB56" i="5"/>
  <c r="BZ56" i="5"/>
  <c r="BE56" i="5"/>
  <c r="BN55" i="5"/>
  <c r="BO55" i="5"/>
  <c r="BP55" i="5"/>
  <c r="BQ55" i="5"/>
  <c r="BR55" i="5"/>
  <c r="BS55" i="5"/>
  <c r="BT55" i="5"/>
  <c r="BU55" i="5"/>
  <c r="BV55" i="5"/>
  <c r="BW55" i="5"/>
  <c r="BX55" i="5"/>
  <c r="CM55" i="5"/>
  <c r="CL55" i="5"/>
  <c r="CJ55" i="5"/>
  <c r="CI55" i="5"/>
  <c r="CH55" i="5"/>
  <c r="CF55" i="5"/>
  <c r="CE55" i="5"/>
  <c r="CD55" i="5"/>
  <c r="CB55" i="5"/>
  <c r="BZ55" i="5"/>
  <c r="BE55" i="5"/>
  <c r="BN54" i="5"/>
  <c r="BO54" i="5"/>
  <c r="BP54" i="5"/>
  <c r="BQ54" i="5"/>
  <c r="BR54" i="5"/>
  <c r="BS54" i="5"/>
  <c r="BT54" i="5"/>
  <c r="BU54" i="5"/>
  <c r="BV54" i="5"/>
  <c r="BW54" i="5"/>
  <c r="BX54" i="5"/>
  <c r="CM54" i="5"/>
  <c r="CL54" i="5"/>
  <c r="CJ54" i="5"/>
  <c r="CI54" i="5"/>
  <c r="CH54" i="5"/>
  <c r="CF54" i="5"/>
  <c r="CE54" i="5"/>
  <c r="CD54" i="5"/>
  <c r="CB54" i="5"/>
  <c r="BZ54" i="5"/>
  <c r="BE54" i="5"/>
  <c r="BN53" i="5"/>
  <c r="BO53" i="5"/>
  <c r="BP53" i="5"/>
  <c r="BQ53" i="5"/>
  <c r="BR53" i="5"/>
  <c r="BS53" i="5"/>
  <c r="BT53" i="5"/>
  <c r="BU53" i="5"/>
  <c r="BV53" i="5"/>
  <c r="BW53" i="5"/>
  <c r="BX53" i="5"/>
  <c r="CM53" i="5"/>
  <c r="CL53" i="5"/>
  <c r="CJ53" i="5"/>
  <c r="CI53" i="5"/>
  <c r="CH53" i="5"/>
  <c r="CF53" i="5"/>
  <c r="CE53" i="5"/>
  <c r="CD53" i="5"/>
  <c r="CB53" i="5"/>
  <c r="BZ53" i="5"/>
  <c r="BE53" i="5"/>
  <c r="BN52" i="5"/>
  <c r="BO52" i="5"/>
  <c r="BP52" i="5"/>
  <c r="BQ52" i="5"/>
  <c r="BR52" i="5"/>
  <c r="BS52" i="5"/>
  <c r="BT52" i="5"/>
  <c r="BU52" i="5"/>
  <c r="BV52" i="5"/>
  <c r="BW52" i="5"/>
  <c r="BX52" i="5"/>
  <c r="CM52" i="5"/>
  <c r="CL52" i="5"/>
  <c r="CJ52" i="5"/>
  <c r="CI52" i="5"/>
  <c r="CH52" i="5"/>
  <c r="CF52" i="5"/>
  <c r="CE52" i="5"/>
  <c r="CD52" i="5"/>
  <c r="CB52" i="5"/>
  <c r="BZ52" i="5"/>
  <c r="BE52" i="5"/>
  <c r="BN51" i="5"/>
  <c r="BO51" i="5"/>
  <c r="BP51" i="5"/>
  <c r="BQ51" i="5"/>
  <c r="BR51" i="5"/>
  <c r="BS51" i="5"/>
  <c r="BT51" i="5"/>
  <c r="BU51" i="5"/>
  <c r="BV51" i="5"/>
  <c r="BW51" i="5"/>
  <c r="BX51" i="5"/>
  <c r="CM51" i="5"/>
  <c r="CL51" i="5"/>
  <c r="CJ51" i="5"/>
  <c r="CI51" i="5"/>
  <c r="CH51" i="5"/>
  <c r="CF51" i="5"/>
  <c r="CE51" i="5"/>
  <c r="CD51" i="5"/>
  <c r="CB51" i="5"/>
  <c r="BZ51" i="5"/>
  <c r="BE51" i="5"/>
  <c r="BN50" i="5"/>
  <c r="BO50" i="5"/>
  <c r="BP50" i="5"/>
  <c r="BQ50" i="5"/>
  <c r="BR50" i="5"/>
  <c r="BS50" i="5"/>
  <c r="BT50" i="5"/>
  <c r="BU50" i="5"/>
  <c r="BV50" i="5"/>
  <c r="BW50" i="5"/>
  <c r="BX50" i="5"/>
  <c r="CM50" i="5"/>
  <c r="CL50" i="5"/>
  <c r="CJ50" i="5"/>
  <c r="CI50" i="5"/>
  <c r="CH50" i="5"/>
  <c r="CF50" i="5"/>
  <c r="CE50" i="5"/>
  <c r="CD50" i="5"/>
  <c r="CB50" i="5"/>
  <c r="BZ50" i="5"/>
  <c r="BE50" i="5"/>
  <c r="BN49" i="5"/>
  <c r="BO49" i="5"/>
  <c r="BP49" i="5"/>
  <c r="BQ49" i="5"/>
  <c r="BR49" i="5"/>
  <c r="BS49" i="5"/>
  <c r="BT49" i="5"/>
  <c r="BU49" i="5"/>
  <c r="BV49" i="5"/>
  <c r="BW49" i="5"/>
  <c r="BX49" i="5"/>
  <c r="CM49" i="5"/>
  <c r="CL49" i="5"/>
  <c r="CJ49" i="5"/>
  <c r="CI49" i="5"/>
  <c r="CH49" i="5"/>
  <c r="CF49" i="5"/>
  <c r="CE49" i="5"/>
  <c r="CD49" i="5"/>
  <c r="CB49" i="5"/>
  <c r="BZ49" i="5"/>
  <c r="BE49" i="5"/>
  <c r="BN48" i="5"/>
  <c r="BO48" i="5"/>
  <c r="BP48" i="5"/>
  <c r="BQ48" i="5"/>
  <c r="BR48" i="5"/>
  <c r="BS48" i="5"/>
  <c r="BT48" i="5"/>
  <c r="BU48" i="5"/>
  <c r="BV48" i="5"/>
  <c r="BW48" i="5"/>
  <c r="BX48" i="5"/>
  <c r="CM48" i="5"/>
  <c r="CL48" i="5"/>
  <c r="CJ48" i="5"/>
  <c r="CI48" i="5"/>
  <c r="CH48" i="5"/>
  <c r="CF48" i="5"/>
  <c r="CE48" i="5"/>
  <c r="CD48" i="5"/>
  <c r="CB48" i="5"/>
  <c r="BZ48" i="5"/>
  <c r="BE48" i="5"/>
  <c r="BN47" i="5"/>
  <c r="BO47" i="5"/>
  <c r="BP47" i="5"/>
  <c r="BQ47" i="5"/>
  <c r="BR47" i="5"/>
  <c r="BS47" i="5"/>
  <c r="BT47" i="5"/>
  <c r="BU47" i="5"/>
  <c r="BV47" i="5"/>
  <c r="BW47" i="5"/>
  <c r="BX47" i="5"/>
  <c r="CM47" i="5"/>
  <c r="CL47" i="5"/>
  <c r="CJ47" i="5"/>
  <c r="CI47" i="5"/>
  <c r="CH47" i="5"/>
  <c r="CF47" i="5"/>
  <c r="CE47" i="5"/>
  <c r="CD47" i="5"/>
  <c r="CB47" i="5"/>
  <c r="BZ47" i="5"/>
  <c r="BE47" i="5"/>
  <c r="BN46" i="5"/>
  <c r="BO46" i="5"/>
  <c r="BP46" i="5"/>
  <c r="BQ46" i="5"/>
  <c r="BR46" i="5"/>
  <c r="BS46" i="5"/>
  <c r="BT46" i="5"/>
  <c r="BU46" i="5"/>
  <c r="BV46" i="5"/>
  <c r="BW46" i="5"/>
  <c r="BX46" i="5"/>
  <c r="CM46" i="5"/>
  <c r="CL46" i="5"/>
  <c r="CJ46" i="5"/>
  <c r="CI46" i="5"/>
  <c r="CH46" i="5"/>
  <c r="CF46" i="5"/>
  <c r="CE46" i="5"/>
  <c r="CD46" i="5"/>
  <c r="CB46" i="5"/>
  <c r="BZ46" i="5"/>
  <c r="BE46" i="5"/>
  <c r="BN45" i="5"/>
  <c r="BO45" i="5"/>
  <c r="BP45" i="5"/>
  <c r="BQ45" i="5"/>
  <c r="BR45" i="5"/>
  <c r="BS45" i="5"/>
  <c r="BT45" i="5"/>
  <c r="BU45" i="5"/>
  <c r="BV45" i="5"/>
  <c r="BW45" i="5"/>
  <c r="BX45" i="5"/>
  <c r="CM45" i="5"/>
  <c r="CL45" i="5"/>
  <c r="CJ45" i="5"/>
  <c r="CI45" i="5"/>
  <c r="CH45" i="5"/>
  <c r="CF45" i="5"/>
  <c r="CE45" i="5"/>
  <c r="CD45" i="5"/>
  <c r="CB45" i="5"/>
  <c r="BZ45" i="5"/>
  <c r="BE45" i="5"/>
  <c r="BN44" i="5"/>
  <c r="BO44" i="5"/>
  <c r="BP44" i="5"/>
  <c r="BQ44" i="5"/>
  <c r="BR44" i="5"/>
  <c r="BS44" i="5"/>
  <c r="BT44" i="5"/>
  <c r="BU44" i="5"/>
  <c r="BV44" i="5"/>
  <c r="BW44" i="5"/>
  <c r="BX44" i="5"/>
  <c r="CM44" i="5"/>
  <c r="CL44" i="5"/>
  <c r="CJ44" i="5"/>
  <c r="CI44" i="5"/>
  <c r="CH44" i="5"/>
  <c r="CF44" i="5"/>
  <c r="CE44" i="5"/>
  <c r="CD44" i="5"/>
  <c r="CB44" i="5"/>
  <c r="BZ44" i="5"/>
  <c r="BE44" i="5"/>
  <c r="BN43" i="5"/>
  <c r="BO43" i="5"/>
  <c r="BP43" i="5"/>
  <c r="BQ43" i="5"/>
  <c r="BR43" i="5"/>
  <c r="BS43" i="5"/>
  <c r="BT43" i="5"/>
  <c r="BU43" i="5"/>
  <c r="BV43" i="5"/>
  <c r="BW43" i="5"/>
  <c r="BX43" i="5"/>
  <c r="CM43" i="5"/>
  <c r="CL43" i="5"/>
  <c r="CJ43" i="5"/>
  <c r="CI43" i="5"/>
  <c r="CH43" i="5"/>
  <c r="CF43" i="5"/>
  <c r="CE43" i="5"/>
  <c r="CD43" i="5"/>
  <c r="CB43" i="5"/>
  <c r="BZ43" i="5"/>
  <c r="BE43" i="5"/>
  <c r="BN42" i="5"/>
  <c r="BO42" i="5"/>
  <c r="BP42" i="5"/>
  <c r="BQ42" i="5"/>
  <c r="BR42" i="5"/>
  <c r="BS42" i="5"/>
  <c r="BT42" i="5"/>
  <c r="BU42" i="5"/>
  <c r="BV42" i="5"/>
  <c r="BW42" i="5"/>
  <c r="BX42" i="5"/>
  <c r="CM42" i="5"/>
  <c r="CL42" i="5"/>
  <c r="CJ42" i="5"/>
  <c r="CI42" i="5"/>
  <c r="CH42" i="5"/>
  <c r="CF42" i="5"/>
  <c r="CE42" i="5"/>
  <c r="CD42" i="5"/>
  <c r="CB42" i="5"/>
  <c r="BZ42" i="5"/>
  <c r="BE42" i="5"/>
  <c r="BN41" i="5"/>
  <c r="BO41" i="5"/>
  <c r="BP41" i="5"/>
  <c r="BQ41" i="5"/>
  <c r="BR41" i="5"/>
  <c r="BS41" i="5"/>
  <c r="BT41" i="5"/>
  <c r="BU41" i="5"/>
  <c r="BV41" i="5"/>
  <c r="BW41" i="5"/>
  <c r="BX41" i="5"/>
  <c r="CM41" i="5"/>
  <c r="CL41" i="5"/>
  <c r="CJ41" i="5"/>
  <c r="CI41" i="5"/>
  <c r="CH41" i="5"/>
  <c r="CF41" i="5"/>
  <c r="CE41" i="5"/>
  <c r="CD41" i="5"/>
  <c r="CB41" i="5"/>
  <c r="BZ41" i="5"/>
  <c r="BE41" i="5"/>
  <c r="BN40" i="5"/>
  <c r="BO40" i="5"/>
  <c r="BP40" i="5"/>
  <c r="BQ40" i="5"/>
  <c r="BR40" i="5"/>
  <c r="BS40" i="5"/>
  <c r="BT40" i="5"/>
  <c r="BU40" i="5"/>
  <c r="BV40" i="5"/>
  <c r="BW40" i="5"/>
  <c r="BX40" i="5"/>
  <c r="CM40" i="5"/>
  <c r="CL40" i="5"/>
  <c r="CJ40" i="5"/>
  <c r="CI40" i="5"/>
  <c r="CH40" i="5"/>
  <c r="CF40" i="5"/>
  <c r="CE40" i="5"/>
  <c r="CD40" i="5"/>
  <c r="CB40" i="5"/>
  <c r="BZ40" i="5"/>
  <c r="BE40" i="5"/>
  <c r="BN39" i="5"/>
  <c r="BO39" i="5"/>
  <c r="BP39" i="5"/>
  <c r="BQ39" i="5"/>
  <c r="BR39" i="5"/>
  <c r="BS39" i="5"/>
  <c r="BT39" i="5"/>
  <c r="BU39" i="5"/>
  <c r="BV39" i="5"/>
  <c r="BW39" i="5"/>
  <c r="BX39" i="5"/>
  <c r="CM39" i="5"/>
  <c r="CL39" i="5"/>
  <c r="CJ39" i="5"/>
  <c r="CI39" i="5"/>
  <c r="CH39" i="5"/>
  <c r="CF39" i="5"/>
  <c r="CE39" i="5"/>
  <c r="CD39" i="5"/>
  <c r="CB39" i="5"/>
  <c r="BZ39" i="5"/>
  <c r="BE39" i="5"/>
  <c r="BN38" i="5"/>
  <c r="BO38" i="5"/>
  <c r="BP38" i="5"/>
  <c r="BQ38" i="5"/>
  <c r="BR38" i="5"/>
  <c r="BS38" i="5"/>
  <c r="BT38" i="5"/>
  <c r="BU38" i="5"/>
  <c r="BV38" i="5"/>
  <c r="BW38" i="5"/>
  <c r="BX38" i="5"/>
  <c r="CM38" i="5"/>
  <c r="CL38" i="5"/>
  <c r="CJ38" i="5"/>
  <c r="CI38" i="5"/>
  <c r="CH38" i="5"/>
  <c r="CF38" i="5"/>
  <c r="CE38" i="5"/>
  <c r="CD38" i="5"/>
  <c r="CB38" i="5"/>
  <c r="BZ38" i="5"/>
  <c r="BE38" i="5"/>
  <c r="BN37" i="5"/>
  <c r="BO37" i="5"/>
  <c r="BP37" i="5"/>
  <c r="BQ37" i="5"/>
  <c r="BR37" i="5"/>
  <c r="BS37" i="5"/>
  <c r="BT37" i="5"/>
  <c r="BU37" i="5"/>
  <c r="BV37" i="5"/>
  <c r="BW37" i="5"/>
  <c r="BX37" i="5"/>
  <c r="CM37" i="5"/>
  <c r="CL37" i="5"/>
  <c r="CJ37" i="5"/>
  <c r="CI37" i="5"/>
  <c r="CH37" i="5"/>
  <c r="CF37" i="5"/>
  <c r="CE37" i="5"/>
  <c r="CD37" i="5"/>
  <c r="CB37" i="5"/>
  <c r="BZ37" i="5"/>
  <c r="BE37" i="5"/>
  <c r="BN36" i="5"/>
  <c r="BO36" i="5"/>
  <c r="BP36" i="5"/>
  <c r="BQ36" i="5"/>
  <c r="BR36" i="5"/>
  <c r="BS36" i="5"/>
  <c r="BT36" i="5"/>
  <c r="BU36" i="5"/>
  <c r="BV36" i="5"/>
  <c r="BW36" i="5"/>
  <c r="BX36" i="5"/>
  <c r="CM36" i="5"/>
  <c r="CL36" i="5"/>
  <c r="CJ36" i="5"/>
  <c r="CI36" i="5"/>
  <c r="CH36" i="5"/>
  <c r="CF36" i="5"/>
  <c r="CE36" i="5"/>
  <c r="CD36" i="5"/>
  <c r="CB36" i="5"/>
  <c r="BZ36" i="5"/>
  <c r="BE36" i="5"/>
  <c r="BN35" i="5"/>
  <c r="BO35" i="5"/>
  <c r="BP35" i="5"/>
  <c r="BQ35" i="5"/>
  <c r="BR35" i="5"/>
  <c r="BS35" i="5"/>
  <c r="BT35" i="5"/>
  <c r="BU35" i="5"/>
  <c r="BV35" i="5"/>
  <c r="BW35" i="5"/>
  <c r="BX35" i="5"/>
  <c r="CM35" i="5"/>
  <c r="CL35" i="5"/>
  <c r="CJ35" i="5"/>
  <c r="CI35" i="5"/>
  <c r="CH35" i="5"/>
  <c r="CF35" i="5"/>
  <c r="CE35" i="5"/>
  <c r="CD35" i="5"/>
  <c r="CB35" i="5"/>
  <c r="BZ35" i="5"/>
  <c r="BE35" i="5"/>
  <c r="BN34" i="5"/>
  <c r="BO34" i="5"/>
  <c r="BP34" i="5"/>
  <c r="BQ34" i="5"/>
  <c r="BR34" i="5"/>
  <c r="BS34" i="5"/>
  <c r="BT34" i="5"/>
  <c r="BU34" i="5"/>
  <c r="BV34" i="5"/>
  <c r="BW34" i="5"/>
  <c r="BX34" i="5"/>
  <c r="CM34" i="5"/>
  <c r="CL34" i="5"/>
  <c r="CJ34" i="5"/>
  <c r="CI34" i="5"/>
  <c r="CH34" i="5"/>
  <c r="CF34" i="5"/>
  <c r="CE34" i="5"/>
  <c r="CD34" i="5"/>
  <c r="CB34" i="5"/>
  <c r="BZ34" i="5"/>
  <c r="BE34" i="5"/>
  <c r="BN33" i="5"/>
  <c r="BO33" i="5"/>
  <c r="BP33" i="5"/>
  <c r="BQ33" i="5"/>
  <c r="BR33" i="5"/>
  <c r="BS33" i="5"/>
  <c r="BT33" i="5"/>
  <c r="BU33" i="5"/>
  <c r="BV33" i="5"/>
  <c r="BW33" i="5"/>
  <c r="BX33" i="5"/>
  <c r="CM33" i="5"/>
  <c r="CL33" i="5"/>
  <c r="CJ33" i="5"/>
  <c r="CI33" i="5"/>
  <c r="CH33" i="5"/>
  <c r="CF33" i="5"/>
  <c r="CE33" i="5"/>
  <c r="CD33" i="5"/>
  <c r="CB33" i="5"/>
  <c r="BZ33" i="5"/>
  <c r="BE33" i="5"/>
  <c r="BN32" i="5"/>
  <c r="BO32" i="5"/>
  <c r="BP32" i="5"/>
  <c r="BQ32" i="5"/>
  <c r="BR32" i="5"/>
  <c r="BS32" i="5"/>
  <c r="BT32" i="5"/>
  <c r="BU32" i="5"/>
  <c r="BV32" i="5"/>
  <c r="BW32" i="5"/>
  <c r="BX32" i="5"/>
  <c r="CM32" i="5"/>
  <c r="CL32" i="5"/>
  <c r="CJ32" i="5"/>
  <c r="CI32" i="5"/>
  <c r="CH32" i="5"/>
  <c r="CF32" i="5"/>
  <c r="CE32" i="5"/>
  <c r="CD32" i="5"/>
  <c r="CB32" i="5"/>
  <c r="BZ32" i="5"/>
  <c r="BE32" i="5"/>
  <c r="BN31" i="5"/>
  <c r="BO31" i="5"/>
  <c r="BP31" i="5"/>
  <c r="BQ31" i="5"/>
  <c r="BR31" i="5"/>
  <c r="BS31" i="5"/>
  <c r="BT31" i="5"/>
  <c r="BU31" i="5"/>
  <c r="BV31" i="5"/>
  <c r="BW31" i="5"/>
  <c r="BX31" i="5"/>
  <c r="CM31" i="5"/>
  <c r="CL31" i="5"/>
  <c r="CJ31" i="5"/>
  <c r="CI31" i="5"/>
  <c r="CH31" i="5"/>
  <c r="CF31" i="5"/>
  <c r="CE31" i="5"/>
  <c r="CD31" i="5"/>
  <c r="CB31" i="5"/>
  <c r="BZ31" i="5"/>
  <c r="BE31" i="5"/>
  <c r="BN30" i="5"/>
  <c r="BO30" i="5"/>
  <c r="BP30" i="5"/>
  <c r="BQ30" i="5"/>
  <c r="BR30" i="5"/>
  <c r="BS30" i="5"/>
  <c r="BT30" i="5"/>
  <c r="BU30" i="5"/>
  <c r="BV30" i="5"/>
  <c r="BW30" i="5"/>
  <c r="BX30" i="5"/>
  <c r="CM30" i="5"/>
  <c r="CL30" i="5"/>
  <c r="CJ30" i="5"/>
  <c r="CI30" i="5"/>
  <c r="CH30" i="5"/>
  <c r="CF30" i="5"/>
  <c r="CE30" i="5"/>
  <c r="CD30" i="5"/>
  <c r="CB30" i="5"/>
  <c r="BZ30" i="5"/>
  <c r="BE30" i="5"/>
  <c r="BN29" i="5"/>
  <c r="BO29" i="5"/>
  <c r="BP29" i="5"/>
  <c r="BQ29" i="5"/>
  <c r="BR29" i="5"/>
  <c r="BS29" i="5"/>
  <c r="BT29" i="5"/>
  <c r="BU29" i="5"/>
  <c r="BV29" i="5"/>
  <c r="BW29" i="5"/>
  <c r="BX29" i="5"/>
  <c r="CM29" i="5"/>
  <c r="CL29" i="5"/>
  <c r="CJ29" i="5"/>
  <c r="CI29" i="5"/>
  <c r="CH29" i="5"/>
  <c r="CF29" i="5"/>
  <c r="CE29" i="5"/>
  <c r="CD29" i="5"/>
  <c r="CB29" i="5"/>
  <c r="BZ29" i="5"/>
  <c r="BE29" i="5"/>
  <c r="BN28" i="5"/>
  <c r="BO28" i="5"/>
  <c r="BP28" i="5"/>
  <c r="BQ28" i="5"/>
  <c r="BR28" i="5"/>
  <c r="BS28" i="5"/>
  <c r="BT28" i="5"/>
  <c r="BU28" i="5"/>
  <c r="BV28" i="5"/>
  <c r="BW28" i="5"/>
  <c r="BX28" i="5"/>
  <c r="CM28" i="5"/>
  <c r="CL28" i="5"/>
  <c r="CJ28" i="5"/>
  <c r="CI28" i="5"/>
  <c r="CH28" i="5"/>
  <c r="CF28" i="5"/>
  <c r="CE28" i="5"/>
  <c r="CD28" i="5"/>
  <c r="CB28" i="5"/>
  <c r="BZ28" i="5"/>
  <c r="BE28" i="5"/>
  <c r="BN27" i="5"/>
  <c r="BO27" i="5"/>
  <c r="BP27" i="5"/>
  <c r="BQ27" i="5"/>
  <c r="BR27" i="5"/>
  <c r="BS27" i="5"/>
  <c r="BT27" i="5"/>
  <c r="BU27" i="5"/>
  <c r="BV27" i="5"/>
  <c r="BW27" i="5"/>
  <c r="BX27" i="5"/>
  <c r="CM27" i="5"/>
  <c r="CL27" i="5"/>
  <c r="CJ27" i="5"/>
  <c r="CI27" i="5"/>
  <c r="CH27" i="5"/>
  <c r="CF27" i="5"/>
  <c r="CE27" i="5"/>
  <c r="CD27" i="5"/>
  <c r="CB27" i="5"/>
  <c r="BZ27" i="5"/>
  <c r="BE27" i="5"/>
  <c r="BN26" i="5"/>
  <c r="BO26" i="5"/>
  <c r="BP26" i="5"/>
  <c r="BQ26" i="5"/>
  <c r="BR26" i="5"/>
  <c r="BS26" i="5"/>
  <c r="BT26" i="5"/>
  <c r="BU26" i="5"/>
  <c r="BV26" i="5"/>
  <c r="BW26" i="5"/>
  <c r="BX26" i="5"/>
  <c r="CM26" i="5"/>
  <c r="CL26" i="5"/>
  <c r="CJ26" i="5"/>
  <c r="CI26" i="5"/>
  <c r="CH26" i="5"/>
  <c r="CF26" i="5"/>
  <c r="CE26" i="5"/>
  <c r="CD26" i="5"/>
  <c r="CB26" i="5"/>
  <c r="BZ26" i="5"/>
  <c r="BE26" i="5"/>
  <c r="BN25" i="5"/>
  <c r="BO25" i="5"/>
  <c r="BP25" i="5"/>
  <c r="BQ25" i="5"/>
  <c r="BR25" i="5"/>
  <c r="BS25" i="5"/>
  <c r="BT25" i="5"/>
  <c r="BU25" i="5"/>
  <c r="BV25" i="5"/>
  <c r="BW25" i="5"/>
  <c r="BX25" i="5"/>
  <c r="CM25" i="5"/>
  <c r="CL25" i="5"/>
  <c r="CJ25" i="5"/>
  <c r="CI25" i="5"/>
  <c r="CH25" i="5"/>
  <c r="CF25" i="5"/>
  <c r="CE25" i="5"/>
  <c r="CD25" i="5"/>
  <c r="CB25" i="5"/>
  <c r="BZ25" i="5"/>
  <c r="BE25" i="5"/>
  <c r="BN24" i="5"/>
  <c r="BO24" i="5"/>
  <c r="BP24" i="5"/>
  <c r="BQ24" i="5"/>
  <c r="BR24" i="5"/>
  <c r="BS24" i="5"/>
  <c r="BT24" i="5"/>
  <c r="BU24" i="5"/>
  <c r="BV24" i="5"/>
  <c r="BW24" i="5"/>
  <c r="BX24" i="5"/>
  <c r="CM24" i="5"/>
  <c r="CL24" i="5"/>
  <c r="CJ24" i="5"/>
  <c r="CI24" i="5"/>
  <c r="CH24" i="5"/>
  <c r="CF24" i="5"/>
  <c r="CE24" i="5"/>
  <c r="CD24" i="5"/>
  <c r="CB24" i="5"/>
  <c r="BZ24" i="5"/>
  <c r="BE24" i="5"/>
  <c r="BN23" i="5"/>
  <c r="BO23" i="5"/>
  <c r="BP23" i="5"/>
  <c r="BQ23" i="5"/>
  <c r="BR23" i="5"/>
  <c r="BS23" i="5"/>
  <c r="BT23" i="5"/>
  <c r="BU23" i="5"/>
  <c r="BV23" i="5"/>
  <c r="BW23" i="5"/>
  <c r="BX23" i="5"/>
  <c r="CM23" i="5"/>
  <c r="CL23" i="5"/>
  <c r="CJ23" i="5"/>
  <c r="CI23" i="5"/>
  <c r="CH23" i="5"/>
  <c r="CF23" i="5"/>
  <c r="CE23" i="5"/>
  <c r="CD23" i="5"/>
  <c r="CB23" i="5"/>
  <c r="BZ23" i="5"/>
  <c r="BE23" i="5"/>
  <c r="BN22" i="5"/>
  <c r="BO22" i="5"/>
  <c r="BP22" i="5"/>
  <c r="BQ22" i="5"/>
  <c r="BR22" i="5"/>
  <c r="BS22" i="5"/>
  <c r="BT22" i="5"/>
  <c r="BU22" i="5"/>
  <c r="BV22" i="5"/>
  <c r="BW22" i="5"/>
  <c r="BX22" i="5"/>
  <c r="CM22" i="5"/>
  <c r="CL22" i="5"/>
  <c r="CJ22" i="5"/>
  <c r="CI22" i="5"/>
  <c r="CH22" i="5"/>
  <c r="CF22" i="5"/>
  <c r="CE22" i="5"/>
  <c r="CD22" i="5"/>
  <c r="CB22" i="5"/>
  <c r="BZ22" i="5"/>
  <c r="BE22" i="5"/>
  <c r="BN21" i="5"/>
  <c r="BO21" i="5"/>
  <c r="BP21" i="5"/>
  <c r="BQ21" i="5"/>
  <c r="BR21" i="5"/>
  <c r="BS21" i="5"/>
  <c r="BT21" i="5"/>
  <c r="BU21" i="5"/>
  <c r="BV21" i="5"/>
  <c r="BW21" i="5"/>
  <c r="BX21" i="5"/>
  <c r="CM21" i="5"/>
  <c r="CL21" i="5"/>
  <c r="CJ21" i="5"/>
  <c r="CI21" i="5"/>
  <c r="CH21" i="5"/>
  <c r="CF21" i="5"/>
  <c r="CE21" i="5"/>
  <c r="CD21" i="5"/>
  <c r="CB21" i="5"/>
  <c r="BZ21" i="5"/>
  <c r="BE21" i="5"/>
  <c r="BN20" i="5"/>
  <c r="BO20" i="5"/>
  <c r="BP20" i="5"/>
  <c r="BQ20" i="5"/>
  <c r="BR20" i="5"/>
  <c r="BS20" i="5"/>
  <c r="BT20" i="5"/>
  <c r="BU20" i="5"/>
  <c r="BV20" i="5"/>
  <c r="BW20" i="5"/>
  <c r="BX20" i="5"/>
  <c r="CM20" i="5"/>
  <c r="CL20" i="5"/>
  <c r="CJ20" i="5"/>
  <c r="CI20" i="5"/>
  <c r="CH20" i="5"/>
  <c r="CF20" i="5"/>
  <c r="CE20" i="5"/>
  <c r="CD20" i="5"/>
  <c r="CB20" i="5"/>
  <c r="BZ20" i="5"/>
  <c r="BE20" i="5"/>
  <c r="BN19" i="5"/>
  <c r="BO19" i="5"/>
  <c r="BP19" i="5"/>
  <c r="BQ19" i="5"/>
  <c r="BR19" i="5"/>
  <c r="BS19" i="5"/>
  <c r="BT19" i="5"/>
  <c r="BU19" i="5"/>
  <c r="BV19" i="5"/>
  <c r="BW19" i="5"/>
  <c r="BX19" i="5"/>
  <c r="CM19" i="5"/>
  <c r="CL19" i="5"/>
  <c r="CJ19" i="5"/>
  <c r="CI19" i="5"/>
  <c r="CH19" i="5"/>
  <c r="CF19" i="5"/>
  <c r="CE19" i="5"/>
  <c r="CD19" i="5"/>
  <c r="CB19" i="5"/>
  <c r="BZ19" i="5"/>
  <c r="BE19" i="5"/>
  <c r="BN18" i="5"/>
  <c r="BO18" i="5"/>
  <c r="BP18" i="5"/>
  <c r="BQ18" i="5"/>
  <c r="BR18" i="5"/>
  <c r="BS18" i="5"/>
  <c r="BT18" i="5"/>
  <c r="BU18" i="5"/>
  <c r="BV18" i="5"/>
  <c r="BW18" i="5"/>
  <c r="BX18" i="5"/>
  <c r="CM18" i="5"/>
  <c r="CL18" i="5"/>
  <c r="CJ18" i="5"/>
  <c r="CI18" i="5"/>
  <c r="CH18" i="5"/>
  <c r="CF18" i="5"/>
  <c r="CE18" i="5"/>
  <c r="CD18" i="5"/>
  <c r="CB18" i="5"/>
  <c r="BZ18" i="5"/>
  <c r="BE18" i="5"/>
  <c r="BN17" i="5"/>
  <c r="BO17" i="5"/>
  <c r="BP17" i="5"/>
  <c r="BQ17" i="5"/>
  <c r="BR17" i="5"/>
  <c r="BS17" i="5"/>
  <c r="BT17" i="5"/>
  <c r="BU17" i="5"/>
  <c r="BV17" i="5"/>
  <c r="BW17" i="5"/>
  <c r="BX17" i="5"/>
  <c r="CM17" i="5"/>
  <c r="CL17" i="5"/>
  <c r="CJ17" i="5"/>
  <c r="CI17" i="5"/>
  <c r="CH17" i="5"/>
  <c r="CF17" i="5"/>
  <c r="CE17" i="5"/>
  <c r="CD17" i="5"/>
  <c r="CB17" i="5"/>
  <c r="BZ17" i="5"/>
  <c r="BE17" i="5"/>
  <c r="BN16" i="5"/>
  <c r="BO16" i="5"/>
  <c r="BP16" i="5"/>
  <c r="BQ16" i="5"/>
  <c r="BR16" i="5"/>
  <c r="BS16" i="5"/>
  <c r="BT16" i="5"/>
  <c r="BU16" i="5"/>
  <c r="BV16" i="5"/>
  <c r="BW16" i="5"/>
  <c r="BX16" i="5"/>
  <c r="CM16" i="5"/>
  <c r="CL16" i="5"/>
  <c r="CJ16" i="5"/>
  <c r="CI16" i="5"/>
  <c r="CH16" i="5"/>
  <c r="CF16" i="5"/>
  <c r="CE16" i="5"/>
  <c r="CD16" i="5"/>
  <c r="CB16" i="5"/>
  <c r="BZ16" i="5"/>
  <c r="BE16" i="5"/>
  <c r="BN15" i="5"/>
  <c r="BO15" i="5"/>
  <c r="BP15" i="5"/>
  <c r="BQ15" i="5"/>
  <c r="BR15" i="5"/>
  <c r="BS15" i="5"/>
  <c r="BT15" i="5"/>
  <c r="BU15" i="5"/>
  <c r="BV15" i="5"/>
  <c r="BW15" i="5"/>
  <c r="BX15" i="5"/>
  <c r="CM15" i="5"/>
  <c r="CL15" i="5"/>
  <c r="CJ15" i="5"/>
  <c r="CI15" i="5"/>
  <c r="CH15" i="5"/>
  <c r="CF15" i="5"/>
  <c r="CE15" i="5"/>
  <c r="CD15" i="5"/>
  <c r="CB15" i="5"/>
  <c r="BZ15" i="5"/>
  <c r="BE15" i="5"/>
  <c r="BN14" i="5"/>
  <c r="BO14" i="5"/>
  <c r="BP14" i="5"/>
  <c r="BQ14" i="5"/>
  <c r="BR14" i="5"/>
  <c r="BS14" i="5"/>
  <c r="BT14" i="5"/>
  <c r="BU14" i="5"/>
  <c r="BV14" i="5"/>
  <c r="BW14" i="5"/>
  <c r="BX14" i="5"/>
  <c r="CM14" i="5"/>
  <c r="CL14" i="5"/>
  <c r="CJ14" i="5"/>
  <c r="CI14" i="5"/>
  <c r="CH14" i="5"/>
  <c r="CF14" i="5"/>
  <c r="CE14" i="5"/>
  <c r="CD14" i="5"/>
  <c r="CB14" i="5"/>
  <c r="BZ14" i="5"/>
  <c r="BE14" i="5"/>
  <c r="BN13" i="5"/>
  <c r="BO13" i="5"/>
  <c r="BP13" i="5"/>
  <c r="BQ13" i="5"/>
  <c r="BR13" i="5"/>
  <c r="BS13" i="5"/>
  <c r="BT13" i="5"/>
  <c r="BU13" i="5"/>
  <c r="BV13" i="5"/>
  <c r="BW13" i="5"/>
  <c r="BX13" i="5"/>
  <c r="CM13" i="5"/>
  <c r="CL13" i="5"/>
  <c r="CJ13" i="5"/>
  <c r="CI13" i="5"/>
  <c r="CH13" i="5"/>
  <c r="CF13" i="5"/>
  <c r="CE13" i="5"/>
  <c r="CD13" i="5"/>
  <c r="CB13" i="5"/>
  <c r="BZ13" i="5"/>
  <c r="BE13" i="5"/>
  <c r="BN12" i="5"/>
  <c r="BO12" i="5"/>
  <c r="BP12" i="5"/>
  <c r="BQ12" i="5"/>
  <c r="BR12" i="5"/>
  <c r="BS12" i="5"/>
  <c r="BT12" i="5"/>
  <c r="BU12" i="5"/>
  <c r="BV12" i="5"/>
  <c r="BW12" i="5"/>
  <c r="BX12" i="5"/>
  <c r="CM12" i="5"/>
  <c r="CL12" i="5"/>
  <c r="CJ12" i="5"/>
  <c r="CI12" i="5"/>
  <c r="CH12" i="5"/>
  <c r="CF12" i="5"/>
  <c r="CE12" i="5"/>
  <c r="CD12" i="5"/>
  <c r="CB12" i="5"/>
  <c r="BZ12" i="5"/>
  <c r="BE12" i="5"/>
  <c r="BN11" i="5"/>
  <c r="BO11" i="5"/>
  <c r="BP11" i="5"/>
  <c r="BQ11" i="5"/>
  <c r="BR11" i="5"/>
  <c r="BS11" i="5"/>
  <c r="BT11" i="5"/>
  <c r="BU11" i="5"/>
  <c r="BV11" i="5"/>
  <c r="BW11" i="5"/>
  <c r="BX11" i="5"/>
  <c r="CM11" i="5"/>
  <c r="CL11" i="5"/>
  <c r="CJ11" i="5"/>
  <c r="CI11" i="5"/>
  <c r="CH11" i="5"/>
  <c r="CF11" i="5"/>
  <c r="CE11" i="5"/>
  <c r="CD11" i="5"/>
  <c r="CB11" i="5"/>
  <c r="BZ11" i="5"/>
  <c r="BE11" i="5"/>
  <c r="BN10" i="5"/>
  <c r="BO10" i="5"/>
  <c r="BP10" i="5"/>
  <c r="BQ10" i="5"/>
  <c r="BR10" i="5"/>
  <c r="BS10" i="5"/>
  <c r="BT10" i="5"/>
  <c r="BU10" i="5"/>
  <c r="BV10" i="5"/>
  <c r="BW10" i="5"/>
  <c r="BX10" i="5"/>
  <c r="CM10" i="5"/>
  <c r="CL10" i="5"/>
  <c r="CJ10" i="5"/>
  <c r="CI10" i="5"/>
  <c r="CH10" i="5"/>
  <c r="CF10" i="5"/>
  <c r="CE10" i="5"/>
  <c r="CD10" i="5"/>
  <c r="CB10" i="5"/>
  <c r="BZ10" i="5"/>
  <c r="BE10" i="5"/>
  <c r="BN9" i="5"/>
  <c r="BO9" i="5"/>
  <c r="BP9" i="5"/>
  <c r="BQ9" i="5"/>
  <c r="BR9" i="5"/>
  <c r="BS9" i="5"/>
  <c r="BT9" i="5"/>
  <c r="BU9" i="5"/>
  <c r="BV9" i="5"/>
  <c r="BW9" i="5"/>
  <c r="BX9" i="5"/>
  <c r="CM9" i="5"/>
  <c r="CL9" i="5"/>
  <c r="CJ9" i="5"/>
  <c r="CI9" i="5"/>
  <c r="CH9" i="5"/>
  <c r="CF9" i="5"/>
  <c r="CE9" i="5"/>
  <c r="CD9" i="5"/>
  <c r="CB9" i="5"/>
  <c r="BZ9" i="5"/>
  <c r="BE9" i="5"/>
  <c r="BN8" i="5"/>
  <c r="BO8" i="5"/>
  <c r="BP8" i="5"/>
  <c r="BQ8" i="5"/>
  <c r="BR8" i="5"/>
  <c r="BS8" i="5"/>
  <c r="BT8" i="5"/>
  <c r="BU8" i="5"/>
  <c r="BV8" i="5"/>
  <c r="BW8" i="5"/>
  <c r="BX8" i="5"/>
  <c r="CM8" i="5"/>
  <c r="CL8" i="5"/>
  <c r="CJ8" i="5"/>
  <c r="CI8" i="5"/>
  <c r="CH8" i="5"/>
  <c r="CF8" i="5"/>
  <c r="CE8" i="5"/>
  <c r="CD8" i="5"/>
  <c r="CB8" i="5"/>
  <c r="BZ8" i="5"/>
  <c r="BE8" i="5"/>
  <c r="BN7" i="5"/>
  <c r="BO7" i="5"/>
  <c r="BP7" i="5"/>
  <c r="BQ7" i="5"/>
  <c r="BR7" i="5"/>
  <c r="BS7" i="5"/>
  <c r="BT7" i="5"/>
  <c r="BU7" i="5"/>
  <c r="BV7" i="5"/>
  <c r="BW7" i="5"/>
  <c r="BX7" i="5"/>
  <c r="CM7" i="5"/>
  <c r="CL7" i="5"/>
  <c r="CJ7" i="5"/>
  <c r="CI7" i="5"/>
  <c r="CH7" i="5"/>
  <c r="CF7" i="5"/>
  <c r="CE7" i="5"/>
  <c r="CD7" i="5"/>
  <c r="CB7" i="5"/>
  <c r="BZ7" i="5"/>
  <c r="BE7" i="5"/>
  <c r="BN6" i="5"/>
  <c r="BO6" i="5"/>
  <c r="BP6" i="5"/>
  <c r="BQ6" i="5"/>
  <c r="BR6" i="5"/>
  <c r="BS6" i="5"/>
  <c r="BT6" i="5"/>
  <c r="BU6" i="5"/>
  <c r="BV6" i="5"/>
  <c r="BW6" i="5"/>
  <c r="BX6" i="5"/>
  <c r="CM6" i="5"/>
  <c r="CL6" i="5"/>
  <c r="CJ6" i="5"/>
  <c r="CI6" i="5"/>
  <c r="CH6" i="5"/>
  <c r="CF6" i="5"/>
  <c r="CE6" i="5"/>
  <c r="CD6" i="5"/>
  <c r="CB6" i="5"/>
  <c r="BZ6" i="5"/>
  <c r="BE6" i="5"/>
  <c r="BN5" i="5"/>
  <c r="BO5" i="5"/>
  <c r="BP5" i="5"/>
  <c r="BQ5" i="5"/>
  <c r="BR5" i="5"/>
  <c r="BS5" i="5"/>
  <c r="BT5" i="5"/>
  <c r="BU5" i="5"/>
  <c r="BV5" i="5"/>
  <c r="BW5" i="5"/>
  <c r="BX5" i="5"/>
  <c r="CM5" i="5"/>
  <c r="CL5" i="5"/>
  <c r="CJ5" i="5"/>
  <c r="CI5" i="5"/>
  <c r="CH5" i="5"/>
  <c r="CF5" i="5"/>
  <c r="CE5" i="5"/>
  <c r="CD5" i="5"/>
  <c r="CB5" i="5"/>
  <c r="BZ5" i="5"/>
  <c r="BE5" i="5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AN166" i="4"/>
  <c r="AO166" i="4"/>
  <c r="AP166" i="4"/>
  <c r="AQ166" i="4"/>
  <c r="AR166" i="4"/>
  <c r="AS166" i="4"/>
  <c r="AT166" i="4"/>
  <c r="AU166" i="4"/>
  <c r="AV166" i="4"/>
  <c r="AW166" i="4"/>
  <c r="AX166" i="4"/>
  <c r="AY166" i="4"/>
  <c r="AZ166" i="4"/>
  <c r="BA166" i="4"/>
  <c r="I166" i="4"/>
  <c r="BP165" i="4"/>
  <c r="BQ165" i="4"/>
  <c r="BR165" i="4"/>
  <c r="BS165" i="4"/>
  <c r="BT165" i="4"/>
  <c r="BU165" i="4"/>
  <c r="BV165" i="4"/>
  <c r="BW165" i="4"/>
  <c r="BX165" i="4"/>
  <c r="BY165" i="4"/>
  <c r="BZ165" i="4"/>
  <c r="CO165" i="4"/>
  <c r="CN165" i="4"/>
  <c r="CL165" i="4"/>
  <c r="CK165" i="4"/>
  <c r="CJ165" i="4"/>
  <c r="CH165" i="4"/>
  <c r="CG165" i="4"/>
  <c r="CF165" i="4"/>
  <c r="CD165" i="4"/>
  <c r="CB165" i="4"/>
  <c r="BP164" i="4"/>
  <c r="BQ164" i="4"/>
  <c r="BR164" i="4"/>
  <c r="BS164" i="4"/>
  <c r="BT164" i="4"/>
  <c r="BU164" i="4"/>
  <c r="BV164" i="4"/>
  <c r="BW164" i="4"/>
  <c r="BX164" i="4"/>
  <c r="BY164" i="4"/>
  <c r="BZ164" i="4"/>
  <c r="CO164" i="4"/>
  <c r="CN164" i="4"/>
  <c r="CL164" i="4"/>
  <c r="CK164" i="4"/>
  <c r="CJ164" i="4"/>
  <c r="CH164" i="4"/>
  <c r="CG164" i="4"/>
  <c r="CF164" i="4"/>
  <c r="CD164" i="4"/>
  <c r="CB164" i="4"/>
  <c r="BP163" i="4"/>
  <c r="BQ163" i="4"/>
  <c r="BR163" i="4"/>
  <c r="BS163" i="4"/>
  <c r="BT163" i="4"/>
  <c r="BU163" i="4"/>
  <c r="BV163" i="4"/>
  <c r="BW163" i="4"/>
  <c r="BX163" i="4"/>
  <c r="BY163" i="4"/>
  <c r="BZ163" i="4"/>
  <c r="CO163" i="4"/>
  <c r="CN163" i="4"/>
  <c r="CL163" i="4"/>
  <c r="CK163" i="4"/>
  <c r="CJ163" i="4"/>
  <c r="CH163" i="4"/>
  <c r="CG163" i="4"/>
  <c r="CF163" i="4"/>
  <c r="CD163" i="4"/>
  <c r="CB163" i="4"/>
  <c r="BP162" i="4"/>
  <c r="BQ162" i="4"/>
  <c r="BR162" i="4"/>
  <c r="BS162" i="4"/>
  <c r="BT162" i="4"/>
  <c r="BU162" i="4"/>
  <c r="BV162" i="4"/>
  <c r="BW162" i="4"/>
  <c r="BX162" i="4"/>
  <c r="BY162" i="4"/>
  <c r="BZ162" i="4"/>
  <c r="CO162" i="4"/>
  <c r="CN162" i="4"/>
  <c r="CL162" i="4"/>
  <c r="CK162" i="4"/>
  <c r="CJ162" i="4"/>
  <c r="CH162" i="4"/>
  <c r="CG162" i="4"/>
  <c r="CF162" i="4"/>
  <c r="CD162" i="4"/>
  <c r="CB162" i="4"/>
  <c r="BP161" i="4"/>
  <c r="BQ161" i="4"/>
  <c r="BR161" i="4"/>
  <c r="BS161" i="4"/>
  <c r="BT161" i="4"/>
  <c r="BU161" i="4"/>
  <c r="BV161" i="4"/>
  <c r="BW161" i="4"/>
  <c r="BX161" i="4"/>
  <c r="BY161" i="4"/>
  <c r="BZ161" i="4"/>
  <c r="CO161" i="4"/>
  <c r="CN161" i="4"/>
  <c r="CL161" i="4"/>
  <c r="CK161" i="4"/>
  <c r="CJ161" i="4"/>
  <c r="CH161" i="4"/>
  <c r="CG161" i="4"/>
  <c r="CF161" i="4"/>
  <c r="CD161" i="4"/>
  <c r="CB161" i="4"/>
  <c r="BP160" i="4"/>
  <c r="BQ160" i="4"/>
  <c r="BR160" i="4"/>
  <c r="BS160" i="4"/>
  <c r="BT160" i="4"/>
  <c r="BU160" i="4"/>
  <c r="BV160" i="4"/>
  <c r="BW160" i="4"/>
  <c r="BX160" i="4"/>
  <c r="BY160" i="4"/>
  <c r="BZ160" i="4"/>
  <c r="CO160" i="4"/>
  <c r="CN160" i="4"/>
  <c r="CL160" i="4"/>
  <c r="CK160" i="4"/>
  <c r="CJ160" i="4"/>
  <c r="CH160" i="4"/>
  <c r="CG160" i="4"/>
  <c r="CF160" i="4"/>
  <c r="CD160" i="4"/>
  <c r="CB160" i="4"/>
  <c r="BP159" i="4"/>
  <c r="BQ159" i="4"/>
  <c r="BR159" i="4"/>
  <c r="BS159" i="4"/>
  <c r="BT159" i="4"/>
  <c r="BU159" i="4"/>
  <c r="BV159" i="4"/>
  <c r="BW159" i="4"/>
  <c r="BX159" i="4"/>
  <c r="BY159" i="4"/>
  <c r="BZ159" i="4"/>
  <c r="CO159" i="4"/>
  <c r="CN159" i="4"/>
  <c r="CL159" i="4"/>
  <c r="CK159" i="4"/>
  <c r="CJ159" i="4"/>
  <c r="CH159" i="4"/>
  <c r="CG159" i="4"/>
  <c r="CF159" i="4"/>
  <c r="CD159" i="4"/>
  <c r="CB159" i="4"/>
  <c r="BP158" i="4"/>
  <c r="BQ158" i="4"/>
  <c r="BR158" i="4"/>
  <c r="BS158" i="4"/>
  <c r="BT158" i="4"/>
  <c r="BU158" i="4"/>
  <c r="BV158" i="4"/>
  <c r="BW158" i="4"/>
  <c r="BX158" i="4"/>
  <c r="BY158" i="4"/>
  <c r="BZ158" i="4"/>
  <c r="CO158" i="4"/>
  <c r="CN158" i="4"/>
  <c r="CL158" i="4"/>
  <c r="CK158" i="4"/>
  <c r="CJ158" i="4"/>
  <c r="CH158" i="4"/>
  <c r="CG158" i="4"/>
  <c r="CF158" i="4"/>
  <c r="CD158" i="4"/>
  <c r="CB158" i="4"/>
  <c r="BP157" i="4"/>
  <c r="BQ157" i="4"/>
  <c r="BR157" i="4"/>
  <c r="BS157" i="4"/>
  <c r="BT157" i="4"/>
  <c r="BU157" i="4"/>
  <c r="BV157" i="4"/>
  <c r="BW157" i="4"/>
  <c r="BX157" i="4"/>
  <c r="BY157" i="4"/>
  <c r="BZ157" i="4"/>
  <c r="CO157" i="4"/>
  <c r="CN157" i="4"/>
  <c r="CL157" i="4"/>
  <c r="CK157" i="4"/>
  <c r="CJ157" i="4"/>
  <c r="CH157" i="4"/>
  <c r="CG157" i="4"/>
  <c r="CF157" i="4"/>
  <c r="CD157" i="4"/>
  <c r="CB157" i="4"/>
  <c r="BP156" i="4"/>
  <c r="BQ156" i="4"/>
  <c r="BR156" i="4"/>
  <c r="BS156" i="4"/>
  <c r="BT156" i="4"/>
  <c r="BU156" i="4"/>
  <c r="BV156" i="4"/>
  <c r="BW156" i="4"/>
  <c r="BX156" i="4"/>
  <c r="BY156" i="4"/>
  <c r="BZ156" i="4"/>
  <c r="CO156" i="4"/>
  <c r="CN156" i="4"/>
  <c r="CL156" i="4"/>
  <c r="CK156" i="4"/>
  <c r="CJ156" i="4"/>
  <c r="CH156" i="4"/>
  <c r="CG156" i="4"/>
  <c r="CF156" i="4"/>
  <c r="CD156" i="4"/>
  <c r="CB156" i="4"/>
  <c r="BG156" i="4"/>
  <c r="BP155" i="4"/>
  <c r="BQ155" i="4"/>
  <c r="BR155" i="4"/>
  <c r="BS155" i="4"/>
  <c r="BT155" i="4"/>
  <c r="BU155" i="4"/>
  <c r="BV155" i="4"/>
  <c r="BW155" i="4"/>
  <c r="BX155" i="4"/>
  <c r="BY155" i="4"/>
  <c r="BZ155" i="4"/>
  <c r="CO155" i="4"/>
  <c r="CN155" i="4"/>
  <c r="CL155" i="4"/>
  <c r="CK155" i="4"/>
  <c r="CJ155" i="4"/>
  <c r="CH155" i="4"/>
  <c r="CG155" i="4"/>
  <c r="CF155" i="4"/>
  <c r="CD155" i="4"/>
  <c r="CB155" i="4"/>
  <c r="BG155" i="4"/>
  <c r="BP154" i="4"/>
  <c r="BQ154" i="4"/>
  <c r="BR154" i="4"/>
  <c r="BS154" i="4"/>
  <c r="BT154" i="4"/>
  <c r="BU154" i="4"/>
  <c r="BV154" i="4"/>
  <c r="BW154" i="4"/>
  <c r="BX154" i="4"/>
  <c r="BY154" i="4"/>
  <c r="BZ154" i="4"/>
  <c r="CO154" i="4"/>
  <c r="CN154" i="4"/>
  <c r="CL154" i="4"/>
  <c r="CK154" i="4"/>
  <c r="CJ154" i="4"/>
  <c r="CH154" i="4"/>
  <c r="CG154" i="4"/>
  <c r="CF154" i="4"/>
  <c r="CD154" i="4"/>
  <c r="CB154" i="4"/>
  <c r="BG154" i="4"/>
  <c r="BP153" i="4"/>
  <c r="BQ153" i="4"/>
  <c r="BR153" i="4"/>
  <c r="BS153" i="4"/>
  <c r="BT153" i="4"/>
  <c r="BU153" i="4"/>
  <c r="BV153" i="4"/>
  <c r="BW153" i="4"/>
  <c r="BX153" i="4"/>
  <c r="BY153" i="4"/>
  <c r="BZ153" i="4"/>
  <c r="CO153" i="4"/>
  <c r="CN153" i="4"/>
  <c r="CL153" i="4"/>
  <c r="CK153" i="4"/>
  <c r="CJ153" i="4"/>
  <c r="CH153" i="4"/>
  <c r="CG153" i="4"/>
  <c r="CF153" i="4"/>
  <c r="CD153" i="4"/>
  <c r="CB153" i="4"/>
  <c r="BG153" i="4"/>
  <c r="BP152" i="4"/>
  <c r="BQ152" i="4"/>
  <c r="BR152" i="4"/>
  <c r="BS152" i="4"/>
  <c r="BT152" i="4"/>
  <c r="BU152" i="4"/>
  <c r="BV152" i="4"/>
  <c r="BW152" i="4"/>
  <c r="BX152" i="4"/>
  <c r="BY152" i="4"/>
  <c r="BZ152" i="4"/>
  <c r="CO152" i="4"/>
  <c r="CN152" i="4"/>
  <c r="CL152" i="4"/>
  <c r="CK152" i="4"/>
  <c r="CJ152" i="4"/>
  <c r="CH152" i="4"/>
  <c r="CG152" i="4"/>
  <c r="CF152" i="4"/>
  <c r="CD152" i="4"/>
  <c r="CB152" i="4"/>
  <c r="BG152" i="4"/>
  <c r="BP151" i="4"/>
  <c r="BQ151" i="4"/>
  <c r="BR151" i="4"/>
  <c r="BS151" i="4"/>
  <c r="BT151" i="4"/>
  <c r="BU151" i="4"/>
  <c r="BV151" i="4"/>
  <c r="BW151" i="4"/>
  <c r="BX151" i="4"/>
  <c r="BY151" i="4"/>
  <c r="BZ151" i="4"/>
  <c r="CO151" i="4"/>
  <c r="CN151" i="4"/>
  <c r="CL151" i="4"/>
  <c r="CK151" i="4"/>
  <c r="CJ151" i="4"/>
  <c r="CH151" i="4"/>
  <c r="CG151" i="4"/>
  <c r="CF151" i="4"/>
  <c r="CD151" i="4"/>
  <c r="CB151" i="4"/>
  <c r="BG151" i="4"/>
  <c r="BP150" i="4"/>
  <c r="BQ150" i="4"/>
  <c r="BR150" i="4"/>
  <c r="BS150" i="4"/>
  <c r="BT150" i="4"/>
  <c r="BU150" i="4"/>
  <c r="BV150" i="4"/>
  <c r="BW150" i="4"/>
  <c r="BX150" i="4"/>
  <c r="BY150" i="4"/>
  <c r="BZ150" i="4"/>
  <c r="CO150" i="4"/>
  <c r="CN150" i="4"/>
  <c r="CL150" i="4"/>
  <c r="CK150" i="4"/>
  <c r="CJ150" i="4"/>
  <c r="CH150" i="4"/>
  <c r="CG150" i="4"/>
  <c r="CF150" i="4"/>
  <c r="CD150" i="4"/>
  <c r="CB150" i="4"/>
  <c r="BG150" i="4"/>
  <c r="BP149" i="4"/>
  <c r="BQ149" i="4"/>
  <c r="BR149" i="4"/>
  <c r="BS149" i="4"/>
  <c r="BT149" i="4"/>
  <c r="BU149" i="4"/>
  <c r="BV149" i="4"/>
  <c r="BW149" i="4"/>
  <c r="BX149" i="4"/>
  <c r="BY149" i="4"/>
  <c r="BZ149" i="4"/>
  <c r="CO149" i="4"/>
  <c r="CN149" i="4"/>
  <c r="CL149" i="4"/>
  <c r="CK149" i="4"/>
  <c r="CJ149" i="4"/>
  <c r="CH149" i="4"/>
  <c r="CG149" i="4"/>
  <c r="CF149" i="4"/>
  <c r="CD149" i="4"/>
  <c r="CB149" i="4"/>
  <c r="BG149" i="4"/>
  <c r="BP148" i="4"/>
  <c r="BQ148" i="4"/>
  <c r="BR148" i="4"/>
  <c r="BS148" i="4"/>
  <c r="BT148" i="4"/>
  <c r="BU148" i="4"/>
  <c r="BV148" i="4"/>
  <c r="BW148" i="4"/>
  <c r="BX148" i="4"/>
  <c r="BY148" i="4"/>
  <c r="BZ148" i="4"/>
  <c r="CO148" i="4"/>
  <c r="CN148" i="4"/>
  <c r="CL148" i="4"/>
  <c r="CK148" i="4"/>
  <c r="CJ148" i="4"/>
  <c r="CH148" i="4"/>
  <c r="CG148" i="4"/>
  <c r="CF148" i="4"/>
  <c r="CD148" i="4"/>
  <c r="CB148" i="4"/>
  <c r="BG148" i="4"/>
  <c r="BP147" i="4"/>
  <c r="BQ147" i="4"/>
  <c r="BR147" i="4"/>
  <c r="BS147" i="4"/>
  <c r="BT147" i="4"/>
  <c r="BU147" i="4"/>
  <c r="BV147" i="4"/>
  <c r="BW147" i="4"/>
  <c r="BX147" i="4"/>
  <c r="BY147" i="4"/>
  <c r="BZ147" i="4"/>
  <c r="CO147" i="4"/>
  <c r="CN147" i="4"/>
  <c r="CL147" i="4"/>
  <c r="CK147" i="4"/>
  <c r="CJ147" i="4"/>
  <c r="CH147" i="4"/>
  <c r="CG147" i="4"/>
  <c r="CF147" i="4"/>
  <c r="CD147" i="4"/>
  <c r="CB147" i="4"/>
  <c r="BG147" i="4"/>
  <c r="BP146" i="4"/>
  <c r="BQ146" i="4"/>
  <c r="BR146" i="4"/>
  <c r="BS146" i="4"/>
  <c r="BT146" i="4"/>
  <c r="BU146" i="4"/>
  <c r="BV146" i="4"/>
  <c r="BW146" i="4"/>
  <c r="BX146" i="4"/>
  <c r="BY146" i="4"/>
  <c r="BZ146" i="4"/>
  <c r="CO146" i="4"/>
  <c r="CN146" i="4"/>
  <c r="CL146" i="4"/>
  <c r="CK146" i="4"/>
  <c r="CJ146" i="4"/>
  <c r="CH146" i="4"/>
  <c r="CG146" i="4"/>
  <c r="CF146" i="4"/>
  <c r="CD146" i="4"/>
  <c r="CB146" i="4"/>
  <c r="BG146" i="4"/>
  <c r="BP145" i="4"/>
  <c r="BQ145" i="4"/>
  <c r="BR145" i="4"/>
  <c r="BS145" i="4"/>
  <c r="BT145" i="4"/>
  <c r="BU145" i="4"/>
  <c r="BV145" i="4"/>
  <c r="BW145" i="4"/>
  <c r="BX145" i="4"/>
  <c r="BY145" i="4"/>
  <c r="BZ145" i="4"/>
  <c r="CO145" i="4"/>
  <c r="CN145" i="4"/>
  <c r="CL145" i="4"/>
  <c r="CK145" i="4"/>
  <c r="CJ145" i="4"/>
  <c r="CH145" i="4"/>
  <c r="CG145" i="4"/>
  <c r="CF145" i="4"/>
  <c r="CD145" i="4"/>
  <c r="CB145" i="4"/>
  <c r="BG145" i="4"/>
  <c r="BP144" i="4"/>
  <c r="BQ144" i="4"/>
  <c r="BR144" i="4"/>
  <c r="BS144" i="4"/>
  <c r="BT144" i="4"/>
  <c r="BU144" i="4"/>
  <c r="BV144" i="4"/>
  <c r="BW144" i="4"/>
  <c r="BX144" i="4"/>
  <c r="BY144" i="4"/>
  <c r="BZ144" i="4"/>
  <c r="CO144" i="4"/>
  <c r="CN144" i="4"/>
  <c r="CL144" i="4"/>
  <c r="CK144" i="4"/>
  <c r="CJ144" i="4"/>
  <c r="CH144" i="4"/>
  <c r="CG144" i="4"/>
  <c r="CF144" i="4"/>
  <c r="CD144" i="4"/>
  <c r="CB144" i="4"/>
  <c r="BG144" i="4"/>
  <c r="BP143" i="4"/>
  <c r="BQ143" i="4"/>
  <c r="BR143" i="4"/>
  <c r="BS143" i="4"/>
  <c r="BT143" i="4"/>
  <c r="BU143" i="4"/>
  <c r="BV143" i="4"/>
  <c r="BW143" i="4"/>
  <c r="BX143" i="4"/>
  <c r="BY143" i="4"/>
  <c r="BZ143" i="4"/>
  <c r="CO143" i="4"/>
  <c r="CN143" i="4"/>
  <c r="CL143" i="4"/>
  <c r="CK143" i="4"/>
  <c r="CJ143" i="4"/>
  <c r="CH143" i="4"/>
  <c r="CG143" i="4"/>
  <c r="CF143" i="4"/>
  <c r="CD143" i="4"/>
  <c r="CB143" i="4"/>
  <c r="BG143" i="4"/>
  <c r="BP142" i="4"/>
  <c r="BQ142" i="4"/>
  <c r="BR142" i="4"/>
  <c r="BS142" i="4"/>
  <c r="BT142" i="4"/>
  <c r="BU142" i="4"/>
  <c r="BV142" i="4"/>
  <c r="BW142" i="4"/>
  <c r="BX142" i="4"/>
  <c r="BY142" i="4"/>
  <c r="BZ142" i="4"/>
  <c r="CO142" i="4"/>
  <c r="CN142" i="4"/>
  <c r="CL142" i="4"/>
  <c r="CK142" i="4"/>
  <c r="CJ142" i="4"/>
  <c r="CH142" i="4"/>
  <c r="CG142" i="4"/>
  <c r="CF142" i="4"/>
  <c r="CD142" i="4"/>
  <c r="CB142" i="4"/>
  <c r="BG142" i="4"/>
  <c r="BP141" i="4"/>
  <c r="BQ141" i="4"/>
  <c r="BR141" i="4"/>
  <c r="BS141" i="4"/>
  <c r="BT141" i="4"/>
  <c r="BU141" i="4"/>
  <c r="BV141" i="4"/>
  <c r="BW141" i="4"/>
  <c r="BX141" i="4"/>
  <c r="BY141" i="4"/>
  <c r="BZ141" i="4"/>
  <c r="CO141" i="4"/>
  <c r="CN141" i="4"/>
  <c r="CL141" i="4"/>
  <c r="CK141" i="4"/>
  <c r="CJ141" i="4"/>
  <c r="CH141" i="4"/>
  <c r="CG141" i="4"/>
  <c r="CF141" i="4"/>
  <c r="CD141" i="4"/>
  <c r="CB141" i="4"/>
  <c r="BG141" i="4"/>
  <c r="BP140" i="4"/>
  <c r="BQ140" i="4"/>
  <c r="BR140" i="4"/>
  <c r="BS140" i="4"/>
  <c r="BT140" i="4"/>
  <c r="BU140" i="4"/>
  <c r="BV140" i="4"/>
  <c r="BW140" i="4"/>
  <c r="BX140" i="4"/>
  <c r="BY140" i="4"/>
  <c r="BZ140" i="4"/>
  <c r="CO140" i="4"/>
  <c r="CN140" i="4"/>
  <c r="CL140" i="4"/>
  <c r="CK140" i="4"/>
  <c r="CJ140" i="4"/>
  <c r="CH140" i="4"/>
  <c r="CG140" i="4"/>
  <c r="CF140" i="4"/>
  <c r="CD140" i="4"/>
  <c r="CB140" i="4"/>
  <c r="BG140" i="4"/>
  <c r="BP139" i="4"/>
  <c r="BQ139" i="4"/>
  <c r="BR139" i="4"/>
  <c r="BS139" i="4"/>
  <c r="BT139" i="4"/>
  <c r="BU139" i="4"/>
  <c r="BV139" i="4"/>
  <c r="BW139" i="4"/>
  <c r="BX139" i="4"/>
  <c r="BY139" i="4"/>
  <c r="BZ139" i="4"/>
  <c r="CO139" i="4"/>
  <c r="CN139" i="4"/>
  <c r="CL139" i="4"/>
  <c r="CK139" i="4"/>
  <c r="CJ139" i="4"/>
  <c r="CH139" i="4"/>
  <c r="CG139" i="4"/>
  <c r="CF139" i="4"/>
  <c r="CD139" i="4"/>
  <c r="CB139" i="4"/>
  <c r="BG139" i="4"/>
  <c r="BP138" i="4"/>
  <c r="BQ138" i="4"/>
  <c r="BR138" i="4"/>
  <c r="BS138" i="4"/>
  <c r="BT138" i="4"/>
  <c r="BU138" i="4"/>
  <c r="BV138" i="4"/>
  <c r="BW138" i="4"/>
  <c r="BX138" i="4"/>
  <c r="BY138" i="4"/>
  <c r="BZ138" i="4"/>
  <c r="CO138" i="4"/>
  <c r="CN138" i="4"/>
  <c r="CL138" i="4"/>
  <c r="CK138" i="4"/>
  <c r="CJ138" i="4"/>
  <c r="CH138" i="4"/>
  <c r="CG138" i="4"/>
  <c r="CF138" i="4"/>
  <c r="CD138" i="4"/>
  <c r="CB138" i="4"/>
  <c r="BG138" i="4"/>
  <c r="BP137" i="4"/>
  <c r="BQ137" i="4"/>
  <c r="BR137" i="4"/>
  <c r="BS137" i="4"/>
  <c r="BT137" i="4"/>
  <c r="BU137" i="4"/>
  <c r="BV137" i="4"/>
  <c r="BW137" i="4"/>
  <c r="BX137" i="4"/>
  <c r="BY137" i="4"/>
  <c r="BZ137" i="4"/>
  <c r="CO137" i="4"/>
  <c r="CN137" i="4"/>
  <c r="CL137" i="4"/>
  <c r="CK137" i="4"/>
  <c r="CJ137" i="4"/>
  <c r="CH137" i="4"/>
  <c r="CG137" i="4"/>
  <c r="CF137" i="4"/>
  <c r="CD137" i="4"/>
  <c r="CB137" i="4"/>
  <c r="BG137" i="4"/>
  <c r="BP136" i="4"/>
  <c r="BQ136" i="4"/>
  <c r="BR136" i="4"/>
  <c r="BS136" i="4"/>
  <c r="BT136" i="4"/>
  <c r="BU136" i="4"/>
  <c r="BV136" i="4"/>
  <c r="BW136" i="4"/>
  <c r="BX136" i="4"/>
  <c r="BY136" i="4"/>
  <c r="BZ136" i="4"/>
  <c r="CO136" i="4"/>
  <c r="CN136" i="4"/>
  <c r="CL136" i="4"/>
  <c r="CK136" i="4"/>
  <c r="CJ136" i="4"/>
  <c r="CH136" i="4"/>
  <c r="CG136" i="4"/>
  <c r="CF136" i="4"/>
  <c r="CD136" i="4"/>
  <c r="CB136" i="4"/>
  <c r="BG136" i="4"/>
  <c r="BP135" i="4"/>
  <c r="BQ135" i="4"/>
  <c r="BR135" i="4"/>
  <c r="BS135" i="4"/>
  <c r="BT135" i="4"/>
  <c r="BU135" i="4"/>
  <c r="BV135" i="4"/>
  <c r="BW135" i="4"/>
  <c r="BX135" i="4"/>
  <c r="BY135" i="4"/>
  <c r="BZ135" i="4"/>
  <c r="CO135" i="4"/>
  <c r="CN135" i="4"/>
  <c r="CL135" i="4"/>
  <c r="CK135" i="4"/>
  <c r="CJ135" i="4"/>
  <c r="CH135" i="4"/>
  <c r="CG135" i="4"/>
  <c r="CF135" i="4"/>
  <c r="CD135" i="4"/>
  <c r="CB135" i="4"/>
  <c r="BG135" i="4"/>
  <c r="BP134" i="4"/>
  <c r="BQ134" i="4"/>
  <c r="BR134" i="4"/>
  <c r="BS134" i="4"/>
  <c r="BT134" i="4"/>
  <c r="BU134" i="4"/>
  <c r="BV134" i="4"/>
  <c r="BW134" i="4"/>
  <c r="BX134" i="4"/>
  <c r="BY134" i="4"/>
  <c r="BZ134" i="4"/>
  <c r="CO134" i="4"/>
  <c r="CN134" i="4"/>
  <c r="CL134" i="4"/>
  <c r="CK134" i="4"/>
  <c r="CJ134" i="4"/>
  <c r="CH134" i="4"/>
  <c r="CG134" i="4"/>
  <c r="CF134" i="4"/>
  <c r="CD134" i="4"/>
  <c r="CB134" i="4"/>
  <c r="BG134" i="4"/>
  <c r="BP133" i="4"/>
  <c r="BQ133" i="4"/>
  <c r="BR133" i="4"/>
  <c r="BS133" i="4"/>
  <c r="BT133" i="4"/>
  <c r="BU133" i="4"/>
  <c r="BV133" i="4"/>
  <c r="BW133" i="4"/>
  <c r="BX133" i="4"/>
  <c r="BY133" i="4"/>
  <c r="BZ133" i="4"/>
  <c r="CO133" i="4"/>
  <c r="CN133" i="4"/>
  <c r="CL133" i="4"/>
  <c r="CK133" i="4"/>
  <c r="CJ133" i="4"/>
  <c r="CH133" i="4"/>
  <c r="CG133" i="4"/>
  <c r="CF133" i="4"/>
  <c r="CD133" i="4"/>
  <c r="CB133" i="4"/>
  <c r="BG133" i="4"/>
  <c r="BP132" i="4"/>
  <c r="BQ132" i="4"/>
  <c r="BR132" i="4"/>
  <c r="BS132" i="4"/>
  <c r="BT132" i="4"/>
  <c r="BU132" i="4"/>
  <c r="BV132" i="4"/>
  <c r="BW132" i="4"/>
  <c r="BX132" i="4"/>
  <c r="BY132" i="4"/>
  <c r="BZ132" i="4"/>
  <c r="CO132" i="4"/>
  <c r="CN132" i="4"/>
  <c r="CL132" i="4"/>
  <c r="CK132" i="4"/>
  <c r="CJ132" i="4"/>
  <c r="CH132" i="4"/>
  <c r="CG132" i="4"/>
  <c r="CF132" i="4"/>
  <c r="CD132" i="4"/>
  <c r="CB132" i="4"/>
  <c r="BG132" i="4"/>
  <c r="BP131" i="4"/>
  <c r="BQ131" i="4"/>
  <c r="BR131" i="4"/>
  <c r="BS131" i="4"/>
  <c r="BT131" i="4"/>
  <c r="BU131" i="4"/>
  <c r="BV131" i="4"/>
  <c r="BW131" i="4"/>
  <c r="BX131" i="4"/>
  <c r="BY131" i="4"/>
  <c r="BZ131" i="4"/>
  <c r="CO131" i="4"/>
  <c r="CN131" i="4"/>
  <c r="CL131" i="4"/>
  <c r="CK131" i="4"/>
  <c r="CJ131" i="4"/>
  <c r="CH131" i="4"/>
  <c r="CG131" i="4"/>
  <c r="CF131" i="4"/>
  <c r="CD131" i="4"/>
  <c r="CB131" i="4"/>
  <c r="BG131" i="4"/>
  <c r="BP130" i="4"/>
  <c r="BQ130" i="4"/>
  <c r="BR130" i="4"/>
  <c r="BS130" i="4"/>
  <c r="BT130" i="4"/>
  <c r="BU130" i="4"/>
  <c r="BV130" i="4"/>
  <c r="BW130" i="4"/>
  <c r="BX130" i="4"/>
  <c r="BY130" i="4"/>
  <c r="BZ130" i="4"/>
  <c r="CO130" i="4"/>
  <c r="CN130" i="4"/>
  <c r="CL130" i="4"/>
  <c r="CK130" i="4"/>
  <c r="CJ130" i="4"/>
  <c r="CH130" i="4"/>
  <c r="CG130" i="4"/>
  <c r="CF130" i="4"/>
  <c r="CD130" i="4"/>
  <c r="CB130" i="4"/>
  <c r="BG130" i="4"/>
  <c r="BP129" i="4"/>
  <c r="BQ129" i="4"/>
  <c r="BR129" i="4"/>
  <c r="BS129" i="4"/>
  <c r="BT129" i="4"/>
  <c r="BU129" i="4"/>
  <c r="BV129" i="4"/>
  <c r="BW129" i="4"/>
  <c r="BX129" i="4"/>
  <c r="BY129" i="4"/>
  <c r="BZ129" i="4"/>
  <c r="CO129" i="4"/>
  <c r="CN129" i="4"/>
  <c r="CL129" i="4"/>
  <c r="CK129" i="4"/>
  <c r="CJ129" i="4"/>
  <c r="CH129" i="4"/>
  <c r="CG129" i="4"/>
  <c r="CF129" i="4"/>
  <c r="CD129" i="4"/>
  <c r="CB129" i="4"/>
  <c r="BG129" i="4"/>
  <c r="BP128" i="4"/>
  <c r="BQ128" i="4"/>
  <c r="BR128" i="4"/>
  <c r="BS128" i="4"/>
  <c r="BT128" i="4"/>
  <c r="BU128" i="4"/>
  <c r="BV128" i="4"/>
  <c r="BW128" i="4"/>
  <c r="BX128" i="4"/>
  <c r="BY128" i="4"/>
  <c r="BZ128" i="4"/>
  <c r="CO128" i="4"/>
  <c r="CN128" i="4"/>
  <c r="CL128" i="4"/>
  <c r="CK128" i="4"/>
  <c r="CJ128" i="4"/>
  <c r="CH128" i="4"/>
  <c r="CG128" i="4"/>
  <c r="CF128" i="4"/>
  <c r="CD128" i="4"/>
  <c r="CB128" i="4"/>
  <c r="BG128" i="4"/>
  <c r="BP127" i="4"/>
  <c r="BQ127" i="4"/>
  <c r="BR127" i="4"/>
  <c r="BS127" i="4"/>
  <c r="BT127" i="4"/>
  <c r="BU127" i="4"/>
  <c r="BV127" i="4"/>
  <c r="BW127" i="4"/>
  <c r="BX127" i="4"/>
  <c r="BY127" i="4"/>
  <c r="BZ127" i="4"/>
  <c r="CO127" i="4"/>
  <c r="CN127" i="4"/>
  <c r="CL127" i="4"/>
  <c r="CK127" i="4"/>
  <c r="CJ127" i="4"/>
  <c r="CH127" i="4"/>
  <c r="CG127" i="4"/>
  <c r="CF127" i="4"/>
  <c r="CD127" i="4"/>
  <c r="CB127" i="4"/>
  <c r="BG127" i="4"/>
  <c r="BP126" i="4"/>
  <c r="BQ126" i="4"/>
  <c r="BR126" i="4"/>
  <c r="BS126" i="4"/>
  <c r="BT126" i="4"/>
  <c r="BU126" i="4"/>
  <c r="BV126" i="4"/>
  <c r="BW126" i="4"/>
  <c r="BX126" i="4"/>
  <c r="BY126" i="4"/>
  <c r="BZ126" i="4"/>
  <c r="CO126" i="4"/>
  <c r="CN126" i="4"/>
  <c r="CL126" i="4"/>
  <c r="CK126" i="4"/>
  <c r="CJ126" i="4"/>
  <c r="CH126" i="4"/>
  <c r="CG126" i="4"/>
  <c r="CF126" i="4"/>
  <c r="CD126" i="4"/>
  <c r="CB126" i="4"/>
  <c r="BG126" i="4"/>
  <c r="BP125" i="4"/>
  <c r="BQ125" i="4"/>
  <c r="BR125" i="4"/>
  <c r="BS125" i="4"/>
  <c r="BT125" i="4"/>
  <c r="BU125" i="4"/>
  <c r="BV125" i="4"/>
  <c r="BW125" i="4"/>
  <c r="BX125" i="4"/>
  <c r="BY125" i="4"/>
  <c r="BZ125" i="4"/>
  <c r="CO125" i="4"/>
  <c r="CN125" i="4"/>
  <c r="CL125" i="4"/>
  <c r="CK125" i="4"/>
  <c r="CJ125" i="4"/>
  <c r="CH125" i="4"/>
  <c r="CG125" i="4"/>
  <c r="CF125" i="4"/>
  <c r="CD125" i="4"/>
  <c r="CB125" i="4"/>
  <c r="BG125" i="4"/>
  <c r="BP124" i="4"/>
  <c r="BQ124" i="4"/>
  <c r="BR124" i="4"/>
  <c r="BS124" i="4"/>
  <c r="BT124" i="4"/>
  <c r="BU124" i="4"/>
  <c r="BV124" i="4"/>
  <c r="BW124" i="4"/>
  <c r="BX124" i="4"/>
  <c r="BY124" i="4"/>
  <c r="BZ124" i="4"/>
  <c r="CO124" i="4"/>
  <c r="CN124" i="4"/>
  <c r="CL124" i="4"/>
  <c r="CK124" i="4"/>
  <c r="CJ124" i="4"/>
  <c r="CH124" i="4"/>
  <c r="CG124" i="4"/>
  <c r="CF124" i="4"/>
  <c r="CD124" i="4"/>
  <c r="CB124" i="4"/>
  <c r="BG124" i="4"/>
  <c r="BP123" i="4"/>
  <c r="BQ123" i="4"/>
  <c r="BR123" i="4"/>
  <c r="BS123" i="4"/>
  <c r="BT123" i="4"/>
  <c r="BU123" i="4"/>
  <c r="BV123" i="4"/>
  <c r="BW123" i="4"/>
  <c r="BX123" i="4"/>
  <c r="BY123" i="4"/>
  <c r="BZ123" i="4"/>
  <c r="CO123" i="4"/>
  <c r="CN123" i="4"/>
  <c r="CL123" i="4"/>
  <c r="CK123" i="4"/>
  <c r="CJ123" i="4"/>
  <c r="CH123" i="4"/>
  <c r="CG123" i="4"/>
  <c r="CF123" i="4"/>
  <c r="CD123" i="4"/>
  <c r="CB123" i="4"/>
  <c r="BG123" i="4"/>
  <c r="BP122" i="4"/>
  <c r="BQ122" i="4"/>
  <c r="BR122" i="4"/>
  <c r="BS122" i="4"/>
  <c r="BT122" i="4"/>
  <c r="BU122" i="4"/>
  <c r="BV122" i="4"/>
  <c r="BW122" i="4"/>
  <c r="BX122" i="4"/>
  <c r="BY122" i="4"/>
  <c r="BZ122" i="4"/>
  <c r="CO122" i="4"/>
  <c r="CN122" i="4"/>
  <c r="CL122" i="4"/>
  <c r="CK122" i="4"/>
  <c r="CJ122" i="4"/>
  <c r="CH122" i="4"/>
  <c r="CG122" i="4"/>
  <c r="CF122" i="4"/>
  <c r="CD122" i="4"/>
  <c r="CB122" i="4"/>
  <c r="BG122" i="4"/>
  <c r="BP121" i="4"/>
  <c r="BQ121" i="4"/>
  <c r="BR121" i="4"/>
  <c r="BS121" i="4"/>
  <c r="BT121" i="4"/>
  <c r="BU121" i="4"/>
  <c r="BV121" i="4"/>
  <c r="BW121" i="4"/>
  <c r="BX121" i="4"/>
  <c r="BY121" i="4"/>
  <c r="BZ121" i="4"/>
  <c r="CO121" i="4"/>
  <c r="CN121" i="4"/>
  <c r="CL121" i="4"/>
  <c r="CK121" i="4"/>
  <c r="CJ121" i="4"/>
  <c r="CH121" i="4"/>
  <c r="CG121" i="4"/>
  <c r="CF121" i="4"/>
  <c r="CD121" i="4"/>
  <c r="CB121" i="4"/>
  <c r="BG121" i="4"/>
  <c r="BP120" i="4"/>
  <c r="BQ120" i="4"/>
  <c r="BR120" i="4"/>
  <c r="BS120" i="4"/>
  <c r="BT120" i="4"/>
  <c r="BU120" i="4"/>
  <c r="BV120" i="4"/>
  <c r="BW120" i="4"/>
  <c r="BX120" i="4"/>
  <c r="BY120" i="4"/>
  <c r="BZ120" i="4"/>
  <c r="CO120" i="4"/>
  <c r="CN120" i="4"/>
  <c r="CL120" i="4"/>
  <c r="CK120" i="4"/>
  <c r="CJ120" i="4"/>
  <c r="CH120" i="4"/>
  <c r="CG120" i="4"/>
  <c r="CF120" i="4"/>
  <c r="CD120" i="4"/>
  <c r="CB120" i="4"/>
  <c r="BG120" i="4"/>
  <c r="BP119" i="4"/>
  <c r="BQ119" i="4"/>
  <c r="BR119" i="4"/>
  <c r="BS119" i="4"/>
  <c r="BT119" i="4"/>
  <c r="BU119" i="4"/>
  <c r="BV119" i="4"/>
  <c r="BW119" i="4"/>
  <c r="BX119" i="4"/>
  <c r="BY119" i="4"/>
  <c r="BZ119" i="4"/>
  <c r="CO119" i="4"/>
  <c r="CN119" i="4"/>
  <c r="CL119" i="4"/>
  <c r="CK119" i="4"/>
  <c r="CJ119" i="4"/>
  <c r="CH119" i="4"/>
  <c r="CG119" i="4"/>
  <c r="CF119" i="4"/>
  <c r="CD119" i="4"/>
  <c r="CB119" i="4"/>
  <c r="BG119" i="4"/>
  <c r="BP118" i="4"/>
  <c r="BQ118" i="4"/>
  <c r="BR118" i="4"/>
  <c r="BS118" i="4"/>
  <c r="BT118" i="4"/>
  <c r="BU118" i="4"/>
  <c r="BV118" i="4"/>
  <c r="BW118" i="4"/>
  <c r="BX118" i="4"/>
  <c r="BY118" i="4"/>
  <c r="BZ118" i="4"/>
  <c r="CO118" i="4"/>
  <c r="CN118" i="4"/>
  <c r="CL118" i="4"/>
  <c r="CK118" i="4"/>
  <c r="CJ118" i="4"/>
  <c r="CH118" i="4"/>
  <c r="CG118" i="4"/>
  <c r="CF118" i="4"/>
  <c r="CD118" i="4"/>
  <c r="CB118" i="4"/>
  <c r="BG118" i="4"/>
  <c r="BP117" i="4"/>
  <c r="BQ117" i="4"/>
  <c r="BR117" i="4"/>
  <c r="BS117" i="4"/>
  <c r="BT117" i="4"/>
  <c r="BU117" i="4"/>
  <c r="BV117" i="4"/>
  <c r="BW117" i="4"/>
  <c r="BX117" i="4"/>
  <c r="BY117" i="4"/>
  <c r="BZ117" i="4"/>
  <c r="CO117" i="4"/>
  <c r="CN117" i="4"/>
  <c r="CL117" i="4"/>
  <c r="CK117" i="4"/>
  <c r="CJ117" i="4"/>
  <c r="CH117" i="4"/>
  <c r="CG117" i="4"/>
  <c r="CF117" i="4"/>
  <c r="CD117" i="4"/>
  <c r="CB117" i="4"/>
  <c r="BG117" i="4"/>
  <c r="BP116" i="4"/>
  <c r="BQ116" i="4"/>
  <c r="BR116" i="4"/>
  <c r="BS116" i="4"/>
  <c r="BT116" i="4"/>
  <c r="BU116" i="4"/>
  <c r="BV116" i="4"/>
  <c r="BW116" i="4"/>
  <c r="BX116" i="4"/>
  <c r="BY116" i="4"/>
  <c r="BZ116" i="4"/>
  <c r="CO116" i="4"/>
  <c r="CN116" i="4"/>
  <c r="CL116" i="4"/>
  <c r="CK116" i="4"/>
  <c r="CJ116" i="4"/>
  <c r="CH116" i="4"/>
  <c r="CG116" i="4"/>
  <c r="CF116" i="4"/>
  <c r="CD116" i="4"/>
  <c r="CB116" i="4"/>
  <c r="BG116" i="4"/>
  <c r="BP115" i="4"/>
  <c r="BQ115" i="4"/>
  <c r="BR115" i="4"/>
  <c r="BS115" i="4"/>
  <c r="BT115" i="4"/>
  <c r="BU115" i="4"/>
  <c r="BV115" i="4"/>
  <c r="BW115" i="4"/>
  <c r="BX115" i="4"/>
  <c r="BY115" i="4"/>
  <c r="BZ115" i="4"/>
  <c r="CO115" i="4"/>
  <c r="CN115" i="4"/>
  <c r="CL115" i="4"/>
  <c r="CK115" i="4"/>
  <c r="CJ115" i="4"/>
  <c r="CH115" i="4"/>
  <c r="CG115" i="4"/>
  <c r="CF115" i="4"/>
  <c r="CD115" i="4"/>
  <c r="CB115" i="4"/>
  <c r="BG115" i="4"/>
  <c r="BP114" i="4"/>
  <c r="BQ114" i="4"/>
  <c r="BR114" i="4"/>
  <c r="BS114" i="4"/>
  <c r="BT114" i="4"/>
  <c r="BU114" i="4"/>
  <c r="BV114" i="4"/>
  <c r="BW114" i="4"/>
  <c r="BX114" i="4"/>
  <c r="BY114" i="4"/>
  <c r="BZ114" i="4"/>
  <c r="CO114" i="4"/>
  <c r="CN114" i="4"/>
  <c r="CL114" i="4"/>
  <c r="CK114" i="4"/>
  <c r="CJ114" i="4"/>
  <c r="CH114" i="4"/>
  <c r="CG114" i="4"/>
  <c r="CF114" i="4"/>
  <c r="CD114" i="4"/>
  <c r="CB114" i="4"/>
  <c r="BG114" i="4"/>
  <c r="BP113" i="4"/>
  <c r="BQ113" i="4"/>
  <c r="BR113" i="4"/>
  <c r="BS113" i="4"/>
  <c r="BT113" i="4"/>
  <c r="BU113" i="4"/>
  <c r="BV113" i="4"/>
  <c r="BW113" i="4"/>
  <c r="BX113" i="4"/>
  <c r="BY113" i="4"/>
  <c r="BZ113" i="4"/>
  <c r="CO113" i="4"/>
  <c r="CN113" i="4"/>
  <c r="CL113" i="4"/>
  <c r="CK113" i="4"/>
  <c r="CJ113" i="4"/>
  <c r="CH113" i="4"/>
  <c r="CG113" i="4"/>
  <c r="CF113" i="4"/>
  <c r="CD113" i="4"/>
  <c r="CB113" i="4"/>
  <c r="BG113" i="4"/>
  <c r="BP112" i="4"/>
  <c r="BQ112" i="4"/>
  <c r="BR112" i="4"/>
  <c r="BS112" i="4"/>
  <c r="BT112" i="4"/>
  <c r="BU112" i="4"/>
  <c r="BV112" i="4"/>
  <c r="BW112" i="4"/>
  <c r="BX112" i="4"/>
  <c r="BY112" i="4"/>
  <c r="BZ112" i="4"/>
  <c r="CO112" i="4"/>
  <c r="CN112" i="4"/>
  <c r="CL112" i="4"/>
  <c r="CK112" i="4"/>
  <c r="CJ112" i="4"/>
  <c r="CH112" i="4"/>
  <c r="CG112" i="4"/>
  <c r="CF112" i="4"/>
  <c r="CD112" i="4"/>
  <c r="CB112" i="4"/>
  <c r="BG112" i="4"/>
  <c r="BP111" i="4"/>
  <c r="BQ111" i="4"/>
  <c r="BR111" i="4"/>
  <c r="BS111" i="4"/>
  <c r="BT111" i="4"/>
  <c r="BU111" i="4"/>
  <c r="BV111" i="4"/>
  <c r="BW111" i="4"/>
  <c r="BX111" i="4"/>
  <c r="BY111" i="4"/>
  <c r="BZ111" i="4"/>
  <c r="CO111" i="4"/>
  <c r="CN111" i="4"/>
  <c r="CL111" i="4"/>
  <c r="CK111" i="4"/>
  <c r="CJ111" i="4"/>
  <c r="CH111" i="4"/>
  <c r="CG111" i="4"/>
  <c r="CF111" i="4"/>
  <c r="CD111" i="4"/>
  <c r="CB111" i="4"/>
  <c r="BG111" i="4"/>
  <c r="BP110" i="4"/>
  <c r="BQ110" i="4"/>
  <c r="BR110" i="4"/>
  <c r="BS110" i="4"/>
  <c r="BT110" i="4"/>
  <c r="BU110" i="4"/>
  <c r="BV110" i="4"/>
  <c r="BW110" i="4"/>
  <c r="BX110" i="4"/>
  <c r="BY110" i="4"/>
  <c r="BZ110" i="4"/>
  <c r="CO110" i="4"/>
  <c r="CN110" i="4"/>
  <c r="CL110" i="4"/>
  <c r="CK110" i="4"/>
  <c r="CJ110" i="4"/>
  <c r="CH110" i="4"/>
  <c r="CG110" i="4"/>
  <c r="CF110" i="4"/>
  <c r="CD110" i="4"/>
  <c r="CB110" i="4"/>
  <c r="BG110" i="4"/>
  <c r="BP109" i="4"/>
  <c r="BQ109" i="4"/>
  <c r="BR109" i="4"/>
  <c r="BS109" i="4"/>
  <c r="BT109" i="4"/>
  <c r="BU109" i="4"/>
  <c r="BV109" i="4"/>
  <c r="BW109" i="4"/>
  <c r="BX109" i="4"/>
  <c r="BY109" i="4"/>
  <c r="BZ109" i="4"/>
  <c r="CO109" i="4"/>
  <c r="CN109" i="4"/>
  <c r="CL109" i="4"/>
  <c r="CK109" i="4"/>
  <c r="CJ109" i="4"/>
  <c r="CH109" i="4"/>
  <c r="CG109" i="4"/>
  <c r="CF109" i="4"/>
  <c r="CD109" i="4"/>
  <c r="CB109" i="4"/>
  <c r="BG109" i="4"/>
  <c r="BP108" i="4"/>
  <c r="BQ108" i="4"/>
  <c r="BR108" i="4"/>
  <c r="BS108" i="4"/>
  <c r="BT108" i="4"/>
  <c r="BU108" i="4"/>
  <c r="BV108" i="4"/>
  <c r="BW108" i="4"/>
  <c r="BX108" i="4"/>
  <c r="BY108" i="4"/>
  <c r="BZ108" i="4"/>
  <c r="CO108" i="4"/>
  <c r="CN108" i="4"/>
  <c r="CL108" i="4"/>
  <c r="CK108" i="4"/>
  <c r="CJ108" i="4"/>
  <c r="CH108" i="4"/>
  <c r="CG108" i="4"/>
  <c r="CF108" i="4"/>
  <c r="CD108" i="4"/>
  <c r="CB108" i="4"/>
  <c r="BG108" i="4"/>
  <c r="BP107" i="4"/>
  <c r="BQ107" i="4"/>
  <c r="BR107" i="4"/>
  <c r="BS107" i="4"/>
  <c r="BT107" i="4"/>
  <c r="BU107" i="4"/>
  <c r="BV107" i="4"/>
  <c r="BW107" i="4"/>
  <c r="BX107" i="4"/>
  <c r="BY107" i="4"/>
  <c r="BZ107" i="4"/>
  <c r="CO107" i="4"/>
  <c r="CN107" i="4"/>
  <c r="CL107" i="4"/>
  <c r="CK107" i="4"/>
  <c r="CJ107" i="4"/>
  <c r="CH107" i="4"/>
  <c r="CG107" i="4"/>
  <c r="CF107" i="4"/>
  <c r="CD107" i="4"/>
  <c r="CB107" i="4"/>
  <c r="BG107" i="4"/>
  <c r="BP106" i="4"/>
  <c r="BQ106" i="4"/>
  <c r="BR106" i="4"/>
  <c r="BS106" i="4"/>
  <c r="BT106" i="4"/>
  <c r="BU106" i="4"/>
  <c r="BV106" i="4"/>
  <c r="BW106" i="4"/>
  <c r="BX106" i="4"/>
  <c r="BY106" i="4"/>
  <c r="BZ106" i="4"/>
  <c r="CO106" i="4"/>
  <c r="CN106" i="4"/>
  <c r="CL106" i="4"/>
  <c r="CK106" i="4"/>
  <c r="CJ106" i="4"/>
  <c r="CH106" i="4"/>
  <c r="CG106" i="4"/>
  <c r="CF106" i="4"/>
  <c r="CD106" i="4"/>
  <c r="CB106" i="4"/>
  <c r="BG106" i="4"/>
  <c r="BP105" i="4"/>
  <c r="BQ105" i="4"/>
  <c r="BR105" i="4"/>
  <c r="BS105" i="4"/>
  <c r="BT105" i="4"/>
  <c r="BU105" i="4"/>
  <c r="BV105" i="4"/>
  <c r="BW105" i="4"/>
  <c r="BX105" i="4"/>
  <c r="BY105" i="4"/>
  <c r="BZ105" i="4"/>
  <c r="CO105" i="4"/>
  <c r="CN105" i="4"/>
  <c r="CL105" i="4"/>
  <c r="CK105" i="4"/>
  <c r="CJ105" i="4"/>
  <c r="CH105" i="4"/>
  <c r="CG105" i="4"/>
  <c r="CF105" i="4"/>
  <c r="CD105" i="4"/>
  <c r="CB105" i="4"/>
  <c r="BG105" i="4"/>
  <c r="BP104" i="4"/>
  <c r="BQ104" i="4"/>
  <c r="BR104" i="4"/>
  <c r="BS104" i="4"/>
  <c r="BT104" i="4"/>
  <c r="BU104" i="4"/>
  <c r="BV104" i="4"/>
  <c r="BW104" i="4"/>
  <c r="BX104" i="4"/>
  <c r="BY104" i="4"/>
  <c r="BZ104" i="4"/>
  <c r="CO104" i="4"/>
  <c r="CN104" i="4"/>
  <c r="CL104" i="4"/>
  <c r="CK104" i="4"/>
  <c r="CJ104" i="4"/>
  <c r="CH104" i="4"/>
  <c r="CG104" i="4"/>
  <c r="CF104" i="4"/>
  <c r="CD104" i="4"/>
  <c r="CB104" i="4"/>
  <c r="BG104" i="4"/>
  <c r="BP103" i="4"/>
  <c r="BQ103" i="4"/>
  <c r="BR103" i="4"/>
  <c r="BS103" i="4"/>
  <c r="BT103" i="4"/>
  <c r="BU103" i="4"/>
  <c r="BV103" i="4"/>
  <c r="BW103" i="4"/>
  <c r="BX103" i="4"/>
  <c r="BY103" i="4"/>
  <c r="BZ103" i="4"/>
  <c r="CO103" i="4"/>
  <c r="CN103" i="4"/>
  <c r="CL103" i="4"/>
  <c r="CK103" i="4"/>
  <c r="CJ103" i="4"/>
  <c r="CH103" i="4"/>
  <c r="CG103" i="4"/>
  <c r="CF103" i="4"/>
  <c r="CD103" i="4"/>
  <c r="CB103" i="4"/>
  <c r="BG103" i="4"/>
  <c r="BP102" i="4"/>
  <c r="BQ102" i="4"/>
  <c r="BR102" i="4"/>
  <c r="BS102" i="4"/>
  <c r="BT102" i="4"/>
  <c r="BU102" i="4"/>
  <c r="BV102" i="4"/>
  <c r="BW102" i="4"/>
  <c r="BX102" i="4"/>
  <c r="BY102" i="4"/>
  <c r="BZ102" i="4"/>
  <c r="CO102" i="4"/>
  <c r="CN102" i="4"/>
  <c r="CL102" i="4"/>
  <c r="CK102" i="4"/>
  <c r="CJ102" i="4"/>
  <c r="CH102" i="4"/>
  <c r="CG102" i="4"/>
  <c r="CF102" i="4"/>
  <c r="CD102" i="4"/>
  <c r="CB102" i="4"/>
  <c r="BG102" i="4"/>
  <c r="BP101" i="4"/>
  <c r="BQ101" i="4"/>
  <c r="BR101" i="4"/>
  <c r="BS101" i="4"/>
  <c r="BT101" i="4"/>
  <c r="BU101" i="4"/>
  <c r="BV101" i="4"/>
  <c r="BW101" i="4"/>
  <c r="BX101" i="4"/>
  <c r="BY101" i="4"/>
  <c r="BZ101" i="4"/>
  <c r="CO101" i="4"/>
  <c r="CN101" i="4"/>
  <c r="CL101" i="4"/>
  <c r="CK101" i="4"/>
  <c r="CJ101" i="4"/>
  <c r="CH101" i="4"/>
  <c r="CG101" i="4"/>
  <c r="CF101" i="4"/>
  <c r="CD101" i="4"/>
  <c r="CB101" i="4"/>
  <c r="BG101" i="4"/>
  <c r="BP100" i="4"/>
  <c r="BQ100" i="4"/>
  <c r="BR100" i="4"/>
  <c r="BS100" i="4"/>
  <c r="BT100" i="4"/>
  <c r="BU100" i="4"/>
  <c r="BV100" i="4"/>
  <c r="BW100" i="4"/>
  <c r="BX100" i="4"/>
  <c r="BY100" i="4"/>
  <c r="BZ100" i="4"/>
  <c r="CO100" i="4"/>
  <c r="CN100" i="4"/>
  <c r="CL100" i="4"/>
  <c r="CK100" i="4"/>
  <c r="CJ100" i="4"/>
  <c r="CH100" i="4"/>
  <c r="CG100" i="4"/>
  <c r="CF100" i="4"/>
  <c r="CD100" i="4"/>
  <c r="CB100" i="4"/>
  <c r="BG100" i="4"/>
  <c r="BP99" i="4"/>
  <c r="BQ99" i="4"/>
  <c r="BR99" i="4"/>
  <c r="BS99" i="4"/>
  <c r="BT99" i="4"/>
  <c r="BU99" i="4"/>
  <c r="BV99" i="4"/>
  <c r="BW99" i="4"/>
  <c r="BX99" i="4"/>
  <c r="BY99" i="4"/>
  <c r="BZ99" i="4"/>
  <c r="CO99" i="4"/>
  <c r="CN99" i="4"/>
  <c r="CL99" i="4"/>
  <c r="CK99" i="4"/>
  <c r="CJ99" i="4"/>
  <c r="CH99" i="4"/>
  <c r="CG99" i="4"/>
  <c r="CF99" i="4"/>
  <c r="CD99" i="4"/>
  <c r="CB99" i="4"/>
  <c r="BG99" i="4"/>
  <c r="BP98" i="4"/>
  <c r="BQ98" i="4"/>
  <c r="BR98" i="4"/>
  <c r="BS98" i="4"/>
  <c r="BT98" i="4"/>
  <c r="BU98" i="4"/>
  <c r="BV98" i="4"/>
  <c r="BW98" i="4"/>
  <c r="BX98" i="4"/>
  <c r="BY98" i="4"/>
  <c r="BZ98" i="4"/>
  <c r="CO98" i="4"/>
  <c r="CN98" i="4"/>
  <c r="CL98" i="4"/>
  <c r="CK98" i="4"/>
  <c r="CJ98" i="4"/>
  <c r="CH98" i="4"/>
  <c r="CG98" i="4"/>
  <c r="CF98" i="4"/>
  <c r="CD98" i="4"/>
  <c r="CB98" i="4"/>
  <c r="BG98" i="4"/>
  <c r="BP97" i="4"/>
  <c r="BQ97" i="4"/>
  <c r="BR97" i="4"/>
  <c r="BS97" i="4"/>
  <c r="BT97" i="4"/>
  <c r="BU97" i="4"/>
  <c r="BV97" i="4"/>
  <c r="BW97" i="4"/>
  <c r="BX97" i="4"/>
  <c r="BY97" i="4"/>
  <c r="BZ97" i="4"/>
  <c r="CO97" i="4"/>
  <c r="CN97" i="4"/>
  <c r="CL97" i="4"/>
  <c r="CK97" i="4"/>
  <c r="CJ97" i="4"/>
  <c r="CH97" i="4"/>
  <c r="CG97" i="4"/>
  <c r="CF97" i="4"/>
  <c r="CD97" i="4"/>
  <c r="CB97" i="4"/>
  <c r="BG97" i="4"/>
  <c r="BP96" i="4"/>
  <c r="BQ96" i="4"/>
  <c r="BR96" i="4"/>
  <c r="BS96" i="4"/>
  <c r="BT96" i="4"/>
  <c r="BU96" i="4"/>
  <c r="BV96" i="4"/>
  <c r="BW96" i="4"/>
  <c r="BX96" i="4"/>
  <c r="BY96" i="4"/>
  <c r="BZ96" i="4"/>
  <c r="CO96" i="4"/>
  <c r="CN96" i="4"/>
  <c r="CL96" i="4"/>
  <c r="CK96" i="4"/>
  <c r="CJ96" i="4"/>
  <c r="CH96" i="4"/>
  <c r="CG96" i="4"/>
  <c r="CF96" i="4"/>
  <c r="CD96" i="4"/>
  <c r="CB96" i="4"/>
  <c r="BG96" i="4"/>
  <c r="BP95" i="4"/>
  <c r="BQ95" i="4"/>
  <c r="BR95" i="4"/>
  <c r="BS95" i="4"/>
  <c r="BT95" i="4"/>
  <c r="BU95" i="4"/>
  <c r="BV95" i="4"/>
  <c r="BW95" i="4"/>
  <c r="BX95" i="4"/>
  <c r="BY95" i="4"/>
  <c r="BZ95" i="4"/>
  <c r="CO95" i="4"/>
  <c r="CN95" i="4"/>
  <c r="CL95" i="4"/>
  <c r="CK95" i="4"/>
  <c r="CJ95" i="4"/>
  <c r="CH95" i="4"/>
  <c r="CG95" i="4"/>
  <c r="CF95" i="4"/>
  <c r="CD95" i="4"/>
  <c r="CB95" i="4"/>
  <c r="BG95" i="4"/>
  <c r="BP94" i="4"/>
  <c r="BQ94" i="4"/>
  <c r="BR94" i="4"/>
  <c r="BS94" i="4"/>
  <c r="BT94" i="4"/>
  <c r="BU94" i="4"/>
  <c r="BV94" i="4"/>
  <c r="BW94" i="4"/>
  <c r="BX94" i="4"/>
  <c r="BY94" i="4"/>
  <c r="BZ94" i="4"/>
  <c r="CO94" i="4"/>
  <c r="CN94" i="4"/>
  <c r="CL94" i="4"/>
  <c r="CK94" i="4"/>
  <c r="CJ94" i="4"/>
  <c r="CH94" i="4"/>
  <c r="CG94" i="4"/>
  <c r="CF94" i="4"/>
  <c r="CD94" i="4"/>
  <c r="CB94" i="4"/>
  <c r="BG94" i="4"/>
  <c r="BP93" i="4"/>
  <c r="BQ93" i="4"/>
  <c r="BR93" i="4"/>
  <c r="BS93" i="4"/>
  <c r="BT93" i="4"/>
  <c r="BU93" i="4"/>
  <c r="BV93" i="4"/>
  <c r="BW93" i="4"/>
  <c r="BX93" i="4"/>
  <c r="BY93" i="4"/>
  <c r="BZ93" i="4"/>
  <c r="CO93" i="4"/>
  <c r="CN93" i="4"/>
  <c r="CL93" i="4"/>
  <c r="CK93" i="4"/>
  <c r="CJ93" i="4"/>
  <c r="CH93" i="4"/>
  <c r="CG93" i="4"/>
  <c r="CF93" i="4"/>
  <c r="CD93" i="4"/>
  <c r="CB93" i="4"/>
  <c r="BG93" i="4"/>
  <c r="BP92" i="4"/>
  <c r="BQ92" i="4"/>
  <c r="BR92" i="4"/>
  <c r="BS92" i="4"/>
  <c r="BT92" i="4"/>
  <c r="BU92" i="4"/>
  <c r="BV92" i="4"/>
  <c r="BW92" i="4"/>
  <c r="BX92" i="4"/>
  <c r="BY92" i="4"/>
  <c r="BZ92" i="4"/>
  <c r="CO92" i="4"/>
  <c r="CN92" i="4"/>
  <c r="CL92" i="4"/>
  <c r="CK92" i="4"/>
  <c r="CJ92" i="4"/>
  <c r="CH92" i="4"/>
  <c r="CG92" i="4"/>
  <c r="CF92" i="4"/>
  <c r="CD92" i="4"/>
  <c r="CB92" i="4"/>
  <c r="BG92" i="4"/>
  <c r="BP91" i="4"/>
  <c r="BQ91" i="4"/>
  <c r="BR91" i="4"/>
  <c r="BS91" i="4"/>
  <c r="BT91" i="4"/>
  <c r="BU91" i="4"/>
  <c r="BV91" i="4"/>
  <c r="BW91" i="4"/>
  <c r="BX91" i="4"/>
  <c r="BY91" i="4"/>
  <c r="BZ91" i="4"/>
  <c r="CO91" i="4"/>
  <c r="CN91" i="4"/>
  <c r="CL91" i="4"/>
  <c r="CK91" i="4"/>
  <c r="CJ91" i="4"/>
  <c r="CH91" i="4"/>
  <c r="CG91" i="4"/>
  <c r="CF91" i="4"/>
  <c r="CD91" i="4"/>
  <c r="CB91" i="4"/>
  <c r="BG91" i="4"/>
  <c r="BP90" i="4"/>
  <c r="BQ90" i="4"/>
  <c r="BR90" i="4"/>
  <c r="BS90" i="4"/>
  <c r="BT90" i="4"/>
  <c r="BU90" i="4"/>
  <c r="BV90" i="4"/>
  <c r="BW90" i="4"/>
  <c r="BX90" i="4"/>
  <c r="BY90" i="4"/>
  <c r="BZ90" i="4"/>
  <c r="CO90" i="4"/>
  <c r="CN90" i="4"/>
  <c r="CL90" i="4"/>
  <c r="CK90" i="4"/>
  <c r="CJ90" i="4"/>
  <c r="CH90" i="4"/>
  <c r="CG90" i="4"/>
  <c r="CF90" i="4"/>
  <c r="CD90" i="4"/>
  <c r="CB90" i="4"/>
  <c r="BG90" i="4"/>
  <c r="BP89" i="4"/>
  <c r="BQ89" i="4"/>
  <c r="BR89" i="4"/>
  <c r="BS89" i="4"/>
  <c r="BT89" i="4"/>
  <c r="BU89" i="4"/>
  <c r="BV89" i="4"/>
  <c r="BW89" i="4"/>
  <c r="BX89" i="4"/>
  <c r="BY89" i="4"/>
  <c r="BZ89" i="4"/>
  <c r="CO89" i="4"/>
  <c r="CN89" i="4"/>
  <c r="CL89" i="4"/>
  <c r="CK89" i="4"/>
  <c r="CJ89" i="4"/>
  <c r="CH89" i="4"/>
  <c r="CG89" i="4"/>
  <c r="CF89" i="4"/>
  <c r="CD89" i="4"/>
  <c r="CB89" i="4"/>
  <c r="BG89" i="4"/>
  <c r="BP88" i="4"/>
  <c r="BQ88" i="4"/>
  <c r="BR88" i="4"/>
  <c r="BS88" i="4"/>
  <c r="BT88" i="4"/>
  <c r="BU88" i="4"/>
  <c r="BV88" i="4"/>
  <c r="BW88" i="4"/>
  <c r="BX88" i="4"/>
  <c r="BY88" i="4"/>
  <c r="BZ88" i="4"/>
  <c r="CO88" i="4"/>
  <c r="CN88" i="4"/>
  <c r="CL88" i="4"/>
  <c r="CK88" i="4"/>
  <c r="CJ88" i="4"/>
  <c r="CH88" i="4"/>
  <c r="CG88" i="4"/>
  <c r="CF88" i="4"/>
  <c r="CD88" i="4"/>
  <c r="CB88" i="4"/>
  <c r="BG88" i="4"/>
  <c r="BP87" i="4"/>
  <c r="BQ87" i="4"/>
  <c r="BR87" i="4"/>
  <c r="BS87" i="4"/>
  <c r="BT87" i="4"/>
  <c r="BU87" i="4"/>
  <c r="BV87" i="4"/>
  <c r="BW87" i="4"/>
  <c r="BX87" i="4"/>
  <c r="BY87" i="4"/>
  <c r="BZ87" i="4"/>
  <c r="CO87" i="4"/>
  <c r="CN87" i="4"/>
  <c r="CL87" i="4"/>
  <c r="CK87" i="4"/>
  <c r="CJ87" i="4"/>
  <c r="CH87" i="4"/>
  <c r="CG87" i="4"/>
  <c r="CF87" i="4"/>
  <c r="CD87" i="4"/>
  <c r="CB87" i="4"/>
  <c r="BG87" i="4"/>
  <c r="BP86" i="4"/>
  <c r="BQ86" i="4"/>
  <c r="BR86" i="4"/>
  <c r="BS86" i="4"/>
  <c r="BT86" i="4"/>
  <c r="BU86" i="4"/>
  <c r="BV86" i="4"/>
  <c r="BW86" i="4"/>
  <c r="BX86" i="4"/>
  <c r="BY86" i="4"/>
  <c r="BZ86" i="4"/>
  <c r="CO86" i="4"/>
  <c r="CN86" i="4"/>
  <c r="CL86" i="4"/>
  <c r="CK86" i="4"/>
  <c r="CJ86" i="4"/>
  <c r="CH86" i="4"/>
  <c r="CG86" i="4"/>
  <c r="CF86" i="4"/>
  <c r="CD86" i="4"/>
  <c r="CB86" i="4"/>
  <c r="BG86" i="4"/>
  <c r="BP85" i="4"/>
  <c r="BQ85" i="4"/>
  <c r="BR85" i="4"/>
  <c r="BS85" i="4"/>
  <c r="BT85" i="4"/>
  <c r="BU85" i="4"/>
  <c r="BV85" i="4"/>
  <c r="BW85" i="4"/>
  <c r="BX85" i="4"/>
  <c r="BY85" i="4"/>
  <c r="BZ85" i="4"/>
  <c r="CO85" i="4"/>
  <c r="CN85" i="4"/>
  <c r="CL85" i="4"/>
  <c r="CK85" i="4"/>
  <c r="CJ85" i="4"/>
  <c r="CH85" i="4"/>
  <c r="CG85" i="4"/>
  <c r="CF85" i="4"/>
  <c r="CD85" i="4"/>
  <c r="CB85" i="4"/>
  <c r="BG85" i="4"/>
  <c r="BP84" i="4"/>
  <c r="BQ84" i="4"/>
  <c r="BR84" i="4"/>
  <c r="BS84" i="4"/>
  <c r="BT84" i="4"/>
  <c r="BU84" i="4"/>
  <c r="BV84" i="4"/>
  <c r="BW84" i="4"/>
  <c r="BX84" i="4"/>
  <c r="BY84" i="4"/>
  <c r="BZ84" i="4"/>
  <c r="CO84" i="4"/>
  <c r="CN84" i="4"/>
  <c r="CL84" i="4"/>
  <c r="CK84" i="4"/>
  <c r="CJ84" i="4"/>
  <c r="CH84" i="4"/>
  <c r="CG84" i="4"/>
  <c r="CF84" i="4"/>
  <c r="CD84" i="4"/>
  <c r="CB84" i="4"/>
  <c r="BG84" i="4"/>
  <c r="BP83" i="4"/>
  <c r="BQ83" i="4"/>
  <c r="BR83" i="4"/>
  <c r="BS83" i="4"/>
  <c r="BT83" i="4"/>
  <c r="BU83" i="4"/>
  <c r="BV83" i="4"/>
  <c r="BW83" i="4"/>
  <c r="BX83" i="4"/>
  <c r="BY83" i="4"/>
  <c r="BZ83" i="4"/>
  <c r="CO83" i="4"/>
  <c r="CN83" i="4"/>
  <c r="CL83" i="4"/>
  <c r="CK83" i="4"/>
  <c r="CJ83" i="4"/>
  <c r="CH83" i="4"/>
  <c r="CG83" i="4"/>
  <c r="CF83" i="4"/>
  <c r="CD83" i="4"/>
  <c r="CB83" i="4"/>
  <c r="BG83" i="4"/>
  <c r="BP82" i="4"/>
  <c r="BQ82" i="4"/>
  <c r="BR82" i="4"/>
  <c r="BS82" i="4"/>
  <c r="BT82" i="4"/>
  <c r="BU82" i="4"/>
  <c r="BV82" i="4"/>
  <c r="BW82" i="4"/>
  <c r="BX82" i="4"/>
  <c r="BY82" i="4"/>
  <c r="BZ82" i="4"/>
  <c r="CO82" i="4"/>
  <c r="CN82" i="4"/>
  <c r="CL82" i="4"/>
  <c r="CK82" i="4"/>
  <c r="CJ82" i="4"/>
  <c r="CH82" i="4"/>
  <c r="CG82" i="4"/>
  <c r="CF82" i="4"/>
  <c r="CD82" i="4"/>
  <c r="CB82" i="4"/>
  <c r="BG82" i="4"/>
  <c r="BP81" i="4"/>
  <c r="BQ81" i="4"/>
  <c r="BR81" i="4"/>
  <c r="BS81" i="4"/>
  <c r="BT81" i="4"/>
  <c r="BU81" i="4"/>
  <c r="BV81" i="4"/>
  <c r="BW81" i="4"/>
  <c r="BX81" i="4"/>
  <c r="BY81" i="4"/>
  <c r="BZ81" i="4"/>
  <c r="CO81" i="4"/>
  <c r="CN81" i="4"/>
  <c r="CL81" i="4"/>
  <c r="CK81" i="4"/>
  <c r="CJ81" i="4"/>
  <c r="CH81" i="4"/>
  <c r="CG81" i="4"/>
  <c r="CF81" i="4"/>
  <c r="CD81" i="4"/>
  <c r="CB81" i="4"/>
  <c r="BG81" i="4"/>
  <c r="BP80" i="4"/>
  <c r="BQ80" i="4"/>
  <c r="BR80" i="4"/>
  <c r="BS80" i="4"/>
  <c r="BT80" i="4"/>
  <c r="BU80" i="4"/>
  <c r="BV80" i="4"/>
  <c r="BW80" i="4"/>
  <c r="BX80" i="4"/>
  <c r="BY80" i="4"/>
  <c r="BZ80" i="4"/>
  <c r="CO80" i="4"/>
  <c r="CN80" i="4"/>
  <c r="CL80" i="4"/>
  <c r="CK80" i="4"/>
  <c r="CJ80" i="4"/>
  <c r="CH80" i="4"/>
  <c r="CG80" i="4"/>
  <c r="CF80" i="4"/>
  <c r="CD80" i="4"/>
  <c r="CB80" i="4"/>
  <c r="BG80" i="4"/>
  <c r="BP79" i="4"/>
  <c r="BQ79" i="4"/>
  <c r="BR79" i="4"/>
  <c r="BS79" i="4"/>
  <c r="BT79" i="4"/>
  <c r="BU79" i="4"/>
  <c r="BV79" i="4"/>
  <c r="BW79" i="4"/>
  <c r="BX79" i="4"/>
  <c r="BY79" i="4"/>
  <c r="BZ79" i="4"/>
  <c r="CO79" i="4"/>
  <c r="CN79" i="4"/>
  <c r="CL79" i="4"/>
  <c r="CK79" i="4"/>
  <c r="CJ79" i="4"/>
  <c r="CH79" i="4"/>
  <c r="CG79" i="4"/>
  <c r="CF79" i="4"/>
  <c r="CD79" i="4"/>
  <c r="CB79" i="4"/>
  <c r="BG79" i="4"/>
  <c r="BP78" i="4"/>
  <c r="BQ78" i="4"/>
  <c r="BR78" i="4"/>
  <c r="BS78" i="4"/>
  <c r="BT78" i="4"/>
  <c r="BU78" i="4"/>
  <c r="BV78" i="4"/>
  <c r="BW78" i="4"/>
  <c r="BX78" i="4"/>
  <c r="BY78" i="4"/>
  <c r="BZ78" i="4"/>
  <c r="CO78" i="4"/>
  <c r="CN78" i="4"/>
  <c r="CL78" i="4"/>
  <c r="CK78" i="4"/>
  <c r="CJ78" i="4"/>
  <c r="CH78" i="4"/>
  <c r="CG78" i="4"/>
  <c r="CF78" i="4"/>
  <c r="CD78" i="4"/>
  <c r="CB78" i="4"/>
  <c r="BG78" i="4"/>
  <c r="BP77" i="4"/>
  <c r="BQ77" i="4"/>
  <c r="BR77" i="4"/>
  <c r="BS77" i="4"/>
  <c r="BT77" i="4"/>
  <c r="BU77" i="4"/>
  <c r="BV77" i="4"/>
  <c r="BW77" i="4"/>
  <c r="BX77" i="4"/>
  <c r="BY77" i="4"/>
  <c r="BZ77" i="4"/>
  <c r="CO77" i="4"/>
  <c r="CN77" i="4"/>
  <c r="CL77" i="4"/>
  <c r="CK77" i="4"/>
  <c r="CJ77" i="4"/>
  <c r="CH77" i="4"/>
  <c r="CG77" i="4"/>
  <c r="CF77" i="4"/>
  <c r="CD77" i="4"/>
  <c r="CB77" i="4"/>
  <c r="BG77" i="4"/>
  <c r="BP76" i="4"/>
  <c r="BQ76" i="4"/>
  <c r="BR76" i="4"/>
  <c r="BS76" i="4"/>
  <c r="BT76" i="4"/>
  <c r="BU76" i="4"/>
  <c r="BV76" i="4"/>
  <c r="BW76" i="4"/>
  <c r="BX76" i="4"/>
  <c r="BY76" i="4"/>
  <c r="BZ76" i="4"/>
  <c r="CO76" i="4"/>
  <c r="CN76" i="4"/>
  <c r="CL76" i="4"/>
  <c r="CK76" i="4"/>
  <c r="CJ76" i="4"/>
  <c r="CH76" i="4"/>
  <c r="CG76" i="4"/>
  <c r="CF76" i="4"/>
  <c r="CD76" i="4"/>
  <c r="CB76" i="4"/>
  <c r="BG76" i="4"/>
  <c r="BP75" i="4"/>
  <c r="BQ75" i="4"/>
  <c r="BR75" i="4"/>
  <c r="BS75" i="4"/>
  <c r="BT75" i="4"/>
  <c r="BU75" i="4"/>
  <c r="BV75" i="4"/>
  <c r="BW75" i="4"/>
  <c r="BX75" i="4"/>
  <c r="BY75" i="4"/>
  <c r="BZ75" i="4"/>
  <c r="CO75" i="4"/>
  <c r="CN75" i="4"/>
  <c r="CL75" i="4"/>
  <c r="CK75" i="4"/>
  <c r="CJ75" i="4"/>
  <c r="CH75" i="4"/>
  <c r="CG75" i="4"/>
  <c r="CF75" i="4"/>
  <c r="CD75" i="4"/>
  <c r="CB75" i="4"/>
  <c r="BG75" i="4"/>
  <c r="BP74" i="4"/>
  <c r="BQ74" i="4"/>
  <c r="BR74" i="4"/>
  <c r="BS74" i="4"/>
  <c r="BT74" i="4"/>
  <c r="BU74" i="4"/>
  <c r="BV74" i="4"/>
  <c r="BW74" i="4"/>
  <c r="BX74" i="4"/>
  <c r="BY74" i="4"/>
  <c r="BZ74" i="4"/>
  <c r="CO74" i="4"/>
  <c r="CN74" i="4"/>
  <c r="CL74" i="4"/>
  <c r="CK74" i="4"/>
  <c r="CJ74" i="4"/>
  <c r="CH74" i="4"/>
  <c r="CG74" i="4"/>
  <c r="CF74" i="4"/>
  <c r="CD74" i="4"/>
  <c r="CB74" i="4"/>
  <c r="BG74" i="4"/>
  <c r="BP73" i="4"/>
  <c r="BQ73" i="4"/>
  <c r="BR73" i="4"/>
  <c r="BS73" i="4"/>
  <c r="BT73" i="4"/>
  <c r="BU73" i="4"/>
  <c r="BV73" i="4"/>
  <c r="BW73" i="4"/>
  <c r="BX73" i="4"/>
  <c r="BY73" i="4"/>
  <c r="BZ73" i="4"/>
  <c r="CO73" i="4"/>
  <c r="CN73" i="4"/>
  <c r="CL73" i="4"/>
  <c r="CK73" i="4"/>
  <c r="CJ73" i="4"/>
  <c r="CH73" i="4"/>
  <c r="CG73" i="4"/>
  <c r="CF73" i="4"/>
  <c r="CD73" i="4"/>
  <c r="CB73" i="4"/>
  <c r="BG73" i="4"/>
  <c r="BP72" i="4"/>
  <c r="BQ72" i="4"/>
  <c r="BR72" i="4"/>
  <c r="BS72" i="4"/>
  <c r="BT72" i="4"/>
  <c r="BU72" i="4"/>
  <c r="BV72" i="4"/>
  <c r="BW72" i="4"/>
  <c r="BX72" i="4"/>
  <c r="BY72" i="4"/>
  <c r="BZ72" i="4"/>
  <c r="CO72" i="4"/>
  <c r="CN72" i="4"/>
  <c r="CL72" i="4"/>
  <c r="CK72" i="4"/>
  <c r="CJ72" i="4"/>
  <c r="CH72" i="4"/>
  <c r="CG72" i="4"/>
  <c r="CF72" i="4"/>
  <c r="CD72" i="4"/>
  <c r="CB72" i="4"/>
  <c r="BG72" i="4"/>
  <c r="BP71" i="4"/>
  <c r="BQ71" i="4"/>
  <c r="BR71" i="4"/>
  <c r="BS71" i="4"/>
  <c r="BT71" i="4"/>
  <c r="BU71" i="4"/>
  <c r="BV71" i="4"/>
  <c r="BW71" i="4"/>
  <c r="BX71" i="4"/>
  <c r="BY71" i="4"/>
  <c r="BZ71" i="4"/>
  <c r="CO71" i="4"/>
  <c r="CN71" i="4"/>
  <c r="CL71" i="4"/>
  <c r="CK71" i="4"/>
  <c r="CJ71" i="4"/>
  <c r="CH71" i="4"/>
  <c r="CG71" i="4"/>
  <c r="CF71" i="4"/>
  <c r="CD71" i="4"/>
  <c r="CB71" i="4"/>
  <c r="BG71" i="4"/>
  <c r="BP70" i="4"/>
  <c r="BQ70" i="4"/>
  <c r="BR70" i="4"/>
  <c r="BS70" i="4"/>
  <c r="BT70" i="4"/>
  <c r="BU70" i="4"/>
  <c r="BV70" i="4"/>
  <c r="BW70" i="4"/>
  <c r="BX70" i="4"/>
  <c r="BY70" i="4"/>
  <c r="BZ70" i="4"/>
  <c r="CO70" i="4"/>
  <c r="CN70" i="4"/>
  <c r="CL70" i="4"/>
  <c r="CK70" i="4"/>
  <c r="CJ70" i="4"/>
  <c r="CH70" i="4"/>
  <c r="CG70" i="4"/>
  <c r="CF70" i="4"/>
  <c r="CD70" i="4"/>
  <c r="CB70" i="4"/>
  <c r="BG70" i="4"/>
  <c r="BP69" i="4"/>
  <c r="BQ69" i="4"/>
  <c r="BR69" i="4"/>
  <c r="BS69" i="4"/>
  <c r="BT69" i="4"/>
  <c r="BU69" i="4"/>
  <c r="BV69" i="4"/>
  <c r="BW69" i="4"/>
  <c r="BX69" i="4"/>
  <c r="BY69" i="4"/>
  <c r="BZ69" i="4"/>
  <c r="CO69" i="4"/>
  <c r="CN69" i="4"/>
  <c r="CL69" i="4"/>
  <c r="CK69" i="4"/>
  <c r="CJ69" i="4"/>
  <c r="CH69" i="4"/>
  <c r="CG69" i="4"/>
  <c r="CF69" i="4"/>
  <c r="CD69" i="4"/>
  <c r="CB69" i="4"/>
  <c r="BG69" i="4"/>
  <c r="BP68" i="4"/>
  <c r="BQ68" i="4"/>
  <c r="BR68" i="4"/>
  <c r="BS68" i="4"/>
  <c r="BT68" i="4"/>
  <c r="BU68" i="4"/>
  <c r="BV68" i="4"/>
  <c r="BW68" i="4"/>
  <c r="BX68" i="4"/>
  <c r="BY68" i="4"/>
  <c r="BZ68" i="4"/>
  <c r="CO68" i="4"/>
  <c r="CN68" i="4"/>
  <c r="CL68" i="4"/>
  <c r="CK68" i="4"/>
  <c r="CJ68" i="4"/>
  <c r="CH68" i="4"/>
  <c r="CG68" i="4"/>
  <c r="CF68" i="4"/>
  <c r="CD68" i="4"/>
  <c r="CB68" i="4"/>
  <c r="BG68" i="4"/>
  <c r="BP67" i="4"/>
  <c r="BQ67" i="4"/>
  <c r="BR67" i="4"/>
  <c r="BS67" i="4"/>
  <c r="BT67" i="4"/>
  <c r="BU67" i="4"/>
  <c r="BV67" i="4"/>
  <c r="BW67" i="4"/>
  <c r="BX67" i="4"/>
  <c r="BY67" i="4"/>
  <c r="BZ67" i="4"/>
  <c r="CO67" i="4"/>
  <c r="CN67" i="4"/>
  <c r="CL67" i="4"/>
  <c r="CK67" i="4"/>
  <c r="CJ67" i="4"/>
  <c r="CH67" i="4"/>
  <c r="CG67" i="4"/>
  <c r="CF67" i="4"/>
  <c r="CD67" i="4"/>
  <c r="CB67" i="4"/>
  <c r="BG67" i="4"/>
  <c r="BP66" i="4"/>
  <c r="BQ66" i="4"/>
  <c r="BR66" i="4"/>
  <c r="BS66" i="4"/>
  <c r="BT66" i="4"/>
  <c r="BU66" i="4"/>
  <c r="BV66" i="4"/>
  <c r="BW66" i="4"/>
  <c r="BX66" i="4"/>
  <c r="BY66" i="4"/>
  <c r="BZ66" i="4"/>
  <c r="CO66" i="4"/>
  <c r="CN66" i="4"/>
  <c r="CL66" i="4"/>
  <c r="CK66" i="4"/>
  <c r="CJ66" i="4"/>
  <c r="CH66" i="4"/>
  <c r="CG66" i="4"/>
  <c r="CF66" i="4"/>
  <c r="CD66" i="4"/>
  <c r="CB66" i="4"/>
  <c r="BG66" i="4"/>
  <c r="BP65" i="4"/>
  <c r="BQ65" i="4"/>
  <c r="BR65" i="4"/>
  <c r="BS65" i="4"/>
  <c r="BT65" i="4"/>
  <c r="BU65" i="4"/>
  <c r="BV65" i="4"/>
  <c r="BW65" i="4"/>
  <c r="BX65" i="4"/>
  <c r="BY65" i="4"/>
  <c r="BZ65" i="4"/>
  <c r="CO65" i="4"/>
  <c r="CN65" i="4"/>
  <c r="CL65" i="4"/>
  <c r="CK65" i="4"/>
  <c r="CJ65" i="4"/>
  <c r="CH65" i="4"/>
  <c r="CG65" i="4"/>
  <c r="CF65" i="4"/>
  <c r="CD65" i="4"/>
  <c r="CB65" i="4"/>
  <c r="BG65" i="4"/>
  <c r="BP64" i="4"/>
  <c r="BQ64" i="4"/>
  <c r="BR64" i="4"/>
  <c r="BS64" i="4"/>
  <c r="BT64" i="4"/>
  <c r="BU64" i="4"/>
  <c r="BV64" i="4"/>
  <c r="BW64" i="4"/>
  <c r="BX64" i="4"/>
  <c r="BY64" i="4"/>
  <c r="BZ64" i="4"/>
  <c r="CO64" i="4"/>
  <c r="CN64" i="4"/>
  <c r="CL64" i="4"/>
  <c r="CK64" i="4"/>
  <c r="CJ64" i="4"/>
  <c r="CH64" i="4"/>
  <c r="CG64" i="4"/>
  <c r="CF64" i="4"/>
  <c r="CD64" i="4"/>
  <c r="CB64" i="4"/>
  <c r="BG64" i="4"/>
  <c r="BP63" i="4"/>
  <c r="BQ63" i="4"/>
  <c r="BR63" i="4"/>
  <c r="BS63" i="4"/>
  <c r="BT63" i="4"/>
  <c r="BU63" i="4"/>
  <c r="BV63" i="4"/>
  <c r="BW63" i="4"/>
  <c r="BX63" i="4"/>
  <c r="BY63" i="4"/>
  <c r="BZ63" i="4"/>
  <c r="CO63" i="4"/>
  <c r="CN63" i="4"/>
  <c r="CL63" i="4"/>
  <c r="CK63" i="4"/>
  <c r="CJ63" i="4"/>
  <c r="CH63" i="4"/>
  <c r="CG63" i="4"/>
  <c r="CF63" i="4"/>
  <c r="CD63" i="4"/>
  <c r="CB63" i="4"/>
  <c r="BG63" i="4"/>
  <c r="BP62" i="4"/>
  <c r="BQ62" i="4"/>
  <c r="BR62" i="4"/>
  <c r="BS62" i="4"/>
  <c r="BT62" i="4"/>
  <c r="BU62" i="4"/>
  <c r="BV62" i="4"/>
  <c r="BW62" i="4"/>
  <c r="BX62" i="4"/>
  <c r="BY62" i="4"/>
  <c r="BZ62" i="4"/>
  <c r="CO62" i="4"/>
  <c r="CN62" i="4"/>
  <c r="CL62" i="4"/>
  <c r="CK62" i="4"/>
  <c r="CJ62" i="4"/>
  <c r="CH62" i="4"/>
  <c r="CG62" i="4"/>
  <c r="CF62" i="4"/>
  <c r="CD62" i="4"/>
  <c r="CB62" i="4"/>
  <c r="BG62" i="4"/>
  <c r="BP61" i="4"/>
  <c r="BQ61" i="4"/>
  <c r="BR61" i="4"/>
  <c r="BS61" i="4"/>
  <c r="BT61" i="4"/>
  <c r="BU61" i="4"/>
  <c r="BV61" i="4"/>
  <c r="BW61" i="4"/>
  <c r="BX61" i="4"/>
  <c r="BY61" i="4"/>
  <c r="BZ61" i="4"/>
  <c r="CO61" i="4"/>
  <c r="CN61" i="4"/>
  <c r="CL61" i="4"/>
  <c r="CK61" i="4"/>
  <c r="CJ61" i="4"/>
  <c r="CH61" i="4"/>
  <c r="CG61" i="4"/>
  <c r="CF61" i="4"/>
  <c r="CD61" i="4"/>
  <c r="CB61" i="4"/>
  <c r="BG61" i="4"/>
  <c r="BP60" i="4"/>
  <c r="BQ60" i="4"/>
  <c r="BR60" i="4"/>
  <c r="BS60" i="4"/>
  <c r="BT60" i="4"/>
  <c r="BU60" i="4"/>
  <c r="BV60" i="4"/>
  <c r="BW60" i="4"/>
  <c r="BX60" i="4"/>
  <c r="BY60" i="4"/>
  <c r="BZ60" i="4"/>
  <c r="CO60" i="4"/>
  <c r="CN60" i="4"/>
  <c r="CL60" i="4"/>
  <c r="CK60" i="4"/>
  <c r="CJ60" i="4"/>
  <c r="CH60" i="4"/>
  <c r="CG60" i="4"/>
  <c r="CF60" i="4"/>
  <c r="CD60" i="4"/>
  <c r="CB60" i="4"/>
  <c r="BG60" i="4"/>
  <c r="BP59" i="4"/>
  <c r="BQ59" i="4"/>
  <c r="BR59" i="4"/>
  <c r="BS59" i="4"/>
  <c r="BT59" i="4"/>
  <c r="BU59" i="4"/>
  <c r="BV59" i="4"/>
  <c r="BW59" i="4"/>
  <c r="BX59" i="4"/>
  <c r="BY59" i="4"/>
  <c r="BZ59" i="4"/>
  <c r="CO59" i="4"/>
  <c r="CN59" i="4"/>
  <c r="CL59" i="4"/>
  <c r="CK59" i="4"/>
  <c r="CJ59" i="4"/>
  <c r="CH59" i="4"/>
  <c r="CG59" i="4"/>
  <c r="CF59" i="4"/>
  <c r="CD59" i="4"/>
  <c r="CB59" i="4"/>
  <c r="BG59" i="4"/>
  <c r="BP58" i="4"/>
  <c r="BQ58" i="4"/>
  <c r="BR58" i="4"/>
  <c r="BS58" i="4"/>
  <c r="BT58" i="4"/>
  <c r="BU58" i="4"/>
  <c r="BV58" i="4"/>
  <c r="BW58" i="4"/>
  <c r="BX58" i="4"/>
  <c r="BY58" i="4"/>
  <c r="BZ58" i="4"/>
  <c r="CO58" i="4"/>
  <c r="CN58" i="4"/>
  <c r="CL58" i="4"/>
  <c r="CK58" i="4"/>
  <c r="CJ58" i="4"/>
  <c r="CH58" i="4"/>
  <c r="CG58" i="4"/>
  <c r="CF58" i="4"/>
  <c r="CD58" i="4"/>
  <c r="CB58" i="4"/>
  <c r="BG58" i="4"/>
  <c r="BP57" i="4"/>
  <c r="BQ57" i="4"/>
  <c r="BR57" i="4"/>
  <c r="BS57" i="4"/>
  <c r="BT57" i="4"/>
  <c r="BU57" i="4"/>
  <c r="BV57" i="4"/>
  <c r="BW57" i="4"/>
  <c r="BX57" i="4"/>
  <c r="BY57" i="4"/>
  <c r="BZ57" i="4"/>
  <c r="CO57" i="4"/>
  <c r="CN57" i="4"/>
  <c r="CL57" i="4"/>
  <c r="CK57" i="4"/>
  <c r="CJ57" i="4"/>
  <c r="CH57" i="4"/>
  <c r="CG57" i="4"/>
  <c r="CF57" i="4"/>
  <c r="CD57" i="4"/>
  <c r="CB57" i="4"/>
  <c r="BG57" i="4"/>
  <c r="BP56" i="4"/>
  <c r="BQ56" i="4"/>
  <c r="BR56" i="4"/>
  <c r="BS56" i="4"/>
  <c r="BT56" i="4"/>
  <c r="BU56" i="4"/>
  <c r="BV56" i="4"/>
  <c r="BW56" i="4"/>
  <c r="BX56" i="4"/>
  <c r="BY56" i="4"/>
  <c r="BZ56" i="4"/>
  <c r="CO56" i="4"/>
  <c r="CN56" i="4"/>
  <c r="CL56" i="4"/>
  <c r="CK56" i="4"/>
  <c r="CJ56" i="4"/>
  <c r="CH56" i="4"/>
  <c r="CG56" i="4"/>
  <c r="CF56" i="4"/>
  <c r="CD56" i="4"/>
  <c r="CB56" i="4"/>
  <c r="BG56" i="4"/>
  <c r="BP55" i="4"/>
  <c r="BQ55" i="4"/>
  <c r="BR55" i="4"/>
  <c r="BS55" i="4"/>
  <c r="BT55" i="4"/>
  <c r="BU55" i="4"/>
  <c r="BV55" i="4"/>
  <c r="BW55" i="4"/>
  <c r="BX55" i="4"/>
  <c r="BY55" i="4"/>
  <c r="BZ55" i="4"/>
  <c r="CO55" i="4"/>
  <c r="CN55" i="4"/>
  <c r="CL55" i="4"/>
  <c r="CK55" i="4"/>
  <c r="CJ55" i="4"/>
  <c r="CH55" i="4"/>
  <c r="CG55" i="4"/>
  <c r="CF55" i="4"/>
  <c r="CD55" i="4"/>
  <c r="CB55" i="4"/>
  <c r="BG55" i="4"/>
  <c r="BP54" i="4"/>
  <c r="BQ54" i="4"/>
  <c r="BR54" i="4"/>
  <c r="BS54" i="4"/>
  <c r="BT54" i="4"/>
  <c r="BU54" i="4"/>
  <c r="BV54" i="4"/>
  <c r="BW54" i="4"/>
  <c r="BX54" i="4"/>
  <c r="BY54" i="4"/>
  <c r="BZ54" i="4"/>
  <c r="CO54" i="4"/>
  <c r="CN54" i="4"/>
  <c r="CL54" i="4"/>
  <c r="CK54" i="4"/>
  <c r="CJ54" i="4"/>
  <c r="CH54" i="4"/>
  <c r="CG54" i="4"/>
  <c r="CF54" i="4"/>
  <c r="CD54" i="4"/>
  <c r="CB54" i="4"/>
  <c r="BG54" i="4"/>
  <c r="BP53" i="4"/>
  <c r="BQ53" i="4"/>
  <c r="BR53" i="4"/>
  <c r="BS53" i="4"/>
  <c r="BT53" i="4"/>
  <c r="BU53" i="4"/>
  <c r="BV53" i="4"/>
  <c r="BW53" i="4"/>
  <c r="BX53" i="4"/>
  <c r="BY53" i="4"/>
  <c r="BZ53" i="4"/>
  <c r="CO53" i="4"/>
  <c r="CN53" i="4"/>
  <c r="CL53" i="4"/>
  <c r="CK53" i="4"/>
  <c r="CJ53" i="4"/>
  <c r="CH53" i="4"/>
  <c r="CG53" i="4"/>
  <c r="CF53" i="4"/>
  <c r="CD53" i="4"/>
  <c r="CB53" i="4"/>
  <c r="BG53" i="4"/>
  <c r="BP52" i="4"/>
  <c r="BQ52" i="4"/>
  <c r="BR52" i="4"/>
  <c r="BS52" i="4"/>
  <c r="BT52" i="4"/>
  <c r="BU52" i="4"/>
  <c r="BV52" i="4"/>
  <c r="BW52" i="4"/>
  <c r="BX52" i="4"/>
  <c r="BY52" i="4"/>
  <c r="BZ52" i="4"/>
  <c r="CO52" i="4"/>
  <c r="CN52" i="4"/>
  <c r="CL52" i="4"/>
  <c r="CK52" i="4"/>
  <c r="CJ52" i="4"/>
  <c r="CH52" i="4"/>
  <c r="CG52" i="4"/>
  <c r="CF52" i="4"/>
  <c r="CD52" i="4"/>
  <c r="CB52" i="4"/>
  <c r="BG52" i="4"/>
  <c r="BP51" i="4"/>
  <c r="BQ51" i="4"/>
  <c r="BR51" i="4"/>
  <c r="BS51" i="4"/>
  <c r="BT51" i="4"/>
  <c r="BU51" i="4"/>
  <c r="BV51" i="4"/>
  <c r="BW51" i="4"/>
  <c r="BX51" i="4"/>
  <c r="BY51" i="4"/>
  <c r="BZ51" i="4"/>
  <c r="CO51" i="4"/>
  <c r="CN51" i="4"/>
  <c r="CL51" i="4"/>
  <c r="CK51" i="4"/>
  <c r="CJ51" i="4"/>
  <c r="CH51" i="4"/>
  <c r="CG51" i="4"/>
  <c r="CF51" i="4"/>
  <c r="CD51" i="4"/>
  <c r="CB51" i="4"/>
  <c r="BG51" i="4"/>
  <c r="BP50" i="4"/>
  <c r="BQ50" i="4"/>
  <c r="BR50" i="4"/>
  <c r="BS50" i="4"/>
  <c r="BT50" i="4"/>
  <c r="BU50" i="4"/>
  <c r="BV50" i="4"/>
  <c r="BW50" i="4"/>
  <c r="BX50" i="4"/>
  <c r="BY50" i="4"/>
  <c r="BZ50" i="4"/>
  <c r="CO50" i="4"/>
  <c r="CN50" i="4"/>
  <c r="CL50" i="4"/>
  <c r="CK50" i="4"/>
  <c r="CJ50" i="4"/>
  <c r="CH50" i="4"/>
  <c r="CG50" i="4"/>
  <c r="CF50" i="4"/>
  <c r="CD50" i="4"/>
  <c r="CB50" i="4"/>
  <c r="BG50" i="4"/>
  <c r="BP49" i="4"/>
  <c r="BQ49" i="4"/>
  <c r="BR49" i="4"/>
  <c r="BS49" i="4"/>
  <c r="BT49" i="4"/>
  <c r="BU49" i="4"/>
  <c r="BV49" i="4"/>
  <c r="BW49" i="4"/>
  <c r="BX49" i="4"/>
  <c r="BY49" i="4"/>
  <c r="BZ49" i="4"/>
  <c r="CO49" i="4"/>
  <c r="CN49" i="4"/>
  <c r="CL49" i="4"/>
  <c r="CK49" i="4"/>
  <c r="CJ49" i="4"/>
  <c r="CH49" i="4"/>
  <c r="CG49" i="4"/>
  <c r="CF49" i="4"/>
  <c r="CD49" i="4"/>
  <c r="CB49" i="4"/>
  <c r="BG49" i="4"/>
  <c r="BP48" i="4"/>
  <c r="BQ48" i="4"/>
  <c r="BR48" i="4"/>
  <c r="BS48" i="4"/>
  <c r="BT48" i="4"/>
  <c r="BU48" i="4"/>
  <c r="BV48" i="4"/>
  <c r="BW48" i="4"/>
  <c r="BX48" i="4"/>
  <c r="BY48" i="4"/>
  <c r="BZ48" i="4"/>
  <c r="CO48" i="4"/>
  <c r="CN48" i="4"/>
  <c r="CL48" i="4"/>
  <c r="CK48" i="4"/>
  <c r="CJ48" i="4"/>
  <c r="CH48" i="4"/>
  <c r="CG48" i="4"/>
  <c r="CF48" i="4"/>
  <c r="CD48" i="4"/>
  <c r="CB48" i="4"/>
  <c r="BG48" i="4"/>
  <c r="BP47" i="4"/>
  <c r="BQ47" i="4"/>
  <c r="BR47" i="4"/>
  <c r="BS47" i="4"/>
  <c r="BT47" i="4"/>
  <c r="BU47" i="4"/>
  <c r="BV47" i="4"/>
  <c r="BW47" i="4"/>
  <c r="BX47" i="4"/>
  <c r="BY47" i="4"/>
  <c r="BZ47" i="4"/>
  <c r="CO47" i="4"/>
  <c r="CN47" i="4"/>
  <c r="CL47" i="4"/>
  <c r="CK47" i="4"/>
  <c r="CJ47" i="4"/>
  <c r="CH47" i="4"/>
  <c r="CG47" i="4"/>
  <c r="CF47" i="4"/>
  <c r="CD47" i="4"/>
  <c r="CB47" i="4"/>
  <c r="BG47" i="4"/>
  <c r="BP46" i="4"/>
  <c r="BQ46" i="4"/>
  <c r="BR46" i="4"/>
  <c r="BS46" i="4"/>
  <c r="BT46" i="4"/>
  <c r="BU46" i="4"/>
  <c r="BV46" i="4"/>
  <c r="BW46" i="4"/>
  <c r="BX46" i="4"/>
  <c r="BY46" i="4"/>
  <c r="BZ46" i="4"/>
  <c r="CO46" i="4"/>
  <c r="CN46" i="4"/>
  <c r="CL46" i="4"/>
  <c r="CK46" i="4"/>
  <c r="CJ46" i="4"/>
  <c r="CH46" i="4"/>
  <c r="CG46" i="4"/>
  <c r="CF46" i="4"/>
  <c r="CD46" i="4"/>
  <c r="CB46" i="4"/>
  <c r="BG46" i="4"/>
  <c r="BP45" i="4"/>
  <c r="BQ45" i="4"/>
  <c r="BR45" i="4"/>
  <c r="BS45" i="4"/>
  <c r="BT45" i="4"/>
  <c r="BU45" i="4"/>
  <c r="BV45" i="4"/>
  <c r="BW45" i="4"/>
  <c r="BX45" i="4"/>
  <c r="BY45" i="4"/>
  <c r="BZ45" i="4"/>
  <c r="CO45" i="4"/>
  <c r="CN45" i="4"/>
  <c r="CL45" i="4"/>
  <c r="CK45" i="4"/>
  <c r="CJ45" i="4"/>
  <c r="CH45" i="4"/>
  <c r="CG45" i="4"/>
  <c r="CF45" i="4"/>
  <c r="CD45" i="4"/>
  <c r="CB45" i="4"/>
  <c r="BG45" i="4"/>
  <c r="BP44" i="4"/>
  <c r="BQ44" i="4"/>
  <c r="BR44" i="4"/>
  <c r="BS44" i="4"/>
  <c r="BT44" i="4"/>
  <c r="BU44" i="4"/>
  <c r="BV44" i="4"/>
  <c r="BW44" i="4"/>
  <c r="BX44" i="4"/>
  <c r="BY44" i="4"/>
  <c r="BZ44" i="4"/>
  <c r="CO44" i="4"/>
  <c r="CN44" i="4"/>
  <c r="CL44" i="4"/>
  <c r="CK44" i="4"/>
  <c r="CJ44" i="4"/>
  <c r="CH44" i="4"/>
  <c r="CG44" i="4"/>
  <c r="CF44" i="4"/>
  <c r="CD44" i="4"/>
  <c r="CB44" i="4"/>
  <c r="BG44" i="4"/>
  <c r="BP43" i="4"/>
  <c r="BQ43" i="4"/>
  <c r="BR43" i="4"/>
  <c r="BS43" i="4"/>
  <c r="BT43" i="4"/>
  <c r="BU43" i="4"/>
  <c r="BV43" i="4"/>
  <c r="BW43" i="4"/>
  <c r="BX43" i="4"/>
  <c r="BY43" i="4"/>
  <c r="BZ43" i="4"/>
  <c r="CO43" i="4"/>
  <c r="CN43" i="4"/>
  <c r="CL43" i="4"/>
  <c r="CK43" i="4"/>
  <c r="CJ43" i="4"/>
  <c r="CH43" i="4"/>
  <c r="CG43" i="4"/>
  <c r="CF43" i="4"/>
  <c r="CD43" i="4"/>
  <c r="CB43" i="4"/>
  <c r="BG43" i="4"/>
  <c r="BP42" i="4"/>
  <c r="BQ42" i="4"/>
  <c r="BR42" i="4"/>
  <c r="BS42" i="4"/>
  <c r="BT42" i="4"/>
  <c r="BU42" i="4"/>
  <c r="BV42" i="4"/>
  <c r="BW42" i="4"/>
  <c r="BX42" i="4"/>
  <c r="BY42" i="4"/>
  <c r="BZ42" i="4"/>
  <c r="CO42" i="4"/>
  <c r="CN42" i="4"/>
  <c r="CL42" i="4"/>
  <c r="CK42" i="4"/>
  <c r="CJ42" i="4"/>
  <c r="CH42" i="4"/>
  <c r="CG42" i="4"/>
  <c r="CF42" i="4"/>
  <c r="CD42" i="4"/>
  <c r="CB42" i="4"/>
  <c r="BG42" i="4"/>
  <c r="BP41" i="4"/>
  <c r="BQ41" i="4"/>
  <c r="BR41" i="4"/>
  <c r="BS41" i="4"/>
  <c r="BT41" i="4"/>
  <c r="BU41" i="4"/>
  <c r="BV41" i="4"/>
  <c r="BW41" i="4"/>
  <c r="BX41" i="4"/>
  <c r="BY41" i="4"/>
  <c r="BZ41" i="4"/>
  <c r="CO41" i="4"/>
  <c r="CN41" i="4"/>
  <c r="CL41" i="4"/>
  <c r="CK41" i="4"/>
  <c r="CJ41" i="4"/>
  <c r="CH41" i="4"/>
  <c r="CG41" i="4"/>
  <c r="CF41" i="4"/>
  <c r="CD41" i="4"/>
  <c r="CB41" i="4"/>
  <c r="BG41" i="4"/>
  <c r="BP40" i="4"/>
  <c r="BQ40" i="4"/>
  <c r="BR40" i="4"/>
  <c r="BS40" i="4"/>
  <c r="BT40" i="4"/>
  <c r="BU40" i="4"/>
  <c r="BV40" i="4"/>
  <c r="BW40" i="4"/>
  <c r="BX40" i="4"/>
  <c r="BY40" i="4"/>
  <c r="BZ40" i="4"/>
  <c r="CO40" i="4"/>
  <c r="CN40" i="4"/>
  <c r="CL40" i="4"/>
  <c r="CK40" i="4"/>
  <c r="CJ40" i="4"/>
  <c r="CH40" i="4"/>
  <c r="CG40" i="4"/>
  <c r="CF40" i="4"/>
  <c r="CD40" i="4"/>
  <c r="CB40" i="4"/>
  <c r="BG40" i="4"/>
  <c r="BP39" i="4"/>
  <c r="BQ39" i="4"/>
  <c r="BR39" i="4"/>
  <c r="BS39" i="4"/>
  <c r="BT39" i="4"/>
  <c r="BU39" i="4"/>
  <c r="BV39" i="4"/>
  <c r="BW39" i="4"/>
  <c r="BX39" i="4"/>
  <c r="BY39" i="4"/>
  <c r="BZ39" i="4"/>
  <c r="CO39" i="4"/>
  <c r="CN39" i="4"/>
  <c r="CL39" i="4"/>
  <c r="CK39" i="4"/>
  <c r="CJ39" i="4"/>
  <c r="CH39" i="4"/>
  <c r="CG39" i="4"/>
  <c r="CF39" i="4"/>
  <c r="CD39" i="4"/>
  <c r="CB39" i="4"/>
  <c r="BG39" i="4"/>
  <c r="BP38" i="4"/>
  <c r="BQ38" i="4"/>
  <c r="BR38" i="4"/>
  <c r="BS38" i="4"/>
  <c r="BT38" i="4"/>
  <c r="BU38" i="4"/>
  <c r="BV38" i="4"/>
  <c r="BW38" i="4"/>
  <c r="BX38" i="4"/>
  <c r="BY38" i="4"/>
  <c r="BZ38" i="4"/>
  <c r="CO38" i="4"/>
  <c r="CN38" i="4"/>
  <c r="CL38" i="4"/>
  <c r="CK38" i="4"/>
  <c r="CJ38" i="4"/>
  <c r="CH38" i="4"/>
  <c r="CG38" i="4"/>
  <c r="CF38" i="4"/>
  <c r="CD38" i="4"/>
  <c r="CB38" i="4"/>
  <c r="BG38" i="4"/>
  <c r="BP37" i="4"/>
  <c r="BQ37" i="4"/>
  <c r="BR37" i="4"/>
  <c r="BS37" i="4"/>
  <c r="BT37" i="4"/>
  <c r="BU37" i="4"/>
  <c r="BV37" i="4"/>
  <c r="BW37" i="4"/>
  <c r="BX37" i="4"/>
  <c r="BY37" i="4"/>
  <c r="BZ37" i="4"/>
  <c r="CO37" i="4"/>
  <c r="CN37" i="4"/>
  <c r="CL37" i="4"/>
  <c r="CK37" i="4"/>
  <c r="CJ37" i="4"/>
  <c r="CH37" i="4"/>
  <c r="CG37" i="4"/>
  <c r="CF37" i="4"/>
  <c r="CD37" i="4"/>
  <c r="CB37" i="4"/>
  <c r="BG37" i="4"/>
  <c r="BP36" i="4"/>
  <c r="BQ36" i="4"/>
  <c r="BR36" i="4"/>
  <c r="BS36" i="4"/>
  <c r="BT36" i="4"/>
  <c r="BU36" i="4"/>
  <c r="BV36" i="4"/>
  <c r="BW36" i="4"/>
  <c r="BX36" i="4"/>
  <c r="BY36" i="4"/>
  <c r="BZ36" i="4"/>
  <c r="CO36" i="4"/>
  <c r="CN36" i="4"/>
  <c r="CL36" i="4"/>
  <c r="CK36" i="4"/>
  <c r="CJ36" i="4"/>
  <c r="CH36" i="4"/>
  <c r="CG36" i="4"/>
  <c r="CF36" i="4"/>
  <c r="CD36" i="4"/>
  <c r="CB36" i="4"/>
  <c r="BG36" i="4"/>
  <c r="BP35" i="4"/>
  <c r="BQ35" i="4"/>
  <c r="BR35" i="4"/>
  <c r="BS35" i="4"/>
  <c r="BT35" i="4"/>
  <c r="BU35" i="4"/>
  <c r="BV35" i="4"/>
  <c r="BW35" i="4"/>
  <c r="BX35" i="4"/>
  <c r="BY35" i="4"/>
  <c r="BZ35" i="4"/>
  <c r="CO35" i="4"/>
  <c r="CN35" i="4"/>
  <c r="CL35" i="4"/>
  <c r="CK35" i="4"/>
  <c r="CJ35" i="4"/>
  <c r="CH35" i="4"/>
  <c r="CG35" i="4"/>
  <c r="CF35" i="4"/>
  <c r="CD35" i="4"/>
  <c r="CB35" i="4"/>
  <c r="BG35" i="4"/>
  <c r="BP34" i="4"/>
  <c r="BQ34" i="4"/>
  <c r="BR34" i="4"/>
  <c r="BS34" i="4"/>
  <c r="BT34" i="4"/>
  <c r="BU34" i="4"/>
  <c r="BV34" i="4"/>
  <c r="BW34" i="4"/>
  <c r="BX34" i="4"/>
  <c r="BY34" i="4"/>
  <c r="BZ34" i="4"/>
  <c r="CO34" i="4"/>
  <c r="CN34" i="4"/>
  <c r="CL34" i="4"/>
  <c r="CK34" i="4"/>
  <c r="CJ34" i="4"/>
  <c r="CH34" i="4"/>
  <c r="CG34" i="4"/>
  <c r="CF34" i="4"/>
  <c r="CD34" i="4"/>
  <c r="CB34" i="4"/>
  <c r="BG34" i="4"/>
  <c r="BP33" i="4"/>
  <c r="BQ33" i="4"/>
  <c r="BR33" i="4"/>
  <c r="BS33" i="4"/>
  <c r="BT33" i="4"/>
  <c r="BU33" i="4"/>
  <c r="BV33" i="4"/>
  <c r="BW33" i="4"/>
  <c r="BX33" i="4"/>
  <c r="BY33" i="4"/>
  <c r="BZ33" i="4"/>
  <c r="CO33" i="4"/>
  <c r="CN33" i="4"/>
  <c r="CL33" i="4"/>
  <c r="CK33" i="4"/>
  <c r="CJ33" i="4"/>
  <c r="CH33" i="4"/>
  <c r="CG33" i="4"/>
  <c r="CF33" i="4"/>
  <c r="CD33" i="4"/>
  <c r="CB33" i="4"/>
  <c r="BG33" i="4"/>
  <c r="BP32" i="4"/>
  <c r="BQ32" i="4"/>
  <c r="BR32" i="4"/>
  <c r="BS32" i="4"/>
  <c r="BT32" i="4"/>
  <c r="BU32" i="4"/>
  <c r="BV32" i="4"/>
  <c r="BW32" i="4"/>
  <c r="BX32" i="4"/>
  <c r="BY32" i="4"/>
  <c r="BZ32" i="4"/>
  <c r="CO32" i="4"/>
  <c r="CN32" i="4"/>
  <c r="CL32" i="4"/>
  <c r="CK32" i="4"/>
  <c r="CJ32" i="4"/>
  <c r="CH32" i="4"/>
  <c r="CG32" i="4"/>
  <c r="CF32" i="4"/>
  <c r="CD32" i="4"/>
  <c r="CB32" i="4"/>
  <c r="BG32" i="4"/>
  <c r="BP31" i="4"/>
  <c r="BQ31" i="4"/>
  <c r="BR31" i="4"/>
  <c r="BS31" i="4"/>
  <c r="BT31" i="4"/>
  <c r="BU31" i="4"/>
  <c r="BV31" i="4"/>
  <c r="BW31" i="4"/>
  <c r="BX31" i="4"/>
  <c r="BY31" i="4"/>
  <c r="BZ31" i="4"/>
  <c r="CO31" i="4"/>
  <c r="CN31" i="4"/>
  <c r="CL31" i="4"/>
  <c r="CK31" i="4"/>
  <c r="CJ31" i="4"/>
  <c r="CH31" i="4"/>
  <c r="CG31" i="4"/>
  <c r="CF31" i="4"/>
  <c r="CD31" i="4"/>
  <c r="CB31" i="4"/>
  <c r="BG31" i="4"/>
  <c r="BP30" i="4"/>
  <c r="BQ30" i="4"/>
  <c r="BR30" i="4"/>
  <c r="BS30" i="4"/>
  <c r="BT30" i="4"/>
  <c r="BU30" i="4"/>
  <c r="BV30" i="4"/>
  <c r="BW30" i="4"/>
  <c r="BX30" i="4"/>
  <c r="BY30" i="4"/>
  <c r="BZ30" i="4"/>
  <c r="CO30" i="4"/>
  <c r="CN30" i="4"/>
  <c r="CL30" i="4"/>
  <c r="CK30" i="4"/>
  <c r="CJ30" i="4"/>
  <c r="CH30" i="4"/>
  <c r="CG30" i="4"/>
  <c r="CF30" i="4"/>
  <c r="CD30" i="4"/>
  <c r="CB30" i="4"/>
  <c r="BG30" i="4"/>
  <c r="BP29" i="4"/>
  <c r="BQ29" i="4"/>
  <c r="BR29" i="4"/>
  <c r="BS29" i="4"/>
  <c r="BT29" i="4"/>
  <c r="BU29" i="4"/>
  <c r="BV29" i="4"/>
  <c r="BW29" i="4"/>
  <c r="BX29" i="4"/>
  <c r="BY29" i="4"/>
  <c r="BZ29" i="4"/>
  <c r="CO29" i="4"/>
  <c r="CN29" i="4"/>
  <c r="CL29" i="4"/>
  <c r="CK29" i="4"/>
  <c r="CJ29" i="4"/>
  <c r="CH29" i="4"/>
  <c r="CG29" i="4"/>
  <c r="CF29" i="4"/>
  <c r="CD29" i="4"/>
  <c r="CB29" i="4"/>
  <c r="BG29" i="4"/>
  <c r="BP28" i="4"/>
  <c r="BQ28" i="4"/>
  <c r="BR28" i="4"/>
  <c r="BS28" i="4"/>
  <c r="BT28" i="4"/>
  <c r="BU28" i="4"/>
  <c r="BV28" i="4"/>
  <c r="BW28" i="4"/>
  <c r="BX28" i="4"/>
  <c r="BY28" i="4"/>
  <c r="BZ28" i="4"/>
  <c r="CO28" i="4"/>
  <c r="CN28" i="4"/>
  <c r="CL28" i="4"/>
  <c r="CK28" i="4"/>
  <c r="CJ28" i="4"/>
  <c r="CH28" i="4"/>
  <c r="CG28" i="4"/>
  <c r="CF28" i="4"/>
  <c r="CD28" i="4"/>
  <c r="CB28" i="4"/>
  <c r="BG28" i="4"/>
  <c r="BP27" i="4"/>
  <c r="BQ27" i="4"/>
  <c r="BR27" i="4"/>
  <c r="BS27" i="4"/>
  <c r="BT27" i="4"/>
  <c r="BU27" i="4"/>
  <c r="BV27" i="4"/>
  <c r="BW27" i="4"/>
  <c r="BX27" i="4"/>
  <c r="BY27" i="4"/>
  <c r="BZ27" i="4"/>
  <c r="CO27" i="4"/>
  <c r="CN27" i="4"/>
  <c r="CL27" i="4"/>
  <c r="CK27" i="4"/>
  <c r="CJ27" i="4"/>
  <c r="CH27" i="4"/>
  <c r="CG27" i="4"/>
  <c r="CF27" i="4"/>
  <c r="CD27" i="4"/>
  <c r="CB27" i="4"/>
  <c r="BG27" i="4"/>
  <c r="BP26" i="4"/>
  <c r="BQ26" i="4"/>
  <c r="BR26" i="4"/>
  <c r="BS26" i="4"/>
  <c r="BT26" i="4"/>
  <c r="BU26" i="4"/>
  <c r="BV26" i="4"/>
  <c r="BW26" i="4"/>
  <c r="BX26" i="4"/>
  <c r="BY26" i="4"/>
  <c r="BZ26" i="4"/>
  <c r="CO26" i="4"/>
  <c r="CN26" i="4"/>
  <c r="CL26" i="4"/>
  <c r="CK26" i="4"/>
  <c r="CJ26" i="4"/>
  <c r="CH26" i="4"/>
  <c r="CG26" i="4"/>
  <c r="CF26" i="4"/>
  <c r="CD26" i="4"/>
  <c r="CB26" i="4"/>
  <c r="BG26" i="4"/>
  <c r="BP25" i="4"/>
  <c r="BQ25" i="4"/>
  <c r="BR25" i="4"/>
  <c r="BS25" i="4"/>
  <c r="BT25" i="4"/>
  <c r="BU25" i="4"/>
  <c r="BV25" i="4"/>
  <c r="BW25" i="4"/>
  <c r="BX25" i="4"/>
  <c r="BY25" i="4"/>
  <c r="BZ25" i="4"/>
  <c r="CO25" i="4"/>
  <c r="CN25" i="4"/>
  <c r="CL25" i="4"/>
  <c r="CK25" i="4"/>
  <c r="CJ25" i="4"/>
  <c r="CH25" i="4"/>
  <c r="CG25" i="4"/>
  <c r="CF25" i="4"/>
  <c r="CD25" i="4"/>
  <c r="CB25" i="4"/>
  <c r="BG25" i="4"/>
  <c r="BP24" i="4"/>
  <c r="BQ24" i="4"/>
  <c r="BR24" i="4"/>
  <c r="BS24" i="4"/>
  <c r="BT24" i="4"/>
  <c r="BU24" i="4"/>
  <c r="BV24" i="4"/>
  <c r="BW24" i="4"/>
  <c r="BX24" i="4"/>
  <c r="BY24" i="4"/>
  <c r="BZ24" i="4"/>
  <c r="CO24" i="4"/>
  <c r="CN24" i="4"/>
  <c r="CL24" i="4"/>
  <c r="CK24" i="4"/>
  <c r="CJ24" i="4"/>
  <c r="CH24" i="4"/>
  <c r="CG24" i="4"/>
  <c r="CF24" i="4"/>
  <c r="CD24" i="4"/>
  <c r="CB24" i="4"/>
  <c r="BG24" i="4"/>
  <c r="BP23" i="4"/>
  <c r="BQ23" i="4"/>
  <c r="BR23" i="4"/>
  <c r="BS23" i="4"/>
  <c r="BT23" i="4"/>
  <c r="BU23" i="4"/>
  <c r="BV23" i="4"/>
  <c r="BW23" i="4"/>
  <c r="BX23" i="4"/>
  <c r="BY23" i="4"/>
  <c r="BZ23" i="4"/>
  <c r="CO23" i="4"/>
  <c r="CN23" i="4"/>
  <c r="CL23" i="4"/>
  <c r="CK23" i="4"/>
  <c r="CJ23" i="4"/>
  <c r="CH23" i="4"/>
  <c r="CG23" i="4"/>
  <c r="CF23" i="4"/>
  <c r="CD23" i="4"/>
  <c r="CB23" i="4"/>
  <c r="BG23" i="4"/>
  <c r="BP22" i="4"/>
  <c r="BQ22" i="4"/>
  <c r="BR22" i="4"/>
  <c r="BS22" i="4"/>
  <c r="BT22" i="4"/>
  <c r="BU22" i="4"/>
  <c r="BV22" i="4"/>
  <c r="BW22" i="4"/>
  <c r="BX22" i="4"/>
  <c r="BY22" i="4"/>
  <c r="BZ22" i="4"/>
  <c r="CO22" i="4"/>
  <c r="CN22" i="4"/>
  <c r="CL22" i="4"/>
  <c r="CK22" i="4"/>
  <c r="CJ22" i="4"/>
  <c r="CH22" i="4"/>
  <c r="CG22" i="4"/>
  <c r="CF22" i="4"/>
  <c r="CD22" i="4"/>
  <c r="CB22" i="4"/>
  <c r="BG22" i="4"/>
  <c r="BP21" i="4"/>
  <c r="BQ21" i="4"/>
  <c r="BR21" i="4"/>
  <c r="BS21" i="4"/>
  <c r="BT21" i="4"/>
  <c r="BU21" i="4"/>
  <c r="BV21" i="4"/>
  <c r="BW21" i="4"/>
  <c r="BX21" i="4"/>
  <c r="BY21" i="4"/>
  <c r="BZ21" i="4"/>
  <c r="CO21" i="4"/>
  <c r="CN21" i="4"/>
  <c r="CL21" i="4"/>
  <c r="CK21" i="4"/>
  <c r="CJ21" i="4"/>
  <c r="CH21" i="4"/>
  <c r="CG21" i="4"/>
  <c r="CF21" i="4"/>
  <c r="CD21" i="4"/>
  <c r="CB21" i="4"/>
  <c r="BG21" i="4"/>
  <c r="BP20" i="4"/>
  <c r="BQ20" i="4"/>
  <c r="BR20" i="4"/>
  <c r="BS20" i="4"/>
  <c r="BT20" i="4"/>
  <c r="BU20" i="4"/>
  <c r="BV20" i="4"/>
  <c r="BW20" i="4"/>
  <c r="BX20" i="4"/>
  <c r="BY20" i="4"/>
  <c r="BZ20" i="4"/>
  <c r="CO20" i="4"/>
  <c r="CN20" i="4"/>
  <c r="CL20" i="4"/>
  <c r="CK20" i="4"/>
  <c r="CJ20" i="4"/>
  <c r="CH20" i="4"/>
  <c r="CG20" i="4"/>
  <c r="CF20" i="4"/>
  <c r="CD20" i="4"/>
  <c r="CB20" i="4"/>
  <c r="BG20" i="4"/>
  <c r="BP19" i="4"/>
  <c r="BQ19" i="4"/>
  <c r="BR19" i="4"/>
  <c r="BS19" i="4"/>
  <c r="BT19" i="4"/>
  <c r="BU19" i="4"/>
  <c r="BV19" i="4"/>
  <c r="BW19" i="4"/>
  <c r="BX19" i="4"/>
  <c r="BY19" i="4"/>
  <c r="BZ19" i="4"/>
  <c r="CO19" i="4"/>
  <c r="CN19" i="4"/>
  <c r="CL19" i="4"/>
  <c r="CK19" i="4"/>
  <c r="CJ19" i="4"/>
  <c r="CH19" i="4"/>
  <c r="CG19" i="4"/>
  <c r="CF19" i="4"/>
  <c r="CD19" i="4"/>
  <c r="CB19" i="4"/>
  <c r="BG19" i="4"/>
  <c r="BP18" i="4"/>
  <c r="BQ18" i="4"/>
  <c r="BR18" i="4"/>
  <c r="BS18" i="4"/>
  <c r="BT18" i="4"/>
  <c r="BU18" i="4"/>
  <c r="BV18" i="4"/>
  <c r="BW18" i="4"/>
  <c r="BX18" i="4"/>
  <c r="BY18" i="4"/>
  <c r="BZ18" i="4"/>
  <c r="CO18" i="4"/>
  <c r="CN18" i="4"/>
  <c r="CL18" i="4"/>
  <c r="CK18" i="4"/>
  <c r="CJ18" i="4"/>
  <c r="CH18" i="4"/>
  <c r="CG18" i="4"/>
  <c r="CF18" i="4"/>
  <c r="CD18" i="4"/>
  <c r="CB18" i="4"/>
  <c r="BG18" i="4"/>
  <c r="BP17" i="4"/>
  <c r="BQ17" i="4"/>
  <c r="BR17" i="4"/>
  <c r="BS17" i="4"/>
  <c r="BT17" i="4"/>
  <c r="BU17" i="4"/>
  <c r="BV17" i="4"/>
  <c r="BW17" i="4"/>
  <c r="BX17" i="4"/>
  <c r="BY17" i="4"/>
  <c r="BZ17" i="4"/>
  <c r="CO17" i="4"/>
  <c r="CN17" i="4"/>
  <c r="CL17" i="4"/>
  <c r="CK17" i="4"/>
  <c r="CJ17" i="4"/>
  <c r="CH17" i="4"/>
  <c r="CG17" i="4"/>
  <c r="CF17" i="4"/>
  <c r="CD17" i="4"/>
  <c r="CB17" i="4"/>
  <c r="BG17" i="4"/>
  <c r="BP16" i="4"/>
  <c r="BQ16" i="4"/>
  <c r="BR16" i="4"/>
  <c r="BS16" i="4"/>
  <c r="BT16" i="4"/>
  <c r="BU16" i="4"/>
  <c r="BV16" i="4"/>
  <c r="BW16" i="4"/>
  <c r="BX16" i="4"/>
  <c r="BY16" i="4"/>
  <c r="BZ16" i="4"/>
  <c r="CO16" i="4"/>
  <c r="CN16" i="4"/>
  <c r="CL16" i="4"/>
  <c r="CK16" i="4"/>
  <c r="CJ16" i="4"/>
  <c r="CH16" i="4"/>
  <c r="CG16" i="4"/>
  <c r="CF16" i="4"/>
  <c r="CD16" i="4"/>
  <c r="CB16" i="4"/>
  <c r="BG16" i="4"/>
  <c r="BP15" i="4"/>
  <c r="BQ15" i="4"/>
  <c r="BR15" i="4"/>
  <c r="BS15" i="4"/>
  <c r="BT15" i="4"/>
  <c r="BU15" i="4"/>
  <c r="BV15" i="4"/>
  <c r="BW15" i="4"/>
  <c r="BX15" i="4"/>
  <c r="BY15" i="4"/>
  <c r="BZ15" i="4"/>
  <c r="CO15" i="4"/>
  <c r="CN15" i="4"/>
  <c r="CL15" i="4"/>
  <c r="CK15" i="4"/>
  <c r="CJ15" i="4"/>
  <c r="CH15" i="4"/>
  <c r="CG15" i="4"/>
  <c r="CF15" i="4"/>
  <c r="CD15" i="4"/>
  <c r="CB15" i="4"/>
  <c r="BG15" i="4"/>
  <c r="BP14" i="4"/>
  <c r="BQ14" i="4"/>
  <c r="BR14" i="4"/>
  <c r="BS14" i="4"/>
  <c r="BT14" i="4"/>
  <c r="BU14" i="4"/>
  <c r="BV14" i="4"/>
  <c r="BW14" i="4"/>
  <c r="BX14" i="4"/>
  <c r="BY14" i="4"/>
  <c r="BZ14" i="4"/>
  <c r="CO14" i="4"/>
  <c r="CN14" i="4"/>
  <c r="CL14" i="4"/>
  <c r="CK14" i="4"/>
  <c r="CJ14" i="4"/>
  <c r="CH14" i="4"/>
  <c r="CG14" i="4"/>
  <c r="CF14" i="4"/>
  <c r="CD14" i="4"/>
  <c r="CB14" i="4"/>
  <c r="BG14" i="4"/>
  <c r="BP13" i="4"/>
  <c r="BQ13" i="4"/>
  <c r="BR13" i="4"/>
  <c r="BS13" i="4"/>
  <c r="BT13" i="4"/>
  <c r="BU13" i="4"/>
  <c r="BV13" i="4"/>
  <c r="BW13" i="4"/>
  <c r="BX13" i="4"/>
  <c r="BY13" i="4"/>
  <c r="BZ13" i="4"/>
  <c r="CO13" i="4"/>
  <c r="CN13" i="4"/>
  <c r="CL13" i="4"/>
  <c r="CK13" i="4"/>
  <c r="CJ13" i="4"/>
  <c r="CH13" i="4"/>
  <c r="CG13" i="4"/>
  <c r="CF13" i="4"/>
  <c r="CD13" i="4"/>
  <c r="CB13" i="4"/>
  <c r="BG13" i="4"/>
  <c r="BP12" i="4"/>
  <c r="BQ12" i="4"/>
  <c r="BR12" i="4"/>
  <c r="BS12" i="4"/>
  <c r="BT12" i="4"/>
  <c r="BU12" i="4"/>
  <c r="BV12" i="4"/>
  <c r="BW12" i="4"/>
  <c r="BX12" i="4"/>
  <c r="BY12" i="4"/>
  <c r="BZ12" i="4"/>
  <c r="CO12" i="4"/>
  <c r="CN12" i="4"/>
  <c r="CL12" i="4"/>
  <c r="CK12" i="4"/>
  <c r="CJ12" i="4"/>
  <c r="CH12" i="4"/>
  <c r="CG12" i="4"/>
  <c r="CF12" i="4"/>
  <c r="CD12" i="4"/>
  <c r="CB12" i="4"/>
  <c r="BG12" i="4"/>
  <c r="BP11" i="4"/>
  <c r="BQ11" i="4"/>
  <c r="BR11" i="4"/>
  <c r="BS11" i="4"/>
  <c r="BT11" i="4"/>
  <c r="BU11" i="4"/>
  <c r="BV11" i="4"/>
  <c r="BW11" i="4"/>
  <c r="BX11" i="4"/>
  <c r="BY11" i="4"/>
  <c r="BZ11" i="4"/>
  <c r="CO11" i="4"/>
  <c r="CN11" i="4"/>
  <c r="CL11" i="4"/>
  <c r="CK11" i="4"/>
  <c r="CJ11" i="4"/>
  <c r="CH11" i="4"/>
  <c r="CG11" i="4"/>
  <c r="CF11" i="4"/>
  <c r="CD11" i="4"/>
  <c r="CB11" i="4"/>
  <c r="BG11" i="4"/>
  <c r="BP10" i="4"/>
  <c r="BQ10" i="4"/>
  <c r="BR10" i="4"/>
  <c r="BS10" i="4"/>
  <c r="BT10" i="4"/>
  <c r="BU10" i="4"/>
  <c r="BV10" i="4"/>
  <c r="BW10" i="4"/>
  <c r="BX10" i="4"/>
  <c r="BY10" i="4"/>
  <c r="BZ10" i="4"/>
  <c r="CO10" i="4"/>
  <c r="CN10" i="4"/>
  <c r="CL10" i="4"/>
  <c r="CK10" i="4"/>
  <c r="CJ10" i="4"/>
  <c r="CH10" i="4"/>
  <c r="CG10" i="4"/>
  <c r="CF10" i="4"/>
  <c r="CD10" i="4"/>
  <c r="CB10" i="4"/>
  <c r="BG10" i="4"/>
  <c r="BP9" i="4"/>
  <c r="BQ9" i="4"/>
  <c r="BR9" i="4"/>
  <c r="BS9" i="4"/>
  <c r="BT9" i="4"/>
  <c r="BU9" i="4"/>
  <c r="BV9" i="4"/>
  <c r="BW9" i="4"/>
  <c r="BX9" i="4"/>
  <c r="BY9" i="4"/>
  <c r="BZ9" i="4"/>
  <c r="CO9" i="4"/>
  <c r="CN9" i="4"/>
  <c r="CL9" i="4"/>
  <c r="CK9" i="4"/>
  <c r="CJ9" i="4"/>
  <c r="CH9" i="4"/>
  <c r="CG9" i="4"/>
  <c r="CF9" i="4"/>
  <c r="CD9" i="4"/>
  <c r="CB9" i="4"/>
  <c r="BG9" i="4"/>
  <c r="BP8" i="4"/>
  <c r="BQ8" i="4"/>
  <c r="BR8" i="4"/>
  <c r="BS8" i="4"/>
  <c r="BT8" i="4"/>
  <c r="BU8" i="4"/>
  <c r="BV8" i="4"/>
  <c r="BW8" i="4"/>
  <c r="BX8" i="4"/>
  <c r="BY8" i="4"/>
  <c r="BZ8" i="4"/>
  <c r="CO8" i="4"/>
  <c r="CN8" i="4"/>
  <c r="CL8" i="4"/>
  <c r="CK8" i="4"/>
  <c r="CJ8" i="4"/>
  <c r="CH8" i="4"/>
  <c r="CG8" i="4"/>
  <c r="CF8" i="4"/>
  <c r="CD8" i="4"/>
  <c r="CB8" i="4"/>
  <c r="BG8" i="4"/>
  <c r="BP7" i="4"/>
  <c r="BQ7" i="4"/>
  <c r="BR7" i="4"/>
  <c r="BS7" i="4"/>
  <c r="BT7" i="4"/>
  <c r="BU7" i="4"/>
  <c r="BV7" i="4"/>
  <c r="BW7" i="4"/>
  <c r="BX7" i="4"/>
  <c r="BY7" i="4"/>
  <c r="BZ7" i="4"/>
  <c r="CO7" i="4"/>
  <c r="CN7" i="4"/>
  <c r="CL7" i="4"/>
  <c r="CK7" i="4"/>
  <c r="CJ7" i="4"/>
  <c r="CH7" i="4"/>
  <c r="CG7" i="4"/>
  <c r="CF7" i="4"/>
  <c r="CD7" i="4"/>
  <c r="CB7" i="4"/>
  <c r="BG7" i="4"/>
  <c r="BP6" i="4"/>
  <c r="BQ6" i="4"/>
  <c r="BR6" i="4"/>
  <c r="BS6" i="4"/>
  <c r="BT6" i="4"/>
  <c r="BU6" i="4"/>
  <c r="BV6" i="4"/>
  <c r="BW6" i="4"/>
  <c r="BX6" i="4"/>
  <c r="BY6" i="4"/>
  <c r="BZ6" i="4"/>
  <c r="CO6" i="4"/>
  <c r="CN6" i="4"/>
  <c r="CL6" i="4"/>
  <c r="CK6" i="4"/>
  <c r="CJ6" i="4"/>
  <c r="CH6" i="4"/>
  <c r="CG6" i="4"/>
  <c r="CF6" i="4"/>
  <c r="CD6" i="4"/>
  <c r="CB6" i="4"/>
  <c r="BG6" i="4"/>
  <c r="BP5" i="4"/>
  <c r="BQ5" i="4"/>
  <c r="BR5" i="4"/>
  <c r="BS5" i="4"/>
  <c r="BT5" i="4"/>
  <c r="BU5" i="4"/>
  <c r="BV5" i="4"/>
  <c r="BW5" i="4"/>
  <c r="BX5" i="4"/>
  <c r="BY5" i="4"/>
  <c r="BZ5" i="4"/>
  <c r="CO5" i="4"/>
  <c r="CN5" i="4"/>
  <c r="CL5" i="4"/>
  <c r="CK5" i="4"/>
  <c r="CJ5" i="4"/>
  <c r="CH5" i="4"/>
  <c r="CG5" i="4"/>
  <c r="CF5" i="4"/>
  <c r="CD5" i="4"/>
  <c r="CB5" i="4"/>
  <c r="BG5" i="4"/>
  <c r="BL3" i="3"/>
  <c r="BL4" i="3"/>
  <c r="BL5" i="3"/>
  <c r="BL6" i="3"/>
  <c r="BL7" i="3"/>
  <c r="BL8" i="3"/>
  <c r="BL9" i="3"/>
  <c r="BL10" i="3"/>
  <c r="BL11" i="3"/>
  <c r="BL12" i="3"/>
  <c r="BL13" i="3"/>
  <c r="BL14" i="3"/>
  <c r="BL15" i="3"/>
  <c r="BL16" i="3"/>
  <c r="BL17" i="3"/>
  <c r="BL18" i="3"/>
  <c r="BL19" i="3"/>
  <c r="BL20" i="3"/>
  <c r="BL21" i="3"/>
  <c r="BL22" i="3"/>
  <c r="BL23" i="3"/>
  <c r="BL24" i="3"/>
  <c r="BL25" i="3"/>
  <c r="BL26" i="3"/>
  <c r="BL27" i="3"/>
  <c r="BL28" i="3"/>
  <c r="BL29" i="3"/>
  <c r="BL30" i="3"/>
  <c r="BL31" i="3"/>
  <c r="BL32" i="3"/>
  <c r="BL33" i="3"/>
  <c r="BL34" i="3"/>
  <c r="BL35" i="3"/>
  <c r="BL36" i="3"/>
  <c r="BL37" i="3"/>
  <c r="BL38" i="3"/>
  <c r="BL39" i="3"/>
  <c r="BL40" i="3"/>
  <c r="BL41" i="3"/>
  <c r="BL42" i="3"/>
  <c r="BL43" i="3"/>
  <c r="BL44" i="3"/>
  <c r="BL45" i="3"/>
  <c r="BL46" i="3"/>
  <c r="BL47" i="3"/>
  <c r="BL48" i="3"/>
  <c r="BL49" i="3"/>
  <c r="BL50" i="3"/>
  <c r="BL51" i="3"/>
  <c r="BL52" i="3"/>
  <c r="BL53" i="3"/>
  <c r="BL54" i="3"/>
  <c r="BL55" i="3"/>
  <c r="BL56" i="3"/>
  <c r="BL57" i="3"/>
  <c r="BL58" i="3"/>
  <c r="BL59" i="3"/>
  <c r="BL60" i="3"/>
  <c r="BL61" i="3"/>
  <c r="BL62" i="3"/>
  <c r="BL63" i="3"/>
  <c r="BL64" i="3"/>
  <c r="BL65" i="3"/>
  <c r="BL66" i="3"/>
  <c r="BL67" i="3"/>
  <c r="BL68" i="3"/>
  <c r="BL69" i="3"/>
  <c r="BL70" i="3"/>
  <c r="BL71" i="3"/>
  <c r="BL72" i="3"/>
  <c r="BL73" i="3"/>
  <c r="BL74" i="3"/>
  <c r="BL75" i="3"/>
  <c r="BL76" i="3"/>
  <c r="BL77" i="3"/>
  <c r="BL78" i="3"/>
  <c r="BL79" i="3"/>
  <c r="BL80" i="3"/>
  <c r="BL81" i="3"/>
  <c r="BL82" i="3"/>
  <c r="BL83" i="3"/>
  <c r="BL84" i="3"/>
  <c r="BL85" i="3"/>
  <c r="BL86" i="3"/>
  <c r="BL87" i="3"/>
  <c r="BL88" i="3"/>
  <c r="BL89" i="3"/>
  <c r="BL90" i="3"/>
  <c r="BL91" i="3"/>
  <c r="BL92" i="3"/>
  <c r="BL93" i="3"/>
  <c r="BL94" i="3"/>
  <c r="BL95" i="3"/>
  <c r="BL96" i="3"/>
  <c r="BL97" i="3"/>
  <c r="BL98" i="3"/>
  <c r="BL99" i="3"/>
  <c r="BL100" i="3"/>
  <c r="BL101" i="3"/>
  <c r="BL102" i="3"/>
  <c r="BL103" i="3"/>
  <c r="BL104" i="3"/>
  <c r="BL105" i="3"/>
  <c r="BL106" i="3"/>
  <c r="BL107" i="3"/>
  <c r="BL108" i="3"/>
  <c r="BL109" i="3"/>
  <c r="BL110" i="3"/>
  <c r="BL111" i="3"/>
  <c r="BL112" i="3"/>
  <c r="BL113" i="3"/>
  <c r="BL114" i="3"/>
  <c r="BL115" i="3"/>
  <c r="BL116" i="3"/>
  <c r="BL117" i="3"/>
  <c r="BL118" i="3"/>
  <c r="BL119" i="3"/>
  <c r="BL120" i="3"/>
  <c r="BL121" i="3"/>
  <c r="BL122" i="3"/>
  <c r="BL123" i="3"/>
  <c r="BL124" i="3"/>
  <c r="BL125" i="3"/>
  <c r="BL126" i="3"/>
  <c r="BL127" i="3"/>
  <c r="BL128" i="3"/>
  <c r="BL129" i="3"/>
  <c r="BL130" i="3"/>
  <c r="BL131" i="3"/>
  <c r="BL132" i="3"/>
  <c r="BL133" i="3"/>
  <c r="BL134" i="3"/>
  <c r="BL135" i="3"/>
  <c r="BL136" i="3"/>
  <c r="BL137" i="3"/>
  <c r="BL138" i="3"/>
  <c r="BL139" i="3"/>
  <c r="BL140" i="3"/>
  <c r="BL141" i="3"/>
  <c r="BL142" i="3"/>
  <c r="BL143" i="3"/>
  <c r="BL144" i="3"/>
  <c r="BL145" i="3"/>
  <c r="BL146" i="3"/>
  <c r="BL147" i="3"/>
  <c r="BL148" i="3"/>
  <c r="BL149" i="3"/>
  <c r="BL150" i="3"/>
  <c r="BL151" i="3"/>
  <c r="BL152" i="3"/>
  <c r="BL153" i="3"/>
  <c r="BL154" i="3"/>
  <c r="BL155" i="3"/>
  <c r="BL156" i="3"/>
  <c r="BL157" i="3"/>
  <c r="BL158" i="3"/>
  <c r="BL159" i="3"/>
  <c r="BL160" i="3"/>
  <c r="BL161" i="3"/>
  <c r="BL162" i="3"/>
  <c r="BL163" i="3"/>
  <c r="BL164" i="3"/>
  <c r="BL165" i="3"/>
  <c r="BL166" i="3"/>
  <c r="BL167" i="3"/>
  <c r="BL168" i="3"/>
  <c r="BL169" i="3"/>
  <c r="BL170" i="3"/>
  <c r="BL171" i="3"/>
  <c r="BL172" i="3"/>
  <c r="BL2" i="3"/>
  <c r="BD2" i="3"/>
  <c r="BD172" i="3"/>
  <c r="AS172" i="3"/>
  <c r="AO172" i="3"/>
  <c r="AL172" i="3"/>
  <c r="AJ172" i="3"/>
  <c r="AG172" i="3"/>
  <c r="AB172" i="3"/>
  <c r="Y172" i="3"/>
  <c r="V172" i="3"/>
  <c r="R172" i="3"/>
  <c r="G172" i="3"/>
  <c r="BW171" i="3"/>
  <c r="BX171" i="3"/>
  <c r="BY171" i="3"/>
  <c r="BZ171" i="3"/>
  <c r="CA171" i="3"/>
  <c r="CB171" i="3"/>
  <c r="CC171" i="3"/>
  <c r="CD171" i="3"/>
  <c r="CE171" i="3"/>
  <c r="CF171" i="3"/>
  <c r="CG171" i="3"/>
  <c r="CV171" i="3"/>
  <c r="CU171" i="3"/>
  <c r="CS171" i="3"/>
  <c r="CR171" i="3"/>
  <c r="CQ171" i="3"/>
  <c r="CO171" i="3"/>
  <c r="CN171" i="3"/>
  <c r="CM171" i="3"/>
  <c r="CK171" i="3"/>
  <c r="BD171" i="3"/>
  <c r="BD168" i="3"/>
  <c r="CI171" i="3"/>
  <c r="AS171" i="3"/>
  <c r="AO171" i="3"/>
  <c r="AL171" i="3"/>
  <c r="AJ171" i="3"/>
  <c r="AG171" i="3"/>
  <c r="AB171" i="3"/>
  <c r="Y171" i="3"/>
  <c r="V171" i="3"/>
  <c r="R171" i="3"/>
  <c r="G171" i="3"/>
  <c r="BW170" i="3"/>
  <c r="BX170" i="3"/>
  <c r="BY170" i="3"/>
  <c r="BZ170" i="3"/>
  <c r="CA170" i="3"/>
  <c r="CB170" i="3"/>
  <c r="CC170" i="3"/>
  <c r="CD170" i="3"/>
  <c r="CE170" i="3"/>
  <c r="CF170" i="3"/>
  <c r="CG170" i="3"/>
  <c r="CV170" i="3"/>
  <c r="CU170" i="3"/>
  <c r="CS170" i="3"/>
  <c r="CR170" i="3"/>
  <c r="CQ170" i="3"/>
  <c r="CO170" i="3"/>
  <c r="CN170" i="3"/>
  <c r="CM170" i="3"/>
  <c r="CK170" i="3"/>
  <c r="BD170" i="3"/>
  <c r="BD165" i="3"/>
  <c r="CI170" i="3"/>
  <c r="AS170" i="3"/>
  <c r="AO170" i="3"/>
  <c r="AL170" i="3"/>
  <c r="AJ170" i="3"/>
  <c r="AG170" i="3"/>
  <c r="AB170" i="3"/>
  <c r="Y170" i="3"/>
  <c r="V170" i="3"/>
  <c r="R170" i="3"/>
  <c r="G170" i="3"/>
  <c r="BW169" i="3"/>
  <c r="BX169" i="3"/>
  <c r="BY169" i="3"/>
  <c r="BZ169" i="3"/>
  <c r="CA169" i="3"/>
  <c r="CB169" i="3"/>
  <c r="CC169" i="3"/>
  <c r="CD169" i="3"/>
  <c r="CE169" i="3"/>
  <c r="CF169" i="3"/>
  <c r="CG169" i="3"/>
  <c r="CV169" i="3"/>
  <c r="CU169" i="3"/>
  <c r="CS169" i="3"/>
  <c r="CR169" i="3"/>
  <c r="CQ169" i="3"/>
  <c r="CO169" i="3"/>
  <c r="CN169" i="3"/>
  <c r="CM169" i="3"/>
  <c r="CK169" i="3"/>
  <c r="BD169" i="3"/>
  <c r="BD162" i="3"/>
  <c r="CI169" i="3"/>
  <c r="AS169" i="3"/>
  <c r="AO169" i="3"/>
  <c r="AL169" i="3"/>
  <c r="AJ169" i="3"/>
  <c r="AG169" i="3"/>
  <c r="AB169" i="3"/>
  <c r="Y169" i="3"/>
  <c r="V169" i="3"/>
  <c r="R169" i="3"/>
  <c r="G169" i="3"/>
  <c r="BW168" i="3"/>
  <c r="BX168" i="3"/>
  <c r="BY168" i="3"/>
  <c r="BZ168" i="3"/>
  <c r="CA168" i="3"/>
  <c r="CB168" i="3"/>
  <c r="CC168" i="3"/>
  <c r="CD168" i="3"/>
  <c r="CE168" i="3"/>
  <c r="CF168" i="3"/>
  <c r="CG168" i="3"/>
  <c r="CV168" i="3"/>
  <c r="CU168" i="3"/>
  <c r="CS168" i="3"/>
  <c r="CR168" i="3"/>
  <c r="CQ168" i="3"/>
  <c r="CO168" i="3"/>
  <c r="CN168" i="3"/>
  <c r="CM168" i="3"/>
  <c r="CK168" i="3"/>
  <c r="BD157" i="3"/>
  <c r="CI168" i="3"/>
  <c r="AS168" i="3"/>
  <c r="AO168" i="3"/>
  <c r="AL168" i="3"/>
  <c r="AJ168" i="3"/>
  <c r="AG168" i="3"/>
  <c r="AB168" i="3"/>
  <c r="Y168" i="3"/>
  <c r="V168" i="3"/>
  <c r="R168" i="3"/>
  <c r="G168" i="3"/>
  <c r="BW167" i="3"/>
  <c r="BX167" i="3"/>
  <c r="BY167" i="3"/>
  <c r="BZ167" i="3"/>
  <c r="CA167" i="3"/>
  <c r="CB167" i="3"/>
  <c r="CC167" i="3"/>
  <c r="CD167" i="3"/>
  <c r="CE167" i="3"/>
  <c r="CF167" i="3"/>
  <c r="CG167" i="3"/>
  <c r="CV167" i="3"/>
  <c r="CU167" i="3"/>
  <c r="CS167" i="3"/>
  <c r="CR167" i="3"/>
  <c r="CQ167" i="3"/>
  <c r="CO167" i="3"/>
  <c r="CN167" i="3"/>
  <c r="CM167" i="3"/>
  <c r="CK167" i="3"/>
  <c r="BD167" i="3"/>
  <c r="BD154" i="3"/>
  <c r="CI167" i="3"/>
  <c r="AS167" i="3"/>
  <c r="AO167" i="3"/>
  <c r="AL167" i="3"/>
  <c r="AJ167" i="3"/>
  <c r="AG167" i="3"/>
  <c r="AB167" i="3"/>
  <c r="Y167" i="3"/>
  <c r="V167" i="3"/>
  <c r="R167" i="3"/>
  <c r="G167" i="3"/>
  <c r="BW166" i="3"/>
  <c r="BX166" i="3"/>
  <c r="BY166" i="3"/>
  <c r="BZ166" i="3"/>
  <c r="CA166" i="3"/>
  <c r="CB166" i="3"/>
  <c r="CC166" i="3"/>
  <c r="CD166" i="3"/>
  <c r="CE166" i="3"/>
  <c r="CF166" i="3"/>
  <c r="CG166" i="3"/>
  <c r="CV166" i="3"/>
  <c r="CU166" i="3"/>
  <c r="CS166" i="3"/>
  <c r="CR166" i="3"/>
  <c r="CQ166" i="3"/>
  <c r="CO166" i="3"/>
  <c r="CN166" i="3"/>
  <c r="CM166" i="3"/>
  <c r="CK166" i="3"/>
  <c r="BD166" i="3"/>
  <c r="BD151" i="3"/>
  <c r="CI166" i="3"/>
  <c r="AS166" i="3"/>
  <c r="AO166" i="3"/>
  <c r="AL166" i="3"/>
  <c r="AJ166" i="3"/>
  <c r="AG166" i="3"/>
  <c r="AB166" i="3"/>
  <c r="Y166" i="3"/>
  <c r="V166" i="3"/>
  <c r="R166" i="3"/>
  <c r="G166" i="3"/>
  <c r="BW165" i="3"/>
  <c r="BX165" i="3"/>
  <c r="BY165" i="3"/>
  <c r="BZ165" i="3"/>
  <c r="CA165" i="3"/>
  <c r="CB165" i="3"/>
  <c r="CC165" i="3"/>
  <c r="CD165" i="3"/>
  <c r="CE165" i="3"/>
  <c r="CF165" i="3"/>
  <c r="CG165" i="3"/>
  <c r="CV165" i="3"/>
  <c r="CU165" i="3"/>
  <c r="CS165" i="3"/>
  <c r="CR165" i="3"/>
  <c r="CQ165" i="3"/>
  <c r="CO165" i="3"/>
  <c r="CN165" i="3"/>
  <c r="CM165" i="3"/>
  <c r="CK165" i="3"/>
  <c r="BD147" i="3"/>
  <c r="CI165" i="3"/>
  <c r="AS165" i="3"/>
  <c r="AO165" i="3"/>
  <c r="AL165" i="3"/>
  <c r="AJ165" i="3"/>
  <c r="AG165" i="3"/>
  <c r="AB165" i="3"/>
  <c r="Y165" i="3"/>
  <c r="V165" i="3"/>
  <c r="R165" i="3"/>
  <c r="G165" i="3"/>
  <c r="BW164" i="3"/>
  <c r="BX164" i="3"/>
  <c r="BY164" i="3"/>
  <c r="BZ164" i="3"/>
  <c r="CA164" i="3"/>
  <c r="CB164" i="3"/>
  <c r="CC164" i="3"/>
  <c r="CD164" i="3"/>
  <c r="CE164" i="3"/>
  <c r="CF164" i="3"/>
  <c r="CG164" i="3"/>
  <c r="CV164" i="3"/>
  <c r="CU164" i="3"/>
  <c r="CS164" i="3"/>
  <c r="CR164" i="3"/>
  <c r="CQ164" i="3"/>
  <c r="CO164" i="3"/>
  <c r="CN164" i="3"/>
  <c r="CM164" i="3"/>
  <c r="CK164" i="3"/>
  <c r="BD164" i="3"/>
  <c r="BD143" i="3"/>
  <c r="CI164" i="3"/>
  <c r="AS164" i="3"/>
  <c r="AO164" i="3"/>
  <c r="AL164" i="3"/>
  <c r="AJ164" i="3"/>
  <c r="AG164" i="3"/>
  <c r="AB164" i="3"/>
  <c r="Y164" i="3"/>
  <c r="V164" i="3"/>
  <c r="R164" i="3"/>
  <c r="G164" i="3"/>
  <c r="BW163" i="3"/>
  <c r="BX163" i="3"/>
  <c r="BY163" i="3"/>
  <c r="BZ163" i="3"/>
  <c r="CA163" i="3"/>
  <c r="CB163" i="3"/>
  <c r="CC163" i="3"/>
  <c r="CD163" i="3"/>
  <c r="CE163" i="3"/>
  <c r="CF163" i="3"/>
  <c r="CG163" i="3"/>
  <c r="CV163" i="3"/>
  <c r="CU163" i="3"/>
  <c r="CS163" i="3"/>
  <c r="CR163" i="3"/>
  <c r="CQ163" i="3"/>
  <c r="CO163" i="3"/>
  <c r="CN163" i="3"/>
  <c r="CM163" i="3"/>
  <c r="CK163" i="3"/>
  <c r="BD163" i="3"/>
  <c r="BD140" i="3"/>
  <c r="CI163" i="3"/>
  <c r="AS163" i="3"/>
  <c r="AO163" i="3"/>
  <c r="AL163" i="3"/>
  <c r="AJ163" i="3"/>
  <c r="AG163" i="3"/>
  <c r="AB163" i="3"/>
  <c r="Y163" i="3"/>
  <c r="V163" i="3"/>
  <c r="R163" i="3"/>
  <c r="G163" i="3"/>
  <c r="BW162" i="3"/>
  <c r="BX162" i="3"/>
  <c r="BY162" i="3"/>
  <c r="BZ162" i="3"/>
  <c r="CA162" i="3"/>
  <c r="CB162" i="3"/>
  <c r="CC162" i="3"/>
  <c r="CD162" i="3"/>
  <c r="CE162" i="3"/>
  <c r="CF162" i="3"/>
  <c r="CG162" i="3"/>
  <c r="CV162" i="3"/>
  <c r="CU162" i="3"/>
  <c r="CS162" i="3"/>
  <c r="CR162" i="3"/>
  <c r="CQ162" i="3"/>
  <c r="CO162" i="3"/>
  <c r="CN162" i="3"/>
  <c r="CM162" i="3"/>
  <c r="CK162" i="3"/>
  <c r="BD137" i="3"/>
  <c r="CI162" i="3"/>
  <c r="BW161" i="3"/>
  <c r="BX161" i="3"/>
  <c r="BY161" i="3"/>
  <c r="BZ161" i="3"/>
  <c r="CA161" i="3"/>
  <c r="CB161" i="3"/>
  <c r="CC161" i="3"/>
  <c r="CD161" i="3"/>
  <c r="CE161" i="3"/>
  <c r="CF161" i="3"/>
  <c r="CG161" i="3"/>
  <c r="CV161" i="3"/>
  <c r="CU161" i="3"/>
  <c r="CS161" i="3"/>
  <c r="CR161" i="3"/>
  <c r="CQ161" i="3"/>
  <c r="CO161" i="3"/>
  <c r="CN161" i="3"/>
  <c r="CM161" i="3"/>
  <c r="CK161" i="3"/>
  <c r="BD134" i="3"/>
  <c r="BD161" i="3"/>
  <c r="CI161" i="3"/>
  <c r="AS162" i="3"/>
  <c r="AO162" i="3"/>
  <c r="AL162" i="3"/>
  <c r="AJ162" i="3"/>
  <c r="AG162" i="3"/>
  <c r="AB162" i="3"/>
  <c r="Y162" i="3"/>
  <c r="V162" i="3"/>
  <c r="R162" i="3"/>
  <c r="G162" i="3"/>
  <c r="BW160" i="3"/>
  <c r="BX160" i="3"/>
  <c r="BY160" i="3"/>
  <c r="BZ160" i="3"/>
  <c r="CA160" i="3"/>
  <c r="CB160" i="3"/>
  <c r="CC160" i="3"/>
  <c r="CD160" i="3"/>
  <c r="CE160" i="3"/>
  <c r="CF160" i="3"/>
  <c r="CG160" i="3"/>
  <c r="CV160" i="3"/>
  <c r="CU160" i="3"/>
  <c r="CS160" i="3"/>
  <c r="CR160" i="3"/>
  <c r="CQ160" i="3"/>
  <c r="CO160" i="3"/>
  <c r="CN160" i="3"/>
  <c r="CM160" i="3"/>
  <c r="CK160" i="3"/>
  <c r="BD131" i="3"/>
  <c r="BD160" i="3"/>
  <c r="CI160" i="3"/>
  <c r="AS161" i="3"/>
  <c r="AO161" i="3"/>
  <c r="AL161" i="3"/>
  <c r="AJ161" i="3"/>
  <c r="AG161" i="3"/>
  <c r="AB161" i="3"/>
  <c r="Y161" i="3"/>
  <c r="V161" i="3"/>
  <c r="R161" i="3"/>
  <c r="G161" i="3"/>
  <c r="BW159" i="3"/>
  <c r="BX159" i="3"/>
  <c r="BY159" i="3"/>
  <c r="BZ159" i="3"/>
  <c r="CA159" i="3"/>
  <c r="CB159" i="3"/>
  <c r="CC159" i="3"/>
  <c r="CD159" i="3"/>
  <c r="CE159" i="3"/>
  <c r="CF159" i="3"/>
  <c r="CG159" i="3"/>
  <c r="CV159" i="3"/>
  <c r="CU159" i="3"/>
  <c r="CS159" i="3"/>
  <c r="CR159" i="3"/>
  <c r="CQ159" i="3"/>
  <c r="CO159" i="3"/>
  <c r="CN159" i="3"/>
  <c r="CM159" i="3"/>
  <c r="CK159" i="3"/>
  <c r="BD128" i="3"/>
  <c r="BD159" i="3"/>
  <c r="CI159" i="3"/>
  <c r="AS160" i="3"/>
  <c r="AO160" i="3"/>
  <c r="AL160" i="3"/>
  <c r="AJ160" i="3"/>
  <c r="AG160" i="3"/>
  <c r="AB160" i="3"/>
  <c r="Y160" i="3"/>
  <c r="V160" i="3"/>
  <c r="R160" i="3"/>
  <c r="G160" i="3"/>
  <c r="BW158" i="3"/>
  <c r="BX158" i="3"/>
  <c r="BY158" i="3"/>
  <c r="BZ158" i="3"/>
  <c r="CA158" i="3"/>
  <c r="CB158" i="3"/>
  <c r="CC158" i="3"/>
  <c r="CD158" i="3"/>
  <c r="CE158" i="3"/>
  <c r="CF158" i="3"/>
  <c r="CG158" i="3"/>
  <c r="CV158" i="3"/>
  <c r="CU158" i="3"/>
  <c r="CS158" i="3"/>
  <c r="CR158" i="3"/>
  <c r="CQ158" i="3"/>
  <c r="CO158" i="3"/>
  <c r="CN158" i="3"/>
  <c r="CM158" i="3"/>
  <c r="CK158" i="3"/>
  <c r="BD124" i="3"/>
  <c r="BD158" i="3"/>
  <c r="CI158" i="3"/>
  <c r="BW157" i="3"/>
  <c r="BX157" i="3"/>
  <c r="BY157" i="3"/>
  <c r="BZ157" i="3"/>
  <c r="CA157" i="3"/>
  <c r="CB157" i="3"/>
  <c r="CC157" i="3"/>
  <c r="CD157" i="3"/>
  <c r="CE157" i="3"/>
  <c r="CF157" i="3"/>
  <c r="CG157" i="3"/>
  <c r="CV157" i="3"/>
  <c r="CU157" i="3"/>
  <c r="CS157" i="3"/>
  <c r="CR157" i="3"/>
  <c r="CQ157" i="3"/>
  <c r="CO157" i="3"/>
  <c r="CN157" i="3"/>
  <c r="CM157" i="3"/>
  <c r="CK157" i="3"/>
  <c r="BD121" i="3"/>
  <c r="CI157" i="3"/>
  <c r="BW156" i="3"/>
  <c r="BX156" i="3"/>
  <c r="BY156" i="3"/>
  <c r="BZ156" i="3"/>
  <c r="CA156" i="3"/>
  <c r="CB156" i="3"/>
  <c r="CC156" i="3"/>
  <c r="CD156" i="3"/>
  <c r="CE156" i="3"/>
  <c r="CF156" i="3"/>
  <c r="CG156" i="3"/>
  <c r="CV156" i="3"/>
  <c r="CU156" i="3"/>
  <c r="CS156" i="3"/>
  <c r="CR156" i="3"/>
  <c r="CQ156" i="3"/>
  <c r="CO156" i="3"/>
  <c r="CN156" i="3"/>
  <c r="CM156" i="3"/>
  <c r="CK156" i="3"/>
  <c r="BD118" i="3"/>
  <c r="BD156" i="3"/>
  <c r="CI156" i="3"/>
  <c r="AS159" i="3"/>
  <c r="AO159" i="3"/>
  <c r="AL159" i="3"/>
  <c r="AJ159" i="3"/>
  <c r="AG159" i="3"/>
  <c r="AB159" i="3"/>
  <c r="Y159" i="3"/>
  <c r="V159" i="3"/>
  <c r="R159" i="3"/>
  <c r="G159" i="3"/>
  <c r="BW155" i="3"/>
  <c r="BX155" i="3"/>
  <c r="BY155" i="3"/>
  <c r="BZ155" i="3"/>
  <c r="CA155" i="3"/>
  <c r="CB155" i="3"/>
  <c r="CC155" i="3"/>
  <c r="CD155" i="3"/>
  <c r="CE155" i="3"/>
  <c r="CF155" i="3"/>
  <c r="CG155" i="3"/>
  <c r="CV155" i="3"/>
  <c r="CU155" i="3"/>
  <c r="CS155" i="3"/>
  <c r="CR155" i="3"/>
  <c r="CQ155" i="3"/>
  <c r="CO155" i="3"/>
  <c r="CN155" i="3"/>
  <c r="CM155" i="3"/>
  <c r="CK155" i="3"/>
  <c r="BD113" i="3"/>
  <c r="BD155" i="3"/>
  <c r="CI155" i="3"/>
  <c r="AS158" i="3"/>
  <c r="AO158" i="3"/>
  <c r="AL158" i="3"/>
  <c r="AJ158" i="3"/>
  <c r="AG158" i="3"/>
  <c r="AB158" i="3"/>
  <c r="Y158" i="3"/>
  <c r="V158" i="3"/>
  <c r="R158" i="3"/>
  <c r="G158" i="3"/>
  <c r="BW154" i="3"/>
  <c r="BX154" i="3"/>
  <c r="BY154" i="3"/>
  <c r="BZ154" i="3"/>
  <c r="CA154" i="3"/>
  <c r="CB154" i="3"/>
  <c r="CC154" i="3"/>
  <c r="CD154" i="3"/>
  <c r="CE154" i="3"/>
  <c r="CF154" i="3"/>
  <c r="CG154" i="3"/>
  <c r="CV154" i="3"/>
  <c r="CU154" i="3"/>
  <c r="CS154" i="3"/>
  <c r="CR154" i="3"/>
  <c r="CQ154" i="3"/>
  <c r="CO154" i="3"/>
  <c r="CN154" i="3"/>
  <c r="CM154" i="3"/>
  <c r="CK154" i="3"/>
  <c r="BD110" i="3"/>
  <c r="CI154" i="3"/>
  <c r="AS157" i="3"/>
  <c r="AO157" i="3"/>
  <c r="AL157" i="3"/>
  <c r="AJ157" i="3"/>
  <c r="AG157" i="3"/>
  <c r="AB157" i="3"/>
  <c r="Y157" i="3"/>
  <c r="V157" i="3"/>
  <c r="R157" i="3"/>
  <c r="G157" i="3"/>
  <c r="BW153" i="3"/>
  <c r="BX153" i="3"/>
  <c r="BY153" i="3"/>
  <c r="BZ153" i="3"/>
  <c r="CA153" i="3"/>
  <c r="CB153" i="3"/>
  <c r="CC153" i="3"/>
  <c r="CD153" i="3"/>
  <c r="CE153" i="3"/>
  <c r="CF153" i="3"/>
  <c r="CG153" i="3"/>
  <c r="CV153" i="3"/>
  <c r="CU153" i="3"/>
  <c r="CS153" i="3"/>
  <c r="CR153" i="3"/>
  <c r="CQ153" i="3"/>
  <c r="CO153" i="3"/>
  <c r="CN153" i="3"/>
  <c r="CM153" i="3"/>
  <c r="CK153" i="3"/>
  <c r="BD107" i="3"/>
  <c r="BD153" i="3"/>
  <c r="CI153" i="3"/>
  <c r="AS156" i="3"/>
  <c r="AO156" i="3"/>
  <c r="AL156" i="3"/>
  <c r="AJ156" i="3"/>
  <c r="AG156" i="3"/>
  <c r="AB156" i="3"/>
  <c r="Y156" i="3"/>
  <c r="V156" i="3"/>
  <c r="R156" i="3"/>
  <c r="G156" i="3"/>
  <c r="BW152" i="3"/>
  <c r="BX152" i="3"/>
  <c r="BY152" i="3"/>
  <c r="BZ152" i="3"/>
  <c r="CA152" i="3"/>
  <c r="CB152" i="3"/>
  <c r="CC152" i="3"/>
  <c r="CD152" i="3"/>
  <c r="CE152" i="3"/>
  <c r="CF152" i="3"/>
  <c r="CG152" i="3"/>
  <c r="CV152" i="3"/>
  <c r="CU152" i="3"/>
  <c r="CS152" i="3"/>
  <c r="CR152" i="3"/>
  <c r="CQ152" i="3"/>
  <c r="CO152" i="3"/>
  <c r="CN152" i="3"/>
  <c r="CM152" i="3"/>
  <c r="CK152" i="3"/>
  <c r="BD104" i="3"/>
  <c r="BD152" i="3"/>
  <c r="CI152" i="3"/>
  <c r="AS155" i="3"/>
  <c r="AO155" i="3"/>
  <c r="AL155" i="3"/>
  <c r="AJ155" i="3"/>
  <c r="AG155" i="3"/>
  <c r="AB155" i="3"/>
  <c r="Y155" i="3"/>
  <c r="V155" i="3"/>
  <c r="R155" i="3"/>
  <c r="G155" i="3"/>
  <c r="BW151" i="3"/>
  <c r="BX151" i="3"/>
  <c r="BY151" i="3"/>
  <c r="BZ151" i="3"/>
  <c r="CA151" i="3"/>
  <c r="CB151" i="3"/>
  <c r="CC151" i="3"/>
  <c r="CD151" i="3"/>
  <c r="CE151" i="3"/>
  <c r="CF151" i="3"/>
  <c r="CG151" i="3"/>
  <c r="CV151" i="3"/>
  <c r="CU151" i="3"/>
  <c r="CS151" i="3"/>
  <c r="CR151" i="3"/>
  <c r="CQ151" i="3"/>
  <c r="CO151" i="3"/>
  <c r="CN151" i="3"/>
  <c r="CM151" i="3"/>
  <c r="CK151" i="3"/>
  <c r="BD101" i="3"/>
  <c r="CI151" i="3"/>
  <c r="AS154" i="3"/>
  <c r="AO154" i="3"/>
  <c r="AL154" i="3"/>
  <c r="AJ154" i="3"/>
  <c r="AG154" i="3"/>
  <c r="AB154" i="3"/>
  <c r="Y154" i="3"/>
  <c r="V154" i="3"/>
  <c r="R154" i="3"/>
  <c r="G154" i="3"/>
  <c r="BW150" i="3"/>
  <c r="BX150" i="3"/>
  <c r="BY150" i="3"/>
  <c r="BZ150" i="3"/>
  <c r="CA150" i="3"/>
  <c r="CB150" i="3"/>
  <c r="CC150" i="3"/>
  <c r="CD150" i="3"/>
  <c r="CE150" i="3"/>
  <c r="CF150" i="3"/>
  <c r="CG150" i="3"/>
  <c r="CV150" i="3"/>
  <c r="CU150" i="3"/>
  <c r="CS150" i="3"/>
  <c r="CR150" i="3"/>
  <c r="CQ150" i="3"/>
  <c r="CO150" i="3"/>
  <c r="CN150" i="3"/>
  <c r="CM150" i="3"/>
  <c r="CK150" i="3"/>
  <c r="BD96" i="3"/>
  <c r="BD150" i="3"/>
  <c r="CI150" i="3"/>
  <c r="BN153" i="3"/>
  <c r="AS153" i="3"/>
  <c r="AO153" i="3"/>
  <c r="AL153" i="3"/>
  <c r="AJ153" i="3"/>
  <c r="AG153" i="3"/>
  <c r="AB153" i="3"/>
  <c r="Y153" i="3"/>
  <c r="V153" i="3"/>
  <c r="R153" i="3"/>
  <c r="G153" i="3"/>
  <c r="BW149" i="3"/>
  <c r="BX149" i="3"/>
  <c r="BY149" i="3"/>
  <c r="BZ149" i="3"/>
  <c r="CA149" i="3"/>
  <c r="CB149" i="3"/>
  <c r="CC149" i="3"/>
  <c r="CD149" i="3"/>
  <c r="CE149" i="3"/>
  <c r="CF149" i="3"/>
  <c r="CG149" i="3"/>
  <c r="CV149" i="3"/>
  <c r="CU149" i="3"/>
  <c r="CS149" i="3"/>
  <c r="CR149" i="3"/>
  <c r="CQ149" i="3"/>
  <c r="CO149" i="3"/>
  <c r="CN149" i="3"/>
  <c r="CM149" i="3"/>
  <c r="CK149" i="3"/>
  <c r="BD91" i="3"/>
  <c r="BD149" i="3"/>
  <c r="CI149" i="3"/>
  <c r="BN152" i="3"/>
  <c r="AS152" i="3"/>
  <c r="AO152" i="3"/>
  <c r="AL152" i="3"/>
  <c r="AJ152" i="3"/>
  <c r="AG152" i="3"/>
  <c r="AB152" i="3"/>
  <c r="Y152" i="3"/>
  <c r="V152" i="3"/>
  <c r="R152" i="3"/>
  <c r="G152" i="3"/>
  <c r="BW148" i="3"/>
  <c r="BX148" i="3"/>
  <c r="BY148" i="3"/>
  <c r="BZ148" i="3"/>
  <c r="CA148" i="3"/>
  <c r="CB148" i="3"/>
  <c r="CC148" i="3"/>
  <c r="CD148" i="3"/>
  <c r="CE148" i="3"/>
  <c r="CF148" i="3"/>
  <c r="CG148" i="3"/>
  <c r="CV148" i="3"/>
  <c r="CU148" i="3"/>
  <c r="CS148" i="3"/>
  <c r="CR148" i="3"/>
  <c r="CQ148" i="3"/>
  <c r="CO148" i="3"/>
  <c r="CN148" i="3"/>
  <c r="CM148" i="3"/>
  <c r="CK148" i="3"/>
  <c r="BD88" i="3"/>
  <c r="BD148" i="3"/>
  <c r="CI148" i="3"/>
  <c r="BN151" i="3"/>
  <c r="AS151" i="3"/>
  <c r="AO151" i="3"/>
  <c r="AL151" i="3"/>
  <c r="AJ151" i="3"/>
  <c r="AG151" i="3"/>
  <c r="AB151" i="3"/>
  <c r="Y151" i="3"/>
  <c r="V151" i="3"/>
  <c r="R151" i="3"/>
  <c r="G151" i="3"/>
  <c r="BW147" i="3"/>
  <c r="BX147" i="3"/>
  <c r="BY147" i="3"/>
  <c r="BZ147" i="3"/>
  <c r="CA147" i="3"/>
  <c r="CB147" i="3"/>
  <c r="CC147" i="3"/>
  <c r="CD147" i="3"/>
  <c r="CE147" i="3"/>
  <c r="CF147" i="3"/>
  <c r="CG147" i="3"/>
  <c r="CV147" i="3"/>
  <c r="CU147" i="3"/>
  <c r="CS147" i="3"/>
  <c r="CR147" i="3"/>
  <c r="CQ147" i="3"/>
  <c r="CO147" i="3"/>
  <c r="CN147" i="3"/>
  <c r="CM147" i="3"/>
  <c r="CK147" i="3"/>
  <c r="BD85" i="3"/>
  <c r="CI147" i="3"/>
  <c r="BN150" i="3"/>
  <c r="AS150" i="3"/>
  <c r="AO150" i="3"/>
  <c r="AL150" i="3"/>
  <c r="AJ150" i="3"/>
  <c r="AG150" i="3"/>
  <c r="AB150" i="3"/>
  <c r="Y150" i="3"/>
  <c r="V150" i="3"/>
  <c r="R150" i="3"/>
  <c r="G150" i="3"/>
  <c r="BW146" i="3"/>
  <c r="BX146" i="3"/>
  <c r="BY146" i="3"/>
  <c r="BZ146" i="3"/>
  <c r="CA146" i="3"/>
  <c r="CB146" i="3"/>
  <c r="CC146" i="3"/>
  <c r="CD146" i="3"/>
  <c r="CE146" i="3"/>
  <c r="CF146" i="3"/>
  <c r="CG146" i="3"/>
  <c r="CV146" i="3"/>
  <c r="CU146" i="3"/>
  <c r="CS146" i="3"/>
  <c r="CR146" i="3"/>
  <c r="CQ146" i="3"/>
  <c r="CO146" i="3"/>
  <c r="CN146" i="3"/>
  <c r="CM146" i="3"/>
  <c r="CK146" i="3"/>
  <c r="BD82" i="3"/>
  <c r="BD146" i="3"/>
  <c r="CI146" i="3"/>
  <c r="BN149" i="3"/>
  <c r="AS149" i="3"/>
  <c r="AO149" i="3"/>
  <c r="AL149" i="3"/>
  <c r="AJ149" i="3"/>
  <c r="AG149" i="3"/>
  <c r="AB149" i="3"/>
  <c r="Y149" i="3"/>
  <c r="V149" i="3"/>
  <c r="R149" i="3"/>
  <c r="G149" i="3"/>
  <c r="BW145" i="3"/>
  <c r="BX145" i="3"/>
  <c r="BY145" i="3"/>
  <c r="BZ145" i="3"/>
  <c r="CA145" i="3"/>
  <c r="CB145" i="3"/>
  <c r="CC145" i="3"/>
  <c r="CD145" i="3"/>
  <c r="CE145" i="3"/>
  <c r="CF145" i="3"/>
  <c r="CG145" i="3"/>
  <c r="CV145" i="3"/>
  <c r="CU145" i="3"/>
  <c r="CS145" i="3"/>
  <c r="CR145" i="3"/>
  <c r="CQ145" i="3"/>
  <c r="CO145" i="3"/>
  <c r="CN145" i="3"/>
  <c r="CM145" i="3"/>
  <c r="CK145" i="3"/>
  <c r="BD79" i="3"/>
  <c r="BD145" i="3"/>
  <c r="CI145" i="3"/>
  <c r="BN148" i="3"/>
  <c r="AS148" i="3"/>
  <c r="AO148" i="3"/>
  <c r="AL148" i="3"/>
  <c r="AJ148" i="3"/>
  <c r="AG148" i="3"/>
  <c r="AB148" i="3"/>
  <c r="Y148" i="3"/>
  <c r="V148" i="3"/>
  <c r="R148" i="3"/>
  <c r="G148" i="3"/>
  <c r="BW144" i="3"/>
  <c r="BX144" i="3"/>
  <c r="BY144" i="3"/>
  <c r="BZ144" i="3"/>
  <c r="CA144" i="3"/>
  <c r="CB144" i="3"/>
  <c r="CC144" i="3"/>
  <c r="CD144" i="3"/>
  <c r="CE144" i="3"/>
  <c r="CF144" i="3"/>
  <c r="CG144" i="3"/>
  <c r="CV144" i="3"/>
  <c r="CU144" i="3"/>
  <c r="CS144" i="3"/>
  <c r="CR144" i="3"/>
  <c r="CQ144" i="3"/>
  <c r="CO144" i="3"/>
  <c r="CN144" i="3"/>
  <c r="CM144" i="3"/>
  <c r="CK144" i="3"/>
  <c r="BD74" i="3"/>
  <c r="BD144" i="3"/>
  <c r="CI144" i="3"/>
  <c r="BN147" i="3"/>
  <c r="AS147" i="3"/>
  <c r="AO147" i="3"/>
  <c r="AL147" i="3"/>
  <c r="AJ147" i="3"/>
  <c r="AG147" i="3"/>
  <c r="AB147" i="3"/>
  <c r="Y147" i="3"/>
  <c r="V147" i="3"/>
  <c r="R147" i="3"/>
  <c r="G147" i="3"/>
  <c r="BW143" i="3"/>
  <c r="BX143" i="3"/>
  <c r="BY143" i="3"/>
  <c r="BZ143" i="3"/>
  <c r="CA143" i="3"/>
  <c r="CB143" i="3"/>
  <c r="CC143" i="3"/>
  <c r="CD143" i="3"/>
  <c r="CE143" i="3"/>
  <c r="CF143" i="3"/>
  <c r="CG143" i="3"/>
  <c r="CV143" i="3"/>
  <c r="CU143" i="3"/>
  <c r="CS143" i="3"/>
  <c r="CR143" i="3"/>
  <c r="CQ143" i="3"/>
  <c r="CO143" i="3"/>
  <c r="CN143" i="3"/>
  <c r="CM143" i="3"/>
  <c r="CK143" i="3"/>
  <c r="BD71" i="3"/>
  <c r="CI143" i="3"/>
  <c r="BN146" i="3"/>
  <c r="AS146" i="3"/>
  <c r="AO146" i="3"/>
  <c r="AL146" i="3"/>
  <c r="AJ146" i="3"/>
  <c r="AG146" i="3"/>
  <c r="AB146" i="3"/>
  <c r="Y146" i="3"/>
  <c r="V146" i="3"/>
  <c r="R146" i="3"/>
  <c r="G146" i="3"/>
  <c r="BW142" i="3"/>
  <c r="BX142" i="3"/>
  <c r="BY142" i="3"/>
  <c r="BZ142" i="3"/>
  <c r="CA142" i="3"/>
  <c r="CB142" i="3"/>
  <c r="CC142" i="3"/>
  <c r="CD142" i="3"/>
  <c r="CE142" i="3"/>
  <c r="CF142" i="3"/>
  <c r="CG142" i="3"/>
  <c r="CV142" i="3"/>
  <c r="CU142" i="3"/>
  <c r="CS142" i="3"/>
  <c r="CR142" i="3"/>
  <c r="CQ142" i="3"/>
  <c r="CO142" i="3"/>
  <c r="CN142" i="3"/>
  <c r="CM142" i="3"/>
  <c r="CK142" i="3"/>
  <c r="BD68" i="3"/>
  <c r="BD142" i="3"/>
  <c r="CI142" i="3"/>
  <c r="BN145" i="3"/>
  <c r="AS145" i="3"/>
  <c r="AO145" i="3"/>
  <c r="AL145" i="3"/>
  <c r="AJ145" i="3"/>
  <c r="AG145" i="3"/>
  <c r="AB145" i="3"/>
  <c r="Y145" i="3"/>
  <c r="V145" i="3"/>
  <c r="R145" i="3"/>
  <c r="G145" i="3"/>
  <c r="BW141" i="3"/>
  <c r="BX141" i="3"/>
  <c r="BY141" i="3"/>
  <c r="BZ141" i="3"/>
  <c r="CA141" i="3"/>
  <c r="CB141" i="3"/>
  <c r="CC141" i="3"/>
  <c r="CD141" i="3"/>
  <c r="CE141" i="3"/>
  <c r="CF141" i="3"/>
  <c r="CG141" i="3"/>
  <c r="CV141" i="3"/>
  <c r="CU141" i="3"/>
  <c r="CS141" i="3"/>
  <c r="CR141" i="3"/>
  <c r="CQ141" i="3"/>
  <c r="CO141" i="3"/>
  <c r="CN141" i="3"/>
  <c r="CM141" i="3"/>
  <c r="CK141" i="3"/>
  <c r="BD65" i="3"/>
  <c r="BD141" i="3"/>
  <c r="CI141" i="3"/>
  <c r="BN144" i="3"/>
  <c r="AS144" i="3"/>
  <c r="AO144" i="3"/>
  <c r="AL144" i="3"/>
  <c r="AJ144" i="3"/>
  <c r="AG144" i="3"/>
  <c r="AB144" i="3"/>
  <c r="Y144" i="3"/>
  <c r="V144" i="3"/>
  <c r="R144" i="3"/>
  <c r="G144" i="3"/>
  <c r="BW140" i="3"/>
  <c r="BX140" i="3"/>
  <c r="BY140" i="3"/>
  <c r="BZ140" i="3"/>
  <c r="CA140" i="3"/>
  <c r="CB140" i="3"/>
  <c r="CC140" i="3"/>
  <c r="CD140" i="3"/>
  <c r="CE140" i="3"/>
  <c r="CF140" i="3"/>
  <c r="CG140" i="3"/>
  <c r="CV140" i="3"/>
  <c r="CU140" i="3"/>
  <c r="CS140" i="3"/>
  <c r="CR140" i="3"/>
  <c r="CQ140" i="3"/>
  <c r="CO140" i="3"/>
  <c r="CN140" i="3"/>
  <c r="CM140" i="3"/>
  <c r="CK140" i="3"/>
  <c r="BD62" i="3"/>
  <c r="CI140" i="3"/>
  <c r="BN143" i="3"/>
  <c r="AS143" i="3"/>
  <c r="AO143" i="3"/>
  <c r="AL143" i="3"/>
  <c r="AJ143" i="3"/>
  <c r="AG143" i="3"/>
  <c r="AB143" i="3"/>
  <c r="Y143" i="3"/>
  <c r="V143" i="3"/>
  <c r="R143" i="3"/>
  <c r="G143" i="3"/>
  <c r="BW139" i="3"/>
  <c r="BX139" i="3"/>
  <c r="BY139" i="3"/>
  <c r="BZ139" i="3"/>
  <c r="CA139" i="3"/>
  <c r="CB139" i="3"/>
  <c r="CC139" i="3"/>
  <c r="CD139" i="3"/>
  <c r="CE139" i="3"/>
  <c r="CF139" i="3"/>
  <c r="CG139" i="3"/>
  <c r="CV139" i="3"/>
  <c r="CU139" i="3"/>
  <c r="CS139" i="3"/>
  <c r="CR139" i="3"/>
  <c r="CQ139" i="3"/>
  <c r="CO139" i="3"/>
  <c r="CN139" i="3"/>
  <c r="CM139" i="3"/>
  <c r="CK139" i="3"/>
  <c r="BD58" i="3"/>
  <c r="BD139" i="3"/>
  <c r="CI139" i="3"/>
  <c r="BN142" i="3"/>
  <c r="AS142" i="3"/>
  <c r="AO142" i="3"/>
  <c r="AL142" i="3"/>
  <c r="AJ142" i="3"/>
  <c r="AG142" i="3"/>
  <c r="AB142" i="3"/>
  <c r="Y142" i="3"/>
  <c r="V142" i="3"/>
  <c r="R142" i="3"/>
  <c r="G142" i="3"/>
  <c r="BW138" i="3"/>
  <c r="BX138" i="3"/>
  <c r="BY138" i="3"/>
  <c r="BZ138" i="3"/>
  <c r="CA138" i="3"/>
  <c r="CB138" i="3"/>
  <c r="CC138" i="3"/>
  <c r="CD138" i="3"/>
  <c r="CE138" i="3"/>
  <c r="CF138" i="3"/>
  <c r="CG138" i="3"/>
  <c r="CV138" i="3"/>
  <c r="CU138" i="3"/>
  <c r="CS138" i="3"/>
  <c r="CR138" i="3"/>
  <c r="CQ138" i="3"/>
  <c r="CO138" i="3"/>
  <c r="CN138" i="3"/>
  <c r="CM138" i="3"/>
  <c r="CK138" i="3"/>
  <c r="BD55" i="3"/>
  <c r="BD138" i="3"/>
  <c r="CI138" i="3"/>
  <c r="BN141" i="3"/>
  <c r="AS141" i="3"/>
  <c r="AO141" i="3"/>
  <c r="AL141" i="3"/>
  <c r="AJ141" i="3"/>
  <c r="AG141" i="3"/>
  <c r="AB141" i="3"/>
  <c r="Y141" i="3"/>
  <c r="V141" i="3"/>
  <c r="R141" i="3"/>
  <c r="G141" i="3"/>
  <c r="BW137" i="3"/>
  <c r="BX137" i="3"/>
  <c r="BY137" i="3"/>
  <c r="BZ137" i="3"/>
  <c r="CA137" i="3"/>
  <c r="CB137" i="3"/>
  <c r="CC137" i="3"/>
  <c r="CD137" i="3"/>
  <c r="CE137" i="3"/>
  <c r="CF137" i="3"/>
  <c r="CG137" i="3"/>
  <c r="CV137" i="3"/>
  <c r="CU137" i="3"/>
  <c r="CS137" i="3"/>
  <c r="CR137" i="3"/>
  <c r="CQ137" i="3"/>
  <c r="CO137" i="3"/>
  <c r="CN137" i="3"/>
  <c r="CM137" i="3"/>
  <c r="CK137" i="3"/>
  <c r="BD52" i="3"/>
  <c r="CI137" i="3"/>
  <c r="BN140" i="3"/>
  <c r="AS140" i="3"/>
  <c r="AO140" i="3"/>
  <c r="AL140" i="3"/>
  <c r="AJ140" i="3"/>
  <c r="AG140" i="3"/>
  <c r="AB140" i="3"/>
  <c r="Y140" i="3"/>
  <c r="V140" i="3"/>
  <c r="R140" i="3"/>
  <c r="G140" i="3"/>
  <c r="BW136" i="3"/>
  <c r="BX136" i="3"/>
  <c r="BY136" i="3"/>
  <c r="BZ136" i="3"/>
  <c r="CA136" i="3"/>
  <c r="CB136" i="3"/>
  <c r="CC136" i="3"/>
  <c r="CD136" i="3"/>
  <c r="CE136" i="3"/>
  <c r="CF136" i="3"/>
  <c r="CG136" i="3"/>
  <c r="CV136" i="3"/>
  <c r="CU136" i="3"/>
  <c r="CS136" i="3"/>
  <c r="CR136" i="3"/>
  <c r="CQ136" i="3"/>
  <c r="CO136" i="3"/>
  <c r="CN136" i="3"/>
  <c r="CM136" i="3"/>
  <c r="CK136" i="3"/>
  <c r="BD49" i="3"/>
  <c r="BD136" i="3"/>
  <c r="CI136" i="3"/>
  <c r="BN139" i="3"/>
  <c r="AS139" i="3"/>
  <c r="AO139" i="3"/>
  <c r="AL139" i="3"/>
  <c r="AJ139" i="3"/>
  <c r="AG139" i="3"/>
  <c r="AB139" i="3"/>
  <c r="Y139" i="3"/>
  <c r="V139" i="3"/>
  <c r="R139" i="3"/>
  <c r="G139" i="3"/>
  <c r="BW135" i="3"/>
  <c r="BX135" i="3"/>
  <c r="BY135" i="3"/>
  <c r="BZ135" i="3"/>
  <c r="CA135" i="3"/>
  <c r="CB135" i="3"/>
  <c r="CC135" i="3"/>
  <c r="CD135" i="3"/>
  <c r="CE135" i="3"/>
  <c r="CF135" i="3"/>
  <c r="CG135" i="3"/>
  <c r="CV135" i="3"/>
  <c r="CU135" i="3"/>
  <c r="CS135" i="3"/>
  <c r="CR135" i="3"/>
  <c r="CQ135" i="3"/>
  <c r="CO135" i="3"/>
  <c r="CN135" i="3"/>
  <c r="CM135" i="3"/>
  <c r="CK135" i="3"/>
  <c r="BD46" i="3"/>
  <c r="BD135" i="3"/>
  <c r="CI135" i="3"/>
  <c r="BN138" i="3"/>
  <c r="AS138" i="3"/>
  <c r="AO138" i="3"/>
  <c r="AL138" i="3"/>
  <c r="AJ138" i="3"/>
  <c r="AG138" i="3"/>
  <c r="AB138" i="3"/>
  <c r="Y138" i="3"/>
  <c r="V138" i="3"/>
  <c r="R138" i="3"/>
  <c r="G138" i="3"/>
  <c r="BW134" i="3"/>
  <c r="BX134" i="3"/>
  <c r="BY134" i="3"/>
  <c r="BZ134" i="3"/>
  <c r="CA134" i="3"/>
  <c r="CB134" i="3"/>
  <c r="CC134" i="3"/>
  <c r="CD134" i="3"/>
  <c r="CE134" i="3"/>
  <c r="CF134" i="3"/>
  <c r="CG134" i="3"/>
  <c r="CV134" i="3"/>
  <c r="CU134" i="3"/>
  <c r="CS134" i="3"/>
  <c r="CR134" i="3"/>
  <c r="CQ134" i="3"/>
  <c r="CO134" i="3"/>
  <c r="CN134" i="3"/>
  <c r="CM134" i="3"/>
  <c r="CK134" i="3"/>
  <c r="BD43" i="3"/>
  <c r="CI134" i="3"/>
  <c r="BN137" i="3"/>
  <c r="AS137" i="3"/>
  <c r="AO137" i="3"/>
  <c r="AL137" i="3"/>
  <c r="AJ137" i="3"/>
  <c r="AG137" i="3"/>
  <c r="AB137" i="3"/>
  <c r="Y137" i="3"/>
  <c r="V137" i="3"/>
  <c r="R137" i="3"/>
  <c r="G137" i="3"/>
  <c r="BW133" i="3"/>
  <c r="BX133" i="3"/>
  <c r="BY133" i="3"/>
  <c r="BZ133" i="3"/>
  <c r="CA133" i="3"/>
  <c r="CB133" i="3"/>
  <c r="CC133" i="3"/>
  <c r="CD133" i="3"/>
  <c r="CE133" i="3"/>
  <c r="CF133" i="3"/>
  <c r="CG133" i="3"/>
  <c r="CV133" i="3"/>
  <c r="CU133" i="3"/>
  <c r="CS133" i="3"/>
  <c r="CR133" i="3"/>
  <c r="CQ133" i="3"/>
  <c r="CO133" i="3"/>
  <c r="CN133" i="3"/>
  <c r="CM133" i="3"/>
  <c r="CK133" i="3"/>
  <c r="BD40" i="3"/>
  <c r="BD133" i="3"/>
  <c r="CI133" i="3"/>
  <c r="BN136" i="3"/>
  <c r="AS136" i="3"/>
  <c r="AO136" i="3"/>
  <c r="AL136" i="3"/>
  <c r="AJ136" i="3"/>
  <c r="AG136" i="3"/>
  <c r="AB136" i="3"/>
  <c r="Y136" i="3"/>
  <c r="V136" i="3"/>
  <c r="R136" i="3"/>
  <c r="G136" i="3"/>
  <c r="BW132" i="3"/>
  <c r="BX132" i="3"/>
  <c r="BY132" i="3"/>
  <c r="BZ132" i="3"/>
  <c r="CA132" i="3"/>
  <c r="CB132" i="3"/>
  <c r="CC132" i="3"/>
  <c r="CD132" i="3"/>
  <c r="CE132" i="3"/>
  <c r="CF132" i="3"/>
  <c r="CG132" i="3"/>
  <c r="CV132" i="3"/>
  <c r="CU132" i="3"/>
  <c r="CS132" i="3"/>
  <c r="CR132" i="3"/>
  <c r="CQ132" i="3"/>
  <c r="CO132" i="3"/>
  <c r="CN132" i="3"/>
  <c r="CM132" i="3"/>
  <c r="CK132" i="3"/>
  <c r="BD37" i="3"/>
  <c r="BD132" i="3"/>
  <c r="CI132" i="3"/>
  <c r="BN135" i="3"/>
  <c r="AS135" i="3"/>
  <c r="AO135" i="3"/>
  <c r="AL135" i="3"/>
  <c r="AJ135" i="3"/>
  <c r="AG135" i="3"/>
  <c r="AB135" i="3"/>
  <c r="Y135" i="3"/>
  <c r="V135" i="3"/>
  <c r="R135" i="3"/>
  <c r="G135" i="3"/>
  <c r="BW131" i="3"/>
  <c r="BX131" i="3"/>
  <c r="BY131" i="3"/>
  <c r="BZ131" i="3"/>
  <c r="CA131" i="3"/>
  <c r="CB131" i="3"/>
  <c r="CC131" i="3"/>
  <c r="CD131" i="3"/>
  <c r="CE131" i="3"/>
  <c r="CF131" i="3"/>
  <c r="CG131" i="3"/>
  <c r="CV131" i="3"/>
  <c r="CU131" i="3"/>
  <c r="CS131" i="3"/>
  <c r="CR131" i="3"/>
  <c r="CQ131" i="3"/>
  <c r="CO131" i="3"/>
  <c r="CN131" i="3"/>
  <c r="CM131" i="3"/>
  <c r="CK131" i="3"/>
  <c r="BD34" i="3"/>
  <c r="CI131" i="3"/>
  <c r="BN134" i="3"/>
  <c r="AS134" i="3"/>
  <c r="AO134" i="3"/>
  <c r="AL134" i="3"/>
  <c r="AJ134" i="3"/>
  <c r="AG134" i="3"/>
  <c r="AB134" i="3"/>
  <c r="Y134" i="3"/>
  <c r="V134" i="3"/>
  <c r="R134" i="3"/>
  <c r="G134" i="3"/>
  <c r="BW130" i="3"/>
  <c r="BX130" i="3"/>
  <c r="BY130" i="3"/>
  <c r="BZ130" i="3"/>
  <c r="CA130" i="3"/>
  <c r="CB130" i="3"/>
  <c r="CC130" i="3"/>
  <c r="CD130" i="3"/>
  <c r="CE130" i="3"/>
  <c r="CF130" i="3"/>
  <c r="CG130" i="3"/>
  <c r="CV130" i="3"/>
  <c r="CU130" i="3"/>
  <c r="CS130" i="3"/>
  <c r="CR130" i="3"/>
  <c r="CQ130" i="3"/>
  <c r="CO130" i="3"/>
  <c r="CN130" i="3"/>
  <c r="CM130" i="3"/>
  <c r="CK130" i="3"/>
  <c r="BD31" i="3"/>
  <c r="BD130" i="3"/>
  <c r="CI130" i="3"/>
  <c r="BN133" i="3"/>
  <c r="AS133" i="3"/>
  <c r="AO133" i="3"/>
  <c r="AL133" i="3"/>
  <c r="AJ133" i="3"/>
  <c r="AG133" i="3"/>
  <c r="AB133" i="3"/>
  <c r="Y133" i="3"/>
  <c r="V133" i="3"/>
  <c r="R133" i="3"/>
  <c r="G133" i="3"/>
  <c r="BW129" i="3"/>
  <c r="BX129" i="3"/>
  <c r="BY129" i="3"/>
  <c r="BZ129" i="3"/>
  <c r="CA129" i="3"/>
  <c r="CB129" i="3"/>
  <c r="CC129" i="3"/>
  <c r="CD129" i="3"/>
  <c r="CE129" i="3"/>
  <c r="CF129" i="3"/>
  <c r="CG129" i="3"/>
  <c r="CV129" i="3"/>
  <c r="CU129" i="3"/>
  <c r="CS129" i="3"/>
  <c r="CR129" i="3"/>
  <c r="CQ129" i="3"/>
  <c r="CO129" i="3"/>
  <c r="CN129" i="3"/>
  <c r="CM129" i="3"/>
  <c r="CK129" i="3"/>
  <c r="BD28" i="3"/>
  <c r="BD129" i="3"/>
  <c r="CI129" i="3"/>
  <c r="BN132" i="3"/>
  <c r="AS132" i="3"/>
  <c r="AO132" i="3"/>
  <c r="AL132" i="3"/>
  <c r="AJ132" i="3"/>
  <c r="AG132" i="3"/>
  <c r="AB132" i="3"/>
  <c r="Y132" i="3"/>
  <c r="V132" i="3"/>
  <c r="R132" i="3"/>
  <c r="G132" i="3"/>
  <c r="BW128" i="3"/>
  <c r="BX128" i="3"/>
  <c r="BY128" i="3"/>
  <c r="BZ128" i="3"/>
  <c r="CA128" i="3"/>
  <c r="CB128" i="3"/>
  <c r="CC128" i="3"/>
  <c r="CD128" i="3"/>
  <c r="CE128" i="3"/>
  <c r="CF128" i="3"/>
  <c r="CG128" i="3"/>
  <c r="CV128" i="3"/>
  <c r="CU128" i="3"/>
  <c r="CS128" i="3"/>
  <c r="CR128" i="3"/>
  <c r="CQ128" i="3"/>
  <c r="CO128" i="3"/>
  <c r="CN128" i="3"/>
  <c r="CM128" i="3"/>
  <c r="CK128" i="3"/>
  <c r="BD25" i="3"/>
  <c r="CI128" i="3"/>
  <c r="BW127" i="3"/>
  <c r="BX127" i="3"/>
  <c r="BY127" i="3"/>
  <c r="BZ127" i="3"/>
  <c r="CA127" i="3"/>
  <c r="CB127" i="3"/>
  <c r="CC127" i="3"/>
  <c r="CD127" i="3"/>
  <c r="CE127" i="3"/>
  <c r="CF127" i="3"/>
  <c r="CG127" i="3"/>
  <c r="CV127" i="3"/>
  <c r="CU127" i="3"/>
  <c r="CS127" i="3"/>
  <c r="CR127" i="3"/>
  <c r="CQ127" i="3"/>
  <c r="CO127" i="3"/>
  <c r="CN127" i="3"/>
  <c r="CM127" i="3"/>
  <c r="CK127" i="3"/>
  <c r="BD22" i="3"/>
  <c r="BD127" i="3"/>
  <c r="CI127" i="3"/>
  <c r="BN131" i="3"/>
  <c r="AS131" i="3"/>
  <c r="AO131" i="3"/>
  <c r="AL131" i="3"/>
  <c r="AJ131" i="3"/>
  <c r="AG131" i="3"/>
  <c r="AB131" i="3"/>
  <c r="Y131" i="3"/>
  <c r="V131" i="3"/>
  <c r="R131" i="3"/>
  <c r="G131" i="3"/>
  <c r="BW126" i="3"/>
  <c r="BX126" i="3"/>
  <c r="BY126" i="3"/>
  <c r="BZ126" i="3"/>
  <c r="CA126" i="3"/>
  <c r="CB126" i="3"/>
  <c r="CC126" i="3"/>
  <c r="CD126" i="3"/>
  <c r="CE126" i="3"/>
  <c r="CF126" i="3"/>
  <c r="CG126" i="3"/>
  <c r="CV126" i="3"/>
  <c r="CU126" i="3"/>
  <c r="CS126" i="3"/>
  <c r="CR126" i="3"/>
  <c r="CQ126" i="3"/>
  <c r="CO126" i="3"/>
  <c r="CN126" i="3"/>
  <c r="CM126" i="3"/>
  <c r="CK126" i="3"/>
  <c r="BD19" i="3"/>
  <c r="BD126" i="3"/>
  <c r="CI126" i="3"/>
  <c r="BN130" i="3"/>
  <c r="AS130" i="3"/>
  <c r="AO130" i="3"/>
  <c r="AL130" i="3"/>
  <c r="AJ130" i="3"/>
  <c r="AG130" i="3"/>
  <c r="AB130" i="3"/>
  <c r="Y130" i="3"/>
  <c r="V130" i="3"/>
  <c r="R130" i="3"/>
  <c r="G130" i="3"/>
  <c r="BW125" i="3"/>
  <c r="BX125" i="3"/>
  <c r="BY125" i="3"/>
  <c r="BZ125" i="3"/>
  <c r="CA125" i="3"/>
  <c r="CB125" i="3"/>
  <c r="CC125" i="3"/>
  <c r="CD125" i="3"/>
  <c r="CE125" i="3"/>
  <c r="CF125" i="3"/>
  <c r="CG125" i="3"/>
  <c r="CV125" i="3"/>
  <c r="CU125" i="3"/>
  <c r="CS125" i="3"/>
  <c r="CR125" i="3"/>
  <c r="CQ125" i="3"/>
  <c r="CO125" i="3"/>
  <c r="CN125" i="3"/>
  <c r="CM125" i="3"/>
  <c r="CK125" i="3"/>
  <c r="BD16" i="3"/>
  <c r="BD125" i="3"/>
  <c r="CI125" i="3"/>
  <c r="BN129" i="3"/>
  <c r="AS129" i="3"/>
  <c r="AO129" i="3"/>
  <c r="AL129" i="3"/>
  <c r="AJ129" i="3"/>
  <c r="AG129" i="3"/>
  <c r="AB129" i="3"/>
  <c r="Y129" i="3"/>
  <c r="V129" i="3"/>
  <c r="R129" i="3"/>
  <c r="G129" i="3"/>
  <c r="BW124" i="3"/>
  <c r="BX124" i="3"/>
  <c r="BY124" i="3"/>
  <c r="BZ124" i="3"/>
  <c r="CA124" i="3"/>
  <c r="CB124" i="3"/>
  <c r="CC124" i="3"/>
  <c r="CD124" i="3"/>
  <c r="CE124" i="3"/>
  <c r="CF124" i="3"/>
  <c r="CG124" i="3"/>
  <c r="CV124" i="3"/>
  <c r="CU124" i="3"/>
  <c r="CS124" i="3"/>
  <c r="CR124" i="3"/>
  <c r="CQ124" i="3"/>
  <c r="CO124" i="3"/>
  <c r="CN124" i="3"/>
  <c r="CM124" i="3"/>
  <c r="CK124" i="3"/>
  <c r="BD13" i="3"/>
  <c r="CI124" i="3"/>
  <c r="BN128" i="3"/>
  <c r="AS128" i="3"/>
  <c r="AO128" i="3"/>
  <c r="AL128" i="3"/>
  <c r="AJ128" i="3"/>
  <c r="AG128" i="3"/>
  <c r="AB128" i="3"/>
  <c r="Y128" i="3"/>
  <c r="V128" i="3"/>
  <c r="R128" i="3"/>
  <c r="G128" i="3"/>
  <c r="BW123" i="3"/>
  <c r="BX123" i="3"/>
  <c r="BY123" i="3"/>
  <c r="BZ123" i="3"/>
  <c r="CA123" i="3"/>
  <c r="CB123" i="3"/>
  <c r="CC123" i="3"/>
  <c r="CD123" i="3"/>
  <c r="CE123" i="3"/>
  <c r="CF123" i="3"/>
  <c r="CG123" i="3"/>
  <c r="CV123" i="3"/>
  <c r="CU123" i="3"/>
  <c r="CS123" i="3"/>
  <c r="CR123" i="3"/>
  <c r="CQ123" i="3"/>
  <c r="CO123" i="3"/>
  <c r="CN123" i="3"/>
  <c r="CM123" i="3"/>
  <c r="CK123" i="3"/>
  <c r="BD10" i="3"/>
  <c r="BD123" i="3"/>
  <c r="CI123" i="3"/>
  <c r="BN127" i="3"/>
  <c r="AS127" i="3"/>
  <c r="AO127" i="3"/>
  <c r="AL127" i="3"/>
  <c r="AJ127" i="3"/>
  <c r="AG127" i="3"/>
  <c r="AB127" i="3"/>
  <c r="Y127" i="3"/>
  <c r="V127" i="3"/>
  <c r="R127" i="3"/>
  <c r="G127" i="3"/>
  <c r="BW122" i="3"/>
  <c r="BX122" i="3"/>
  <c r="BY122" i="3"/>
  <c r="BZ122" i="3"/>
  <c r="CA122" i="3"/>
  <c r="CB122" i="3"/>
  <c r="CC122" i="3"/>
  <c r="CD122" i="3"/>
  <c r="CE122" i="3"/>
  <c r="CF122" i="3"/>
  <c r="CG122" i="3"/>
  <c r="CV122" i="3"/>
  <c r="CU122" i="3"/>
  <c r="CS122" i="3"/>
  <c r="CR122" i="3"/>
  <c r="CQ122" i="3"/>
  <c r="CO122" i="3"/>
  <c r="CN122" i="3"/>
  <c r="CM122" i="3"/>
  <c r="CK122" i="3"/>
  <c r="BD7" i="3"/>
  <c r="BD122" i="3"/>
  <c r="CI122" i="3"/>
  <c r="BN126" i="3"/>
  <c r="AS126" i="3"/>
  <c r="AO126" i="3"/>
  <c r="AL126" i="3"/>
  <c r="AJ126" i="3"/>
  <c r="AG126" i="3"/>
  <c r="AB126" i="3"/>
  <c r="Y126" i="3"/>
  <c r="V126" i="3"/>
  <c r="R126" i="3"/>
  <c r="G126" i="3"/>
  <c r="BW121" i="3"/>
  <c r="BX121" i="3"/>
  <c r="BY121" i="3"/>
  <c r="BZ121" i="3"/>
  <c r="CA121" i="3"/>
  <c r="CB121" i="3"/>
  <c r="CC121" i="3"/>
  <c r="CD121" i="3"/>
  <c r="CE121" i="3"/>
  <c r="CF121" i="3"/>
  <c r="CG121" i="3"/>
  <c r="CV121" i="3"/>
  <c r="CU121" i="3"/>
  <c r="CS121" i="3"/>
  <c r="CR121" i="3"/>
  <c r="CQ121" i="3"/>
  <c r="CO121" i="3"/>
  <c r="CN121" i="3"/>
  <c r="CM121" i="3"/>
  <c r="CK121" i="3"/>
  <c r="BD4" i="3"/>
  <c r="CI121" i="3"/>
  <c r="BN125" i="3"/>
  <c r="AS125" i="3"/>
  <c r="AO125" i="3"/>
  <c r="AL125" i="3"/>
  <c r="AJ125" i="3"/>
  <c r="AG125" i="3"/>
  <c r="AB125" i="3"/>
  <c r="Y125" i="3"/>
  <c r="V125" i="3"/>
  <c r="R125" i="3"/>
  <c r="G125" i="3"/>
  <c r="BW120" i="3"/>
  <c r="BX120" i="3"/>
  <c r="BY120" i="3"/>
  <c r="BZ120" i="3"/>
  <c r="CA120" i="3"/>
  <c r="CB120" i="3"/>
  <c r="CC120" i="3"/>
  <c r="CD120" i="3"/>
  <c r="CE120" i="3"/>
  <c r="CF120" i="3"/>
  <c r="CG120" i="3"/>
  <c r="CV120" i="3"/>
  <c r="CU120" i="3"/>
  <c r="CS120" i="3"/>
  <c r="CR120" i="3"/>
  <c r="CQ120" i="3"/>
  <c r="CO120" i="3"/>
  <c r="CN120" i="3"/>
  <c r="CM120" i="3"/>
  <c r="CK120" i="3"/>
  <c r="BD120" i="3"/>
  <c r="CI120" i="3"/>
  <c r="BN124" i="3"/>
  <c r="AS124" i="3"/>
  <c r="AO124" i="3"/>
  <c r="AL124" i="3"/>
  <c r="AJ124" i="3"/>
  <c r="AG124" i="3"/>
  <c r="AB124" i="3"/>
  <c r="Y124" i="3"/>
  <c r="V124" i="3"/>
  <c r="R124" i="3"/>
  <c r="G124" i="3"/>
  <c r="BW119" i="3"/>
  <c r="BX119" i="3"/>
  <c r="BY119" i="3"/>
  <c r="BZ119" i="3"/>
  <c r="CA119" i="3"/>
  <c r="CB119" i="3"/>
  <c r="CC119" i="3"/>
  <c r="CD119" i="3"/>
  <c r="CE119" i="3"/>
  <c r="CF119" i="3"/>
  <c r="CG119" i="3"/>
  <c r="CV119" i="3"/>
  <c r="CU119" i="3"/>
  <c r="CS119" i="3"/>
  <c r="CR119" i="3"/>
  <c r="CQ119" i="3"/>
  <c r="CO119" i="3"/>
  <c r="CN119" i="3"/>
  <c r="CM119" i="3"/>
  <c r="CK119" i="3"/>
  <c r="BD119" i="3"/>
  <c r="CI119" i="3"/>
  <c r="BN123" i="3"/>
  <c r="AS123" i="3"/>
  <c r="AO123" i="3"/>
  <c r="AL123" i="3"/>
  <c r="AJ123" i="3"/>
  <c r="AG123" i="3"/>
  <c r="AB123" i="3"/>
  <c r="Y123" i="3"/>
  <c r="V123" i="3"/>
  <c r="R123" i="3"/>
  <c r="G123" i="3"/>
  <c r="BW118" i="3"/>
  <c r="BX118" i="3"/>
  <c r="BY118" i="3"/>
  <c r="BZ118" i="3"/>
  <c r="CA118" i="3"/>
  <c r="CB118" i="3"/>
  <c r="CC118" i="3"/>
  <c r="CD118" i="3"/>
  <c r="CE118" i="3"/>
  <c r="CF118" i="3"/>
  <c r="CG118" i="3"/>
  <c r="CV118" i="3"/>
  <c r="CU118" i="3"/>
  <c r="CS118" i="3"/>
  <c r="CR118" i="3"/>
  <c r="CQ118" i="3"/>
  <c r="CO118" i="3"/>
  <c r="CN118" i="3"/>
  <c r="CM118" i="3"/>
  <c r="CK118" i="3"/>
  <c r="CI118" i="3"/>
  <c r="BN122" i="3"/>
  <c r="AS122" i="3"/>
  <c r="AO122" i="3"/>
  <c r="AL122" i="3"/>
  <c r="AJ122" i="3"/>
  <c r="AG122" i="3"/>
  <c r="AB122" i="3"/>
  <c r="Y122" i="3"/>
  <c r="V122" i="3"/>
  <c r="R122" i="3"/>
  <c r="G122" i="3"/>
  <c r="BW117" i="3"/>
  <c r="BX117" i="3"/>
  <c r="BY117" i="3"/>
  <c r="BZ117" i="3"/>
  <c r="CA117" i="3"/>
  <c r="CB117" i="3"/>
  <c r="CC117" i="3"/>
  <c r="CD117" i="3"/>
  <c r="CE117" i="3"/>
  <c r="CF117" i="3"/>
  <c r="CG117" i="3"/>
  <c r="CV117" i="3"/>
  <c r="CU117" i="3"/>
  <c r="CS117" i="3"/>
  <c r="CR117" i="3"/>
  <c r="CQ117" i="3"/>
  <c r="CO117" i="3"/>
  <c r="CN117" i="3"/>
  <c r="CM117" i="3"/>
  <c r="CK117" i="3"/>
  <c r="BD117" i="3"/>
  <c r="CI117" i="3"/>
  <c r="BW116" i="3"/>
  <c r="BX116" i="3"/>
  <c r="BY116" i="3"/>
  <c r="BZ116" i="3"/>
  <c r="CA116" i="3"/>
  <c r="CB116" i="3"/>
  <c r="CC116" i="3"/>
  <c r="CD116" i="3"/>
  <c r="CE116" i="3"/>
  <c r="CF116" i="3"/>
  <c r="CG116" i="3"/>
  <c r="CV116" i="3"/>
  <c r="CU116" i="3"/>
  <c r="CS116" i="3"/>
  <c r="CR116" i="3"/>
  <c r="CQ116" i="3"/>
  <c r="CO116" i="3"/>
  <c r="CN116" i="3"/>
  <c r="CM116" i="3"/>
  <c r="CK116" i="3"/>
  <c r="BD116" i="3"/>
  <c r="CI116" i="3"/>
  <c r="BN121" i="3"/>
  <c r="AS121" i="3"/>
  <c r="AO121" i="3"/>
  <c r="AL121" i="3"/>
  <c r="AJ121" i="3"/>
  <c r="AG121" i="3"/>
  <c r="AB121" i="3"/>
  <c r="Y121" i="3"/>
  <c r="V121" i="3"/>
  <c r="R121" i="3"/>
  <c r="G121" i="3"/>
  <c r="BW115" i="3"/>
  <c r="BX115" i="3"/>
  <c r="BY115" i="3"/>
  <c r="BZ115" i="3"/>
  <c r="CA115" i="3"/>
  <c r="CB115" i="3"/>
  <c r="CC115" i="3"/>
  <c r="CD115" i="3"/>
  <c r="CE115" i="3"/>
  <c r="CF115" i="3"/>
  <c r="CG115" i="3"/>
  <c r="CV115" i="3"/>
  <c r="CU115" i="3"/>
  <c r="CS115" i="3"/>
  <c r="CR115" i="3"/>
  <c r="CQ115" i="3"/>
  <c r="CO115" i="3"/>
  <c r="CN115" i="3"/>
  <c r="CM115" i="3"/>
  <c r="CK115" i="3"/>
  <c r="BD115" i="3"/>
  <c r="CI115" i="3"/>
  <c r="BN120" i="3"/>
  <c r="AS120" i="3"/>
  <c r="AO120" i="3"/>
  <c r="AL120" i="3"/>
  <c r="AJ120" i="3"/>
  <c r="AG120" i="3"/>
  <c r="AB120" i="3"/>
  <c r="Y120" i="3"/>
  <c r="V120" i="3"/>
  <c r="R120" i="3"/>
  <c r="G120" i="3"/>
  <c r="BW114" i="3"/>
  <c r="BX114" i="3"/>
  <c r="BY114" i="3"/>
  <c r="BZ114" i="3"/>
  <c r="CA114" i="3"/>
  <c r="CB114" i="3"/>
  <c r="CC114" i="3"/>
  <c r="CD114" i="3"/>
  <c r="CE114" i="3"/>
  <c r="CF114" i="3"/>
  <c r="CG114" i="3"/>
  <c r="CV114" i="3"/>
  <c r="CU114" i="3"/>
  <c r="CS114" i="3"/>
  <c r="CR114" i="3"/>
  <c r="CQ114" i="3"/>
  <c r="CO114" i="3"/>
  <c r="CN114" i="3"/>
  <c r="CM114" i="3"/>
  <c r="CK114" i="3"/>
  <c r="BD114" i="3"/>
  <c r="CI114" i="3"/>
  <c r="BN119" i="3"/>
  <c r="AS119" i="3"/>
  <c r="AO119" i="3"/>
  <c r="AL119" i="3"/>
  <c r="AJ119" i="3"/>
  <c r="AG119" i="3"/>
  <c r="AB119" i="3"/>
  <c r="Y119" i="3"/>
  <c r="V119" i="3"/>
  <c r="R119" i="3"/>
  <c r="G119" i="3"/>
  <c r="BW113" i="3"/>
  <c r="BX113" i="3"/>
  <c r="BY113" i="3"/>
  <c r="BZ113" i="3"/>
  <c r="CA113" i="3"/>
  <c r="CB113" i="3"/>
  <c r="CC113" i="3"/>
  <c r="CD113" i="3"/>
  <c r="CE113" i="3"/>
  <c r="CF113" i="3"/>
  <c r="CG113" i="3"/>
  <c r="CV113" i="3"/>
  <c r="CU113" i="3"/>
  <c r="CS113" i="3"/>
  <c r="CR113" i="3"/>
  <c r="CQ113" i="3"/>
  <c r="CO113" i="3"/>
  <c r="CN113" i="3"/>
  <c r="CM113" i="3"/>
  <c r="CK113" i="3"/>
  <c r="CI113" i="3"/>
  <c r="BN118" i="3"/>
  <c r="AS118" i="3"/>
  <c r="AO118" i="3"/>
  <c r="AL118" i="3"/>
  <c r="AJ118" i="3"/>
  <c r="AG118" i="3"/>
  <c r="AB118" i="3"/>
  <c r="Y118" i="3"/>
  <c r="V118" i="3"/>
  <c r="R118" i="3"/>
  <c r="G118" i="3"/>
  <c r="BW112" i="3"/>
  <c r="BX112" i="3"/>
  <c r="BY112" i="3"/>
  <c r="BZ112" i="3"/>
  <c r="CA112" i="3"/>
  <c r="CB112" i="3"/>
  <c r="CC112" i="3"/>
  <c r="CD112" i="3"/>
  <c r="CE112" i="3"/>
  <c r="CF112" i="3"/>
  <c r="CG112" i="3"/>
  <c r="CV112" i="3"/>
  <c r="CU112" i="3"/>
  <c r="CS112" i="3"/>
  <c r="CR112" i="3"/>
  <c r="CQ112" i="3"/>
  <c r="CO112" i="3"/>
  <c r="CN112" i="3"/>
  <c r="CM112" i="3"/>
  <c r="CK112" i="3"/>
  <c r="BD112" i="3"/>
  <c r="CI112" i="3"/>
  <c r="BN117" i="3"/>
  <c r="AS117" i="3"/>
  <c r="AO117" i="3"/>
  <c r="AL117" i="3"/>
  <c r="AJ117" i="3"/>
  <c r="AG117" i="3"/>
  <c r="AB117" i="3"/>
  <c r="Y117" i="3"/>
  <c r="V117" i="3"/>
  <c r="R117" i="3"/>
  <c r="G117" i="3"/>
  <c r="BW111" i="3"/>
  <c r="BX111" i="3"/>
  <c r="BY111" i="3"/>
  <c r="BZ111" i="3"/>
  <c r="CA111" i="3"/>
  <c r="CB111" i="3"/>
  <c r="CC111" i="3"/>
  <c r="CD111" i="3"/>
  <c r="CE111" i="3"/>
  <c r="CF111" i="3"/>
  <c r="CG111" i="3"/>
  <c r="CV111" i="3"/>
  <c r="CU111" i="3"/>
  <c r="CS111" i="3"/>
  <c r="CR111" i="3"/>
  <c r="CQ111" i="3"/>
  <c r="CO111" i="3"/>
  <c r="CN111" i="3"/>
  <c r="CM111" i="3"/>
  <c r="CK111" i="3"/>
  <c r="BD111" i="3"/>
  <c r="CI111" i="3"/>
  <c r="BN116" i="3"/>
  <c r="AS116" i="3"/>
  <c r="AO116" i="3"/>
  <c r="AL116" i="3"/>
  <c r="AJ116" i="3"/>
  <c r="AG116" i="3"/>
  <c r="AB116" i="3"/>
  <c r="Y116" i="3"/>
  <c r="V116" i="3"/>
  <c r="R116" i="3"/>
  <c r="G116" i="3"/>
  <c r="BW110" i="3"/>
  <c r="BX110" i="3"/>
  <c r="BY110" i="3"/>
  <c r="BZ110" i="3"/>
  <c r="CA110" i="3"/>
  <c r="CB110" i="3"/>
  <c r="CC110" i="3"/>
  <c r="CD110" i="3"/>
  <c r="CE110" i="3"/>
  <c r="CF110" i="3"/>
  <c r="CG110" i="3"/>
  <c r="CV110" i="3"/>
  <c r="CU110" i="3"/>
  <c r="CS110" i="3"/>
  <c r="CR110" i="3"/>
  <c r="CQ110" i="3"/>
  <c r="CO110" i="3"/>
  <c r="CN110" i="3"/>
  <c r="CM110" i="3"/>
  <c r="CK110" i="3"/>
  <c r="CI110" i="3"/>
  <c r="BW109" i="3"/>
  <c r="BX109" i="3"/>
  <c r="BY109" i="3"/>
  <c r="BZ109" i="3"/>
  <c r="CA109" i="3"/>
  <c r="CB109" i="3"/>
  <c r="CC109" i="3"/>
  <c r="CD109" i="3"/>
  <c r="CE109" i="3"/>
  <c r="CF109" i="3"/>
  <c r="CG109" i="3"/>
  <c r="CV109" i="3"/>
  <c r="CU109" i="3"/>
  <c r="CS109" i="3"/>
  <c r="CR109" i="3"/>
  <c r="CQ109" i="3"/>
  <c r="CO109" i="3"/>
  <c r="CN109" i="3"/>
  <c r="CM109" i="3"/>
  <c r="CK109" i="3"/>
  <c r="BD109" i="3"/>
  <c r="CI109" i="3"/>
  <c r="BW108" i="3"/>
  <c r="BX108" i="3"/>
  <c r="BY108" i="3"/>
  <c r="BZ108" i="3"/>
  <c r="CA108" i="3"/>
  <c r="CB108" i="3"/>
  <c r="CC108" i="3"/>
  <c r="CD108" i="3"/>
  <c r="CE108" i="3"/>
  <c r="CF108" i="3"/>
  <c r="CG108" i="3"/>
  <c r="CV108" i="3"/>
  <c r="CU108" i="3"/>
  <c r="CS108" i="3"/>
  <c r="CR108" i="3"/>
  <c r="CQ108" i="3"/>
  <c r="CO108" i="3"/>
  <c r="CN108" i="3"/>
  <c r="CM108" i="3"/>
  <c r="CK108" i="3"/>
  <c r="BD108" i="3"/>
  <c r="CI108" i="3"/>
  <c r="BN115" i="3"/>
  <c r="AS115" i="3"/>
  <c r="AO115" i="3"/>
  <c r="AL115" i="3"/>
  <c r="AJ115" i="3"/>
  <c r="AG115" i="3"/>
  <c r="AB115" i="3"/>
  <c r="Y115" i="3"/>
  <c r="V115" i="3"/>
  <c r="R115" i="3"/>
  <c r="G115" i="3"/>
  <c r="BW107" i="3"/>
  <c r="BX107" i="3"/>
  <c r="BY107" i="3"/>
  <c r="BZ107" i="3"/>
  <c r="CA107" i="3"/>
  <c r="CB107" i="3"/>
  <c r="CC107" i="3"/>
  <c r="CD107" i="3"/>
  <c r="CE107" i="3"/>
  <c r="CF107" i="3"/>
  <c r="CG107" i="3"/>
  <c r="CV107" i="3"/>
  <c r="CU107" i="3"/>
  <c r="CS107" i="3"/>
  <c r="CR107" i="3"/>
  <c r="CQ107" i="3"/>
  <c r="CO107" i="3"/>
  <c r="CN107" i="3"/>
  <c r="CM107" i="3"/>
  <c r="CK107" i="3"/>
  <c r="CI107" i="3"/>
  <c r="BN114" i="3"/>
  <c r="AS114" i="3"/>
  <c r="AO114" i="3"/>
  <c r="AL114" i="3"/>
  <c r="AJ114" i="3"/>
  <c r="AG114" i="3"/>
  <c r="AB114" i="3"/>
  <c r="Y114" i="3"/>
  <c r="V114" i="3"/>
  <c r="R114" i="3"/>
  <c r="G114" i="3"/>
  <c r="BW106" i="3"/>
  <c r="BX106" i="3"/>
  <c r="BY106" i="3"/>
  <c r="BZ106" i="3"/>
  <c r="CA106" i="3"/>
  <c r="CB106" i="3"/>
  <c r="CC106" i="3"/>
  <c r="CD106" i="3"/>
  <c r="CE106" i="3"/>
  <c r="CF106" i="3"/>
  <c r="CG106" i="3"/>
  <c r="CV106" i="3"/>
  <c r="CU106" i="3"/>
  <c r="CS106" i="3"/>
  <c r="CR106" i="3"/>
  <c r="CQ106" i="3"/>
  <c r="CO106" i="3"/>
  <c r="CN106" i="3"/>
  <c r="CM106" i="3"/>
  <c r="CK106" i="3"/>
  <c r="BD106" i="3"/>
  <c r="CI106" i="3"/>
  <c r="BN113" i="3"/>
  <c r="AS113" i="3"/>
  <c r="AO113" i="3"/>
  <c r="AL113" i="3"/>
  <c r="AJ113" i="3"/>
  <c r="AG113" i="3"/>
  <c r="AB113" i="3"/>
  <c r="Y113" i="3"/>
  <c r="V113" i="3"/>
  <c r="R113" i="3"/>
  <c r="G113" i="3"/>
  <c r="BW105" i="3"/>
  <c r="BX105" i="3"/>
  <c r="BY105" i="3"/>
  <c r="BZ105" i="3"/>
  <c r="CA105" i="3"/>
  <c r="CB105" i="3"/>
  <c r="CC105" i="3"/>
  <c r="CD105" i="3"/>
  <c r="CE105" i="3"/>
  <c r="CF105" i="3"/>
  <c r="CG105" i="3"/>
  <c r="CV105" i="3"/>
  <c r="CU105" i="3"/>
  <c r="CS105" i="3"/>
  <c r="CR105" i="3"/>
  <c r="CQ105" i="3"/>
  <c r="CO105" i="3"/>
  <c r="CN105" i="3"/>
  <c r="CM105" i="3"/>
  <c r="CK105" i="3"/>
  <c r="BD105" i="3"/>
  <c r="CI105" i="3"/>
  <c r="BN112" i="3"/>
  <c r="AS112" i="3"/>
  <c r="AO112" i="3"/>
  <c r="AL112" i="3"/>
  <c r="AJ112" i="3"/>
  <c r="AG112" i="3"/>
  <c r="AB112" i="3"/>
  <c r="Y112" i="3"/>
  <c r="V112" i="3"/>
  <c r="R112" i="3"/>
  <c r="G112" i="3"/>
  <c r="BW104" i="3"/>
  <c r="BX104" i="3"/>
  <c r="BY104" i="3"/>
  <c r="BZ104" i="3"/>
  <c r="CA104" i="3"/>
  <c r="CB104" i="3"/>
  <c r="CC104" i="3"/>
  <c r="CD104" i="3"/>
  <c r="CE104" i="3"/>
  <c r="CF104" i="3"/>
  <c r="CG104" i="3"/>
  <c r="CV104" i="3"/>
  <c r="CU104" i="3"/>
  <c r="CS104" i="3"/>
  <c r="CR104" i="3"/>
  <c r="CQ104" i="3"/>
  <c r="CO104" i="3"/>
  <c r="CN104" i="3"/>
  <c r="CM104" i="3"/>
  <c r="CK104" i="3"/>
  <c r="CI104" i="3"/>
  <c r="BN111" i="3"/>
  <c r="AS111" i="3"/>
  <c r="AO111" i="3"/>
  <c r="AL111" i="3"/>
  <c r="AJ111" i="3"/>
  <c r="AG111" i="3"/>
  <c r="AB111" i="3"/>
  <c r="Y111" i="3"/>
  <c r="V111" i="3"/>
  <c r="R111" i="3"/>
  <c r="G111" i="3"/>
  <c r="BW103" i="3"/>
  <c r="BX103" i="3"/>
  <c r="BY103" i="3"/>
  <c r="BZ103" i="3"/>
  <c r="CA103" i="3"/>
  <c r="CB103" i="3"/>
  <c r="CC103" i="3"/>
  <c r="CD103" i="3"/>
  <c r="CE103" i="3"/>
  <c r="CF103" i="3"/>
  <c r="CG103" i="3"/>
  <c r="CV103" i="3"/>
  <c r="CU103" i="3"/>
  <c r="CS103" i="3"/>
  <c r="CR103" i="3"/>
  <c r="CQ103" i="3"/>
  <c r="CO103" i="3"/>
  <c r="CN103" i="3"/>
  <c r="CM103" i="3"/>
  <c r="CK103" i="3"/>
  <c r="BD103" i="3"/>
  <c r="CI103" i="3"/>
  <c r="BN110" i="3"/>
  <c r="AS110" i="3"/>
  <c r="AO110" i="3"/>
  <c r="AL110" i="3"/>
  <c r="AJ110" i="3"/>
  <c r="AG110" i="3"/>
  <c r="AB110" i="3"/>
  <c r="Y110" i="3"/>
  <c r="V110" i="3"/>
  <c r="R110" i="3"/>
  <c r="G110" i="3"/>
  <c r="BW102" i="3"/>
  <c r="BX102" i="3"/>
  <c r="BY102" i="3"/>
  <c r="BZ102" i="3"/>
  <c r="CA102" i="3"/>
  <c r="CB102" i="3"/>
  <c r="CC102" i="3"/>
  <c r="CD102" i="3"/>
  <c r="CE102" i="3"/>
  <c r="CF102" i="3"/>
  <c r="CG102" i="3"/>
  <c r="CV102" i="3"/>
  <c r="CU102" i="3"/>
  <c r="CS102" i="3"/>
  <c r="CR102" i="3"/>
  <c r="CQ102" i="3"/>
  <c r="CO102" i="3"/>
  <c r="CN102" i="3"/>
  <c r="CM102" i="3"/>
  <c r="CK102" i="3"/>
  <c r="BD102" i="3"/>
  <c r="CI102" i="3"/>
  <c r="BN109" i="3"/>
  <c r="AS109" i="3"/>
  <c r="AO109" i="3"/>
  <c r="AL109" i="3"/>
  <c r="AJ109" i="3"/>
  <c r="AG109" i="3"/>
  <c r="AB109" i="3"/>
  <c r="Y109" i="3"/>
  <c r="V109" i="3"/>
  <c r="R109" i="3"/>
  <c r="G109" i="3"/>
  <c r="BW101" i="3"/>
  <c r="BX101" i="3"/>
  <c r="BY101" i="3"/>
  <c r="BZ101" i="3"/>
  <c r="CA101" i="3"/>
  <c r="CB101" i="3"/>
  <c r="CC101" i="3"/>
  <c r="CD101" i="3"/>
  <c r="CE101" i="3"/>
  <c r="CF101" i="3"/>
  <c r="CG101" i="3"/>
  <c r="CV101" i="3"/>
  <c r="CU101" i="3"/>
  <c r="CS101" i="3"/>
  <c r="CR101" i="3"/>
  <c r="CQ101" i="3"/>
  <c r="CO101" i="3"/>
  <c r="CN101" i="3"/>
  <c r="CM101" i="3"/>
  <c r="CK101" i="3"/>
  <c r="CI101" i="3"/>
  <c r="BN108" i="3"/>
  <c r="AS108" i="3"/>
  <c r="AO108" i="3"/>
  <c r="AL108" i="3"/>
  <c r="AJ108" i="3"/>
  <c r="AG108" i="3"/>
  <c r="AB108" i="3"/>
  <c r="Y108" i="3"/>
  <c r="V108" i="3"/>
  <c r="R108" i="3"/>
  <c r="G108" i="3"/>
  <c r="BW100" i="3"/>
  <c r="BX100" i="3"/>
  <c r="BY100" i="3"/>
  <c r="BZ100" i="3"/>
  <c r="CA100" i="3"/>
  <c r="CB100" i="3"/>
  <c r="CC100" i="3"/>
  <c r="CD100" i="3"/>
  <c r="CE100" i="3"/>
  <c r="CF100" i="3"/>
  <c r="CG100" i="3"/>
  <c r="CV100" i="3"/>
  <c r="CU100" i="3"/>
  <c r="CS100" i="3"/>
  <c r="CR100" i="3"/>
  <c r="CQ100" i="3"/>
  <c r="CO100" i="3"/>
  <c r="CN100" i="3"/>
  <c r="CM100" i="3"/>
  <c r="CK100" i="3"/>
  <c r="BD100" i="3"/>
  <c r="CI100" i="3"/>
  <c r="BN107" i="3"/>
  <c r="AS107" i="3"/>
  <c r="AO107" i="3"/>
  <c r="AL107" i="3"/>
  <c r="AJ107" i="3"/>
  <c r="AG107" i="3"/>
  <c r="AB107" i="3"/>
  <c r="Y107" i="3"/>
  <c r="V107" i="3"/>
  <c r="R107" i="3"/>
  <c r="G107" i="3"/>
  <c r="BW99" i="3"/>
  <c r="BX99" i="3"/>
  <c r="BY99" i="3"/>
  <c r="BZ99" i="3"/>
  <c r="CA99" i="3"/>
  <c r="CB99" i="3"/>
  <c r="CC99" i="3"/>
  <c r="CD99" i="3"/>
  <c r="CE99" i="3"/>
  <c r="CF99" i="3"/>
  <c r="CG99" i="3"/>
  <c r="CV99" i="3"/>
  <c r="CU99" i="3"/>
  <c r="CS99" i="3"/>
  <c r="CR99" i="3"/>
  <c r="CQ99" i="3"/>
  <c r="CO99" i="3"/>
  <c r="CN99" i="3"/>
  <c r="CM99" i="3"/>
  <c r="CK99" i="3"/>
  <c r="BD99" i="3"/>
  <c r="CI99" i="3"/>
  <c r="BN106" i="3"/>
  <c r="AS106" i="3"/>
  <c r="AO106" i="3"/>
  <c r="AL106" i="3"/>
  <c r="AJ106" i="3"/>
  <c r="AG106" i="3"/>
  <c r="AB106" i="3"/>
  <c r="Y106" i="3"/>
  <c r="V106" i="3"/>
  <c r="R106" i="3"/>
  <c r="G106" i="3"/>
  <c r="BW98" i="3"/>
  <c r="BX98" i="3"/>
  <c r="BY98" i="3"/>
  <c r="BZ98" i="3"/>
  <c r="CA98" i="3"/>
  <c r="CB98" i="3"/>
  <c r="CC98" i="3"/>
  <c r="CD98" i="3"/>
  <c r="CE98" i="3"/>
  <c r="CF98" i="3"/>
  <c r="CG98" i="3"/>
  <c r="CV98" i="3"/>
  <c r="CU98" i="3"/>
  <c r="CS98" i="3"/>
  <c r="CR98" i="3"/>
  <c r="CQ98" i="3"/>
  <c r="CO98" i="3"/>
  <c r="CN98" i="3"/>
  <c r="CM98" i="3"/>
  <c r="CK98" i="3"/>
  <c r="BD98" i="3"/>
  <c r="CI98" i="3"/>
  <c r="BN105" i="3"/>
  <c r="AS105" i="3"/>
  <c r="AO105" i="3"/>
  <c r="AL105" i="3"/>
  <c r="AJ105" i="3"/>
  <c r="AG105" i="3"/>
  <c r="AB105" i="3"/>
  <c r="Y105" i="3"/>
  <c r="V105" i="3"/>
  <c r="R105" i="3"/>
  <c r="G105" i="3"/>
  <c r="BW97" i="3"/>
  <c r="BX97" i="3"/>
  <c r="BY97" i="3"/>
  <c r="BZ97" i="3"/>
  <c r="CA97" i="3"/>
  <c r="CB97" i="3"/>
  <c r="CC97" i="3"/>
  <c r="CD97" i="3"/>
  <c r="CE97" i="3"/>
  <c r="CF97" i="3"/>
  <c r="CG97" i="3"/>
  <c r="CV97" i="3"/>
  <c r="CU97" i="3"/>
  <c r="CS97" i="3"/>
  <c r="CR97" i="3"/>
  <c r="CQ97" i="3"/>
  <c r="CO97" i="3"/>
  <c r="CN97" i="3"/>
  <c r="CM97" i="3"/>
  <c r="CK97" i="3"/>
  <c r="BD97" i="3"/>
  <c r="CI97" i="3"/>
  <c r="BW96" i="3"/>
  <c r="BX96" i="3"/>
  <c r="BY96" i="3"/>
  <c r="BZ96" i="3"/>
  <c r="CA96" i="3"/>
  <c r="CB96" i="3"/>
  <c r="CC96" i="3"/>
  <c r="CD96" i="3"/>
  <c r="CE96" i="3"/>
  <c r="CF96" i="3"/>
  <c r="CG96" i="3"/>
  <c r="CV96" i="3"/>
  <c r="CU96" i="3"/>
  <c r="CS96" i="3"/>
  <c r="CR96" i="3"/>
  <c r="CQ96" i="3"/>
  <c r="CO96" i="3"/>
  <c r="CN96" i="3"/>
  <c r="CM96" i="3"/>
  <c r="CK96" i="3"/>
  <c r="CI96" i="3"/>
  <c r="BN104" i="3"/>
  <c r="AS104" i="3"/>
  <c r="AO104" i="3"/>
  <c r="AL104" i="3"/>
  <c r="AJ104" i="3"/>
  <c r="AG104" i="3"/>
  <c r="AB104" i="3"/>
  <c r="Y104" i="3"/>
  <c r="V104" i="3"/>
  <c r="R104" i="3"/>
  <c r="G104" i="3"/>
  <c r="BW95" i="3"/>
  <c r="BX95" i="3"/>
  <c r="BY95" i="3"/>
  <c r="BZ95" i="3"/>
  <c r="CA95" i="3"/>
  <c r="CB95" i="3"/>
  <c r="CC95" i="3"/>
  <c r="CD95" i="3"/>
  <c r="CE95" i="3"/>
  <c r="CF95" i="3"/>
  <c r="CG95" i="3"/>
  <c r="CV95" i="3"/>
  <c r="CU95" i="3"/>
  <c r="CS95" i="3"/>
  <c r="CR95" i="3"/>
  <c r="CQ95" i="3"/>
  <c r="CO95" i="3"/>
  <c r="CN95" i="3"/>
  <c r="CM95" i="3"/>
  <c r="CK95" i="3"/>
  <c r="BD95" i="3"/>
  <c r="CI95" i="3"/>
  <c r="BN103" i="3"/>
  <c r="AS103" i="3"/>
  <c r="AO103" i="3"/>
  <c r="AL103" i="3"/>
  <c r="AJ103" i="3"/>
  <c r="AG103" i="3"/>
  <c r="AB103" i="3"/>
  <c r="Y103" i="3"/>
  <c r="V103" i="3"/>
  <c r="R103" i="3"/>
  <c r="G103" i="3"/>
  <c r="BW94" i="3"/>
  <c r="BX94" i="3"/>
  <c r="BY94" i="3"/>
  <c r="BZ94" i="3"/>
  <c r="CA94" i="3"/>
  <c r="CB94" i="3"/>
  <c r="CC94" i="3"/>
  <c r="CD94" i="3"/>
  <c r="CE94" i="3"/>
  <c r="CF94" i="3"/>
  <c r="CG94" i="3"/>
  <c r="CV94" i="3"/>
  <c r="CU94" i="3"/>
  <c r="CS94" i="3"/>
  <c r="CR94" i="3"/>
  <c r="CQ94" i="3"/>
  <c r="CO94" i="3"/>
  <c r="CN94" i="3"/>
  <c r="CM94" i="3"/>
  <c r="CK94" i="3"/>
  <c r="BD93" i="3"/>
  <c r="BD94" i="3"/>
  <c r="CI94" i="3"/>
  <c r="BN102" i="3"/>
  <c r="AS102" i="3"/>
  <c r="AO102" i="3"/>
  <c r="AL102" i="3"/>
  <c r="AJ102" i="3"/>
  <c r="AG102" i="3"/>
  <c r="AB102" i="3"/>
  <c r="Y102" i="3"/>
  <c r="V102" i="3"/>
  <c r="R102" i="3"/>
  <c r="G102" i="3"/>
  <c r="BW93" i="3"/>
  <c r="BX93" i="3"/>
  <c r="BY93" i="3"/>
  <c r="BZ93" i="3"/>
  <c r="CA93" i="3"/>
  <c r="CB93" i="3"/>
  <c r="CC93" i="3"/>
  <c r="CD93" i="3"/>
  <c r="CE93" i="3"/>
  <c r="CF93" i="3"/>
  <c r="CG93" i="3"/>
  <c r="CV93" i="3"/>
  <c r="CU93" i="3"/>
  <c r="CS93" i="3"/>
  <c r="CR93" i="3"/>
  <c r="CQ93" i="3"/>
  <c r="CO93" i="3"/>
  <c r="CN93" i="3"/>
  <c r="CM93" i="3"/>
  <c r="CK93" i="3"/>
  <c r="BD90" i="3"/>
  <c r="CI93" i="3"/>
  <c r="BN101" i="3"/>
  <c r="AS101" i="3"/>
  <c r="AO101" i="3"/>
  <c r="AL101" i="3"/>
  <c r="AJ101" i="3"/>
  <c r="AG101" i="3"/>
  <c r="AB101" i="3"/>
  <c r="Y101" i="3"/>
  <c r="V101" i="3"/>
  <c r="R101" i="3"/>
  <c r="G101" i="3"/>
  <c r="BW92" i="3"/>
  <c r="BX92" i="3"/>
  <c r="BY92" i="3"/>
  <c r="BZ92" i="3"/>
  <c r="CA92" i="3"/>
  <c r="CB92" i="3"/>
  <c r="CC92" i="3"/>
  <c r="CD92" i="3"/>
  <c r="CE92" i="3"/>
  <c r="CF92" i="3"/>
  <c r="CG92" i="3"/>
  <c r="CV92" i="3"/>
  <c r="CU92" i="3"/>
  <c r="CS92" i="3"/>
  <c r="CR92" i="3"/>
  <c r="CQ92" i="3"/>
  <c r="CO92" i="3"/>
  <c r="CN92" i="3"/>
  <c r="CM92" i="3"/>
  <c r="CK92" i="3"/>
  <c r="BD87" i="3"/>
  <c r="BD92" i="3"/>
  <c r="CI92" i="3"/>
  <c r="BN100" i="3"/>
  <c r="AS100" i="3"/>
  <c r="AO100" i="3"/>
  <c r="AL100" i="3"/>
  <c r="AJ100" i="3"/>
  <c r="AG100" i="3"/>
  <c r="AB100" i="3"/>
  <c r="Y100" i="3"/>
  <c r="V100" i="3"/>
  <c r="R100" i="3"/>
  <c r="G100" i="3"/>
  <c r="BW91" i="3"/>
  <c r="BX91" i="3"/>
  <c r="BY91" i="3"/>
  <c r="BZ91" i="3"/>
  <c r="CA91" i="3"/>
  <c r="CB91" i="3"/>
  <c r="CC91" i="3"/>
  <c r="CD91" i="3"/>
  <c r="CE91" i="3"/>
  <c r="CF91" i="3"/>
  <c r="CG91" i="3"/>
  <c r="CV91" i="3"/>
  <c r="CU91" i="3"/>
  <c r="CS91" i="3"/>
  <c r="CR91" i="3"/>
  <c r="CQ91" i="3"/>
  <c r="CO91" i="3"/>
  <c r="CN91" i="3"/>
  <c r="CM91" i="3"/>
  <c r="CK91" i="3"/>
  <c r="BD84" i="3"/>
  <c r="CI91" i="3"/>
  <c r="BN99" i="3"/>
  <c r="AS99" i="3"/>
  <c r="AO99" i="3"/>
  <c r="AL99" i="3"/>
  <c r="AJ99" i="3"/>
  <c r="AG99" i="3"/>
  <c r="AB99" i="3"/>
  <c r="Y99" i="3"/>
  <c r="V99" i="3"/>
  <c r="R99" i="3"/>
  <c r="G99" i="3"/>
  <c r="BW90" i="3"/>
  <c r="BX90" i="3"/>
  <c r="BY90" i="3"/>
  <c r="BZ90" i="3"/>
  <c r="CA90" i="3"/>
  <c r="CB90" i="3"/>
  <c r="CC90" i="3"/>
  <c r="CD90" i="3"/>
  <c r="CE90" i="3"/>
  <c r="CF90" i="3"/>
  <c r="CG90" i="3"/>
  <c r="CV90" i="3"/>
  <c r="CU90" i="3"/>
  <c r="CS90" i="3"/>
  <c r="CR90" i="3"/>
  <c r="CQ90" i="3"/>
  <c r="CO90" i="3"/>
  <c r="CN90" i="3"/>
  <c r="CM90" i="3"/>
  <c r="CK90" i="3"/>
  <c r="BD81" i="3"/>
  <c r="CI90" i="3"/>
  <c r="BW89" i="3"/>
  <c r="BX89" i="3"/>
  <c r="BY89" i="3"/>
  <c r="BZ89" i="3"/>
  <c r="CA89" i="3"/>
  <c r="CB89" i="3"/>
  <c r="CC89" i="3"/>
  <c r="CD89" i="3"/>
  <c r="CE89" i="3"/>
  <c r="CF89" i="3"/>
  <c r="CG89" i="3"/>
  <c r="CV89" i="3"/>
  <c r="CU89" i="3"/>
  <c r="CS89" i="3"/>
  <c r="CR89" i="3"/>
  <c r="CQ89" i="3"/>
  <c r="CO89" i="3"/>
  <c r="CN89" i="3"/>
  <c r="CM89" i="3"/>
  <c r="CK89" i="3"/>
  <c r="BD78" i="3"/>
  <c r="BD89" i="3"/>
  <c r="CI89" i="3"/>
  <c r="BN98" i="3"/>
  <c r="AS98" i="3"/>
  <c r="AO98" i="3"/>
  <c r="AL98" i="3"/>
  <c r="AJ98" i="3"/>
  <c r="AG98" i="3"/>
  <c r="AB98" i="3"/>
  <c r="Y98" i="3"/>
  <c r="V98" i="3"/>
  <c r="R98" i="3"/>
  <c r="G98" i="3"/>
  <c r="BW88" i="3"/>
  <c r="BX88" i="3"/>
  <c r="BY88" i="3"/>
  <c r="BZ88" i="3"/>
  <c r="CA88" i="3"/>
  <c r="CB88" i="3"/>
  <c r="CC88" i="3"/>
  <c r="CD88" i="3"/>
  <c r="CE88" i="3"/>
  <c r="CF88" i="3"/>
  <c r="CG88" i="3"/>
  <c r="CV88" i="3"/>
  <c r="CU88" i="3"/>
  <c r="CS88" i="3"/>
  <c r="CR88" i="3"/>
  <c r="CQ88" i="3"/>
  <c r="CO88" i="3"/>
  <c r="CN88" i="3"/>
  <c r="CM88" i="3"/>
  <c r="CK88" i="3"/>
  <c r="BD76" i="3"/>
  <c r="CI88" i="3"/>
  <c r="BN97" i="3"/>
  <c r="AS97" i="3"/>
  <c r="AO97" i="3"/>
  <c r="AL97" i="3"/>
  <c r="AJ97" i="3"/>
  <c r="AG97" i="3"/>
  <c r="AB97" i="3"/>
  <c r="Y97" i="3"/>
  <c r="V97" i="3"/>
  <c r="R97" i="3"/>
  <c r="G97" i="3"/>
  <c r="BW87" i="3"/>
  <c r="BX87" i="3"/>
  <c r="BY87" i="3"/>
  <c r="BZ87" i="3"/>
  <c r="CA87" i="3"/>
  <c r="CB87" i="3"/>
  <c r="CC87" i="3"/>
  <c r="CD87" i="3"/>
  <c r="CE87" i="3"/>
  <c r="CF87" i="3"/>
  <c r="CG87" i="3"/>
  <c r="CV87" i="3"/>
  <c r="CU87" i="3"/>
  <c r="CS87" i="3"/>
  <c r="CR87" i="3"/>
  <c r="CQ87" i="3"/>
  <c r="CO87" i="3"/>
  <c r="CN87" i="3"/>
  <c r="CM87" i="3"/>
  <c r="CK87" i="3"/>
  <c r="BD73" i="3"/>
  <c r="CI87" i="3"/>
  <c r="BW86" i="3"/>
  <c r="BX86" i="3"/>
  <c r="BY86" i="3"/>
  <c r="BZ86" i="3"/>
  <c r="CA86" i="3"/>
  <c r="CB86" i="3"/>
  <c r="CC86" i="3"/>
  <c r="CD86" i="3"/>
  <c r="CE86" i="3"/>
  <c r="CF86" i="3"/>
  <c r="CG86" i="3"/>
  <c r="CV86" i="3"/>
  <c r="CU86" i="3"/>
  <c r="CS86" i="3"/>
  <c r="CR86" i="3"/>
  <c r="CQ86" i="3"/>
  <c r="CO86" i="3"/>
  <c r="CN86" i="3"/>
  <c r="CM86" i="3"/>
  <c r="CK86" i="3"/>
  <c r="BD70" i="3"/>
  <c r="BD86" i="3"/>
  <c r="CI86" i="3"/>
  <c r="BN96" i="3"/>
  <c r="AS96" i="3"/>
  <c r="AO96" i="3"/>
  <c r="AL96" i="3"/>
  <c r="AJ96" i="3"/>
  <c r="AG96" i="3"/>
  <c r="AB96" i="3"/>
  <c r="Y96" i="3"/>
  <c r="V96" i="3"/>
  <c r="R96" i="3"/>
  <c r="G96" i="3"/>
  <c r="BW85" i="3"/>
  <c r="BX85" i="3"/>
  <c r="BY85" i="3"/>
  <c r="BZ85" i="3"/>
  <c r="CA85" i="3"/>
  <c r="CB85" i="3"/>
  <c r="CC85" i="3"/>
  <c r="CD85" i="3"/>
  <c r="CE85" i="3"/>
  <c r="CF85" i="3"/>
  <c r="CG85" i="3"/>
  <c r="CV85" i="3"/>
  <c r="CU85" i="3"/>
  <c r="CS85" i="3"/>
  <c r="CR85" i="3"/>
  <c r="CQ85" i="3"/>
  <c r="CO85" i="3"/>
  <c r="CN85" i="3"/>
  <c r="CM85" i="3"/>
  <c r="CK85" i="3"/>
  <c r="BD67" i="3"/>
  <c r="CI85" i="3"/>
  <c r="BN95" i="3"/>
  <c r="AS95" i="3"/>
  <c r="AO95" i="3"/>
  <c r="AL95" i="3"/>
  <c r="AJ95" i="3"/>
  <c r="AG95" i="3"/>
  <c r="AB95" i="3"/>
  <c r="Y95" i="3"/>
  <c r="V95" i="3"/>
  <c r="R95" i="3"/>
  <c r="G95" i="3"/>
  <c r="BW84" i="3"/>
  <c r="BX84" i="3"/>
  <c r="BY84" i="3"/>
  <c r="BZ84" i="3"/>
  <c r="CA84" i="3"/>
  <c r="CB84" i="3"/>
  <c r="CC84" i="3"/>
  <c r="CD84" i="3"/>
  <c r="CE84" i="3"/>
  <c r="CF84" i="3"/>
  <c r="CG84" i="3"/>
  <c r="CV84" i="3"/>
  <c r="CU84" i="3"/>
  <c r="CS84" i="3"/>
  <c r="CR84" i="3"/>
  <c r="CQ84" i="3"/>
  <c r="CO84" i="3"/>
  <c r="CN84" i="3"/>
  <c r="CM84" i="3"/>
  <c r="CK84" i="3"/>
  <c r="BD64" i="3"/>
  <c r="CI84" i="3"/>
  <c r="BN94" i="3"/>
  <c r="AS94" i="3"/>
  <c r="AO94" i="3"/>
  <c r="AL94" i="3"/>
  <c r="AJ94" i="3"/>
  <c r="AG94" i="3"/>
  <c r="AB94" i="3"/>
  <c r="Y94" i="3"/>
  <c r="V94" i="3"/>
  <c r="R94" i="3"/>
  <c r="G94" i="3"/>
  <c r="BW83" i="3"/>
  <c r="BX83" i="3"/>
  <c r="BY83" i="3"/>
  <c r="BZ83" i="3"/>
  <c r="CA83" i="3"/>
  <c r="CB83" i="3"/>
  <c r="CC83" i="3"/>
  <c r="CD83" i="3"/>
  <c r="CE83" i="3"/>
  <c r="CF83" i="3"/>
  <c r="CG83" i="3"/>
  <c r="CV83" i="3"/>
  <c r="CU83" i="3"/>
  <c r="CS83" i="3"/>
  <c r="CR83" i="3"/>
  <c r="CQ83" i="3"/>
  <c r="CO83" i="3"/>
  <c r="CN83" i="3"/>
  <c r="CM83" i="3"/>
  <c r="CK83" i="3"/>
  <c r="BD61" i="3"/>
  <c r="BD83" i="3"/>
  <c r="CI83" i="3"/>
  <c r="BN93" i="3"/>
  <c r="AS93" i="3"/>
  <c r="AO93" i="3"/>
  <c r="AL93" i="3"/>
  <c r="AJ93" i="3"/>
  <c r="AG93" i="3"/>
  <c r="AB93" i="3"/>
  <c r="Y93" i="3"/>
  <c r="V93" i="3"/>
  <c r="R93" i="3"/>
  <c r="G93" i="3"/>
  <c r="BW82" i="3"/>
  <c r="BX82" i="3"/>
  <c r="BY82" i="3"/>
  <c r="BZ82" i="3"/>
  <c r="CA82" i="3"/>
  <c r="CB82" i="3"/>
  <c r="CC82" i="3"/>
  <c r="CD82" i="3"/>
  <c r="CE82" i="3"/>
  <c r="CF82" i="3"/>
  <c r="CG82" i="3"/>
  <c r="CV82" i="3"/>
  <c r="CU82" i="3"/>
  <c r="CS82" i="3"/>
  <c r="CR82" i="3"/>
  <c r="CQ82" i="3"/>
  <c r="CO82" i="3"/>
  <c r="CN82" i="3"/>
  <c r="CM82" i="3"/>
  <c r="CK82" i="3"/>
  <c r="BD57" i="3"/>
  <c r="CI82" i="3"/>
  <c r="BN92" i="3"/>
  <c r="AS92" i="3"/>
  <c r="AO92" i="3"/>
  <c r="AL92" i="3"/>
  <c r="AJ92" i="3"/>
  <c r="AG92" i="3"/>
  <c r="AB92" i="3"/>
  <c r="Y92" i="3"/>
  <c r="V92" i="3"/>
  <c r="R92" i="3"/>
  <c r="G92" i="3"/>
  <c r="BW81" i="3"/>
  <c r="BX81" i="3"/>
  <c r="BY81" i="3"/>
  <c r="BZ81" i="3"/>
  <c r="CA81" i="3"/>
  <c r="CB81" i="3"/>
  <c r="CC81" i="3"/>
  <c r="CD81" i="3"/>
  <c r="CE81" i="3"/>
  <c r="CF81" i="3"/>
  <c r="CG81" i="3"/>
  <c r="CV81" i="3"/>
  <c r="CU81" i="3"/>
  <c r="CS81" i="3"/>
  <c r="CR81" i="3"/>
  <c r="CQ81" i="3"/>
  <c r="CO81" i="3"/>
  <c r="CN81" i="3"/>
  <c r="CM81" i="3"/>
  <c r="CK81" i="3"/>
  <c r="BD54" i="3"/>
  <c r="CI81" i="3"/>
  <c r="BN91" i="3"/>
  <c r="AS91" i="3"/>
  <c r="AO91" i="3"/>
  <c r="AL91" i="3"/>
  <c r="AJ91" i="3"/>
  <c r="AG91" i="3"/>
  <c r="AB91" i="3"/>
  <c r="Y91" i="3"/>
  <c r="V91" i="3"/>
  <c r="R91" i="3"/>
  <c r="G91" i="3"/>
  <c r="BW80" i="3"/>
  <c r="BX80" i="3"/>
  <c r="BY80" i="3"/>
  <c r="BZ80" i="3"/>
  <c r="CA80" i="3"/>
  <c r="CB80" i="3"/>
  <c r="CC80" i="3"/>
  <c r="CD80" i="3"/>
  <c r="CE80" i="3"/>
  <c r="CF80" i="3"/>
  <c r="CG80" i="3"/>
  <c r="CV80" i="3"/>
  <c r="CU80" i="3"/>
  <c r="CS80" i="3"/>
  <c r="CR80" i="3"/>
  <c r="CQ80" i="3"/>
  <c r="CO80" i="3"/>
  <c r="CN80" i="3"/>
  <c r="CM80" i="3"/>
  <c r="CK80" i="3"/>
  <c r="BD51" i="3"/>
  <c r="BD80" i="3"/>
  <c r="CI80" i="3"/>
  <c r="BN90" i="3"/>
  <c r="AS90" i="3"/>
  <c r="AO90" i="3"/>
  <c r="AL90" i="3"/>
  <c r="AJ90" i="3"/>
  <c r="AG90" i="3"/>
  <c r="AB90" i="3"/>
  <c r="Y90" i="3"/>
  <c r="V90" i="3"/>
  <c r="R90" i="3"/>
  <c r="G90" i="3"/>
  <c r="BW79" i="3"/>
  <c r="BX79" i="3"/>
  <c r="BY79" i="3"/>
  <c r="BZ79" i="3"/>
  <c r="CA79" i="3"/>
  <c r="CB79" i="3"/>
  <c r="CC79" i="3"/>
  <c r="CD79" i="3"/>
  <c r="CE79" i="3"/>
  <c r="CF79" i="3"/>
  <c r="CG79" i="3"/>
  <c r="CV79" i="3"/>
  <c r="CU79" i="3"/>
  <c r="CS79" i="3"/>
  <c r="CR79" i="3"/>
  <c r="CQ79" i="3"/>
  <c r="CO79" i="3"/>
  <c r="CN79" i="3"/>
  <c r="CM79" i="3"/>
  <c r="CK79" i="3"/>
  <c r="BD48" i="3"/>
  <c r="CI79" i="3"/>
  <c r="BN89" i="3"/>
  <c r="AS89" i="3"/>
  <c r="AO89" i="3"/>
  <c r="AL89" i="3"/>
  <c r="AJ89" i="3"/>
  <c r="AG89" i="3"/>
  <c r="AB89" i="3"/>
  <c r="Y89" i="3"/>
  <c r="V89" i="3"/>
  <c r="R89" i="3"/>
  <c r="G89" i="3"/>
  <c r="BW78" i="3"/>
  <c r="BX78" i="3"/>
  <c r="BY78" i="3"/>
  <c r="BZ78" i="3"/>
  <c r="CA78" i="3"/>
  <c r="CB78" i="3"/>
  <c r="CC78" i="3"/>
  <c r="CD78" i="3"/>
  <c r="CE78" i="3"/>
  <c r="CF78" i="3"/>
  <c r="CG78" i="3"/>
  <c r="CV78" i="3"/>
  <c r="CU78" i="3"/>
  <c r="CS78" i="3"/>
  <c r="CR78" i="3"/>
  <c r="CQ78" i="3"/>
  <c r="CO78" i="3"/>
  <c r="CN78" i="3"/>
  <c r="CM78" i="3"/>
  <c r="CK78" i="3"/>
  <c r="BD45" i="3"/>
  <c r="CI78" i="3"/>
  <c r="BN88" i="3"/>
  <c r="AS88" i="3"/>
  <c r="AO88" i="3"/>
  <c r="AL88" i="3"/>
  <c r="AJ88" i="3"/>
  <c r="AG88" i="3"/>
  <c r="AB88" i="3"/>
  <c r="Y88" i="3"/>
  <c r="V88" i="3"/>
  <c r="R88" i="3"/>
  <c r="G88" i="3"/>
  <c r="BW77" i="3"/>
  <c r="BX77" i="3"/>
  <c r="BY77" i="3"/>
  <c r="BZ77" i="3"/>
  <c r="CA77" i="3"/>
  <c r="CB77" i="3"/>
  <c r="CC77" i="3"/>
  <c r="CD77" i="3"/>
  <c r="CE77" i="3"/>
  <c r="CF77" i="3"/>
  <c r="CG77" i="3"/>
  <c r="CV77" i="3"/>
  <c r="CU77" i="3"/>
  <c r="CS77" i="3"/>
  <c r="CR77" i="3"/>
  <c r="CQ77" i="3"/>
  <c r="CO77" i="3"/>
  <c r="CN77" i="3"/>
  <c r="CM77" i="3"/>
  <c r="CK77" i="3"/>
  <c r="BD42" i="3"/>
  <c r="BD77" i="3"/>
  <c r="CI77" i="3"/>
  <c r="BN87" i="3"/>
  <c r="AS87" i="3"/>
  <c r="AO87" i="3"/>
  <c r="AL87" i="3"/>
  <c r="AJ87" i="3"/>
  <c r="AG87" i="3"/>
  <c r="AB87" i="3"/>
  <c r="Y87" i="3"/>
  <c r="V87" i="3"/>
  <c r="R87" i="3"/>
  <c r="G87" i="3"/>
  <c r="BW76" i="3"/>
  <c r="BX76" i="3"/>
  <c r="BY76" i="3"/>
  <c r="BZ76" i="3"/>
  <c r="CA76" i="3"/>
  <c r="CB76" i="3"/>
  <c r="CC76" i="3"/>
  <c r="CD76" i="3"/>
  <c r="CE76" i="3"/>
  <c r="CF76" i="3"/>
  <c r="CG76" i="3"/>
  <c r="CV76" i="3"/>
  <c r="CU76" i="3"/>
  <c r="CS76" i="3"/>
  <c r="CR76" i="3"/>
  <c r="CQ76" i="3"/>
  <c r="CO76" i="3"/>
  <c r="CN76" i="3"/>
  <c r="CM76" i="3"/>
  <c r="CK76" i="3"/>
  <c r="BD39" i="3"/>
  <c r="CI76" i="3"/>
  <c r="BN86" i="3"/>
  <c r="AS86" i="3"/>
  <c r="AO86" i="3"/>
  <c r="AL86" i="3"/>
  <c r="AJ86" i="3"/>
  <c r="AG86" i="3"/>
  <c r="AB86" i="3"/>
  <c r="Y86" i="3"/>
  <c r="V86" i="3"/>
  <c r="R86" i="3"/>
  <c r="G86" i="3"/>
  <c r="BW75" i="3"/>
  <c r="BX75" i="3"/>
  <c r="BY75" i="3"/>
  <c r="BZ75" i="3"/>
  <c r="CA75" i="3"/>
  <c r="CB75" i="3"/>
  <c r="CC75" i="3"/>
  <c r="CD75" i="3"/>
  <c r="CE75" i="3"/>
  <c r="CF75" i="3"/>
  <c r="CG75" i="3"/>
  <c r="CV75" i="3"/>
  <c r="CU75" i="3"/>
  <c r="CS75" i="3"/>
  <c r="CR75" i="3"/>
  <c r="CQ75" i="3"/>
  <c r="CO75" i="3"/>
  <c r="CN75" i="3"/>
  <c r="CM75" i="3"/>
  <c r="CK75" i="3"/>
  <c r="BD36" i="3"/>
  <c r="BD75" i="3"/>
  <c r="CI75" i="3"/>
  <c r="BN85" i="3"/>
  <c r="AS85" i="3"/>
  <c r="AO85" i="3"/>
  <c r="AL85" i="3"/>
  <c r="AJ85" i="3"/>
  <c r="AG85" i="3"/>
  <c r="AB85" i="3"/>
  <c r="Y85" i="3"/>
  <c r="V85" i="3"/>
  <c r="R85" i="3"/>
  <c r="G85" i="3"/>
  <c r="BW74" i="3"/>
  <c r="BX74" i="3"/>
  <c r="BY74" i="3"/>
  <c r="BZ74" i="3"/>
  <c r="CA74" i="3"/>
  <c r="CB74" i="3"/>
  <c r="CC74" i="3"/>
  <c r="CD74" i="3"/>
  <c r="CE74" i="3"/>
  <c r="CF74" i="3"/>
  <c r="CG74" i="3"/>
  <c r="CV74" i="3"/>
  <c r="CU74" i="3"/>
  <c r="CS74" i="3"/>
  <c r="CR74" i="3"/>
  <c r="CQ74" i="3"/>
  <c r="CO74" i="3"/>
  <c r="CN74" i="3"/>
  <c r="CM74" i="3"/>
  <c r="CK74" i="3"/>
  <c r="BD33" i="3"/>
  <c r="CI74" i="3"/>
  <c r="BN84" i="3"/>
  <c r="AS84" i="3"/>
  <c r="AO84" i="3"/>
  <c r="AL84" i="3"/>
  <c r="AJ84" i="3"/>
  <c r="AG84" i="3"/>
  <c r="AB84" i="3"/>
  <c r="Y84" i="3"/>
  <c r="V84" i="3"/>
  <c r="R84" i="3"/>
  <c r="G84" i="3"/>
  <c r="BW73" i="3"/>
  <c r="BX73" i="3"/>
  <c r="BY73" i="3"/>
  <c r="BZ73" i="3"/>
  <c r="CA73" i="3"/>
  <c r="CB73" i="3"/>
  <c r="CC73" i="3"/>
  <c r="CD73" i="3"/>
  <c r="CE73" i="3"/>
  <c r="CF73" i="3"/>
  <c r="CG73" i="3"/>
  <c r="CV73" i="3"/>
  <c r="CU73" i="3"/>
  <c r="CS73" i="3"/>
  <c r="CR73" i="3"/>
  <c r="CQ73" i="3"/>
  <c r="CO73" i="3"/>
  <c r="CN73" i="3"/>
  <c r="CM73" i="3"/>
  <c r="CK73" i="3"/>
  <c r="BD30" i="3"/>
  <c r="CI73" i="3"/>
  <c r="BN83" i="3"/>
  <c r="AS83" i="3"/>
  <c r="AO83" i="3"/>
  <c r="AL83" i="3"/>
  <c r="AJ83" i="3"/>
  <c r="AG83" i="3"/>
  <c r="AB83" i="3"/>
  <c r="Y83" i="3"/>
  <c r="V83" i="3"/>
  <c r="R83" i="3"/>
  <c r="G83" i="3"/>
  <c r="BW72" i="3"/>
  <c r="BX72" i="3"/>
  <c r="BY72" i="3"/>
  <c r="BZ72" i="3"/>
  <c r="CA72" i="3"/>
  <c r="CB72" i="3"/>
  <c r="CC72" i="3"/>
  <c r="CD72" i="3"/>
  <c r="CE72" i="3"/>
  <c r="CF72" i="3"/>
  <c r="CG72" i="3"/>
  <c r="CV72" i="3"/>
  <c r="CU72" i="3"/>
  <c r="CS72" i="3"/>
  <c r="CR72" i="3"/>
  <c r="CQ72" i="3"/>
  <c r="CO72" i="3"/>
  <c r="CN72" i="3"/>
  <c r="CM72" i="3"/>
  <c r="CK72" i="3"/>
  <c r="BD27" i="3"/>
  <c r="BD72" i="3"/>
  <c r="CI72" i="3"/>
  <c r="BN82" i="3"/>
  <c r="AS82" i="3"/>
  <c r="AO82" i="3"/>
  <c r="AL82" i="3"/>
  <c r="AJ82" i="3"/>
  <c r="AG82" i="3"/>
  <c r="AB82" i="3"/>
  <c r="Y82" i="3"/>
  <c r="V82" i="3"/>
  <c r="R82" i="3"/>
  <c r="G82" i="3"/>
  <c r="BW71" i="3"/>
  <c r="BX71" i="3"/>
  <c r="BY71" i="3"/>
  <c r="BZ71" i="3"/>
  <c r="CA71" i="3"/>
  <c r="CB71" i="3"/>
  <c r="CC71" i="3"/>
  <c r="CD71" i="3"/>
  <c r="CE71" i="3"/>
  <c r="CF71" i="3"/>
  <c r="CG71" i="3"/>
  <c r="CV71" i="3"/>
  <c r="CU71" i="3"/>
  <c r="CS71" i="3"/>
  <c r="CR71" i="3"/>
  <c r="CQ71" i="3"/>
  <c r="CO71" i="3"/>
  <c r="CN71" i="3"/>
  <c r="CM71" i="3"/>
  <c r="CK71" i="3"/>
  <c r="BD24" i="3"/>
  <c r="CI71" i="3"/>
  <c r="BN81" i="3"/>
  <c r="AS81" i="3"/>
  <c r="AO81" i="3"/>
  <c r="AL81" i="3"/>
  <c r="AJ81" i="3"/>
  <c r="AG81" i="3"/>
  <c r="AB81" i="3"/>
  <c r="Y81" i="3"/>
  <c r="V81" i="3"/>
  <c r="R81" i="3"/>
  <c r="G81" i="3"/>
  <c r="BW70" i="3"/>
  <c r="BX70" i="3"/>
  <c r="BY70" i="3"/>
  <c r="BZ70" i="3"/>
  <c r="CA70" i="3"/>
  <c r="CB70" i="3"/>
  <c r="CC70" i="3"/>
  <c r="CD70" i="3"/>
  <c r="CE70" i="3"/>
  <c r="CF70" i="3"/>
  <c r="CG70" i="3"/>
  <c r="CV70" i="3"/>
  <c r="CU70" i="3"/>
  <c r="CS70" i="3"/>
  <c r="CR70" i="3"/>
  <c r="CQ70" i="3"/>
  <c r="CO70" i="3"/>
  <c r="CN70" i="3"/>
  <c r="CM70" i="3"/>
  <c r="CK70" i="3"/>
  <c r="BD21" i="3"/>
  <c r="CI70" i="3"/>
  <c r="BN80" i="3"/>
  <c r="AS80" i="3"/>
  <c r="AO80" i="3"/>
  <c r="AL80" i="3"/>
  <c r="AJ80" i="3"/>
  <c r="AG80" i="3"/>
  <c r="AB80" i="3"/>
  <c r="Y80" i="3"/>
  <c r="V80" i="3"/>
  <c r="R80" i="3"/>
  <c r="G80" i="3"/>
  <c r="BW69" i="3"/>
  <c r="BX69" i="3"/>
  <c r="BY69" i="3"/>
  <c r="BZ69" i="3"/>
  <c r="CA69" i="3"/>
  <c r="CB69" i="3"/>
  <c r="CC69" i="3"/>
  <c r="CD69" i="3"/>
  <c r="CE69" i="3"/>
  <c r="CF69" i="3"/>
  <c r="CG69" i="3"/>
  <c r="CV69" i="3"/>
  <c r="CU69" i="3"/>
  <c r="CS69" i="3"/>
  <c r="CR69" i="3"/>
  <c r="CQ69" i="3"/>
  <c r="CO69" i="3"/>
  <c r="CN69" i="3"/>
  <c r="CM69" i="3"/>
  <c r="CK69" i="3"/>
  <c r="BD18" i="3"/>
  <c r="BD69" i="3"/>
  <c r="CI69" i="3"/>
  <c r="BN79" i="3"/>
  <c r="AS79" i="3"/>
  <c r="AO79" i="3"/>
  <c r="AL79" i="3"/>
  <c r="AJ79" i="3"/>
  <c r="AG79" i="3"/>
  <c r="AB79" i="3"/>
  <c r="Y79" i="3"/>
  <c r="V79" i="3"/>
  <c r="R79" i="3"/>
  <c r="G79" i="3"/>
  <c r="BW68" i="3"/>
  <c r="BX68" i="3"/>
  <c r="BY68" i="3"/>
  <c r="BZ68" i="3"/>
  <c r="CA68" i="3"/>
  <c r="CB68" i="3"/>
  <c r="CC68" i="3"/>
  <c r="CD68" i="3"/>
  <c r="CE68" i="3"/>
  <c r="CF68" i="3"/>
  <c r="CG68" i="3"/>
  <c r="CV68" i="3"/>
  <c r="CU68" i="3"/>
  <c r="CS68" i="3"/>
  <c r="CR68" i="3"/>
  <c r="CQ68" i="3"/>
  <c r="CO68" i="3"/>
  <c r="CN68" i="3"/>
  <c r="CM68" i="3"/>
  <c r="CK68" i="3"/>
  <c r="BD15" i="3"/>
  <c r="CI68" i="3"/>
  <c r="BN78" i="3"/>
  <c r="AS78" i="3"/>
  <c r="AO78" i="3"/>
  <c r="AL78" i="3"/>
  <c r="AJ78" i="3"/>
  <c r="AG78" i="3"/>
  <c r="AB78" i="3"/>
  <c r="Y78" i="3"/>
  <c r="V78" i="3"/>
  <c r="R78" i="3"/>
  <c r="G78" i="3"/>
  <c r="BW67" i="3"/>
  <c r="BX67" i="3"/>
  <c r="BY67" i="3"/>
  <c r="BZ67" i="3"/>
  <c r="CA67" i="3"/>
  <c r="CB67" i="3"/>
  <c r="CC67" i="3"/>
  <c r="CD67" i="3"/>
  <c r="CE67" i="3"/>
  <c r="CF67" i="3"/>
  <c r="CG67" i="3"/>
  <c r="CV67" i="3"/>
  <c r="CU67" i="3"/>
  <c r="CS67" i="3"/>
  <c r="CR67" i="3"/>
  <c r="CQ67" i="3"/>
  <c r="CO67" i="3"/>
  <c r="CN67" i="3"/>
  <c r="CM67" i="3"/>
  <c r="CK67" i="3"/>
  <c r="BD12" i="3"/>
  <c r="CI67" i="3"/>
  <c r="BN77" i="3"/>
  <c r="AS77" i="3"/>
  <c r="AO77" i="3"/>
  <c r="AL77" i="3"/>
  <c r="AJ77" i="3"/>
  <c r="AG77" i="3"/>
  <c r="AB77" i="3"/>
  <c r="Y77" i="3"/>
  <c r="V77" i="3"/>
  <c r="R77" i="3"/>
  <c r="G77" i="3"/>
  <c r="BW66" i="3"/>
  <c r="BX66" i="3"/>
  <c r="BY66" i="3"/>
  <c r="BZ66" i="3"/>
  <c r="CA66" i="3"/>
  <c r="CB66" i="3"/>
  <c r="CC66" i="3"/>
  <c r="CD66" i="3"/>
  <c r="CE66" i="3"/>
  <c r="CF66" i="3"/>
  <c r="CG66" i="3"/>
  <c r="CV66" i="3"/>
  <c r="CU66" i="3"/>
  <c r="CS66" i="3"/>
  <c r="CR66" i="3"/>
  <c r="CQ66" i="3"/>
  <c r="CO66" i="3"/>
  <c r="CN66" i="3"/>
  <c r="CM66" i="3"/>
  <c r="CK66" i="3"/>
  <c r="BD9" i="3"/>
  <c r="BD66" i="3"/>
  <c r="CI66" i="3"/>
  <c r="BN76" i="3"/>
  <c r="AS76" i="3"/>
  <c r="AO76" i="3"/>
  <c r="AL76" i="3"/>
  <c r="AJ76" i="3"/>
  <c r="AG76" i="3"/>
  <c r="AB76" i="3"/>
  <c r="Y76" i="3"/>
  <c r="V76" i="3"/>
  <c r="R76" i="3"/>
  <c r="G76" i="3"/>
  <c r="BW65" i="3"/>
  <c r="BX65" i="3"/>
  <c r="BY65" i="3"/>
  <c r="BZ65" i="3"/>
  <c r="CA65" i="3"/>
  <c r="CB65" i="3"/>
  <c r="CC65" i="3"/>
  <c r="CD65" i="3"/>
  <c r="CE65" i="3"/>
  <c r="CF65" i="3"/>
  <c r="CG65" i="3"/>
  <c r="CV65" i="3"/>
  <c r="CU65" i="3"/>
  <c r="CS65" i="3"/>
  <c r="CR65" i="3"/>
  <c r="CQ65" i="3"/>
  <c r="CO65" i="3"/>
  <c r="CN65" i="3"/>
  <c r="CM65" i="3"/>
  <c r="CK65" i="3"/>
  <c r="BD6" i="3"/>
  <c r="CI65" i="3"/>
  <c r="BN75" i="3"/>
  <c r="AS75" i="3"/>
  <c r="AO75" i="3"/>
  <c r="AL75" i="3"/>
  <c r="AJ75" i="3"/>
  <c r="AG75" i="3"/>
  <c r="AB75" i="3"/>
  <c r="Y75" i="3"/>
  <c r="V75" i="3"/>
  <c r="R75" i="3"/>
  <c r="G75" i="3"/>
  <c r="BW64" i="3"/>
  <c r="BX64" i="3"/>
  <c r="BY64" i="3"/>
  <c r="BZ64" i="3"/>
  <c r="CA64" i="3"/>
  <c r="CB64" i="3"/>
  <c r="CC64" i="3"/>
  <c r="CD64" i="3"/>
  <c r="CE64" i="3"/>
  <c r="CF64" i="3"/>
  <c r="CG64" i="3"/>
  <c r="CV64" i="3"/>
  <c r="CU64" i="3"/>
  <c r="CS64" i="3"/>
  <c r="CR64" i="3"/>
  <c r="CQ64" i="3"/>
  <c r="CO64" i="3"/>
  <c r="CN64" i="3"/>
  <c r="CM64" i="3"/>
  <c r="CK64" i="3"/>
  <c r="BD3" i="3"/>
  <c r="CI64" i="3"/>
  <c r="BN74" i="3"/>
  <c r="AS74" i="3"/>
  <c r="AO74" i="3"/>
  <c r="AL74" i="3"/>
  <c r="AJ74" i="3"/>
  <c r="AG74" i="3"/>
  <c r="AB74" i="3"/>
  <c r="Y74" i="3"/>
  <c r="V74" i="3"/>
  <c r="R74" i="3"/>
  <c r="G74" i="3"/>
  <c r="BW63" i="3"/>
  <c r="BX63" i="3"/>
  <c r="BY63" i="3"/>
  <c r="BZ63" i="3"/>
  <c r="CA63" i="3"/>
  <c r="CB63" i="3"/>
  <c r="CC63" i="3"/>
  <c r="CD63" i="3"/>
  <c r="CE63" i="3"/>
  <c r="CF63" i="3"/>
  <c r="CG63" i="3"/>
  <c r="CV63" i="3"/>
  <c r="CU63" i="3"/>
  <c r="CS63" i="3"/>
  <c r="CR63" i="3"/>
  <c r="CQ63" i="3"/>
  <c r="CO63" i="3"/>
  <c r="CN63" i="3"/>
  <c r="CM63" i="3"/>
  <c r="CK63" i="3"/>
  <c r="BD63" i="3"/>
  <c r="CI63" i="3"/>
  <c r="BN73" i="3"/>
  <c r="AS73" i="3"/>
  <c r="AO73" i="3"/>
  <c r="AL73" i="3"/>
  <c r="AJ73" i="3"/>
  <c r="AG73" i="3"/>
  <c r="AB73" i="3"/>
  <c r="Y73" i="3"/>
  <c r="V73" i="3"/>
  <c r="R73" i="3"/>
  <c r="G73" i="3"/>
  <c r="BW62" i="3"/>
  <c r="BX62" i="3"/>
  <c r="BY62" i="3"/>
  <c r="BZ62" i="3"/>
  <c r="CA62" i="3"/>
  <c r="CB62" i="3"/>
  <c r="CC62" i="3"/>
  <c r="CD62" i="3"/>
  <c r="CE62" i="3"/>
  <c r="CF62" i="3"/>
  <c r="CG62" i="3"/>
  <c r="CV62" i="3"/>
  <c r="CU62" i="3"/>
  <c r="CS62" i="3"/>
  <c r="CR62" i="3"/>
  <c r="CQ62" i="3"/>
  <c r="CO62" i="3"/>
  <c r="CN62" i="3"/>
  <c r="CM62" i="3"/>
  <c r="CK62" i="3"/>
  <c r="CI62" i="3"/>
  <c r="BN72" i="3"/>
  <c r="AS72" i="3"/>
  <c r="AO72" i="3"/>
  <c r="AL72" i="3"/>
  <c r="AJ72" i="3"/>
  <c r="AG72" i="3"/>
  <c r="AB72" i="3"/>
  <c r="Y72" i="3"/>
  <c r="V72" i="3"/>
  <c r="R72" i="3"/>
  <c r="G72" i="3"/>
  <c r="BW61" i="3"/>
  <c r="BX61" i="3"/>
  <c r="BY61" i="3"/>
  <c r="BZ61" i="3"/>
  <c r="CA61" i="3"/>
  <c r="CB61" i="3"/>
  <c r="CC61" i="3"/>
  <c r="CD61" i="3"/>
  <c r="CE61" i="3"/>
  <c r="CF61" i="3"/>
  <c r="CG61" i="3"/>
  <c r="CV61" i="3"/>
  <c r="CU61" i="3"/>
  <c r="CS61" i="3"/>
  <c r="CR61" i="3"/>
  <c r="CQ61" i="3"/>
  <c r="CO61" i="3"/>
  <c r="CN61" i="3"/>
  <c r="CM61" i="3"/>
  <c r="CK61" i="3"/>
  <c r="CI61" i="3"/>
  <c r="BN71" i="3"/>
  <c r="AS71" i="3"/>
  <c r="AO71" i="3"/>
  <c r="AL71" i="3"/>
  <c r="AJ71" i="3"/>
  <c r="AG71" i="3"/>
  <c r="AB71" i="3"/>
  <c r="Y71" i="3"/>
  <c r="V71" i="3"/>
  <c r="R71" i="3"/>
  <c r="G71" i="3"/>
  <c r="BW60" i="3"/>
  <c r="BX60" i="3"/>
  <c r="BY60" i="3"/>
  <c r="BZ60" i="3"/>
  <c r="CA60" i="3"/>
  <c r="CB60" i="3"/>
  <c r="CC60" i="3"/>
  <c r="CD60" i="3"/>
  <c r="CE60" i="3"/>
  <c r="CF60" i="3"/>
  <c r="CG60" i="3"/>
  <c r="CV60" i="3"/>
  <c r="CU60" i="3"/>
  <c r="CS60" i="3"/>
  <c r="CR60" i="3"/>
  <c r="CQ60" i="3"/>
  <c r="CO60" i="3"/>
  <c r="CN60" i="3"/>
  <c r="CM60" i="3"/>
  <c r="CK60" i="3"/>
  <c r="BD60" i="3"/>
  <c r="CI60" i="3"/>
  <c r="BN70" i="3"/>
  <c r="AS70" i="3"/>
  <c r="AO70" i="3"/>
  <c r="AL70" i="3"/>
  <c r="AJ70" i="3"/>
  <c r="AG70" i="3"/>
  <c r="AB70" i="3"/>
  <c r="Y70" i="3"/>
  <c r="V70" i="3"/>
  <c r="R70" i="3"/>
  <c r="G70" i="3"/>
  <c r="BW59" i="3"/>
  <c r="BX59" i="3"/>
  <c r="BY59" i="3"/>
  <c r="BZ59" i="3"/>
  <c r="CA59" i="3"/>
  <c r="CB59" i="3"/>
  <c r="CC59" i="3"/>
  <c r="CD59" i="3"/>
  <c r="CE59" i="3"/>
  <c r="CF59" i="3"/>
  <c r="CG59" i="3"/>
  <c r="CV59" i="3"/>
  <c r="CU59" i="3"/>
  <c r="CS59" i="3"/>
  <c r="CR59" i="3"/>
  <c r="CQ59" i="3"/>
  <c r="CO59" i="3"/>
  <c r="CN59" i="3"/>
  <c r="CM59" i="3"/>
  <c r="CK59" i="3"/>
  <c r="BD59" i="3"/>
  <c r="CI59" i="3"/>
  <c r="BN69" i="3"/>
  <c r="AS69" i="3"/>
  <c r="AO69" i="3"/>
  <c r="AL69" i="3"/>
  <c r="AJ69" i="3"/>
  <c r="AG69" i="3"/>
  <c r="AB69" i="3"/>
  <c r="Y69" i="3"/>
  <c r="V69" i="3"/>
  <c r="R69" i="3"/>
  <c r="G69" i="3"/>
  <c r="BW58" i="3"/>
  <c r="BX58" i="3"/>
  <c r="BY58" i="3"/>
  <c r="BZ58" i="3"/>
  <c r="CA58" i="3"/>
  <c r="CB58" i="3"/>
  <c r="CC58" i="3"/>
  <c r="CD58" i="3"/>
  <c r="CE58" i="3"/>
  <c r="CF58" i="3"/>
  <c r="CG58" i="3"/>
  <c r="CV58" i="3"/>
  <c r="CU58" i="3"/>
  <c r="CS58" i="3"/>
  <c r="CR58" i="3"/>
  <c r="CQ58" i="3"/>
  <c r="CO58" i="3"/>
  <c r="CN58" i="3"/>
  <c r="CM58" i="3"/>
  <c r="CK58" i="3"/>
  <c r="CI58" i="3"/>
  <c r="BN68" i="3"/>
  <c r="AS68" i="3"/>
  <c r="AO68" i="3"/>
  <c r="AL68" i="3"/>
  <c r="AJ68" i="3"/>
  <c r="AG68" i="3"/>
  <c r="AB68" i="3"/>
  <c r="Y68" i="3"/>
  <c r="V68" i="3"/>
  <c r="R68" i="3"/>
  <c r="G68" i="3"/>
  <c r="BW57" i="3"/>
  <c r="BX57" i="3"/>
  <c r="BY57" i="3"/>
  <c r="BZ57" i="3"/>
  <c r="CA57" i="3"/>
  <c r="CB57" i="3"/>
  <c r="CC57" i="3"/>
  <c r="CD57" i="3"/>
  <c r="CE57" i="3"/>
  <c r="CF57" i="3"/>
  <c r="CG57" i="3"/>
  <c r="CV57" i="3"/>
  <c r="CU57" i="3"/>
  <c r="CS57" i="3"/>
  <c r="CR57" i="3"/>
  <c r="CQ57" i="3"/>
  <c r="CO57" i="3"/>
  <c r="CN57" i="3"/>
  <c r="CM57" i="3"/>
  <c r="CK57" i="3"/>
  <c r="CI57" i="3"/>
  <c r="BN67" i="3"/>
  <c r="AS67" i="3"/>
  <c r="AO67" i="3"/>
  <c r="AL67" i="3"/>
  <c r="AJ67" i="3"/>
  <c r="AG67" i="3"/>
  <c r="AB67" i="3"/>
  <c r="Y67" i="3"/>
  <c r="V67" i="3"/>
  <c r="R67" i="3"/>
  <c r="G67" i="3"/>
  <c r="BW56" i="3"/>
  <c r="BX56" i="3"/>
  <c r="BY56" i="3"/>
  <c r="BZ56" i="3"/>
  <c r="CA56" i="3"/>
  <c r="CB56" i="3"/>
  <c r="CC56" i="3"/>
  <c r="CD56" i="3"/>
  <c r="CE56" i="3"/>
  <c r="CF56" i="3"/>
  <c r="CG56" i="3"/>
  <c r="CV56" i="3"/>
  <c r="CU56" i="3"/>
  <c r="CS56" i="3"/>
  <c r="CR56" i="3"/>
  <c r="CQ56" i="3"/>
  <c r="CO56" i="3"/>
  <c r="CN56" i="3"/>
  <c r="CM56" i="3"/>
  <c r="CK56" i="3"/>
  <c r="BD56" i="3"/>
  <c r="CI56" i="3"/>
  <c r="BN66" i="3"/>
  <c r="AS66" i="3"/>
  <c r="AO66" i="3"/>
  <c r="AL66" i="3"/>
  <c r="AJ66" i="3"/>
  <c r="AG66" i="3"/>
  <c r="AB66" i="3"/>
  <c r="Y66" i="3"/>
  <c r="V66" i="3"/>
  <c r="R66" i="3"/>
  <c r="G66" i="3"/>
  <c r="BW55" i="3"/>
  <c r="BX55" i="3"/>
  <c r="BY55" i="3"/>
  <c r="BZ55" i="3"/>
  <c r="CA55" i="3"/>
  <c r="CB55" i="3"/>
  <c r="CC55" i="3"/>
  <c r="CD55" i="3"/>
  <c r="CE55" i="3"/>
  <c r="CF55" i="3"/>
  <c r="CG55" i="3"/>
  <c r="CV55" i="3"/>
  <c r="CU55" i="3"/>
  <c r="CS55" i="3"/>
  <c r="CR55" i="3"/>
  <c r="CQ55" i="3"/>
  <c r="CO55" i="3"/>
  <c r="CN55" i="3"/>
  <c r="CM55" i="3"/>
  <c r="CK55" i="3"/>
  <c r="CI55" i="3"/>
  <c r="BN65" i="3"/>
  <c r="AS65" i="3"/>
  <c r="AO65" i="3"/>
  <c r="AL65" i="3"/>
  <c r="AJ65" i="3"/>
  <c r="AG65" i="3"/>
  <c r="AB65" i="3"/>
  <c r="Y65" i="3"/>
  <c r="V65" i="3"/>
  <c r="R65" i="3"/>
  <c r="G65" i="3"/>
  <c r="BW54" i="3"/>
  <c r="BX54" i="3"/>
  <c r="BY54" i="3"/>
  <c r="BZ54" i="3"/>
  <c r="CA54" i="3"/>
  <c r="CB54" i="3"/>
  <c r="CC54" i="3"/>
  <c r="CD54" i="3"/>
  <c r="CE54" i="3"/>
  <c r="CF54" i="3"/>
  <c r="CG54" i="3"/>
  <c r="CV54" i="3"/>
  <c r="CU54" i="3"/>
  <c r="CS54" i="3"/>
  <c r="CR54" i="3"/>
  <c r="CQ54" i="3"/>
  <c r="CO54" i="3"/>
  <c r="CN54" i="3"/>
  <c r="CM54" i="3"/>
  <c r="CK54" i="3"/>
  <c r="CI54" i="3"/>
  <c r="BN64" i="3"/>
  <c r="AS64" i="3"/>
  <c r="AO64" i="3"/>
  <c r="AL64" i="3"/>
  <c r="AJ64" i="3"/>
  <c r="AG64" i="3"/>
  <c r="AB64" i="3"/>
  <c r="Y64" i="3"/>
  <c r="V64" i="3"/>
  <c r="R64" i="3"/>
  <c r="G64" i="3"/>
  <c r="BW53" i="3"/>
  <c r="BX53" i="3"/>
  <c r="BY53" i="3"/>
  <c r="BZ53" i="3"/>
  <c r="CA53" i="3"/>
  <c r="CB53" i="3"/>
  <c r="CC53" i="3"/>
  <c r="CD53" i="3"/>
  <c r="CE53" i="3"/>
  <c r="CF53" i="3"/>
  <c r="CG53" i="3"/>
  <c r="CV53" i="3"/>
  <c r="CU53" i="3"/>
  <c r="CS53" i="3"/>
  <c r="CR53" i="3"/>
  <c r="CQ53" i="3"/>
  <c r="CO53" i="3"/>
  <c r="CN53" i="3"/>
  <c r="CM53" i="3"/>
  <c r="CK53" i="3"/>
  <c r="BD53" i="3"/>
  <c r="CI53" i="3"/>
  <c r="BN63" i="3"/>
  <c r="AS63" i="3"/>
  <c r="AO63" i="3"/>
  <c r="AL63" i="3"/>
  <c r="AJ63" i="3"/>
  <c r="AG63" i="3"/>
  <c r="AB63" i="3"/>
  <c r="Y63" i="3"/>
  <c r="V63" i="3"/>
  <c r="R63" i="3"/>
  <c r="G63" i="3"/>
  <c r="BW52" i="3"/>
  <c r="BX52" i="3"/>
  <c r="BY52" i="3"/>
  <c r="BZ52" i="3"/>
  <c r="CA52" i="3"/>
  <c r="CB52" i="3"/>
  <c r="CC52" i="3"/>
  <c r="CD52" i="3"/>
  <c r="CE52" i="3"/>
  <c r="CF52" i="3"/>
  <c r="CG52" i="3"/>
  <c r="CV52" i="3"/>
  <c r="CU52" i="3"/>
  <c r="CS52" i="3"/>
  <c r="CR52" i="3"/>
  <c r="CQ52" i="3"/>
  <c r="CO52" i="3"/>
  <c r="CN52" i="3"/>
  <c r="CM52" i="3"/>
  <c r="CK52" i="3"/>
  <c r="CI52" i="3"/>
  <c r="BN62" i="3"/>
  <c r="AS62" i="3"/>
  <c r="AO62" i="3"/>
  <c r="AL62" i="3"/>
  <c r="AJ62" i="3"/>
  <c r="AG62" i="3"/>
  <c r="AB62" i="3"/>
  <c r="Y62" i="3"/>
  <c r="V62" i="3"/>
  <c r="R62" i="3"/>
  <c r="G62" i="3"/>
  <c r="BW51" i="3"/>
  <c r="BX51" i="3"/>
  <c r="BY51" i="3"/>
  <c r="BZ51" i="3"/>
  <c r="CA51" i="3"/>
  <c r="CB51" i="3"/>
  <c r="CC51" i="3"/>
  <c r="CD51" i="3"/>
  <c r="CE51" i="3"/>
  <c r="CF51" i="3"/>
  <c r="CG51" i="3"/>
  <c r="CV51" i="3"/>
  <c r="CU51" i="3"/>
  <c r="CS51" i="3"/>
  <c r="CR51" i="3"/>
  <c r="CQ51" i="3"/>
  <c r="CO51" i="3"/>
  <c r="CN51" i="3"/>
  <c r="CM51" i="3"/>
  <c r="CK51" i="3"/>
  <c r="CI51" i="3"/>
  <c r="BN61" i="3"/>
  <c r="AS61" i="3"/>
  <c r="AO61" i="3"/>
  <c r="AL61" i="3"/>
  <c r="AJ61" i="3"/>
  <c r="AG61" i="3"/>
  <c r="AB61" i="3"/>
  <c r="Y61" i="3"/>
  <c r="V61" i="3"/>
  <c r="R61" i="3"/>
  <c r="G61" i="3"/>
  <c r="BW50" i="3"/>
  <c r="BX50" i="3"/>
  <c r="BY50" i="3"/>
  <c r="BZ50" i="3"/>
  <c r="CA50" i="3"/>
  <c r="CB50" i="3"/>
  <c r="CC50" i="3"/>
  <c r="CD50" i="3"/>
  <c r="CE50" i="3"/>
  <c r="CF50" i="3"/>
  <c r="CG50" i="3"/>
  <c r="CV50" i="3"/>
  <c r="CU50" i="3"/>
  <c r="CS50" i="3"/>
  <c r="CR50" i="3"/>
  <c r="CQ50" i="3"/>
  <c r="CO50" i="3"/>
  <c r="CN50" i="3"/>
  <c r="CM50" i="3"/>
  <c r="CK50" i="3"/>
  <c r="BD50" i="3"/>
  <c r="CI50" i="3"/>
  <c r="BN60" i="3"/>
  <c r="AS60" i="3"/>
  <c r="AO60" i="3"/>
  <c r="AL60" i="3"/>
  <c r="AJ60" i="3"/>
  <c r="AG60" i="3"/>
  <c r="AB60" i="3"/>
  <c r="Y60" i="3"/>
  <c r="V60" i="3"/>
  <c r="R60" i="3"/>
  <c r="G60" i="3"/>
  <c r="BW49" i="3"/>
  <c r="BX49" i="3"/>
  <c r="BY49" i="3"/>
  <c r="BZ49" i="3"/>
  <c r="CA49" i="3"/>
  <c r="CB49" i="3"/>
  <c r="CC49" i="3"/>
  <c r="CD49" i="3"/>
  <c r="CE49" i="3"/>
  <c r="CF49" i="3"/>
  <c r="CG49" i="3"/>
  <c r="CV49" i="3"/>
  <c r="CU49" i="3"/>
  <c r="CS49" i="3"/>
  <c r="CR49" i="3"/>
  <c r="CQ49" i="3"/>
  <c r="CO49" i="3"/>
  <c r="CN49" i="3"/>
  <c r="CM49" i="3"/>
  <c r="CK49" i="3"/>
  <c r="CI49" i="3"/>
  <c r="BN59" i="3"/>
  <c r="AS59" i="3"/>
  <c r="AO59" i="3"/>
  <c r="AL59" i="3"/>
  <c r="AJ59" i="3"/>
  <c r="AG59" i="3"/>
  <c r="AB59" i="3"/>
  <c r="Y59" i="3"/>
  <c r="V59" i="3"/>
  <c r="R59" i="3"/>
  <c r="G59" i="3"/>
  <c r="BW48" i="3"/>
  <c r="BX48" i="3"/>
  <c r="BY48" i="3"/>
  <c r="BZ48" i="3"/>
  <c r="CA48" i="3"/>
  <c r="CB48" i="3"/>
  <c r="CC48" i="3"/>
  <c r="CD48" i="3"/>
  <c r="CE48" i="3"/>
  <c r="CF48" i="3"/>
  <c r="CG48" i="3"/>
  <c r="CV48" i="3"/>
  <c r="CU48" i="3"/>
  <c r="CS48" i="3"/>
  <c r="CR48" i="3"/>
  <c r="CQ48" i="3"/>
  <c r="CO48" i="3"/>
  <c r="CN48" i="3"/>
  <c r="CM48" i="3"/>
  <c r="CK48" i="3"/>
  <c r="CI48" i="3"/>
  <c r="BW47" i="3"/>
  <c r="BX47" i="3"/>
  <c r="BY47" i="3"/>
  <c r="BZ47" i="3"/>
  <c r="CA47" i="3"/>
  <c r="CB47" i="3"/>
  <c r="CC47" i="3"/>
  <c r="CD47" i="3"/>
  <c r="CE47" i="3"/>
  <c r="CF47" i="3"/>
  <c r="CG47" i="3"/>
  <c r="CV47" i="3"/>
  <c r="CU47" i="3"/>
  <c r="CS47" i="3"/>
  <c r="CR47" i="3"/>
  <c r="CQ47" i="3"/>
  <c r="CO47" i="3"/>
  <c r="CN47" i="3"/>
  <c r="CM47" i="3"/>
  <c r="CK47" i="3"/>
  <c r="BD47" i="3"/>
  <c r="CI47" i="3"/>
  <c r="BN58" i="3"/>
  <c r="AS58" i="3"/>
  <c r="AO58" i="3"/>
  <c r="AL58" i="3"/>
  <c r="AJ58" i="3"/>
  <c r="AG58" i="3"/>
  <c r="AB58" i="3"/>
  <c r="Y58" i="3"/>
  <c r="V58" i="3"/>
  <c r="R58" i="3"/>
  <c r="G58" i="3"/>
  <c r="BW46" i="3"/>
  <c r="BX46" i="3"/>
  <c r="BY46" i="3"/>
  <c r="BZ46" i="3"/>
  <c r="CA46" i="3"/>
  <c r="CB46" i="3"/>
  <c r="CC46" i="3"/>
  <c r="CD46" i="3"/>
  <c r="CE46" i="3"/>
  <c r="CF46" i="3"/>
  <c r="CG46" i="3"/>
  <c r="CV46" i="3"/>
  <c r="CU46" i="3"/>
  <c r="CS46" i="3"/>
  <c r="CR46" i="3"/>
  <c r="CQ46" i="3"/>
  <c r="CO46" i="3"/>
  <c r="CN46" i="3"/>
  <c r="CM46" i="3"/>
  <c r="CK46" i="3"/>
  <c r="CI46" i="3"/>
  <c r="BN57" i="3"/>
  <c r="AS57" i="3"/>
  <c r="AO57" i="3"/>
  <c r="AL57" i="3"/>
  <c r="AJ57" i="3"/>
  <c r="AG57" i="3"/>
  <c r="AB57" i="3"/>
  <c r="Y57" i="3"/>
  <c r="V57" i="3"/>
  <c r="R57" i="3"/>
  <c r="G57" i="3"/>
  <c r="BW45" i="3"/>
  <c r="BX45" i="3"/>
  <c r="BY45" i="3"/>
  <c r="BZ45" i="3"/>
  <c r="CA45" i="3"/>
  <c r="CB45" i="3"/>
  <c r="CC45" i="3"/>
  <c r="CD45" i="3"/>
  <c r="CE45" i="3"/>
  <c r="CF45" i="3"/>
  <c r="CG45" i="3"/>
  <c r="CV45" i="3"/>
  <c r="CU45" i="3"/>
  <c r="CS45" i="3"/>
  <c r="CR45" i="3"/>
  <c r="CQ45" i="3"/>
  <c r="CO45" i="3"/>
  <c r="CN45" i="3"/>
  <c r="CM45" i="3"/>
  <c r="CK45" i="3"/>
  <c r="CI45" i="3"/>
  <c r="BN56" i="3"/>
  <c r="AS56" i="3"/>
  <c r="AO56" i="3"/>
  <c r="AL56" i="3"/>
  <c r="AJ56" i="3"/>
  <c r="AG56" i="3"/>
  <c r="AB56" i="3"/>
  <c r="Y56" i="3"/>
  <c r="V56" i="3"/>
  <c r="R56" i="3"/>
  <c r="G56" i="3"/>
  <c r="BW44" i="3"/>
  <c r="BX44" i="3"/>
  <c r="BY44" i="3"/>
  <c r="BZ44" i="3"/>
  <c r="CA44" i="3"/>
  <c r="CB44" i="3"/>
  <c r="CC44" i="3"/>
  <c r="CD44" i="3"/>
  <c r="CE44" i="3"/>
  <c r="CF44" i="3"/>
  <c r="CG44" i="3"/>
  <c r="CV44" i="3"/>
  <c r="CU44" i="3"/>
  <c r="CS44" i="3"/>
  <c r="CR44" i="3"/>
  <c r="CQ44" i="3"/>
  <c r="CO44" i="3"/>
  <c r="CN44" i="3"/>
  <c r="CM44" i="3"/>
  <c r="CK44" i="3"/>
  <c r="BD44" i="3"/>
  <c r="CI44" i="3"/>
  <c r="BW43" i="3"/>
  <c r="BX43" i="3"/>
  <c r="BY43" i="3"/>
  <c r="BZ43" i="3"/>
  <c r="CA43" i="3"/>
  <c r="CB43" i="3"/>
  <c r="CC43" i="3"/>
  <c r="CD43" i="3"/>
  <c r="CE43" i="3"/>
  <c r="CF43" i="3"/>
  <c r="CG43" i="3"/>
  <c r="CV43" i="3"/>
  <c r="CU43" i="3"/>
  <c r="CS43" i="3"/>
  <c r="CR43" i="3"/>
  <c r="CQ43" i="3"/>
  <c r="CO43" i="3"/>
  <c r="CN43" i="3"/>
  <c r="CM43" i="3"/>
  <c r="CK43" i="3"/>
  <c r="CI43" i="3"/>
  <c r="BN55" i="3"/>
  <c r="AS55" i="3"/>
  <c r="AO55" i="3"/>
  <c r="AL55" i="3"/>
  <c r="AJ55" i="3"/>
  <c r="AG55" i="3"/>
  <c r="AB55" i="3"/>
  <c r="Y55" i="3"/>
  <c r="V55" i="3"/>
  <c r="R55" i="3"/>
  <c r="G55" i="3"/>
  <c r="BW42" i="3"/>
  <c r="BX42" i="3"/>
  <c r="BY42" i="3"/>
  <c r="BZ42" i="3"/>
  <c r="CA42" i="3"/>
  <c r="CB42" i="3"/>
  <c r="CC42" i="3"/>
  <c r="CD42" i="3"/>
  <c r="CE42" i="3"/>
  <c r="CF42" i="3"/>
  <c r="CG42" i="3"/>
  <c r="CV42" i="3"/>
  <c r="CU42" i="3"/>
  <c r="CS42" i="3"/>
  <c r="CR42" i="3"/>
  <c r="CQ42" i="3"/>
  <c r="CO42" i="3"/>
  <c r="CN42" i="3"/>
  <c r="CM42" i="3"/>
  <c r="CK42" i="3"/>
  <c r="CI42" i="3"/>
  <c r="BN54" i="3"/>
  <c r="AS54" i="3"/>
  <c r="AO54" i="3"/>
  <c r="AL54" i="3"/>
  <c r="AJ54" i="3"/>
  <c r="AG54" i="3"/>
  <c r="AB54" i="3"/>
  <c r="Y54" i="3"/>
  <c r="V54" i="3"/>
  <c r="R54" i="3"/>
  <c r="G54" i="3"/>
  <c r="BW41" i="3"/>
  <c r="BX41" i="3"/>
  <c r="BY41" i="3"/>
  <c r="BZ41" i="3"/>
  <c r="CA41" i="3"/>
  <c r="CB41" i="3"/>
  <c r="CC41" i="3"/>
  <c r="CD41" i="3"/>
  <c r="CE41" i="3"/>
  <c r="CF41" i="3"/>
  <c r="CG41" i="3"/>
  <c r="CV41" i="3"/>
  <c r="CU41" i="3"/>
  <c r="CS41" i="3"/>
  <c r="CR41" i="3"/>
  <c r="CQ41" i="3"/>
  <c r="CO41" i="3"/>
  <c r="CN41" i="3"/>
  <c r="CM41" i="3"/>
  <c r="CK41" i="3"/>
  <c r="BD41" i="3"/>
  <c r="CI41" i="3"/>
  <c r="BN53" i="3"/>
  <c r="AS53" i="3"/>
  <c r="AO53" i="3"/>
  <c r="AL53" i="3"/>
  <c r="AJ53" i="3"/>
  <c r="AG53" i="3"/>
  <c r="AB53" i="3"/>
  <c r="Y53" i="3"/>
  <c r="V53" i="3"/>
  <c r="R53" i="3"/>
  <c r="G53" i="3"/>
  <c r="BW40" i="3"/>
  <c r="BX40" i="3"/>
  <c r="BY40" i="3"/>
  <c r="BZ40" i="3"/>
  <c r="CA40" i="3"/>
  <c r="CB40" i="3"/>
  <c r="CC40" i="3"/>
  <c r="CD40" i="3"/>
  <c r="CE40" i="3"/>
  <c r="CF40" i="3"/>
  <c r="CG40" i="3"/>
  <c r="CV40" i="3"/>
  <c r="CU40" i="3"/>
  <c r="CS40" i="3"/>
  <c r="CR40" i="3"/>
  <c r="CQ40" i="3"/>
  <c r="CO40" i="3"/>
  <c r="CN40" i="3"/>
  <c r="CM40" i="3"/>
  <c r="CK40" i="3"/>
  <c r="CI40" i="3"/>
  <c r="BW39" i="3"/>
  <c r="BX39" i="3"/>
  <c r="BY39" i="3"/>
  <c r="BZ39" i="3"/>
  <c r="CA39" i="3"/>
  <c r="CB39" i="3"/>
  <c r="CC39" i="3"/>
  <c r="CD39" i="3"/>
  <c r="CE39" i="3"/>
  <c r="CF39" i="3"/>
  <c r="CG39" i="3"/>
  <c r="CV39" i="3"/>
  <c r="CU39" i="3"/>
  <c r="CS39" i="3"/>
  <c r="CR39" i="3"/>
  <c r="CQ39" i="3"/>
  <c r="CO39" i="3"/>
  <c r="CN39" i="3"/>
  <c r="CM39" i="3"/>
  <c r="CK39" i="3"/>
  <c r="CI39" i="3"/>
  <c r="BN52" i="3"/>
  <c r="AS52" i="3"/>
  <c r="AO52" i="3"/>
  <c r="AL52" i="3"/>
  <c r="AJ52" i="3"/>
  <c r="AG52" i="3"/>
  <c r="AB52" i="3"/>
  <c r="Y52" i="3"/>
  <c r="V52" i="3"/>
  <c r="R52" i="3"/>
  <c r="G52" i="3"/>
  <c r="BW38" i="3"/>
  <c r="BX38" i="3"/>
  <c r="BY38" i="3"/>
  <c r="BZ38" i="3"/>
  <c r="CA38" i="3"/>
  <c r="CB38" i="3"/>
  <c r="CC38" i="3"/>
  <c r="CD38" i="3"/>
  <c r="CE38" i="3"/>
  <c r="CF38" i="3"/>
  <c r="CG38" i="3"/>
  <c r="CV38" i="3"/>
  <c r="CU38" i="3"/>
  <c r="CS38" i="3"/>
  <c r="CR38" i="3"/>
  <c r="CQ38" i="3"/>
  <c r="CO38" i="3"/>
  <c r="CN38" i="3"/>
  <c r="CM38" i="3"/>
  <c r="CK38" i="3"/>
  <c r="BD38" i="3"/>
  <c r="CI38" i="3"/>
  <c r="BN51" i="3"/>
  <c r="AS51" i="3"/>
  <c r="AO51" i="3"/>
  <c r="AL51" i="3"/>
  <c r="AJ51" i="3"/>
  <c r="AG51" i="3"/>
  <c r="AB51" i="3"/>
  <c r="Y51" i="3"/>
  <c r="V51" i="3"/>
  <c r="R51" i="3"/>
  <c r="G51" i="3"/>
  <c r="BW37" i="3"/>
  <c r="BX37" i="3"/>
  <c r="BY37" i="3"/>
  <c r="BZ37" i="3"/>
  <c r="CA37" i="3"/>
  <c r="CB37" i="3"/>
  <c r="CC37" i="3"/>
  <c r="CD37" i="3"/>
  <c r="CE37" i="3"/>
  <c r="CF37" i="3"/>
  <c r="CG37" i="3"/>
  <c r="CV37" i="3"/>
  <c r="CU37" i="3"/>
  <c r="CS37" i="3"/>
  <c r="CR37" i="3"/>
  <c r="CQ37" i="3"/>
  <c r="CO37" i="3"/>
  <c r="CN37" i="3"/>
  <c r="CM37" i="3"/>
  <c r="CK37" i="3"/>
  <c r="CI37" i="3"/>
  <c r="BN50" i="3"/>
  <c r="AS50" i="3"/>
  <c r="AO50" i="3"/>
  <c r="AL50" i="3"/>
  <c r="AJ50" i="3"/>
  <c r="AG50" i="3"/>
  <c r="AB50" i="3"/>
  <c r="Y50" i="3"/>
  <c r="V50" i="3"/>
  <c r="R50" i="3"/>
  <c r="G50" i="3"/>
  <c r="BW36" i="3"/>
  <c r="BX36" i="3"/>
  <c r="BY36" i="3"/>
  <c r="BZ36" i="3"/>
  <c r="CA36" i="3"/>
  <c r="CB36" i="3"/>
  <c r="CC36" i="3"/>
  <c r="CD36" i="3"/>
  <c r="CE36" i="3"/>
  <c r="CF36" i="3"/>
  <c r="CG36" i="3"/>
  <c r="CV36" i="3"/>
  <c r="CU36" i="3"/>
  <c r="CS36" i="3"/>
  <c r="CR36" i="3"/>
  <c r="CQ36" i="3"/>
  <c r="CO36" i="3"/>
  <c r="CN36" i="3"/>
  <c r="CM36" i="3"/>
  <c r="CK36" i="3"/>
  <c r="CI36" i="3"/>
  <c r="BW35" i="3"/>
  <c r="BX35" i="3"/>
  <c r="BY35" i="3"/>
  <c r="BZ35" i="3"/>
  <c r="CA35" i="3"/>
  <c r="CB35" i="3"/>
  <c r="CC35" i="3"/>
  <c r="CD35" i="3"/>
  <c r="CE35" i="3"/>
  <c r="CF35" i="3"/>
  <c r="CG35" i="3"/>
  <c r="CV35" i="3"/>
  <c r="CU35" i="3"/>
  <c r="CS35" i="3"/>
  <c r="CR35" i="3"/>
  <c r="CQ35" i="3"/>
  <c r="CO35" i="3"/>
  <c r="CN35" i="3"/>
  <c r="CM35" i="3"/>
  <c r="CK35" i="3"/>
  <c r="BD35" i="3"/>
  <c r="CI35" i="3"/>
  <c r="BN49" i="3"/>
  <c r="AS49" i="3"/>
  <c r="AO49" i="3"/>
  <c r="AL49" i="3"/>
  <c r="AJ49" i="3"/>
  <c r="AG49" i="3"/>
  <c r="AB49" i="3"/>
  <c r="Y49" i="3"/>
  <c r="V49" i="3"/>
  <c r="R49" i="3"/>
  <c r="G49" i="3"/>
  <c r="BW34" i="3"/>
  <c r="BX34" i="3"/>
  <c r="BY34" i="3"/>
  <c r="BZ34" i="3"/>
  <c r="CA34" i="3"/>
  <c r="CB34" i="3"/>
  <c r="CC34" i="3"/>
  <c r="CD34" i="3"/>
  <c r="CE34" i="3"/>
  <c r="CF34" i="3"/>
  <c r="CG34" i="3"/>
  <c r="CV34" i="3"/>
  <c r="CU34" i="3"/>
  <c r="CS34" i="3"/>
  <c r="CR34" i="3"/>
  <c r="CQ34" i="3"/>
  <c r="CO34" i="3"/>
  <c r="CN34" i="3"/>
  <c r="CM34" i="3"/>
  <c r="CK34" i="3"/>
  <c r="CI34" i="3"/>
  <c r="BN48" i="3"/>
  <c r="AS48" i="3"/>
  <c r="AO48" i="3"/>
  <c r="AL48" i="3"/>
  <c r="AJ48" i="3"/>
  <c r="AG48" i="3"/>
  <c r="AB48" i="3"/>
  <c r="Y48" i="3"/>
  <c r="V48" i="3"/>
  <c r="R48" i="3"/>
  <c r="G48" i="3"/>
  <c r="BW33" i="3"/>
  <c r="BX33" i="3"/>
  <c r="BY33" i="3"/>
  <c r="BZ33" i="3"/>
  <c r="CA33" i="3"/>
  <c r="CB33" i="3"/>
  <c r="CC33" i="3"/>
  <c r="CD33" i="3"/>
  <c r="CE33" i="3"/>
  <c r="CF33" i="3"/>
  <c r="CG33" i="3"/>
  <c r="CV33" i="3"/>
  <c r="CU33" i="3"/>
  <c r="CS33" i="3"/>
  <c r="CR33" i="3"/>
  <c r="CQ33" i="3"/>
  <c r="CO33" i="3"/>
  <c r="CN33" i="3"/>
  <c r="CM33" i="3"/>
  <c r="CK33" i="3"/>
  <c r="CI33" i="3"/>
  <c r="BN47" i="3"/>
  <c r="AS47" i="3"/>
  <c r="AO47" i="3"/>
  <c r="AL47" i="3"/>
  <c r="AJ47" i="3"/>
  <c r="AG47" i="3"/>
  <c r="AB47" i="3"/>
  <c r="Y47" i="3"/>
  <c r="V47" i="3"/>
  <c r="R47" i="3"/>
  <c r="G47" i="3"/>
  <c r="BW32" i="3"/>
  <c r="BX32" i="3"/>
  <c r="BY32" i="3"/>
  <c r="BZ32" i="3"/>
  <c r="CA32" i="3"/>
  <c r="CB32" i="3"/>
  <c r="CC32" i="3"/>
  <c r="CD32" i="3"/>
  <c r="CE32" i="3"/>
  <c r="CF32" i="3"/>
  <c r="CG32" i="3"/>
  <c r="CV32" i="3"/>
  <c r="CU32" i="3"/>
  <c r="CS32" i="3"/>
  <c r="CR32" i="3"/>
  <c r="CQ32" i="3"/>
  <c r="CO32" i="3"/>
  <c r="CN32" i="3"/>
  <c r="CM32" i="3"/>
  <c r="CK32" i="3"/>
  <c r="BD32" i="3"/>
  <c r="CI32" i="3"/>
  <c r="BW31" i="3"/>
  <c r="BX31" i="3"/>
  <c r="BY31" i="3"/>
  <c r="BZ31" i="3"/>
  <c r="CA31" i="3"/>
  <c r="CB31" i="3"/>
  <c r="CC31" i="3"/>
  <c r="CD31" i="3"/>
  <c r="CE31" i="3"/>
  <c r="CF31" i="3"/>
  <c r="CG31" i="3"/>
  <c r="CV31" i="3"/>
  <c r="CU31" i="3"/>
  <c r="CS31" i="3"/>
  <c r="CR31" i="3"/>
  <c r="CQ31" i="3"/>
  <c r="CO31" i="3"/>
  <c r="CN31" i="3"/>
  <c r="CM31" i="3"/>
  <c r="CK31" i="3"/>
  <c r="CI31" i="3"/>
  <c r="BN46" i="3"/>
  <c r="AS46" i="3"/>
  <c r="AO46" i="3"/>
  <c r="AL46" i="3"/>
  <c r="AJ46" i="3"/>
  <c r="AG46" i="3"/>
  <c r="AB46" i="3"/>
  <c r="Y46" i="3"/>
  <c r="V46" i="3"/>
  <c r="R46" i="3"/>
  <c r="G46" i="3"/>
  <c r="BW30" i="3"/>
  <c r="BX30" i="3"/>
  <c r="BY30" i="3"/>
  <c r="BZ30" i="3"/>
  <c r="CA30" i="3"/>
  <c r="CB30" i="3"/>
  <c r="CC30" i="3"/>
  <c r="CD30" i="3"/>
  <c r="CE30" i="3"/>
  <c r="CF30" i="3"/>
  <c r="CG30" i="3"/>
  <c r="CV30" i="3"/>
  <c r="CU30" i="3"/>
  <c r="CS30" i="3"/>
  <c r="CR30" i="3"/>
  <c r="CQ30" i="3"/>
  <c r="CO30" i="3"/>
  <c r="CN30" i="3"/>
  <c r="CM30" i="3"/>
  <c r="CK30" i="3"/>
  <c r="CI30" i="3"/>
  <c r="BN45" i="3"/>
  <c r="AS45" i="3"/>
  <c r="AO45" i="3"/>
  <c r="AL45" i="3"/>
  <c r="AJ45" i="3"/>
  <c r="AG45" i="3"/>
  <c r="AB45" i="3"/>
  <c r="Y45" i="3"/>
  <c r="V45" i="3"/>
  <c r="R45" i="3"/>
  <c r="G45" i="3"/>
  <c r="BW29" i="3"/>
  <c r="BX29" i="3"/>
  <c r="BY29" i="3"/>
  <c r="BZ29" i="3"/>
  <c r="CA29" i="3"/>
  <c r="CB29" i="3"/>
  <c r="CC29" i="3"/>
  <c r="CD29" i="3"/>
  <c r="CE29" i="3"/>
  <c r="CF29" i="3"/>
  <c r="CG29" i="3"/>
  <c r="CV29" i="3"/>
  <c r="CU29" i="3"/>
  <c r="CS29" i="3"/>
  <c r="CR29" i="3"/>
  <c r="CQ29" i="3"/>
  <c r="CO29" i="3"/>
  <c r="CN29" i="3"/>
  <c r="CM29" i="3"/>
  <c r="CK29" i="3"/>
  <c r="BD29" i="3"/>
  <c r="CI29" i="3"/>
  <c r="BN44" i="3"/>
  <c r="AS44" i="3"/>
  <c r="AO44" i="3"/>
  <c r="AL44" i="3"/>
  <c r="AJ44" i="3"/>
  <c r="AG44" i="3"/>
  <c r="AB44" i="3"/>
  <c r="Y44" i="3"/>
  <c r="V44" i="3"/>
  <c r="R44" i="3"/>
  <c r="G44" i="3"/>
  <c r="BW28" i="3"/>
  <c r="BX28" i="3"/>
  <c r="BY28" i="3"/>
  <c r="BZ28" i="3"/>
  <c r="CA28" i="3"/>
  <c r="CB28" i="3"/>
  <c r="CC28" i="3"/>
  <c r="CD28" i="3"/>
  <c r="CE28" i="3"/>
  <c r="CF28" i="3"/>
  <c r="CG28" i="3"/>
  <c r="CV28" i="3"/>
  <c r="CU28" i="3"/>
  <c r="CS28" i="3"/>
  <c r="CR28" i="3"/>
  <c r="CQ28" i="3"/>
  <c r="CO28" i="3"/>
  <c r="CN28" i="3"/>
  <c r="CM28" i="3"/>
  <c r="CK28" i="3"/>
  <c r="CI28" i="3"/>
  <c r="BW27" i="3"/>
  <c r="BX27" i="3"/>
  <c r="BY27" i="3"/>
  <c r="BZ27" i="3"/>
  <c r="CA27" i="3"/>
  <c r="CB27" i="3"/>
  <c r="CC27" i="3"/>
  <c r="CD27" i="3"/>
  <c r="CE27" i="3"/>
  <c r="CF27" i="3"/>
  <c r="CG27" i="3"/>
  <c r="CV27" i="3"/>
  <c r="CU27" i="3"/>
  <c r="CS27" i="3"/>
  <c r="CR27" i="3"/>
  <c r="CQ27" i="3"/>
  <c r="CO27" i="3"/>
  <c r="CN27" i="3"/>
  <c r="CM27" i="3"/>
  <c r="CK27" i="3"/>
  <c r="CI27" i="3"/>
  <c r="BN43" i="3"/>
  <c r="AS43" i="3"/>
  <c r="AO43" i="3"/>
  <c r="AL43" i="3"/>
  <c r="AJ43" i="3"/>
  <c r="AG43" i="3"/>
  <c r="AB43" i="3"/>
  <c r="Y43" i="3"/>
  <c r="V43" i="3"/>
  <c r="R43" i="3"/>
  <c r="G43" i="3"/>
  <c r="BW26" i="3"/>
  <c r="BX26" i="3"/>
  <c r="BY26" i="3"/>
  <c r="BZ26" i="3"/>
  <c r="CA26" i="3"/>
  <c r="CB26" i="3"/>
  <c r="CC26" i="3"/>
  <c r="CD26" i="3"/>
  <c r="CE26" i="3"/>
  <c r="CF26" i="3"/>
  <c r="CG26" i="3"/>
  <c r="CV26" i="3"/>
  <c r="CU26" i="3"/>
  <c r="CS26" i="3"/>
  <c r="CR26" i="3"/>
  <c r="CQ26" i="3"/>
  <c r="CO26" i="3"/>
  <c r="CN26" i="3"/>
  <c r="CM26" i="3"/>
  <c r="CK26" i="3"/>
  <c r="BD26" i="3"/>
  <c r="CI26" i="3"/>
  <c r="BN42" i="3"/>
  <c r="AS42" i="3"/>
  <c r="AO42" i="3"/>
  <c r="AL42" i="3"/>
  <c r="AJ42" i="3"/>
  <c r="AG42" i="3"/>
  <c r="AB42" i="3"/>
  <c r="Y42" i="3"/>
  <c r="V42" i="3"/>
  <c r="R42" i="3"/>
  <c r="G42" i="3"/>
  <c r="BW25" i="3"/>
  <c r="BX25" i="3"/>
  <c r="BY25" i="3"/>
  <c r="BZ25" i="3"/>
  <c r="CA25" i="3"/>
  <c r="CB25" i="3"/>
  <c r="CC25" i="3"/>
  <c r="CD25" i="3"/>
  <c r="CE25" i="3"/>
  <c r="CF25" i="3"/>
  <c r="CG25" i="3"/>
  <c r="CV25" i="3"/>
  <c r="CU25" i="3"/>
  <c r="CS25" i="3"/>
  <c r="CR25" i="3"/>
  <c r="CQ25" i="3"/>
  <c r="CO25" i="3"/>
  <c r="CN25" i="3"/>
  <c r="CM25" i="3"/>
  <c r="CK25" i="3"/>
  <c r="CI25" i="3"/>
  <c r="BN41" i="3"/>
  <c r="AS41" i="3"/>
  <c r="AO41" i="3"/>
  <c r="AL41" i="3"/>
  <c r="AJ41" i="3"/>
  <c r="AG41" i="3"/>
  <c r="AB41" i="3"/>
  <c r="Y41" i="3"/>
  <c r="V41" i="3"/>
  <c r="R41" i="3"/>
  <c r="G41" i="3"/>
  <c r="BW24" i="3"/>
  <c r="BX24" i="3"/>
  <c r="BY24" i="3"/>
  <c r="BZ24" i="3"/>
  <c r="CA24" i="3"/>
  <c r="CB24" i="3"/>
  <c r="CC24" i="3"/>
  <c r="CD24" i="3"/>
  <c r="CE24" i="3"/>
  <c r="CF24" i="3"/>
  <c r="CG24" i="3"/>
  <c r="CV24" i="3"/>
  <c r="CU24" i="3"/>
  <c r="CS24" i="3"/>
  <c r="CR24" i="3"/>
  <c r="CQ24" i="3"/>
  <c r="CO24" i="3"/>
  <c r="CN24" i="3"/>
  <c r="CM24" i="3"/>
  <c r="CK24" i="3"/>
  <c r="CI24" i="3"/>
  <c r="BW23" i="3"/>
  <c r="BX23" i="3"/>
  <c r="BY23" i="3"/>
  <c r="BZ23" i="3"/>
  <c r="CA23" i="3"/>
  <c r="CB23" i="3"/>
  <c r="CC23" i="3"/>
  <c r="CD23" i="3"/>
  <c r="CE23" i="3"/>
  <c r="CF23" i="3"/>
  <c r="CG23" i="3"/>
  <c r="CV23" i="3"/>
  <c r="CU23" i="3"/>
  <c r="CS23" i="3"/>
  <c r="CR23" i="3"/>
  <c r="CQ23" i="3"/>
  <c r="CO23" i="3"/>
  <c r="CN23" i="3"/>
  <c r="CM23" i="3"/>
  <c r="CK23" i="3"/>
  <c r="BD23" i="3"/>
  <c r="CI23" i="3"/>
  <c r="BN40" i="3"/>
  <c r="AS40" i="3"/>
  <c r="AO40" i="3"/>
  <c r="AL40" i="3"/>
  <c r="AJ40" i="3"/>
  <c r="AG40" i="3"/>
  <c r="AB40" i="3"/>
  <c r="Y40" i="3"/>
  <c r="V40" i="3"/>
  <c r="R40" i="3"/>
  <c r="G40" i="3"/>
  <c r="BW22" i="3"/>
  <c r="BX22" i="3"/>
  <c r="BY22" i="3"/>
  <c r="BZ22" i="3"/>
  <c r="CA22" i="3"/>
  <c r="CB22" i="3"/>
  <c r="CC22" i="3"/>
  <c r="CD22" i="3"/>
  <c r="CE22" i="3"/>
  <c r="CF22" i="3"/>
  <c r="CG22" i="3"/>
  <c r="CV22" i="3"/>
  <c r="CU22" i="3"/>
  <c r="CS22" i="3"/>
  <c r="CR22" i="3"/>
  <c r="CQ22" i="3"/>
  <c r="CO22" i="3"/>
  <c r="CN22" i="3"/>
  <c r="CM22" i="3"/>
  <c r="CK22" i="3"/>
  <c r="CI22" i="3"/>
  <c r="BN39" i="3"/>
  <c r="AS39" i="3"/>
  <c r="AO39" i="3"/>
  <c r="AL39" i="3"/>
  <c r="AJ39" i="3"/>
  <c r="AG39" i="3"/>
  <c r="AB39" i="3"/>
  <c r="Y39" i="3"/>
  <c r="V39" i="3"/>
  <c r="R39" i="3"/>
  <c r="G39" i="3"/>
  <c r="BW21" i="3"/>
  <c r="BX21" i="3"/>
  <c r="BY21" i="3"/>
  <c r="BZ21" i="3"/>
  <c r="CA21" i="3"/>
  <c r="CB21" i="3"/>
  <c r="CC21" i="3"/>
  <c r="CD21" i="3"/>
  <c r="CE21" i="3"/>
  <c r="CF21" i="3"/>
  <c r="CG21" i="3"/>
  <c r="CV21" i="3"/>
  <c r="CU21" i="3"/>
  <c r="CS21" i="3"/>
  <c r="CR21" i="3"/>
  <c r="CQ21" i="3"/>
  <c r="CO21" i="3"/>
  <c r="CN21" i="3"/>
  <c r="CM21" i="3"/>
  <c r="CK21" i="3"/>
  <c r="CI21" i="3"/>
  <c r="BN38" i="3"/>
  <c r="AS38" i="3"/>
  <c r="AO38" i="3"/>
  <c r="AL38" i="3"/>
  <c r="AJ38" i="3"/>
  <c r="AG38" i="3"/>
  <c r="AB38" i="3"/>
  <c r="Y38" i="3"/>
  <c r="V38" i="3"/>
  <c r="R38" i="3"/>
  <c r="G38" i="3"/>
  <c r="BW20" i="3"/>
  <c r="BX20" i="3"/>
  <c r="BY20" i="3"/>
  <c r="BZ20" i="3"/>
  <c r="CA20" i="3"/>
  <c r="CB20" i="3"/>
  <c r="CC20" i="3"/>
  <c r="CD20" i="3"/>
  <c r="CE20" i="3"/>
  <c r="CF20" i="3"/>
  <c r="CG20" i="3"/>
  <c r="CV20" i="3"/>
  <c r="CU20" i="3"/>
  <c r="CS20" i="3"/>
  <c r="CR20" i="3"/>
  <c r="CQ20" i="3"/>
  <c r="CO20" i="3"/>
  <c r="CN20" i="3"/>
  <c r="CM20" i="3"/>
  <c r="CK20" i="3"/>
  <c r="BD20" i="3"/>
  <c r="CI20" i="3"/>
  <c r="BN37" i="3"/>
  <c r="AS37" i="3"/>
  <c r="AO37" i="3"/>
  <c r="AL37" i="3"/>
  <c r="AJ37" i="3"/>
  <c r="AG37" i="3"/>
  <c r="AB37" i="3"/>
  <c r="Y37" i="3"/>
  <c r="V37" i="3"/>
  <c r="R37" i="3"/>
  <c r="G37" i="3"/>
  <c r="BW19" i="3"/>
  <c r="BX19" i="3"/>
  <c r="BY19" i="3"/>
  <c r="BZ19" i="3"/>
  <c r="CA19" i="3"/>
  <c r="CB19" i="3"/>
  <c r="CC19" i="3"/>
  <c r="CD19" i="3"/>
  <c r="CE19" i="3"/>
  <c r="CF19" i="3"/>
  <c r="CG19" i="3"/>
  <c r="CV19" i="3"/>
  <c r="CU19" i="3"/>
  <c r="CS19" i="3"/>
  <c r="CR19" i="3"/>
  <c r="CQ19" i="3"/>
  <c r="CO19" i="3"/>
  <c r="CN19" i="3"/>
  <c r="CM19" i="3"/>
  <c r="CK19" i="3"/>
  <c r="CI19" i="3"/>
  <c r="BN36" i="3"/>
  <c r="AS36" i="3"/>
  <c r="AO36" i="3"/>
  <c r="AL36" i="3"/>
  <c r="AJ36" i="3"/>
  <c r="AG36" i="3"/>
  <c r="AB36" i="3"/>
  <c r="Y36" i="3"/>
  <c r="V36" i="3"/>
  <c r="R36" i="3"/>
  <c r="G36" i="3"/>
  <c r="BW18" i="3"/>
  <c r="BX18" i="3"/>
  <c r="BY18" i="3"/>
  <c r="BZ18" i="3"/>
  <c r="CA18" i="3"/>
  <c r="CB18" i="3"/>
  <c r="CC18" i="3"/>
  <c r="CD18" i="3"/>
  <c r="CE18" i="3"/>
  <c r="CF18" i="3"/>
  <c r="CG18" i="3"/>
  <c r="CV18" i="3"/>
  <c r="CU18" i="3"/>
  <c r="CS18" i="3"/>
  <c r="CR18" i="3"/>
  <c r="CQ18" i="3"/>
  <c r="CO18" i="3"/>
  <c r="CN18" i="3"/>
  <c r="CM18" i="3"/>
  <c r="CK18" i="3"/>
  <c r="CI18" i="3"/>
  <c r="BN35" i="3"/>
  <c r="AS35" i="3"/>
  <c r="AO35" i="3"/>
  <c r="AL35" i="3"/>
  <c r="AJ35" i="3"/>
  <c r="AG35" i="3"/>
  <c r="AB35" i="3"/>
  <c r="Y35" i="3"/>
  <c r="V35" i="3"/>
  <c r="R35" i="3"/>
  <c r="G35" i="3"/>
  <c r="BW17" i="3"/>
  <c r="BX17" i="3"/>
  <c r="BY17" i="3"/>
  <c r="BZ17" i="3"/>
  <c r="CA17" i="3"/>
  <c r="CB17" i="3"/>
  <c r="CC17" i="3"/>
  <c r="CD17" i="3"/>
  <c r="CE17" i="3"/>
  <c r="CF17" i="3"/>
  <c r="CG17" i="3"/>
  <c r="CV17" i="3"/>
  <c r="CU17" i="3"/>
  <c r="CS17" i="3"/>
  <c r="CR17" i="3"/>
  <c r="CQ17" i="3"/>
  <c r="CO17" i="3"/>
  <c r="CN17" i="3"/>
  <c r="CM17" i="3"/>
  <c r="CK17" i="3"/>
  <c r="BD17" i="3"/>
  <c r="CI17" i="3"/>
  <c r="BN34" i="3"/>
  <c r="AS34" i="3"/>
  <c r="AO34" i="3"/>
  <c r="AL34" i="3"/>
  <c r="AJ34" i="3"/>
  <c r="AG34" i="3"/>
  <c r="AB34" i="3"/>
  <c r="Y34" i="3"/>
  <c r="V34" i="3"/>
  <c r="R34" i="3"/>
  <c r="G34" i="3"/>
  <c r="BW16" i="3"/>
  <c r="BX16" i="3"/>
  <c r="BY16" i="3"/>
  <c r="BZ16" i="3"/>
  <c r="CA16" i="3"/>
  <c r="CB16" i="3"/>
  <c r="CC16" i="3"/>
  <c r="CD16" i="3"/>
  <c r="CE16" i="3"/>
  <c r="CF16" i="3"/>
  <c r="CG16" i="3"/>
  <c r="CV16" i="3"/>
  <c r="CU16" i="3"/>
  <c r="CS16" i="3"/>
  <c r="CR16" i="3"/>
  <c r="CQ16" i="3"/>
  <c r="CO16" i="3"/>
  <c r="CN16" i="3"/>
  <c r="CM16" i="3"/>
  <c r="CK16" i="3"/>
  <c r="CI16" i="3"/>
  <c r="BN33" i="3"/>
  <c r="AS33" i="3"/>
  <c r="AO33" i="3"/>
  <c r="AL33" i="3"/>
  <c r="AJ33" i="3"/>
  <c r="AG33" i="3"/>
  <c r="AB33" i="3"/>
  <c r="Y33" i="3"/>
  <c r="V33" i="3"/>
  <c r="R33" i="3"/>
  <c r="G33" i="3"/>
  <c r="BW15" i="3"/>
  <c r="BX15" i="3"/>
  <c r="BY15" i="3"/>
  <c r="BZ15" i="3"/>
  <c r="CA15" i="3"/>
  <c r="CB15" i="3"/>
  <c r="CC15" i="3"/>
  <c r="CD15" i="3"/>
  <c r="CE15" i="3"/>
  <c r="CF15" i="3"/>
  <c r="CG15" i="3"/>
  <c r="CV15" i="3"/>
  <c r="CU15" i="3"/>
  <c r="CS15" i="3"/>
  <c r="CR15" i="3"/>
  <c r="CQ15" i="3"/>
  <c r="CO15" i="3"/>
  <c r="CN15" i="3"/>
  <c r="CM15" i="3"/>
  <c r="CK15" i="3"/>
  <c r="CI15" i="3"/>
  <c r="BN32" i="3"/>
  <c r="AS32" i="3"/>
  <c r="AO32" i="3"/>
  <c r="AL32" i="3"/>
  <c r="AJ32" i="3"/>
  <c r="AG32" i="3"/>
  <c r="AB32" i="3"/>
  <c r="Y32" i="3"/>
  <c r="V32" i="3"/>
  <c r="R32" i="3"/>
  <c r="G32" i="3"/>
  <c r="BW14" i="3"/>
  <c r="BX14" i="3"/>
  <c r="BY14" i="3"/>
  <c r="BZ14" i="3"/>
  <c r="CA14" i="3"/>
  <c r="CB14" i="3"/>
  <c r="CC14" i="3"/>
  <c r="CD14" i="3"/>
  <c r="CE14" i="3"/>
  <c r="CF14" i="3"/>
  <c r="CG14" i="3"/>
  <c r="CV14" i="3"/>
  <c r="CU14" i="3"/>
  <c r="CS14" i="3"/>
  <c r="CR14" i="3"/>
  <c r="CQ14" i="3"/>
  <c r="CO14" i="3"/>
  <c r="CN14" i="3"/>
  <c r="CM14" i="3"/>
  <c r="CK14" i="3"/>
  <c r="BD14" i="3"/>
  <c r="CI14" i="3"/>
  <c r="BN31" i="3"/>
  <c r="AS31" i="3"/>
  <c r="AO31" i="3"/>
  <c r="AL31" i="3"/>
  <c r="AJ31" i="3"/>
  <c r="AG31" i="3"/>
  <c r="AB31" i="3"/>
  <c r="Y31" i="3"/>
  <c r="V31" i="3"/>
  <c r="R31" i="3"/>
  <c r="G31" i="3"/>
  <c r="BW13" i="3"/>
  <c r="BX13" i="3"/>
  <c r="BY13" i="3"/>
  <c r="BZ13" i="3"/>
  <c r="CA13" i="3"/>
  <c r="CB13" i="3"/>
  <c r="CC13" i="3"/>
  <c r="CD13" i="3"/>
  <c r="CE13" i="3"/>
  <c r="CF13" i="3"/>
  <c r="CG13" i="3"/>
  <c r="CV13" i="3"/>
  <c r="CU13" i="3"/>
  <c r="CS13" i="3"/>
  <c r="CR13" i="3"/>
  <c r="CQ13" i="3"/>
  <c r="CO13" i="3"/>
  <c r="CN13" i="3"/>
  <c r="CM13" i="3"/>
  <c r="CK13" i="3"/>
  <c r="CI13" i="3"/>
  <c r="BN30" i="3"/>
  <c r="AS30" i="3"/>
  <c r="AO30" i="3"/>
  <c r="AL30" i="3"/>
  <c r="AJ30" i="3"/>
  <c r="AG30" i="3"/>
  <c r="AB30" i="3"/>
  <c r="Y30" i="3"/>
  <c r="V30" i="3"/>
  <c r="R30" i="3"/>
  <c r="G30" i="3"/>
  <c r="BW12" i="3"/>
  <c r="BX12" i="3"/>
  <c r="BY12" i="3"/>
  <c r="BZ12" i="3"/>
  <c r="CA12" i="3"/>
  <c r="CB12" i="3"/>
  <c r="CC12" i="3"/>
  <c r="CD12" i="3"/>
  <c r="CE12" i="3"/>
  <c r="CF12" i="3"/>
  <c r="CG12" i="3"/>
  <c r="CV12" i="3"/>
  <c r="CU12" i="3"/>
  <c r="CS12" i="3"/>
  <c r="CR12" i="3"/>
  <c r="CQ12" i="3"/>
  <c r="CO12" i="3"/>
  <c r="CN12" i="3"/>
  <c r="CM12" i="3"/>
  <c r="CK12" i="3"/>
  <c r="CI12" i="3"/>
  <c r="BN29" i="3"/>
  <c r="AS29" i="3"/>
  <c r="AO29" i="3"/>
  <c r="AL29" i="3"/>
  <c r="AJ29" i="3"/>
  <c r="AG29" i="3"/>
  <c r="AB29" i="3"/>
  <c r="Y29" i="3"/>
  <c r="V29" i="3"/>
  <c r="R29" i="3"/>
  <c r="G29" i="3"/>
  <c r="BW11" i="3"/>
  <c r="BX11" i="3"/>
  <c r="BY11" i="3"/>
  <c r="BZ11" i="3"/>
  <c r="CA11" i="3"/>
  <c r="CB11" i="3"/>
  <c r="CC11" i="3"/>
  <c r="CD11" i="3"/>
  <c r="CE11" i="3"/>
  <c r="CF11" i="3"/>
  <c r="CG11" i="3"/>
  <c r="CV11" i="3"/>
  <c r="CU11" i="3"/>
  <c r="CS11" i="3"/>
  <c r="CR11" i="3"/>
  <c r="CQ11" i="3"/>
  <c r="CO11" i="3"/>
  <c r="CN11" i="3"/>
  <c r="CM11" i="3"/>
  <c r="CK11" i="3"/>
  <c r="BD11" i="3"/>
  <c r="CI11" i="3"/>
  <c r="BN28" i="3"/>
  <c r="AS28" i="3"/>
  <c r="AO28" i="3"/>
  <c r="AL28" i="3"/>
  <c r="AJ28" i="3"/>
  <c r="AG28" i="3"/>
  <c r="AB28" i="3"/>
  <c r="Y28" i="3"/>
  <c r="V28" i="3"/>
  <c r="R28" i="3"/>
  <c r="G28" i="3"/>
  <c r="BW10" i="3"/>
  <c r="BX10" i="3"/>
  <c r="BY10" i="3"/>
  <c r="BZ10" i="3"/>
  <c r="CA10" i="3"/>
  <c r="CB10" i="3"/>
  <c r="CC10" i="3"/>
  <c r="CD10" i="3"/>
  <c r="CE10" i="3"/>
  <c r="CF10" i="3"/>
  <c r="CG10" i="3"/>
  <c r="CV10" i="3"/>
  <c r="CU10" i="3"/>
  <c r="CS10" i="3"/>
  <c r="CR10" i="3"/>
  <c r="CQ10" i="3"/>
  <c r="CO10" i="3"/>
  <c r="CN10" i="3"/>
  <c r="CM10" i="3"/>
  <c r="CK10" i="3"/>
  <c r="CI10" i="3"/>
  <c r="BN27" i="3"/>
  <c r="AS27" i="3"/>
  <c r="AO27" i="3"/>
  <c r="AL27" i="3"/>
  <c r="AJ27" i="3"/>
  <c r="AG27" i="3"/>
  <c r="AB27" i="3"/>
  <c r="Y27" i="3"/>
  <c r="V27" i="3"/>
  <c r="R27" i="3"/>
  <c r="G27" i="3"/>
  <c r="BW9" i="3"/>
  <c r="BX9" i="3"/>
  <c r="BY9" i="3"/>
  <c r="BZ9" i="3"/>
  <c r="CA9" i="3"/>
  <c r="CB9" i="3"/>
  <c r="CC9" i="3"/>
  <c r="CD9" i="3"/>
  <c r="CE9" i="3"/>
  <c r="CF9" i="3"/>
  <c r="CG9" i="3"/>
  <c r="CV9" i="3"/>
  <c r="CU9" i="3"/>
  <c r="CS9" i="3"/>
  <c r="CR9" i="3"/>
  <c r="CQ9" i="3"/>
  <c r="CO9" i="3"/>
  <c r="CN9" i="3"/>
  <c r="CM9" i="3"/>
  <c r="CK9" i="3"/>
  <c r="CI9" i="3"/>
  <c r="BN26" i="3"/>
  <c r="AS26" i="3"/>
  <c r="AO26" i="3"/>
  <c r="AL26" i="3"/>
  <c r="AJ26" i="3"/>
  <c r="AG26" i="3"/>
  <c r="AB26" i="3"/>
  <c r="Y26" i="3"/>
  <c r="V26" i="3"/>
  <c r="R26" i="3"/>
  <c r="G26" i="3"/>
  <c r="BW8" i="3"/>
  <c r="BX8" i="3"/>
  <c r="BY8" i="3"/>
  <c r="BZ8" i="3"/>
  <c r="CA8" i="3"/>
  <c r="CB8" i="3"/>
  <c r="CC8" i="3"/>
  <c r="CD8" i="3"/>
  <c r="CE8" i="3"/>
  <c r="CF8" i="3"/>
  <c r="CG8" i="3"/>
  <c r="CV8" i="3"/>
  <c r="CU8" i="3"/>
  <c r="CS8" i="3"/>
  <c r="CR8" i="3"/>
  <c r="CQ8" i="3"/>
  <c r="CO8" i="3"/>
  <c r="CN8" i="3"/>
  <c r="CM8" i="3"/>
  <c r="CK8" i="3"/>
  <c r="BD8" i="3"/>
  <c r="CI8" i="3"/>
  <c r="BN25" i="3"/>
  <c r="AS25" i="3"/>
  <c r="AO25" i="3"/>
  <c r="AL25" i="3"/>
  <c r="AJ25" i="3"/>
  <c r="AG25" i="3"/>
  <c r="AB25" i="3"/>
  <c r="Y25" i="3"/>
  <c r="V25" i="3"/>
  <c r="R25" i="3"/>
  <c r="G25" i="3"/>
  <c r="BW7" i="3"/>
  <c r="BX7" i="3"/>
  <c r="BY7" i="3"/>
  <c r="BZ7" i="3"/>
  <c r="CA7" i="3"/>
  <c r="CB7" i="3"/>
  <c r="CC7" i="3"/>
  <c r="CD7" i="3"/>
  <c r="CE7" i="3"/>
  <c r="CF7" i="3"/>
  <c r="CG7" i="3"/>
  <c r="CV7" i="3"/>
  <c r="CU7" i="3"/>
  <c r="CS7" i="3"/>
  <c r="CR7" i="3"/>
  <c r="CQ7" i="3"/>
  <c r="CO7" i="3"/>
  <c r="CN7" i="3"/>
  <c r="CM7" i="3"/>
  <c r="CK7" i="3"/>
  <c r="CI7" i="3"/>
  <c r="BN24" i="3"/>
  <c r="AS24" i="3"/>
  <c r="AO24" i="3"/>
  <c r="AL24" i="3"/>
  <c r="AJ24" i="3"/>
  <c r="AG24" i="3"/>
  <c r="AB24" i="3"/>
  <c r="Y24" i="3"/>
  <c r="V24" i="3"/>
  <c r="R24" i="3"/>
  <c r="G24" i="3"/>
  <c r="BW6" i="3"/>
  <c r="BX6" i="3"/>
  <c r="BY6" i="3"/>
  <c r="BZ6" i="3"/>
  <c r="CA6" i="3"/>
  <c r="CB6" i="3"/>
  <c r="CC6" i="3"/>
  <c r="CD6" i="3"/>
  <c r="CE6" i="3"/>
  <c r="CF6" i="3"/>
  <c r="CG6" i="3"/>
  <c r="CV6" i="3"/>
  <c r="CU6" i="3"/>
  <c r="CS6" i="3"/>
  <c r="CR6" i="3"/>
  <c r="CQ6" i="3"/>
  <c r="CO6" i="3"/>
  <c r="CN6" i="3"/>
  <c r="CM6" i="3"/>
  <c r="CK6" i="3"/>
  <c r="CI6" i="3"/>
  <c r="BN23" i="3"/>
  <c r="AS23" i="3"/>
  <c r="AO23" i="3"/>
  <c r="AL23" i="3"/>
  <c r="AJ23" i="3"/>
  <c r="AG23" i="3"/>
  <c r="AB23" i="3"/>
  <c r="Y23" i="3"/>
  <c r="V23" i="3"/>
  <c r="R23" i="3"/>
  <c r="G23" i="3"/>
  <c r="BW5" i="3"/>
  <c r="BX5" i="3"/>
  <c r="BY5" i="3"/>
  <c r="BZ5" i="3"/>
  <c r="CA5" i="3"/>
  <c r="CB5" i="3"/>
  <c r="CC5" i="3"/>
  <c r="CD5" i="3"/>
  <c r="CE5" i="3"/>
  <c r="CF5" i="3"/>
  <c r="CG5" i="3"/>
  <c r="CV5" i="3"/>
  <c r="CU5" i="3"/>
  <c r="CS5" i="3"/>
  <c r="CR5" i="3"/>
  <c r="CQ5" i="3"/>
  <c r="CO5" i="3"/>
  <c r="CN5" i="3"/>
  <c r="CM5" i="3"/>
  <c r="CK5" i="3"/>
  <c r="BD5" i="3"/>
  <c r="CI5" i="3"/>
  <c r="BN22" i="3"/>
  <c r="AS22" i="3"/>
  <c r="AO22" i="3"/>
  <c r="AL22" i="3"/>
  <c r="AJ22" i="3"/>
  <c r="AG22" i="3"/>
  <c r="AB22" i="3"/>
  <c r="Y22" i="3"/>
  <c r="V22" i="3"/>
  <c r="R22" i="3"/>
  <c r="G22" i="3"/>
  <c r="BW4" i="3"/>
  <c r="BX4" i="3"/>
  <c r="BY4" i="3"/>
  <c r="BZ4" i="3"/>
  <c r="CA4" i="3"/>
  <c r="CB4" i="3"/>
  <c r="CC4" i="3"/>
  <c r="CD4" i="3"/>
  <c r="CE4" i="3"/>
  <c r="CF4" i="3"/>
  <c r="CG4" i="3"/>
  <c r="CV4" i="3"/>
  <c r="CU4" i="3"/>
  <c r="CS4" i="3"/>
  <c r="CR4" i="3"/>
  <c r="CQ4" i="3"/>
  <c r="CO4" i="3"/>
  <c r="CN4" i="3"/>
  <c r="CM4" i="3"/>
  <c r="CK4" i="3"/>
  <c r="CI4" i="3"/>
  <c r="BN21" i="3"/>
  <c r="AS21" i="3"/>
  <c r="AO21" i="3"/>
  <c r="AL21" i="3"/>
  <c r="AJ21" i="3"/>
  <c r="AG21" i="3"/>
  <c r="AB21" i="3"/>
  <c r="Y21" i="3"/>
  <c r="V21" i="3"/>
  <c r="R21" i="3"/>
  <c r="G21" i="3"/>
  <c r="BW3" i="3"/>
  <c r="BX3" i="3"/>
  <c r="BY3" i="3"/>
  <c r="BZ3" i="3"/>
  <c r="CA3" i="3"/>
  <c r="CB3" i="3"/>
  <c r="CC3" i="3"/>
  <c r="CD3" i="3"/>
  <c r="CE3" i="3"/>
  <c r="CF3" i="3"/>
  <c r="CG3" i="3"/>
  <c r="CV3" i="3"/>
  <c r="CU3" i="3"/>
  <c r="CS3" i="3"/>
  <c r="CR3" i="3"/>
  <c r="CQ3" i="3"/>
  <c r="CO3" i="3"/>
  <c r="CN3" i="3"/>
  <c r="CM3" i="3"/>
  <c r="CK3" i="3"/>
  <c r="CI3" i="3"/>
  <c r="BN20" i="3"/>
  <c r="AS20" i="3"/>
  <c r="AO20" i="3"/>
  <c r="AL20" i="3"/>
  <c r="AJ20" i="3"/>
  <c r="AG20" i="3"/>
  <c r="AB20" i="3"/>
  <c r="Y20" i="3"/>
  <c r="V20" i="3"/>
  <c r="R20" i="3"/>
  <c r="G20" i="3"/>
  <c r="BW2" i="3"/>
  <c r="BX2" i="3"/>
  <c r="BY2" i="3"/>
  <c r="BZ2" i="3"/>
  <c r="CA2" i="3"/>
  <c r="CB2" i="3"/>
  <c r="CC2" i="3"/>
  <c r="CD2" i="3"/>
  <c r="CE2" i="3"/>
  <c r="CF2" i="3"/>
  <c r="CG2" i="3"/>
  <c r="CV2" i="3"/>
  <c r="CU2" i="3"/>
  <c r="CS2" i="3"/>
  <c r="CR2" i="3"/>
  <c r="CQ2" i="3"/>
  <c r="CO2" i="3"/>
  <c r="CN2" i="3"/>
  <c r="CM2" i="3"/>
  <c r="CK2" i="3"/>
  <c r="CI2" i="3"/>
  <c r="BN19" i="3"/>
  <c r="AS19" i="3"/>
  <c r="AO19" i="3"/>
  <c r="AL19" i="3"/>
  <c r="AJ19" i="3"/>
  <c r="AG19" i="3"/>
  <c r="AB19" i="3"/>
  <c r="Y19" i="3"/>
  <c r="V19" i="3"/>
  <c r="R19" i="3"/>
  <c r="G19" i="3"/>
  <c r="BN18" i="3"/>
  <c r="AS18" i="3"/>
  <c r="AO18" i="3"/>
  <c r="AL18" i="3"/>
  <c r="AJ18" i="3"/>
  <c r="AG18" i="3"/>
  <c r="AB18" i="3"/>
  <c r="Y18" i="3"/>
  <c r="V18" i="3"/>
  <c r="R18" i="3"/>
  <c r="G18" i="3"/>
  <c r="BN17" i="3"/>
  <c r="AS17" i="3"/>
  <c r="AO17" i="3"/>
  <c r="AL17" i="3"/>
  <c r="AJ17" i="3"/>
  <c r="AG17" i="3"/>
  <c r="AB17" i="3"/>
  <c r="Y17" i="3"/>
  <c r="V17" i="3"/>
  <c r="R17" i="3"/>
  <c r="G17" i="3"/>
  <c r="BN16" i="3"/>
  <c r="AS16" i="3"/>
  <c r="AO16" i="3"/>
  <c r="AL16" i="3"/>
  <c r="AJ16" i="3"/>
  <c r="AG16" i="3"/>
  <c r="AB16" i="3"/>
  <c r="Y16" i="3"/>
  <c r="V16" i="3"/>
  <c r="R16" i="3"/>
  <c r="G16" i="3"/>
  <c r="BN15" i="3"/>
  <c r="AS15" i="3"/>
  <c r="AO15" i="3"/>
  <c r="AL15" i="3"/>
  <c r="AJ15" i="3"/>
  <c r="AG15" i="3"/>
  <c r="AB15" i="3"/>
  <c r="Y15" i="3"/>
  <c r="V15" i="3"/>
  <c r="R15" i="3"/>
  <c r="G15" i="3"/>
  <c r="BN14" i="3"/>
  <c r="AS14" i="3"/>
  <c r="AO14" i="3"/>
  <c r="AL14" i="3"/>
  <c r="AJ14" i="3"/>
  <c r="AG14" i="3"/>
  <c r="AB14" i="3"/>
  <c r="Y14" i="3"/>
  <c r="V14" i="3"/>
  <c r="R14" i="3"/>
  <c r="G14" i="3"/>
  <c r="BN13" i="3"/>
  <c r="AS13" i="3"/>
  <c r="AO13" i="3"/>
  <c r="AL13" i="3"/>
  <c r="AJ13" i="3"/>
  <c r="AG13" i="3"/>
  <c r="AB13" i="3"/>
  <c r="Y13" i="3"/>
  <c r="V13" i="3"/>
  <c r="R13" i="3"/>
  <c r="G13" i="3"/>
  <c r="BN12" i="3"/>
  <c r="AS12" i="3"/>
  <c r="AO12" i="3"/>
  <c r="AL12" i="3"/>
  <c r="AJ12" i="3"/>
  <c r="AG12" i="3"/>
  <c r="AB12" i="3"/>
  <c r="Y12" i="3"/>
  <c r="V12" i="3"/>
  <c r="R12" i="3"/>
  <c r="G12" i="3"/>
  <c r="BN11" i="3"/>
  <c r="AS11" i="3"/>
  <c r="AO11" i="3"/>
  <c r="AL11" i="3"/>
  <c r="AJ11" i="3"/>
  <c r="AG11" i="3"/>
  <c r="AB11" i="3"/>
  <c r="Y11" i="3"/>
  <c r="V11" i="3"/>
  <c r="R11" i="3"/>
  <c r="G11" i="3"/>
  <c r="BN10" i="3"/>
  <c r="AS10" i="3"/>
  <c r="AO10" i="3"/>
  <c r="AL10" i="3"/>
  <c r="AJ10" i="3"/>
  <c r="AG10" i="3"/>
  <c r="AB10" i="3"/>
  <c r="Y10" i="3"/>
  <c r="V10" i="3"/>
  <c r="R10" i="3"/>
  <c r="G10" i="3"/>
  <c r="BN9" i="3"/>
  <c r="AS9" i="3"/>
  <c r="AO9" i="3"/>
  <c r="AL9" i="3"/>
  <c r="AJ9" i="3"/>
  <c r="AG9" i="3"/>
  <c r="AB9" i="3"/>
  <c r="Y9" i="3"/>
  <c r="V9" i="3"/>
  <c r="R9" i="3"/>
  <c r="G9" i="3"/>
  <c r="BN8" i="3"/>
  <c r="AS8" i="3"/>
  <c r="AO8" i="3"/>
  <c r="AL8" i="3"/>
  <c r="AJ8" i="3"/>
  <c r="AG8" i="3"/>
  <c r="AB8" i="3"/>
  <c r="Y8" i="3"/>
  <c r="V8" i="3"/>
  <c r="R8" i="3"/>
  <c r="G8" i="3"/>
  <c r="BN7" i="3"/>
  <c r="AS7" i="3"/>
  <c r="AO7" i="3"/>
  <c r="AL7" i="3"/>
  <c r="AJ7" i="3"/>
  <c r="AG7" i="3"/>
  <c r="AB7" i="3"/>
  <c r="Y7" i="3"/>
  <c r="V7" i="3"/>
  <c r="R7" i="3"/>
  <c r="G7" i="3"/>
  <c r="BN6" i="3"/>
  <c r="AS6" i="3"/>
  <c r="AO6" i="3"/>
  <c r="AL6" i="3"/>
  <c r="AJ6" i="3"/>
  <c r="AG6" i="3"/>
  <c r="AB6" i="3"/>
  <c r="Y6" i="3"/>
  <c r="V6" i="3"/>
  <c r="R6" i="3"/>
  <c r="G6" i="3"/>
  <c r="BN5" i="3"/>
  <c r="AS5" i="3"/>
  <c r="AO5" i="3"/>
  <c r="AL5" i="3"/>
  <c r="AJ5" i="3"/>
  <c r="AG5" i="3"/>
  <c r="AB5" i="3"/>
  <c r="Y5" i="3"/>
  <c r="V5" i="3"/>
  <c r="R5" i="3"/>
  <c r="G5" i="3"/>
  <c r="BN4" i="3"/>
  <c r="AS4" i="3"/>
  <c r="AO4" i="3"/>
  <c r="AL4" i="3"/>
  <c r="AJ4" i="3"/>
  <c r="AG4" i="3"/>
  <c r="AB4" i="3"/>
  <c r="Y4" i="3"/>
  <c r="V4" i="3"/>
  <c r="R4" i="3"/>
  <c r="G4" i="3"/>
  <c r="BN3" i="3"/>
  <c r="AS3" i="3"/>
  <c r="AO3" i="3"/>
  <c r="AL3" i="3"/>
  <c r="AJ3" i="3"/>
  <c r="AG3" i="3"/>
  <c r="AB3" i="3"/>
  <c r="Y3" i="3"/>
  <c r="V3" i="3"/>
  <c r="R3" i="3"/>
  <c r="G3" i="3"/>
  <c r="BN2" i="3"/>
  <c r="AS2" i="3"/>
  <c r="AO2" i="3"/>
  <c r="AL2" i="3"/>
  <c r="AJ2" i="3"/>
  <c r="AG2" i="3"/>
  <c r="AB2" i="3"/>
  <c r="Y2" i="3"/>
  <c r="V2" i="3"/>
  <c r="R2" i="3"/>
  <c r="G2" i="3"/>
  <c r="BG3" i="2"/>
  <c r="BB3" i="2"/>
  <c r="BG4" i="2"/>
  <c r="BB4" i="2"/>
  <c r="BG5" i="2"/>
  <c r="BB5" i="2"/>
  <c r="BG6" i="2"/>
  <c r="BB6" i="2"/>
  <c r="BG7" i="2"/>
  <c r="BB7" i="2"/>
  <c r="BG8" i="2"/>
  <c r="BB8" i="2"/>
  <c r="BG9" i="2"/>
  <c r="BB9" i="2"/>
  <c r="BG10" i="2"/>
  <c r="BB10" i="2"/>
  <c r="BG11" i="2"/>
  <c r="BB11" i="2"/>
  <c r="BG12" i="2"/>
  <c r="BB12" i="2"/>
  <c r="BG13" i="2"/>
  <c r="BB13" i="2"/>
  <c r="BG14" i="2"/>
  <c r="BB14" i="2"/>
  <c r="BG15" i="2"/>
  <c r="BB15" i="2"/>
  <c r="BG16" i="2"/>
  <c r="BB16" i="2"/>
  <c r="BG17" i="2"/>
  <c r="BB17" i="2"/>
  <c r="BG18" i="2"/>
  <c r="BB18" i="2"/>
  <c r="BG19" i="2"/>
  <c r="BB19" i="2"/>
  <c r="BG20" i="2"/>
  <c r="BB20" i="2"/>
  <c r="BG21" i="2"/>
  <c r="BB21" i="2"/>
  <c r="BG22" i="2"/>
  <c r="BB22" i="2"/>
  <c r="BG23" i="2"/>
  <c r="BB23" i="2"/>
  <c r="BG24" i="2"/>
  <c r="BB24" i="2"/>
  <c r="BG25" i="2"/>
  <c r="BB25" i="2"/>
  <c r="BG26" i="2"/>
  <c r="BB26" i="2"/>
  <c r="BG27" i="2"/>
  <c r="BB27" i="2"/>
  <c r="BG28" i="2"/>
  <c r="BB28" i="2"/>
  <c r="BG29" i="2"/>
  <c r="BB29" i="2"/>
  <c r="BG30" i="2"/>
  <c r="BB30" i="2"/>
  <c r="BG31" i="2"/>
  <c r="BB31" i="2"/>
  <c r="BG32" i="2"/>
  <c r="BB32" i="2"/>
  <c r="BG33" i="2"/>
  <c r="BB33" i="2"/>
  <c r="BG34" i="2"/>
  <c r="BB34" i="2"/>
  <c r="BG35" i="2"/>
  <c r="BB35" i="2"/>
  <c r="BG36" i="2"/>
  <c r="BB36" i="2"/>
  <c r="BG37" i="2"/>
  <c r="BB37" i="2"/>
  <c r="BG38" i="2"/>
  <c r="BB38" i="2"/>
  <c r="BG39" i="2"/>
  <c r="BB39" i="2"/>
  <c r="BG40" i="2"/>
  <c r="BB40" i="2"/>
  <c r="BG41" i="2"/>
  <c r="BB41" i="2"/>
  <c r="BG42" i="2"/>
  <c r="BB42" i="2"/>
  <c r="BG43" i="2"/>
  <c r="BB43" i="2"/>
  <c r="BG44" i="2"/>
  <c r="BB44" i="2"/>
  <c r="BG45" i="2"/>
  <c r="BB45" i="2"/>
  <c r="BG46" i="2"/>
  <c r="BB46" i="2"/>
  <c r="BG47" i="2"/>
  <c r="BB47" i="2"/>
  <c r="BG48" i="2"/>
  <c r="BB48" i="2"/>
  <c r="BG49" i="2"/>
  <c r="BB49" i="2"/>
  <c r="BG50" i="2"/>
  <c r="BB50" i="2"/>
  <c r="BG51" i="2"/>
  <c r="BB51" i="2"/>
  <c r="BG52" i="2"/>
  <c r="BB52" i="2"/>
  <c r="BG53" i="2"/>
  <c r="BB53" i="2"/>
  <c r="BG54" i="2"/>
  <c r="BB54" i="2"/>
  <c r="BG55" i="2"/>
  <c r="BB55" i="2"/>
  <c r="BG56" i="2"/>
  <c r="BB56" i="2"/>
  <c r="BG57" i="2"/>
  <c r="BB57" i="2"/>
  <c r="BG58" i="2"/>
  <c r="BB58" i="2"/>
  <c r="BG59" i="2"/>
  <c r="BB59" i="2"/>
  <c r="BG60" i="2"/>
  <c r="BB60" i="2"/>
  <c r="BG61" i="2"/>
  <c r="BB61" i="2"/>
  <c r="BG62" i="2"/>
  <c r="BB62" i="2"/>
  <c r="BG63" i="2"/>
  <c r="BB63" i="2"/>
  <c r="BG64" i="2"/>
  <c r="BB64" i="2"/>
  <c r="BG65" i="2"/>
  <c r="BB65" i="2"/>
  <c r="BG66" i="2"/>
  <c r="BB66" i="2"/>
  <c r="BG67" i="2"/>
  <c r="BB67" i="2"/>
  <c r="BG68" i="2"/>
  <c r="BB68" i="2"/>
  <c r="BG69" i="2"/>
  <c r="BB69" i="2"/>
  <c r="BG70" i="2"/>
  <c r="BB70" i="2"/>
  <c r="BG71" i="2"/>
  <c r="BB71" i="2"/>
  <c r="BG72" i="2"/>
  <c r="BB72" i="2"/>
  <c r="BG73" i="2"/>
  <c r="BB73" i="2"/>
  <c r="BG74" i="2"/>
  <c r="BB74" i="2"/>
  <c r="BG75" i="2"/>
  <c r="BB75" i="2"/>
  <c r="BG76" i="2"/>
  <c r="BB76" i="2"/>
  <c r="BG77" i="2"/>
  <c r="BB77" i="2"/>
  <c r="BG78" i="2"/>
  <c r="BB78" i="2"/>
  <c r="BG79" i="2"/>
  <c r="BB79" i="2"/>
  <c r="BG80" i="2"/>
  <c r="BB80" i="2"/>
  <c r="BG81" i="2"/>
  <c r="BB81" i="2"/>
  <c r="BG82" i="2"/>
  <c r="BB82" i="2"/>
  <c r="BG83" i="2"/>
  <c r="BB83" i="2"/>
  <c r="BG84" i="2"/>
  <c r="BB84" i="2"/>
  <c r="BG85" i="2"/>
  <c r="BB85" i="2"/>
  <c r="BG86" i="2"/>
  <c r="BB86" i="2"/>
  <c r="BG87" i="2"/>
  <c r="BB87" i="2"/>
  <c r="BG88" i="2"/>
  <c r="BB88" i="2"/>
  <c r="BG89" i="2"/>
  <c r="BB89" i="2"/>
  <c r="BG90" i="2"/>
  <c r="BB90" i="2"/>
  <c r="BG91" i="2"/>
  <c r="BB91" i="2"/>
  <c r="BG92" i="2"/>
  <c r="BB92" i="2"/>
  <c r="BG93" i="2"/>
  <c r="BB93" i="2"/>
  <c r="BG94" i="2"/>
  <c r="BB94" i="2"/>
  <c r="BG95" i="2"/>
  <c r="BB95" i="2"/>
  <c r="BG96" i="2"/>
  <c r="BB96" i="2"/>
  <c r="BG97" i="2"/>
  <c r="BB97" i="2"/>
  <c r="BG98" i="2"/>
  <c r="BB98" i="2"/>
  <c r="BG99" i="2"/>
  <c r="BB99" i="2"/>
  <c r="BG100" i="2"/>
  <c r="BB100" i="2"/>
  <c r="BG101" i="2"/>
  <c r="BB101" i="2"/>
  <c r="BG102" i="2"/>
  <c r="BB102" i="2"/>
  <c r="BG103" i="2"/>
  <c r="BB103" i="2"/>
  <c r="BG104" i="2"/>
  <c r="BB104" i="2"/>
  <c r="BG105" i="2"/>
  <c r="BB105" i="2"/>
  <c r="BG106" i="2"/>
  <c r="BB106" i="2"/>
  <c r="BG107" i="2"/>
  <c r="BB107" i="2"/>
  <c r="BG108" i="2"/>
  <c r="BB108" i="2"/>
  <c r="BG109" i="2"/>
  <c r="BB109" i="2"/>
  <c r="BG110" i="2"/>
  <c r="BB110" i="2"/>
  <c r="BG111" i="2"/>
  <c r="BB111" i="2"/>
  <c r="BG112" i="2"/>
  <c r="BB112" i="2"/>
  <c r="BG113" i="2"/>
  <c r="BB113" i="2"/>
  <c r="BG114" i="2"/>
  <c r="BB114" i="2"/>
  <c r="BG115" i="2"/>
  <c r="BB115" i="2"/>
  <c r="BG116" i="2"/>
  <c r="BB116" i="2"/>
  <c r="BG117" i="2"/>
  <c r="BB117" i="2"/>
  <c r="BG118" i="2"/>
  <c r="BB118" i="2"/>
  <c r="BG119" i="2"/>
  <c r="BB119" i="2"/>
  <c r="BG120" i="2"/>
  <c r="BB120" i="2"/>
  <c r="BG121" i="2"/>
  <c r="BB121" i="2"/>
  <c r="BG122" i="2"/>
  <c r="BB122" i="2"/>
  <c r="BG123" i="2"/>
  <c r="BB123" i="2"/>
  <c r="BG124" i="2"/>
  <c r="BB124" i="2"/>
  <c r="BG125" i="2"/>
  <c r="BB125" i="2"/>
  <c r="BG126" i="2"/>
  <c r="BB126" i="2"/>
  <c r="BG127" i="2"/>
  <c r="BB127" i="2"/>
  <c r="BG128" i="2"/>
  <c r="BB128" i="2"/>
  <c r="BG129" i="2"/>
  <c r="BB129" i="2"/>
  <c r="BG130" i="2"/>
  <c r="BB130" i="2"/>
  <c r="BG131" i="2"/>
  <c r="BB131" i="2"/>
  <c r="BG132" i="2"/>
  <c r="BB132" i="2"/>
  <c r="BG133" i="2"/>
  <c r="BB133" i="2"/>
  <c r="BG134" i="2"/>
  <c r="BB134" i="2"/>
  <c r="BG135" i="2"/>
  <c r="BB135" i="2"/>
  <c r="BG136" i="2"/>
  <c r="BB136" i="2"/>
  <c r="BG137" i="2"/>
  <c r="BB137" i="2"/>
  <c r="BG138" i="2"/>
  <c r="BB138" i="2"/>
  <c r="BG139" i="2"/>
  <c r="BB139" i="2"/>
  <c r="BG140" i="2"/>
  <c r="BB140" i="2"/>
  <c r="BG141" i="2"/>
  <c r="BB141" i="2"/>
  <c r="BG142" i="2"/>
  <c r="BB142" i="2"/>
  <c r="BG143" i="2"/>
  <c r="BB143" i="2"/>
  <c r="BG144" i="2"/>
  <c r="BB144" i="2"/>
  <c r="BG145" i="2"/>
  <c r="BB145" i="2"/>
  <c r="BG146" i="2"/>
  <c r="BB146" i="2"/>
  <c r="BG147" i="2"/>
  <c r="BB147" i="2"/>
  <c r="BG148" i="2"/>
  <c r="BB148" i="2"/>
  <c r="BG149" i="2"/>
  <c r="BB149" i="2"/>
  <c r="BG150" i="2"/>
  <c r="BB150" i="2"/>
  <c r="BG151" i="2"/>
  <c r="BB151" i="2"/>
  <c r="BG152" i="2"/>
  <c r="BB152" i="2"/>
  <c r="BG153" i="2"/>
  <c r="BB153" i="2"/>
  <c r="BG154" i="2"/>
  <c r="BB154" i="2"/>
  <c r="BG155" i="2"/>
  <c r="BB155" i="2"/>
  <c r="BG156" i="2"/>
  <c r="BB156" i="2"/>
  <c r="BG157" i="2"/>
  <c r="BB157" i="2"/>
  <c r="BG158" i="2"/>
  <c r="BB158" i="2"/>
  <c r="BG159" i="2"/>
  <c r="BB159" i="2"/>
  <c r="BG160" i="2"/>
  <c r="BB160" i="2"/>
  <c r="BG161" i="2"/>
  <c r="BB161" i="2"/>
  <c r="BG162" i="2"/>
  <c r="BB162" i="2"/>
  <c r="BG163" i="2"/>
  <c r="BB163" i="2"/>
  <c r="BG164" i="2"/>
  <c r="BB164" i="2"/>
  <c r="BG165" i="2"/>
  <c r="BB165" i="2"/>
  <c r="BG166" i="2"/>
  <c r="BB166" i="2"/>
  <c r="BG167" i="2"/>
  <c r="BB167" i="2"/>
  <c r="BG168" i="2"/>
  <c r="BB168" i="2"/>
  <c r="BG169" i="2"/>
  <c r="BB169" i="2"/>
  <c r="BG170" i="2"/>
  <c r="BB170" i="2"/>
  <c r="BG171" i="2"/>
  <c r="BB171" i="2"/>
  <c r="BG172" i="2"/>
  <c r="BB172" i="2"/>
  <c r="BG173" i="2"/>
  <c r="BB173" i="2"/>
  <c r="BG174" i="2"/>
  <c r="BB174" i="2"/>
  <c r="BG175" i="2"/>
  <c r="BB175" i="2"/>
  <c r="BG176" i="2"/>
  <c r="BB176" i="2"/>
  <c r="BG177" i="2"/>
  <c r="BB177" i="2"/>
  <c r="BG178" i="2"/>
  <c r="BB178" i="2"/>
  <c r="BG179" i="2"/>
  <c r="BB179" i="2"/>
  <c r="BG180" i="2"/>
  <c r="BB180" i="2"/>
  <c r="BG181" i="2"/>
  <c r="BB181" i="2"/>
  <c r="BG182" i="2"/>
  <c r="BB182" i="2"/>
  <c r="BG183" i="2"/>
  <c r="BB183" i="2"/>
  <c r="BG184" i="2"/>
  <c r="BB184" i="2"/>
  <c r="BG185" i="2"/>
  <c r="BB185" i="2"/>
  <c r="BG186" i="2"/>
  <c r="BB186" i="2"/>
  <c r="BG187" i="2"/>
  <c r="BB187" i="2"/>
  <c r="BG188" i="2"/>
  <c r="BB188" i="2"/>
  <c r="BG189" i="2"/>
  <c r="BB189" i="2"/>
  <c r="BG190" i="2"/>
  <c r="BB190" i="2"/>
  <c r="BG191" i="2"/>
  <c r="BB191" i="2"/>
  <c r="BG192" i="2"/>
  <c r="BB192" i="2"/>
  <c r="BG193" i="2"/>
  <c r="BB193" i="2"/>
  <c r="BG2" i="2"/>
  <c r="BB2" i="2"/>
  <c r="AJ3" i="2"/>
  <c r="AL3" i="2"/>
  <c r="AO3" i="2"/>
  <c r="AS3" i="2"/>
  <c r="AG3" i="2"/>
  <c r="AJ4" i="2"/>
  <c r="AL4" i="2"/>
  <c r="AO4" i="2"/>
  <c r="AS4" i="2"/>
  <c r="AG4" i="2"/>
  <c r="AJ5" i="2"/>
  <c r="AL5" i="2"/>
  <c r="AO5" i="2"/>
  <c r="AS5" i="2"/>
  <c r="AG5" i="2"/>
  <c r="AJ6" i="2"/>
  <c r="AL6" i="2"/>
  <c r="AO6" i="2"/>
  <c r="AS6" i="2"/>
  <c r="AG6" i="2"/>
  <c r="AJ7" i="2"/>
  <c r="AL7" i="2"/>
  <c r="AO7" i="2"/>
  <c r="AS7" i="2"/>
  <c r="AG7" i="2"/>
  <c r="AJ8" i="2"/>
  <c r="AL8" i="2"/>
  <c r="AO8" i="2"/>
  <c r="AS8" i="2"/>
  <c r="AG8" i="2"/>
  <c r="AJ9" i="2"/>
  <c r="AL9" i="2"/>
  <c r="AO9" i="2"/>
  <c r="AS9" i="2"/>
  <c r="AG9" i="2"/>
  <c r="AJ10" i="2"/>
  <c r="AL10" i="2"/>
  <c r="AO10" i="2"/>
  <c r="AS10" i="2"/>
  <c r="AG10" i="2"/>
  <c r="AJ11" i="2"/>
  <c r="AL11" i="2"/>
  <c r="AO11" i="2"/>
  <c r="AS11" i="2"/>
  <c r="AG11" i="2"/>
  <c r="AJ12" i="2"/>
  <c r="AL12" i="2"/>
  <c r="AO12" i="2"/>
  <c r="AS12" i="2"/>
  <c r="AG12" i="2"/>
  <c r="AJ13" i="2"/>
  <c r="AL13" i="2"/>
  <c r="AO13" i="2"/>
  <c r="AS13" i="2"/>
  <c r="AG13" i="2"/>
  <c r="AJ14" i="2"/>
  <c r="AL14" i="2"/>
  <c r="AO14" i="2"/>
  <c r="AS14" i="2"/>
  <c r="AG14" i="2"/>
  <c r="AJ15" i="2"/>
  <c r="AL15" i="2"/>
  <c r="AO15" i="2"/>
  <c r="AS15" i="2"/>
  <c r="AG15" i="2"/>
  <c r="AJ16" i="2"/>
  <c r="AL16" i="2"/>
  <c r="AO16" i="2"/>
  <c r="AS16" i="2"/>
  <c r="AG16" i="2"/>
  <c r="AJ17" i="2"/>
  <c r="AL17" i="2"/>
  <c r="AO17" i="2"/>
  <c r="AS17" i="2"/>
  <c r="AG17" i="2"/>
  <c r="AJ18" i="2"/>
  <c r="AL18" i="2"/>
  <c r="AO18" i="2"/>
  <c r="AS18" i="2"/>
  <c r="AG18" i="2"/>
  <c r="AJ19" i="2"/>
  <c r="AL19" i="2"/>
  <c r="AO19" i="2"/>
  <c r="AS19" i="2"/>
  <c r="AG19" i="2"/>
  <c r="AJ20" i="2"/>
  <c r="AL20" i="2"/>
  <c r="AO20" i="2"/>
  <c r="AS20" i="2"/>
  <c r="AG20" i="2"/>
  <c r="AJ21" i="2"/>
  <c r="AL21" i="2"/>
  <c r="AO21" i="2"/>
  <c r="AS21" i="2"/>
  <c r="AG21" i="2"/>
  <c r="AJ22" i="2"/>
  <c r="AL22" i="2"/>
  <c r="AO22" i="2"/>
  <c r="AS22" i="2"/>
  <c r="AG22" i="2"/>
  <c r="AJ23" i="2"/>
  <c r="AL23" i="2"/>
  <c r="AO23" i="2"/>
  <c r="AS23" i="2"/>
  <c r="AG23" i="2"/>
  <c r="AJ24" i="2"/>
  <c r="AL24" i="2"/>
  <c r="AO24" i="2"/>
  <c r="AS24" i="2"/>
  <c r="AG24" i="2"/>
  <c r="AJ25" i="2"/>
  <c r="AL25" i="2"/>
  <c r="AO25" i="2"/>
  <c r="AS25" i="2"/>
  <c r="AG25" i="2"/>
  <c r="AJ26" i="2"/>
  <c r="AL26" i="2"/>
  <c r="AO26" i="2"/>
  <c r="AS26" i="2"/>
  <c r="AG26" i="2"/>
  <c r="AJ27" i="2"/>
  <c r="AL27" i="2"/>
  <c r="AO27" i="2"/>
  <c r="AS27" i="2"/>
  <c r="AG27" i="2"/>
  <c r="AJ28" i="2"/>
  <c r="AL28" i="2"/>
  <c r="AO28" i="2"/>
  <c r="AS28" i="2"/>
  <c r="AG28" i="2"/>
  <c r="AJ29" i="2"/>
  <c r="AL29" i="2"/>
  <c r="AO29" i="2"/>
  <c r="AS29" i="2"/>
  <c r="AG29" i="2"/>
  <c r="AJ30" i="2"/>
  <c r="AL30" i="2"/>
  <c r="AO30" i="2"/>
  <c r="AS30" i="2"/>
  <c r="AG30" i="2"/>
  <c r="AJ31" i="2"/>
  <c r="AL31" i="2"/>
  <c r="AO31" i="2"/>
  <c r="AS31" i="2"/>
  <c r="AG31" i="2"/>
  <c r="AJ32" i="2"/>
  <c r="AL32" i="2"/>
  <c r="AO32" i="2"/>
  <c r="AS32" i="2"/>
  <c r="AG32" i="2"/>
  <c r="AJ33" i="2"/>
  <c r="AL33" i="2"/>
  <c r="AO33" i="2"/>
  <c r="AS33" i="2"/>
  <c r="AG33" i="2"/>
  <c r="AJ34" i="2"/>
  <c r="AL34" i="2"/>
  <c r="AO34" i="2"/>
  <c r="AS34" i="2"/>
  <c r="AG34" i="2"/>
  <c r="AJ35" i="2"/>
  <c r="AL35" i="2"/>
  <c r="AO35" i="2"/>
  <c r="AS35" i="2"/>
  <c r="AG35" i="2"/>
  <c r="AJ36" i="2"/>
  <c r="AL36" i="2"/>
  <c r="AO36" i="2"/>
  <c r="AS36" i="2"/>
  <c r="AG36" i="2"/>
  <c r="AJ37" i="2"/>
  <c r="AL37" i="2"/>
  <c r="AO37" i="2"/>
  <c r="AS37" i="2"/>
  <c r="AG37" i="2"/>
  <c r="AJ38" i="2"/>
  <c r="AL38" i="2"/>
  <c r="AO38" i="2"/>
  <c r="AS38" i="2"/>
  <c r="AG38" i="2"/>
  <c r="AJ39" i="2"/>
  <c r="AL39" i="2"/>
  <c r="AO39" i="2"/>
  <c r="AS39" i="2"/>
  <c r="AG39" i="2"/>
  <c r="AJ40" i="2"/>
  <c r="AL40" i="2"/>
  <c r="AO40" i="2"/>
  <c r="AS40" i="2"/>
  <c r="AG40" i="2"/>
  <c r="AJ41" i="2"/>
  <c r="AL41" i="2"/>
  <c r="AO41" i="2"/>
  <c r="AS41" i="2"/>
  <c r="AG41" i="2"/>
  <c r="AJ42" i="2"/>
  <c r="AL42" i="2"/>
  <c r="AO42" i="2"/>
  <c r="AS42" i="2"/>
  <c r="AG42" i="2"/>
  <c r="AJ43" i="2"/>
  <c r="AL43" i="2"/>
  <c r="AO43" i="2"/>
  <c r="AS43" i="2"/>
  <c r="AG43" i="2"/>
  <c r="AJ44" i="2"/>
  <c r="AL44" i="2"/>
  <c r="AO44" i="2"/>
  <c r="AS44" i="2"/>
  <c r="AG44" i="2"/>
  <c r="AJ45" i="2"/>
  <c r="AL45" i="2"/>
  <c r="AO45" i="2"/>
  <c r="AS45" i="2"/>
  <c r="AG45" i="2"/>
  <c r="AJ46" i="2"/>
  <c r="AL46" i="2"/>
  <c r="AO46" i="2"/>
  <c r="AS46" i="2"/>
  <c r="AG46" i="2"/>
  <c r="AJ47" i="2"/>
  <c r="AL47" i="2"/>
  <c r="AO47" i="2"/>
  <c r="AS47" i="2"/>
  <c r="AG47" i="2"/>
  <c r="AJ48" i="2"/>
  <c r="AL48" i="2"/>
  <c r="AO48" i="2"/>
  <c r="AS48" i="2"/>
  <c r="AG48" i="2"/>
  <c r="AJ49" i="2"/>
  <c r="AL49" i="2"/>
  <c r="AO49" i="2"/>
  <c r="AS49" i="2"/>
  <c r="AG49" i="2"/>
  <c r="AJ50" i="2"/>
  <c r="AL50" i="2"/>
  <c r="AO50" i="2"/>
  <c r="AS50" i="2"/>
  <c r="AG50" i="2"/>
  <c r="AJ51" i="2"/>
  <c r="AL51" i="2"/>
  <c r="AO51" i="2"/>
  <c r="AS51" i="2"/>
  <c r="AG51" i="2"/>
  <c r="AJ52" i="2"/>
  <c r="AL52" i="2"/>
  <c r="AO52" i="2"/>
  <c r="AS52" i="2"/>
  <c r="AG52" i="2"/>
  <c r="AJ53" i="2"/>
  <c r="AL53" i="2"/>
  <c r="AO53" i="2"/>
  <c r="AS53" i="2"/>
  <c r="AG53" i="2"/>
  <c r="AJ54" i="2"/>
  <c r="AL54" i="2"/>
  <c r="AO54" i="2"/>
  <c r="AS54" i="2"/>
  <c r="AG54" i="2"/>
  <c r="AJ55" i="2"/>
  <c r="AL55" i="2"/>
  <c r="AO55" i="2"/>
  <c r="AS55" i="2"/>
  <c r="AG55" i="2"/>
  <c r="AJ56" i="2"/>
  <c r="AL56" i="2"/>
  <c r="AO56" i="2"/>
  <c r="AS56" i="2"/>
  <c r="AG56" i="2"/>
  <c r="AJ57" i="2"/>
  <c r="AL57" i="2"/>
  <c r="AO57" i="2"/>
  <c r="AS57" i="2"/>
  <c r="AG57" i="2"/>
  <c r="AJ58" i="2"/>
  <c r="AL58" i="2"/>
  <c r="AO58" i="2"/>
  <c r="AS58" i="2"/>
  <c r="AG58" i="2"/>
  <c r="AJ59" i="2"/>
  <c r="AL59" i="2"/>
  <c r="AO59" i="2"/>
  <c r="AS59" i="2"/>
  <c r="AG59" i="2"/>
  <c r="AJ60" i="2"/>
  <c r="AL60" i="2"/>
  <c r="AO60" i="2"/>
  <c r="AS60" i="2"/>
  <c r="AG60" i="2"/>
  <c r="AJ61" i="2"/>
  <c r="AL61" i="2"/>
  <c r="AO61" i="2"/>
  <c r="AS61" i="2"/>
  <c r="AG61" i="2"/>
  <c r="AJ62" i="2"/>
  <c r="AL62" i="2"/>
  <c r="AO62" i="2"/>
  <c r="AS62" i="2"/>
  <c r="AG62" i="2"/>
  <c r="AJ63" i="2"/>
  <c r="AL63" i="2"/>
  <c r="AO63" i="2"/>
  <c r="AS63" i="2"/>
  <c r="AG63" i="2"/>
  <c r="AJ64" i="2"/>
  <c r="AL64" i="2"/>
  <c r="AO64" i="2"/>
  <c r="AS64" i="2"/>
  <c r="AG64" i="2"/>
  <c r="AJ65" i="2"/>
  <c r="AL65" i="2"/>
  <c r="AO65" i="2"/>
  <c r="AS65" i="2"/>
  <c r="AG65" i="2"/>
  <c r="AJ66" i="2"/>
  <c r="AL66" i="2"/>
  <c r="AO66" i="2"/>
  <c r="AS66" i="2"/>
  <c r="AG66" i="2"/>
  <c r="AJ67" i="2"/>
  <c r="AL67" i="2"/>
  <c r="AO67" i="2"/>
  <c r="AS67" i="2"/>
  <c r="AG67" i="2"/>
  <c r="AJ68" i="2"/>
  <c r="AL68" i="2"/>
  <c r="AO68" i="2"/>
  <c r="AS68" i="2"/>
  <c r="AG68" i="2"/>
  <c r="AJ69" i="2"/>
  <c r="AL69" i="2"/>
  <c r="AO69" i="2"/>
  <c r="AS69" i="2"/>
  <c r="AG69" i="2"/>
  <c r="AJ70" i="2"/>
  <c r="AL70" i="2"/>
  <c r="AO70" i="2"/>
  <c r="AS70" i="2"/>
  <c r="AG70" i="2"/>
  <c r="AJ71" i="2"/>
  <c r="AL71" i="2"/>
  <c r="AO71" i="2"/>
  <c r="AS71" i="2"/>
  <c r="AG71" i="2"/>
  <c r="AJ72" i="2"/>
  <c r="AL72" i="2"/>
  <c r="AO72" i="2"/>
  <c r="AS72" i="2"/>
  <c r="AG72" i="2"/>
  <c r="AJ73" i="2"/>
  <c r="AL73" i="2"/>
  <c r="AO73" i="2"/>
  <c r="AS73" i="2"/>
  <c r="AG73" i="2"/>
  <c r="AJ74" i="2"/>
  <c r="AL74" i="2"/>
  <c r="AO74" i="2"/>
  <c r="AS74" i="2"/>
  <c r="AG74" i="2"/>
  <c r="AJ75" i="2"/>
  <c r="AL75" i="2"/>
  <c r="AO75" i="2"/>
  <c r="AS75" i="2"/>
  <c r="AG75" i="2"/>
  <c r="AJ76" i="2"/>
  <c r="AL76" i="2"/>
  <c r="AO76" i="2"/>
  <c r="AS76" i="2"/>
  <c r="AG76" i="2"/>
  <c r="AJ77" i="2"/>
  <c r="AL77" i="2"/>
  <c r="AO77" i="2"/>
  <c r="AS77" i="2"/>
  <c r="AG77" i="2"/>
  <c r="AJ78" i="2"/>
  <c r="AL78" i="2"/>
  <c r="AO78" i="2"/>
  <c r="AS78" i="2"/>
  <c r="AG78" i="2"/>
  <c r="AJ79" i="2"/>
  <c r="AL79" i="2"/>
  <c r="AO79" i="2"/>
  <c r="AS79" i="2"/>
  <c r="AG79" i="2"/>
  <c r="AJ80" i="2"/>
  <c r="AL80" i="2"/>
  <c r="AO80" i="2"/>
  <c r="AS80" i="2"/>
  <c r="AG80" i="2"/>
  <c r="AJ81" i="2"/>
  <c r="AL81" i="2"/>
  <c r="AO81" i="2"/>
  <c r="AS81" i="2"/>
  <c r="AG81" i="2"/>
  <c r="AJ82" i="2"/>
  <c r="AL82" i="2"/>
  <c r="AO82" i="2"/>
  <c r="AS82" i="2"/>
  <c r="AG82" i="2"/>
  <c r="AJ83" i="2"/>
  <c r="AL83" i="2"/>
  <c r="AO83" i="2"/>
  <c r="AS83" i="2"/>
  <c r="AG83" i="2"/>
  <c r="AJ84" i="2"/>
  <c r="AL84" i="2"/>
  <c r="AO84" i="2"/>
  <c r="AS84" i="2"/>
  <c r="AG84" i="2"/>
  <c r="AJ85" i="2"/>
  <c r="AL85" i="2"/>
  <c r="AO85" i="2"/>
  <c r="AS85" i="2"/>
  <c r="AG85" i="2"/>
  <c r="AJ86" i="2"/>
  <c r="AL86" i="2"/>
  <c r="AO86" i="2"/>
  <c r="AS86" i="2"/>
  <c r="AG86" i="2"/>
  <c r="AJ87" i="2"/>
  <c r="AL87" i="2"/>
  <c r="AO87" i="2"/>
  <c r="AS87" i="2"/>
  <c r="AG87" i="2"/>
  <c r="AJ88" i="2"/>
  <c r="AL88" i="2"/>
  <c r="AO88" i="2"/>
  <c r="AS88" i="2"/>
  <c r="AG88" i="2"/>
  <c r="AJ89" i="2"/>
  <c r="AL89" i="2"/>
  <c r="AO89" i="2"/>
  <c r="AS89" i="2"/>
  <c r="AG89" i="2"/>
  <c r="AJ90" i="2"/>
  <c r="AL90" i="2"/>
  <c r="AO90" i="2"/>
  <c r="AS90" i="2"/>
  <c r="AG90" i="2"/>
  <c r="AJ91" i="2"/>
  <c r="AL91" i="2"/>
  <c r="AO91" i="2"/>
  <c r="AS91" i="2"/>
  <c r="AG91" i="2"/>
  <c r="AJ92" i="2"/>
  <c r="AL92" i="2"/>
  <c r="AO92" i="2"/>
  <c r="AS92" i="2"/>
  <c r="AG92" i="2"/>
  <c r="AJ93" i="2"/>
  <c r="AL93" i="2"/>
  <c r="AO93" i="2"/>
  <c r="AS93" i="2"/>
  <c r="AG93" i="2"/>
  <c r="AJ94" i="2"/>
  <c r="AL94" i="2"/>
  <c r="AO94" i="2"/>
  <c r="AS94" i="2"/>
  <c r="AG94" i="2"/>
  <c r="AJ95" i="2"/>
  <c r="AL95" i="2"/>
  <c r="AO95" i="2"/>
  <c r="AS95" i="2"/>
  <c r="AG95" i="2"/>
  <c r="AJ96" i="2"/>
  <c r="AL96" i="2"/>
  <c r="AO96" i="2"/>
  <c r="AS96" i="2"/>
  <c r="AG96" i="2"/>
  <c r="AJ97" i="2"/>
  <c r="AL97" i="2"/>
  <c r="AO97" i="2"/>
  <c r="AS97" i="2"/>
  <c r="AG97" i="2"/>
  <c r="AJ98" i="2"/>
  <c r="AL98" i="2"/>
  <c r="AO98" i="2"/>
  <c r="AS98" i="2"/>
  <c r="AG98" i="2"/>
  <c r="AJ99" i="2"/>
  <c r="AL99" i="2"/>
  <c r="AO99" i="2"/>
  <c r="AS99" i="2"/>
  <c r="AG99" i="2"/>
  <c r="AJ100" i="2"/>
  <c r="AL100" i="2"/>
  <c r="AO100" i="2"/>
  <c r="AS100" i="2"/>
  <c r="AG100" i="2"/>
  <c r="AJ101" i="2"/>
  <c r="AL101" i="2"/>
  <c r="AO101" i="2"/>
  <c r="AS101" i="2"/>
  <c r="AG101" i="2"/>
  <c r="AJ102" i="2"/>
  <c r="AL102" i="2"/>
  <c r="AO102" i="2"/>
  <c r="AS102" i="2"/>
  <c r="AG102" i="2"/>
  <c r="AJ103" i="2"/>
  <c r="AL103" i="2"/>
  <c r="AO103" i="2"/>
  <c r="AS103" i="2"/>
  <c r="AG103" i="2"/>
  <c r="AJ104" i="2"/>
  <c r="AL104" i="2"/>
  <c r="AO104" i="2"/>
  <c r="AS104" i="2"/>
  <c r="AG104" i="2"/>
  <c r="AJ105" i="2"/>
  <c r="AL105" i="2"/>
  <c r="AO105" i="2"/>
  <c r="AS105" i="2"/>
  <c r="AG105" i="2"/>
  <c r="AJ106" i="2"/>
  <c r="AL106" i="2"/>
  <c r="AO106" i="2"/>
  <c r="AS106" i="2"/>
  <c r="AG106" i="2"/>
  <c r="AJ107" i="2"/>
  <c r="AL107" i="2"/>
  <c r="AO107" i="2"/>
  <c r="AS107" i="2"/>
  <c r="AG107" i="2"/>
  <c r="AJ108" i="2"/>
  <c r="AL108" i="2"/>
  <c r="AO108" i="2"/>
  <c r="AS108" i="2"/>
  <c r="AG108" i="2"/>
  <c r="AJ109" i="2"/>
  <c r="AL109" i="2"/>
  <c r="AO109" i="2"/>
  <c r="AS109" i="2"/>
  <c r="AG109" i="2"/>
  <c r="AJ110" i="2"/>
  <c r="AL110" i="2"/>
  <c r="AO110" i="2"/>
  <c r="AS110" i="2"/>
  <c r="AG110" i="2"/>
  <c r="AJ111" i="2"/>
  <c r="AL111" i="2"/>
  <c r="AO111" i="2"/>
  <c r="AS111" i="2"/>
  <c r="AG111" i="2"/>
  <c r="AJ112" i="2"/>
  <c r="AL112" i="2"/>
  <c r="AO112" i="2"/>
  <c r="AS112" i="2"/>
  <c r="AG112" i="2"/>
  <c r="AJ113" i="2"/>
  <c r="AL113" i="2"/>
  <c r="AO113" i="2"/>
  <c r="AS113" i="2"/>
  <c r="AG113" i="2"/>
  <c r="AJ114" i="2"/>
  <c r="AL114" i="2"/>
  <c r="AO114" i="2"/>
  <c r="AS114" i="2"/>
  <c r="AG114" i="2"/>
  <c r="AJ115" i="2"/>
  <c r="AL115" i="2"/>
  <c r="AO115" i="2"/>
  <c r="AS115" i="2"/>
  <c r="AG115" i="2"/>
  <c r="AJ116" i="2"/>
  <c r="AL116" i="2"/>
  <c r="AO116" i="2"/>
  <c r="AS116" i="2"/>
  <c r="AG116" i="2"/>
  <c r="AJ117" i="2"/>
  <c r="AL117" i="2"/>
  <c r="AO117" i="2"/>
  <c r="AS117" i="2"/>
  <c r="AG117" i="2"/>
  <c r="AJ118" i="2"/>
  <c r="AL118" i="2"/>
  <c r="AO118" i="2"/>
  <c r="AS118" i="2"/>
  <c r="AG118" i="2"/>
  <c r="AJ119" i="2"/>
  <c r="AL119" i="2"/>
  <c r="AO119" i="2"/>
  <c r="AS119" i="2"/>
  <c r="AG119" i="2"/>
  <c r="AJ120" i="2"/>
  <c r="AL120" i="2"/>
  <c r="AO120" i="2"/>
  <c r="AS120" i="2"/>
  <c r="AG120" i="2"/>
  <c r="AJ121" i="2"/>
  <c r="AL121" i="2"/>
  <c r="AO121" i="2"/>
  <c r="AS121" i="2"/>
  <c r="AG121" i="2"/>
  <c r="AJ122" i="2"/>
  <c r="AL122" i="2"/>
  <c r="AO122" i="2"/>
  <c r="AS122" i="2"/>
  <c r="AG122" i="2"/>
  <c r="AJ123" i="2"/>
  <c r="AL123" i="2"/>
  <c r="AO123" i="2"/>
  <c r="AS123" i="2"/>
  <c r="AG123" i="2"/>
  <c r="AJ124" i="2"/>
  <c r="AL124" i="2"/>
  <c r="AO124" i="2"/>
  <c r="AS124" i="2"/>
  <c r="AG124" i="2"/>
  <c r="AJ125" i="2"/>
  <c r="AL125" i="2"/>
  <c r="AO125" i="2"/>
  <c r="AS125" i="2"/>
  <c r="AG125" i="2"/>
  <c r="AJ126" i="2"/>
  <c r="AL126" i="2"/>
  <c r="AO126" i="2"/>
  <c r="AS126" i="2"/>
  <c r="AG126" i="2"/>
  <c r="AJ127" i="2"/>
  <c r="AL127" i="2"/>
  <c r="AO127" i="2"/>
  <c r="AS127" i="2"/>
  <c r="AG127" i="2"/>
  <c r="AJ128" i="2"/>
  <c r="AL128" i="2"/>
  <c r="AO128" i="2"/>
  <c r="AS128" i="2"/>
  <c r="AG128" i="2"/>
  <c r="AJ129" i="2"/>
  <c r="AL129" i="2"/>
  <c r="AO129" i="2"/>
  <c r="AS129" i="2"/>
  <c r="AG129" i="2"/>
  <c r="AJ130" i="2"/>
  <c r="AL130" i="2"/>
  <c r="AO130" i="2"/>
  <c r="AS130" i="2"/>
  <c r="AG130" i="2"/>
  <c r="AJ131" i="2"/>
  <c r="AL131" i="2"/>
  <c r="AO131" i="2"/>
  <c r="AS131" i="2"/>
  <c r="AG131" i="2"/>
  <c r="AJ132" i="2"/>
  <c r="AL132" i="2"/>
  <c r="AO132" i="2"/>
  <c r="AS132" i="2"/>
  <c r="AG132" i="2"/>
  <c r="AJ133" i="2"/>
  <c r="AL133" i="2"/>
  <c r="AO133" i="2"/>
  <c r="AS133" i="2"/>
  <c r="AG133" i="2"/>
  <c r="AJ134" i="2"/>
  <c r="AL134" i="2"/>
  <c r="AO134" i="2"/>
  <c r="AS134" i="2"/>
  <c r="AG134" i="2"/>
  <c r="AJ135" i="2"/>
  <c r="AL135" i="2"/>
  <c r="AO135" i="2"/>
  <c r="AS135" i="2"/>
  <c r="AG135" i="2"/>
  <c r="AJ136" i="2"/>
  <c r="AL136" i="2"/>
  <c r="AO136" i="2"/>
  <c r="AS136" i="2"/>
  <c r="AG136" i="2"/>
  <c r="AJ137" i="2"/>
  <c r="AL137" i="2"/>
  <c r="AO137" i="2"/>
  <c r="AS137" i="2"/>
  <c r="AG137" i="2"/>
  <c r="AJ138" i="2"/>
  <c r="AL138" i="2"/>
  <c r="AO138" i="2"/>
  <c r="AS138" i="2"/>
  <c r="AG138" i="2"/>
  <c r="AJ139" i="2"/>
  <c r="AL139" i="2"/>
  <c r="AO139" i="2"/>
  <c r="AS139" i="2"/>
  <c r="AG139" i="2"/>
  <c r="AJ140" i="2"/>
  <c r="AL140" i="2"/>
  <c r="AO140" i="2"/>
  <c r="AS140" i="2"/>
  <c r="AG140" i="2"/>
  <c r="AJ141" i="2"/>
  <c r="AL141" i="2"/>
  <c r="AO141" i="2"/>
  <c r="AS141" i="2"/>
  <c r="AG141" i="2"/>
  <c r="AJ142" i="2"/>
  <c r="AL142" i="2"/>
  <c r="AO142" i="2"/>
  <c r="AS142" i="2"/>
  <c r="AG142" i="2"/>
  <c r="AJ143" i="2"/>
  <c r="AL143" i="2"/>
  <c r="AO143" i="2"/>
  <c r="AS143" i="2"/>
  <c r="AG143" i="2"/>
  <c r="AJ144" i="2"/>
  <c r="AL144" i="2"/>
  <c r="AO144" i="2"/>
  <c r="AS144" i="2"/>
  <c r="AG144" i="2"/>
  <c r="AJ145" i="2"/>
  <c r="AL145" i="2"/>
  <c r="AO145" i="2"/>
  <c r="AS145" i="2"/>
  <c r="AG145" i="2"/>
  <c r="AJ146" i="2"/>
  <c r="AL146" i="2"/>
  <c r="AO146" i="2"/>
  <c r="AS146" i="2"/>
  <c r="AG146" i="2"/>
  <c r="AJ147" i="2"/>
  <c r="AL147" i="2"/>
  <c r="AO147" i="2"/>
  <c r="AS147" i="2"/>
  <c r="AG147" i="2"/>
  <c r="AJ148" i="2"/>
  <c r="AL148" i="2"/>
  <c r="AO148" i="2"/>
  <c r="AS148" i="2"/>
  <c r="AG148" i="2"/>
  <c r="AJ149" i="2"/>
  <c r="AL149" i="2"/>
  <c r="AO149" i="2"/>
  <c r="AS149" i="2"/>
  <c r="AG149" i="2"/>
  <c r="AJ150" i="2"/>
  <c r="AL150" i="2"/>
  <c r="AO150" i="2"/>
  <c r="AS150" i="2"/>
  <c r="AG150" i="2"/>
  <c r="AJ151" i="2"/>
  <c r="AL151" i="2"/>
  <c r="AO151" i="2"/>
  <c r="AS151" i="2"/>
  <c r="AG151" i="2"/>
  <c r="AJ152" i="2"/>
  <c r="AL152" i="2"/>
  <c r="AO152" i="2"/>
  <c r="AS152" i="2"/>
  <c r="AG152" i="2"/>
  <c r="AJ153" i="2"/>
  <c r="AL153" i="2"/>
  <c r="AO153" i="2"/>
  <c r="AS153" i="2"/>
  <c r="AG153" i="2"/>
  <c r="AJ154" i="2"/>
  <c r="AL154" i="2"/>
  <c r="AO154" i="2"/>
  <c r="AS154" i="2"/>
  <c r="AG154" i="2"/>
  <c r="AJ155" i="2"/>
  <c r="AL155" i="2"/>
  <c r="AO155" i="2"/>
  <c r="AS155" i="2"/>
  <c r="AG155" i="2"/>
  <c r="AJ156" i="2"/>
  <c r="AL156" i="2"/>
  <c r="AO156" i="2"/>
  <c r="AS156" i="2"/>
  <c r="AG156" i="2"/>
  <c r="AJ157" i="2"/>
  <c r="AL157" i="2"/>
  <c r="AO157" i="2"/>
  <c r="AS157" i="2"/>
  <c r="AG157" i="2"/>
  <c r="AJ158" i="2"/>
  <c r="AL158" i="2"/>
  <c r="AO158" i="2"/>
  <c r="AS158" i="2"/>
  <c r="AG158" i="2"/>
  <c r="AJ159" i="2"/>
  <c r="AL159" i="2"/>
  <c r="AO159" i="2"/>
  <c r="AS159" i="2"/>
  <c r="AG159" i="2"/>
  <c r="AJ160" i="2"/>
  <c r="AL160" i="2"/>
  <c r="AO160" i="2"/>
  <c r="AS160" i="2"/>
  <c r="AG160" i="2"/>
  <c r="AJ161" i="2"/>
  <c r="AL161" i="2"/>
  <c r="AO161" i="2"/>
  <c r="AS161" i="2"/>
  <c r="AG161" i="2"/>
  <c r="AJ162" i="2"/>
  <c r="AL162" i="2"/>
  <c r="AO162" i="2"/>
  <c r="AS162" i="2"/>
  <c r="AG162" i="2"/>
  <c r="AJ163" i="2"/>
  <c r="AL163" i="2"/>
  <c r="AO163" i="2"/>
  <c r="AS163" i="2"/>
  <c r="AG163" i="2"/>
  <c r="AJ164" i="2"/>
  <c r="AL164" i="2"/>
  <c r="AO164" i="2"/>
  <c r="AS164" i="2"/>
  <c r="AG164" i="2"/>
  <c r="AJ165" i="2"/>
  <c r="AL165" i="2"/>
  <c r="AO165" i="2"/>
  <c r="AS165" i="2"/>
  <c r="AG165" i="2"/>
  <c r="AJ166" i="2"/>
  <c r="AL166" i="2"/>
  <c r="AO166" i="2"/>
  <c r="AS166" i="2"/>
  <c r="AG166" i="2"/>
  <c r="AJ167" i="2"/>
  <c r="AL167" i="2"/>
  <c r="AO167" i="2"/>
  <c r="AS167" i="2"/>
  <c r="AG167" i="2"/>
  <c r="AJ168" i="2"/>
  <c r="AL168" i="2"/>
  <c r="AO168" i="2"/>
  <c r="AS168" i="2"/>
  <c r="AG168" i="2"/>
  <c r="AJ169" i="2"/>
  <c r="AL169" i="2"/>
  <c r="AO169" i="2"/>
  <c r="AS169" i="2"/>
  <c r="AG169" i="2"/>
  <c r="AJ170" i="2"/>
  <c r="AL170" i="2"/>
  <c r="AO170" i="2"/>
  <c r="AS170" i="2"/>
  <c r="AG170" i="2"/>
  <c r="AJ171" i="2"/>
  <c r="AL171" i="2"/>
  <c r="AO171" i="2"/>
  <c r="AS171" i="2"/>
  <c r="AG171" i="2"/>
  <c r="AJ172" i="2"/>
  <c r="AL172" i="2"/>
  <c r="AO172" i="2"/>
  <c r="AS172" i="2"/>
  <c r="AG172" i="2"/>
  <c r="AJ173" i="2"/>
  <c r="AL173" i="2"/>
  <c r="AO173" i="2"/>
  <c r="AS173" i="2"/>
  <c r="AG173" i="2"/>
  <c r="AJ174" i="2"/>
  <c r="AL174" i="2"/>
  <c r="AO174" i="2"/>
  <c r="AS174" i="2"/>
  <c r="AG174" i="2"/>
  <c r="AJ175" i="2"/>
  <c r="AL175" i="2"/>
  <c r="AO175" i="2"/>
  <c r="AS175" i="2"/>
  <c r="AG175" i="2"/>
  <c r="AJ176" i="2"/>
  <c r="AL176" i="2"/>
  <c r="AO176" i="2"/>
  <c r="AS176" i="2"/>
  <c r="AG176" i="2"/>
  <c r="AJ177" i="2"/>
  <c r="AL177" i="2"/>
  <c r="AO177" i="2"/>
  <c r="AS177" i="2"/>
  <c r="AG177" i="2"/>
  <c r="AJ178" i="2"/>
  <c r="AL178" i="2"/>
  <c r="AO178" i="2"/>
  <c r="AS178" i="2"/>
  <c r="AG178" i="2"/>
  <c r="AJ179" i="2"/>
  <c r="AL179" i="2"/>
  <c r="AO179" i="2"/>
  <c r="AS179" i="2"/>
  <c r="AG179" i="2"/>
  <c r="AJ180" i="2"/>
  <c r="AL180" i="2"/>
  <c r="AO180" i="2"/>
  <c r="AS180" i="2"/>
  <c r="AG180" i="2"/>
  <c r="AJ181" i="2"/>
  <c r="AL181" i="2"/>
  <c r="AO181" i="2"/>
  <c r="AS181" i="2"/>
  <c r="AG181" i="2"/>
  <c r="AJ182" i="2"/>
  <c r="AL182" i="2"/>
  <c r="AO182" i="2"/>
  <c r="AS182" i="2"/>
  <c r="AG182" i="2"/>
  <c r="AJ183" i="2"/>
  <c r="AL183" i="2"/>
  <c r="AO183" i="2"/>
  <c r="AS183" i="2"/>
  <c r="AG183" i="2"/>
  <c r="AJ184" i="2"/>
  <c r="AL184" i="2"/>
  <c r="AO184" i="2"/>
  <c r="AS184" i="2"/>
  <c r="AG184" i="2"/>
  <c r="AJ185" i="2"/>
  <c r="AL185" i="2"/>
  <c r="AO185" i="2"/>
  <c r="AS185" i="2"/>
  <c r="AG185" i="2"/>
  <c r="AJ186" i="2"/>
  <c r="AL186" i="2"/>
  <c r="AO186" i="2"/>
  <c r="AS186" i="2"/>
  <c r="AG186" i="2"/>
  <c r="AJ187" i="2"/>
  <c r="AL187" i="2"/>
  <c r="AO187" i="2"/>
  <c r="AS187" i="2"/>
  <c r="AG187" i="2"/>
  <c r="AJ188" i="2"/>
  <c r="AL188" i="2"/>
  <c r="AO188" i="2"/>
  <c r="AS188" i="2"/>
  <c r="AG188" i="2"/>
  <c r="AJ189" i="2"/>
  <c r="AL189" i="2"/>
  <c r="AO189" i="2"/>
  <c r="AS189" i="2"/>
  <c r="AG189" i="2"/>
  <c r="AJ190" i="2"/>
  <c r="AL190" i="2"/>
  <c r="AO190" i="2"/>
  <c r="AS190" i="2"/>
  <c r="AG190" i="2"/>
  <c r="AJ191" i="2"/>
  <c r="AL191" i="2"/>
  <c r="AO191" i="2"/>
  <c r="AS191" i="2"/>
  <c r="AG191" i="2"/>
  <c r="AJ192" i="2"/>
  <c r="AL192" i="2"/>
  <c r="AO192" i="2"/>
  <c r="AS192" i="2"/>
  <c r="AG192" i="2"/>
  <c r="AJ193" i="2"/>
  <c r="AL193" i="2"/>
  <c r="AO193" i="2"/>
  <c r="AS193" i="2"/>
  <c r="AG193" i="2"/>
  <c r="AJ2" i="2"/>
  <c r="AL2" i="2"/>
  <c r="AO2" i="2"/>
  <c r="AS2" i="2"/>
  <c r="AG2" i="2"/>
  <c r="V3" i="2"/>
  <c r="R3" i="2"/>
  <c r="V4" i="2"/>
  <c r="R4" i="2"/>
  <c r="V5" i="2"/>
  <c r="R5" i="2"/>
  <c r="V6" i="2"/>
  <c r="R6" i="2"/>
  <c r="V7" i="2"/>
  <c r="R7" i="2"/>
  <c r="V8" i="2"/>
  <c r="R8" i="2"/>
  <c r="V9" i="2"/>
  <c r="R9" i="2"/>
  <c r="V10" i="2"/>
  <c r="R10" i="2"/>
  <c r="V11" i="2"/>
  <c r="R11" i="2"/>
  <c r="V12" i="2"/>
  <c r="R12" i="2"/>
  <c r="V13" i="2"/>
  <c r="R13" i="2"/>
  <c r="V14" i="2"/>
  <c r="R14" i="2"/>
  <c r="V15" i="2"/>
  <c r="R15" i="2"/>
  <c r="V16" i="2"/>
  <c r="R16" i="2"/>
  <c r="V17" i="2"/>
  <c r="R17" i="2"/>
  <c r="V18" i="2"/>
  <c r="R18" i="2"/>
  <c r="V19" i="2"/>
  <c r="R19" i="2"/>
  <c r="V20" i="2"/>
  <c r="R20" i="2"/>
  <c r="V21" i="2"/>
  <c r="R21" i="2"/>
  <c r="V22" i="2"/>
  <c r="R22" i="2"/>
  <c r="V23" i="2"/>
  <c r="R23" i="2"/>
  <c r="V24" i="2"/>
  <c r="R24" i="2"/>
  <c r="V25" i="2"/>
  <c r="R25" i="2"/>
  <c r="V26" i="2"/>
  <c r="R26" i="2"/>
  <c r="V27" i="2"/>
  <c r="R27" i="2"/>
  <c r="V28" i="2"/>
  <c r="R28" i="2"/>
  <c r="V29" i="2"/>
  <c r="R29" i="2"/>
  <c r="V30" i="2"/>
  <c r="R30" i="2"/>
  <c r="V31" i="2"/>
  <c r="R31" i="2"/>
  <c r="V32" i="2"/>
  <c r="R32" i="2"/>
  <c r="V33" i="2"/>
  <c r="R33" i="2"/>
  <c r="V34" i="2"/>
  <c r="R34" i="2"/>
  <c r="V35" i="2"/>
  <c r="R35" i="2"/>
  <c r="V36" i="2"/>
  <c r="R36" i="2"/>
  <c r="V37" i="2"/>
  <c r="R37" i="2"/>
  <c r="V38" i="2"/>
  <c r="R38" i="2"/>
  <c r="V39" i="2"/>
  <c r="R39" i="2"/>
  <c r="V40" i="2"/>
  <c r="R40" i="2"/>
  <c r="V41" i="2"/>
  <c r="R41" i="2"/>
  <c r="V42" i="2"/>
  <c r="R42" i="2"/>
  <c r="V43" i="2"/>
  <c r="R43" i="2"/>
  <c r="V44" i="2"/>
  <c r="R44" i="2"/>
  <c r="V45" i="2"/>
  <c r="R45" i="2"/>
  <c r="V46" i="2"/>
  <c r="R46" i="2"/>
  <c r="V47" i="2"/>
  <c r="R47" i="2"/>
  <c r="V48" i="2"/>
  <c r="R48" i="2"/>
  <c r="V49" i="2"/>
  <c r="R49" i="2"/>
  <c r="V50" i="2"/>
  <c r="R50" i="2"/>
  <c r="V51" i="2"/>
  <c r="R51" i="2"/>
  <c r="V52" i="2"/>
  <c r="R52" i="2"/>
  <c r="V53" i="2"/>
  <c r="R53" i="2"/>
  <c r="V54" i="2"/>
  <c r="R54" i="2"/>
  <c r="V55" i="2"/>
  <c r="R55" i="2"/>
  <c r="V56" i="2"/>
  <c r="R56" i="2"/>
  <c r="V57" i="2"/>
  <c r="R57" i="2"/>
  <c r="V58" i="2"/>
  <c r="R58" i="2"/>
  <c r="V59" i="2"/>
  <c r="R59" i="2"/>
  <c r="V60" i="2"/>
  <c r="R60" i="2"/>
  <c r="V61" i="2"/>
  <c r="R61" i="2"/>
  <c r="V62" i="2"/>
  <c r="R62" i="2"/>
  <c r="V63" i="2"/>
  <c r="R63" i="2"/>
  <c r="V64" i="2"/>
  <c r="R64" i="2"/>
  <c r="V65" i="2"/>
  <c r="R65" i="2"/>
  <c r="V66" i="2"/>
  <c r="R66" i="2"/>
  <c r="V67" i="2"/>
  <c r="R67" i="2"/>
  <c r="V68" i="2"/>
  <c r="R68" i="2"/>
  <c r="V69" i="2"/>
  <c r="R69" i="2"/>
  <c r="V70" i="2"/>
  <c r="R70" i="2"/>
  <c r="V71" i="2"/>
  <c r="R71" i="2"/>
  <c r="V72" i="2"/>
  <c r="R72" i="2"/>
  <c r="V73" i="2"/>
  <c r="R73" i="2"/>
  <c r="V74" i="2"/>
  <c r="R74" i="2"/>
  <c r="V75" i="2"/>
  <c r="R75" i="2"/>
  <c r="V76" i="2"/>
  <c r="R76" i="2"/>
  <c r="V77" i="2"/>
  <c r="R77" i="2"/>
  <c r="V78" i="2"/>
  <c r="R78" i="2"/>
  <c r="V79" i="2"/>
  <c r="R79" i="2"/>
  <c r="V80" i="2"/>
  <c r="R80" i="2"/>
  <c r="V81" i="2"/>
  <c r="R81" i="2"/>
  <c r="V82" i="2"/>
  <c r="R82" i="2"/>
  <c r="V83" i="2"/>
  <c r="R83" i="2"/>
  <c r="V84" i="2"/>
  <c r="R84" i="2"/>
  <c r="V85" i="2"/>
  <c r="R85" i="2"/>
  <c r="V86" i="2"/>
  <c r="R86" i="2"/>
  <c r="V87" i="2"/>
  <c r="R87" i="2"/>
  <c r="V88" i="2"/>
  <c r="R88" i="2"/>
  <c r="V89" i="2"/>
  <c r="R89" i="2"/>
  <c r="V90" i="2"/>
  <c r="R90" i="2"/>
  <c r="V91" i="2"/>
  <c r="R91" i="2"/>
  <c r="V92" i="2"/>
  <c r="R92" i="2"/>
  <c r="V93" i="2"/>
  <c r="R93" i="2"/>
  <c r="V94" i="2"/>
  <c r="R94" i="2"/>
  <c r="V95" i="2"/>
  <c r="R95" i="2"/>
  <c r="V96" i="2"/>
  <c r="R96" i="2"/>
  <c r="V97" i="2"/>
  <c r="R97" i="2"/>
  <c r="V98" i="2"/>
  <c r="R98" i="2"/>
  <c r="V99" i="2"/>
  <c r="R99" i="2"/>
  <c r="V100" i="2"/>
  <c r="R100" i="2"/>
  <c r="V101" i="2"/>
  <c r="R101" i="2"/>
  <c r="V102" i="2"/>
  <c r="R102" i="2"/>
  <c r="V103" i="2"/>
  <c r="R103" i="2"/>
  <c r="V104" i="2"/>
  <c r="R104" i="2"/>
  <c r="V105" i="2"/>
  <c r="R105" i="2"/>
  <c r="V106" i="2"/>
  <c r="R106" i="2"/>
  <c r="V107" i="2"/>
  <c r="R107" i="2"/>
  <c r="V108" i="2"/>
  <c r="R108" i="2"/>
  <c r="V109" i="2"/>
  <c r="R109" i="2"/>
  <c r="V110" i="2"/>
  <c r="R110" i="2"/>
  <c r="V111" i="2"/>
  <c r="R111" i="2"/>
  <c r="V112" i="2"/>
  <c r="R112" i="2"/>
  <c r="V113" i="2"/>
  <c r="R113" i="2"/>
  <c r="V114" i="2"/>
  <c r="R114" i="2"/>
  <c r="V115" i="2"/>
  <c r="R115" i="2"/>
  <c r="V116" i="2"/>
  <c r="R116" i="2"/>
  <c r="V117" i="2"/>
  <c r="R117" i="2"/>
  <c r="V118" i="2"/>
  <c r="R118" i="2"/>
  <c r="V119" i="2"/>
  <c r="R119" i="2"/>
  <c r="V120" i="2"/>
  <c r="R120" i="2"/>
  <c r="V121" i="2"/>
  <c r="R121" i="2"/>
  <c r="V122" i="2"/>
  <c r="R122" i="2"/>
  <c r="V123" i="2"/>
  <c r="R123" i="2"/>
  <c r="V124" i="2"/>
  <c r="R124" i="2"/>
  <c r="V125" i="2"/>
  <c r="R125" i="2"/>
  <c r="V126" i="2"/>
  <c r="R126" i="2"/>
  <c r="V127" i="2"/>
  <c r="R127" i="2"/>
  <c r="V128" i="2"/>
  <c r="R128" i="2"/>
  <c r="V129" i="2"/>
  <c r="R129" i="2"/>
  <c r="V130" i="2"/>
  <c r="R130" i="2"/>
  <c r="V131" i="2"/>
  <c r="R131" i="2"/>
  <c r="V132" i="2"/>
  <c r="R132" i="2"/>
  <c r="V133" i="2"/>
  <c r="R133" i="2"/>
  <c r="V134" i="2"/>
  <c r="R134" i="2"/>
  <c r="V135" i="2"/>
  <c r="R135" i="2"/>
  <c r="V136" i="2"/>
  <c r="R136" i="2"/>
  <c r="V137" i="2"/>
  <c r="R137" i="2"/>
  <c r="V138" i="2"/>
  <c r="R138" i="2"/>
  <c r="V139" i="2"/>
  <c r="R139" i="2"/>
  <c r="V140" i="2"/>
  <c r="R140" i="2"/>
  <c r="V141" i="2"/>
  <c r="R141" i="2"/>
  <c r="V142" i="2"/>
  <c r="R142" i="2"/>
  <c r="V143" i="2"/>
  <c r="R143" i="2"/>
  <c r="V144" i="2"/>
  <c r="R144" i="2"/>
  <c r="V145" i="2"/>
  <c r="R145" i="2"/>
  <c r="V146" i="2"/>
  <c r="R146" i="2"/>
  <c r="V147" i="2"/>
  <c r="R147" i="2"/>
  <c r="V148" i="2"/>
  <c r="R148" i="2"/>
  <c r="V149" i="2"/>
  <c r="R149" i="2"/>
  <c r="V150" i="2"/>
  <c r="R150" i="2"/>
  <c r="V151" i="2"/>
  <c r="R151" i="2"/>
  <c r="V152" i="2"/>
  <c r="R152" i="2"/>
  <c r="V153" i="2"/>
  <c r="R153" i="2"/>
  <c r="V154" i="2"/>
  <c r="R154" i="2"/>
  <c r="V155" i="2"/>
  <c r="R155" i="2"/>
  <c r="V156" i="2"/>
  <c r="R156" i="2"/>
  <c r="V157" i="2"/>
  <c r="R157" i="2"/>
  <c r="V158" i="2"/>
  <c r="R158" i="2"/>
  <c r="V159" i="2"/>
  <c r="R159" i="2"/>
  <c r="V160" i="2"/>
  <c r="R160" i="2"/>
  <c r="V161" i="2"/>
  <c r="R161" i="2"/>
  <c r="V162" i="2"/>
  <c r="R162" i="2"/>
  <c r="V163" i="2"/>
  <c r="R163" i="2"/>
  <c r="V164" i="2"/>
  <c r="R164" i="2"/>
  <c r="V165" i="2"/>
  <c r="R165" i="2"/>
  <c r="V166" i="2"/>
  <c r="R166" i="2"/>
  <c r="V167" i="2"/>
  <c r="R167" i="2"/>
  <c r="V168" i="2"/>
  <c r="R168" i="2"/>
  <c r="V169" i="2"/>
  <c r="R169" i="2"/>
  <c r="V170" i="2"/>
  <c r="R170" i="2"/>
  <c r="V171" i="2"/>
  <c r="R171" i="2"/>
  <c r="V172" i="2"/>
  <c r="R172" i="2"/>
  <c r="V173" i="2"/>
  <c r="R173" i="2"/>
  <c r="V174" i="2"/>
  <c r="R174" i="2"/>
  <c r="V175" i="2"/>
  <c r="R175" i="2"/>
  <c r="V176" i="2"/>
  <c r="R176" i="2"/>
  <c r="V177" i="2"/>
  <c r="R177" i="2"/>
  <c r="V178" i="2"/>
  <c r="R178" i="2"/>
  <c r="V179" i="2"/>
  <c r="R179" i="2"/>
  <c r="V180" i="2"/>
  <c r="R180" i="2"/>
  <c r="V181" i="2"/>
  <c r="R181" i="2"/>
  <c r="V182" i="2"/>
  <c r="R182" i="2"/>
  <c r="V183" i="2"/>
  <c r="R183" i="2"/>
  <c r="V184" i="2"/>
  <c r="R184" i="2"/>
  <c r="V185" i="2"/>
  <c r="R185" i="2"/>
  <c r="V186" i="2"/>
  <c r="R186" i="2"/>
  <c r="V187" i="2"/>
  <c r="R187" i="2"/>
  <c r="V188" i="2"/>
  <c r="R188" i="2"/>
  <c r="V189" i="2"/>
  <c r="R189" i="2"/>
  <c r="V190" i="2"/>
  <c r="R190" i="2"/>
  <c r="V191" i="2"/>
  <c r="R191" i="2"/>
  <c r="V192" i="2"/>
  <c r="R192" i="2"/>
  <c r="V193" i="2"/>
  <c r="R193" i="2"/>
  <c r="V2" i="2"/>
  <c r="R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2" i="2"/>
  <c r="BV192" i="2"/>
  <c r="BW192" i="2"/>
  <c r="BX192" i="2"/>
  <c r="BY192" i="2"/>
  <c r="BZ192" i="2"/>
  <c r="CA192" i="2"/>
  <c r="CB192" i="2"/>
  <c r="CC192" i="2"/>
  <c r="CD192" i="2"/>
  <c r="CE192" i="2"/>
  <c r="CF192" i="2"/>
  <c r="CU192" i="2"/>
  <c r="CT192" i="2"/>
  <c r="CR192" i="2"/>
  <c r="CQ192" i="2"/>
  <c r="CP192" i="2"/>
  <c r="CN192" i="2"/>
  <c r="CM192" i="2"/>
  <c r="CL192" i="2"/>
  <c r="CJ192" i="2"/>
  <c r="CH192" i="2"/>
  <c r="BV191" i="2"/>
  <c r="BW191" i="2"/>
  <c r="BX191" i="2"/>
  <c r="BY191" i="2"/>
  <c r="BZ191" i="2"/>
  <c r="CA191" i="2"/>
  <c r="CB191" i="2"/>
  <c r="CC191" i="2"/>
  <c r="CD191" i="2"/>
  <c r="CE191" i="2"/>
  <c r="CF191" i="2"/>
  <c r="CU191" i="2"/>
  <c r="CT191" i="2"/>
  <c r="CR191" i="2"/>
  <c r="CQ191" i="2"/>
  <c r="CP191" i="2"/>
  <c r="CN191" i="2"/>
  <c r="CM191" i="2"/>
  <c r="CL191" i="2"/>
  <c r="CJ191" i="2"/>
  <c r="CH191" i="2"/>
  <c r="BV190" i="2"/>
  <c r="BW190" i="2"/>
  <c r="BX190" i="2"/>
  <c r="BY190" i="2"/>
  <c r="BZ190" i="2"/>
  <c r="CA190" i="2"/>
  <c r="CB190" i="2"/>
  <c r="CC190" i="2"/>
  <c r="CD190" i="2"/>
  <c r="CE190" i="2"/>
  <c r="CF190" i="2"/>
  <c r="CU190" i="2"/>
  <c r="CT190" i="2"/>
  <c r="CR190" i="2"/>
  <c r="CQ190" i="2"/>
  <c r="CP190" i="2"/>
  <c r="CN190" i="2"/>
  <c r="CM190" i="2"/>
  <c r="CL190" i="2"/>
  <c r="CJ190" i="2"/>
  <c r="CH190" i="2"/>
  <c r="BV189" i="2"/>
  <c r="BW189" i="2"/>
  <c r="BX189" i="2"/>
  <c r="BY189" i="2"/>
  <c r="BZ189" i="2"/>
  <c r="CA189" i="2"/>
  <c r="CB189" i="2"/>
  <c r="CC189" i="2"/>
  <c r="CD189" i="2"/>
  <c r="CE189" i="2"/>
  <c r="CF189" i="2"/>
  <c r="CU189" i="2"/>
  <c r="CT189" i="2"/>
  <c r="CR189" i="2"/>
  <c r="CQ189" i="2"/>
  <c r="CP189" i="2"/>
  <c r="CN189" i="2"/>
  <c r="CM189" i="2"/>
  <c r="CL189" i="2"/>
  <c r="CJ189" i="2"/>
  <c r="CH189" i="2"/>
  <c r="BV188" i="2"/>
  <c r="BW188" i="2"/>
  <c r="BX188" i="2"/>
  <c r="BY188" i="2"/>
  <c r="BZ188" i="2"/>
  <c r="CA188" i="2"/>
  <c r="CB188" i="2"/>
  <c r="CC188" i="2"/>
  <c r="CD188" i="2"/>
  <c r="CE188" i="2"/>
  <c r="CF188" i="2"/>
  <c r="CU188" i="2"/>
  <c r="CT188" i="2"/>
  <c r="CR188" i="2"/>
  <c r="CQ188" i="2"/>
  <c r="CP188" i="2"/>
  <c r="CN188" i="2"/>
  <c r="CM188" i="2"/>
  <c r="CL188" i="2"/>
  <c r="CJ188" i="2"/>
  <c r="CH188" i="2"/>
  <c r="BV187" i="2"/>
  <c r="BW187" i="2"/>
  <c r="BX187" i="2"/>
  <c r="BY187" i="2"/>
  <c r="BZ187" i="2"/>
  <c r="CA187" i="2"/>
  <c r="CB187" i="2"/>
  <c r="CC187" i="2"/>
  <c r="CD187" i="2"/>
  <c r="CE187" i="2"/>
  <c r="CF187" i="2"/>
  <c r="CU187" i="2"/>
  <c r="CT187" i="2"/>
  <c r="CR187" i="2"/>
  <c r="CQ187" i="2"/>
  <c r="CP187" i="2"/>
  <c r="CN187" i="2"/>
  <c r="CM187" i="2"/>
  <c r="CL187" i="2"/>
  <c r="CJ187" i="2"/>
  <c r="CH187" i="2"/>
  <c r="BV186" i="2"/>
  <c r="BW186" i="2"/>
  <c r="BX186" i="2"/>
  <c r="BY186" i="2"/>
  <c r="BZ186" i="2"/>
  <c r="CA186" i="2"/>
  <c r="CB186" i="2"/>
  <c r="CC186" i="2"/>
  <c r="CD186" i="2"/>
  <c r="CE186" i="2"/>
  <c r="CF186" i="2"/>
  <c r="CU186" i="2"/>
  <c r="CT186" i="2"/>
  <c r="CR186" i="2"/>
  <c r="CQ186" i="2"/>
  <c r="CP186" i="2"/>
  <c r="CN186" i="2"/>
  <c r="CM186" i="2"/>
  <c r="CL186" i="2"/>
  <c r="CJ186" i="2"/>
  <c r="CH186" i="2"/>
  <c r="BV185" i="2"/>
  <c r="BW185" i="2"/>
  <c r="BX185" i="2"/>
  <c r="BY185" i="2"/>
  <c r="BZ185" i="2"/>
  <c r="CA185" i="2"/>
  <c r="CB185" i="2"/>
  <c r="CC185" i="2"/>
  <c r="CD185" i="2"/>
  <c r="CE185" i="2"/>
  <c r="CF185" i="2"/>
  <c r="CU185" i="2"/>
  <c r="CT185" i="2"/>
  <c r="CR185" i="2"/>
  <c r="CQ185" i="2"/>
  <c r="CP185" i="2"/>
  <c r="CN185" i="2"/>
  <c r="CM185" i="2"/>
  <c r="CL185" i="2"/>
  <c r="CJ185" i="2"/>
  <c r="CH185" i="2"/>
  <c r="BV184" i="2"/>
  <c r="BW184" i="2"/>
  <c r="BX184" i="2"/>
  <c r="BY184" i="2"/>
  <c r="BZ184" i="2"/>
  <c r="CA184" i="2"/>
  <c r="CB184" i="2"/>
  <c r="CC184" i="2"/>
  <c r="CD184" i="2"/>
  <c r="CE184" i="2"/>
  <c r="CF184" i="2"/>
  <c r="CU184" i="2"/>
  <c r="CT184" i="2"/>
  <c r="CR184" i="2"/>
  <c r="CQ184" i="2"/>
  <c r="CP184" i="2"/>
  <c r="CN184" i="2"/>
  <c r="CM184" i="2"/>
  <c r="CL184" i="2"/>
  <c r="CJ184" i="2"/>
  <c r="CH184" i="2"/>
  <c r="BV183" i="2"/>
  <c r="BW183" i="2"/>
  <c r="BX183" i="2"/>
  <c r="BY183" i="2"/>
  <c r="BZ183" i="2"/>
  <c r="CA183" i="2"/>
  <c r="CB183" i="2"/>
  <c r="CC183" i="2"/>
  <c r="CD183" i="2"/>
  <c r="CE183" i="2"/>
  <c r="CF183" i="2"/>
  <c r="CU183" i="2"/>
  <c r="CT183" i="2"/>
  <c r="CR183" i="2"/>
  <c r="CQ183" i="2"/>
  <c r="CP183" i="2"/>
  <c r="CN183" i="2"/>
  <c r="CM183" i="2"/>
  <c r="CL183" i="2"/>
  <c r="CJ183" i="2"/>
  <c r="CH183" i="2"/>
  <c r="BV182" i="2"/>
  <c r="BW182" i="2"/>
  <c r="BX182" i="2"/>
  <c r="BY182" i="2"/>
  <c r="BZ182" i="2"/>
  <c r="CA182" i="2"/>
  <c r="CB182" i="2"/>
  <c r="CC182" i="2"/>
  <c r="CD182" i="2"/>
  <c r="CE182" i="2"/>
  <c r="CF182" i="2"/>
  <c r="CU182" i="2"/>
  <c r="CT182" i="2"/>
  <c r="CR182" i="2"/>
  <c r="CQ182" i="2"/>
  <c r="CP182" i="2"/>
  <c r="CN182" i="2"/>
  <c r="CM182" i="2"/>
  <c r="CL182" i="2"/>
  <c r="CJ182" i="2"/>
  <c r="CH182" i="2"/>
  <c r="BV181" i="2"/>
  <c r="BW181" i="2"/>
  <c r="BX181" i="2"/>
  <c r="BY181" i="2"/>
  <c r="BZ181" i="2"/>
  <c r="CA181" i="2"/>
  <c r="CB181" i="2"/>
  <c r="CC181" i="2"/>
  <c r="CD181" i="2"/>
  <c r="CE181" i="2"/>
  <c r="CF181" i="2"/>
  <c r="CU181" i="2"/>
  <c r="CT181" i="2"/>
  <c r="CR181" i="2"/>
  <c r="CQ181" i="2"/>
  <c r="CP181" i="2"/>
  <c r="CN181" i="2"/>
  <c r="CM181" i="2"/>
  <c r="CL181" i="2"/>
  <c r="CJ181" i="2"/>
  <c r="CH181" i="2"/>
  <c r="BV180" i="2"/>
  <c r="BW180" i="2"/>
  <c r="BX180" i="2"/>
  <c r="BY180" i="2"/>
  <c r="BZ180" i="2"/>
  <c r="CA180" i="2"/>
  <c r="CB180" i="2"/>
  <c r="CC180" i="2"/>
  <c r="CD180" i="2"/>
  <c r="CE180" i="2"/>
  <c r="CF180" i="2"/>
  <c r="CU180" i="2"/>
  <c r="CT180" i="2"/>
  <c r="CR180" i="2"/>
  <c r="CQ180" i="2"/>
  <c r="CP180" i="2"/>
  <c r="CN180" i="2"/>
  <c r="CM180" i="2"/>
  <c r="CL180" i="2"/>
  <c r="CJ180" i="2"/>
  <c r="CH180" i="2"/>
  <c r="BV179" i="2"/>
  <c r="BW179" i="2"/>
  <c r="BX179" i="2"/>
  <c r="BY179" i="2"/>
  <c r="BZ179" i="2"/>
  <c r="CA179" i="2"/>
  <c r="CB179" i="2"/>
  <c r="CC179" i="2"/>
  <c r="CD179" i="2"/>
  <c r="CE179" i="2"/>
  <c r="CF179" i="2"/>
  <c r="CU179" i="2"/>
  <c r="CT179" i="2"/>
  <c r="CR179" i="2"/>
  <c r="CQ179" i="2"/>
  <c r="CP179" i="2"/>
  <c r="CN179" i="2"/>
  <c r="CM179" i="2"/>
  <c r="CL179" i="2"/>
  <c r="CJ179" i="2"/>
  <c r="CH179" i="2"/>
  <c r="BV178" i="2"/>
  <c r="BW178" i="2"/>
  <c r="BX178" i="2"/>
  <c r="BY178" i="2"/>
  <c r="BZ178" i="2"/>
  <c r="CA178" i="2"/>
  <c r="CB178" i="2"/>
  <c r="CC178" i="2"/>
  <c r="CD178" i="2"/>
  <c r="CE178" i="2"/>
  <c r="CF178" i="2"/>
  <c r="CU178" i="2"/>
  <c r="CT178" i="2"/>
  <c r="CR178" i="2"/>
  <c r="CQ178" i="2"/>
  <c r="CP178" i="2"/>
  <c r="CN178" i="2"/>
  <c r="CM178" i="2"/>
  <c r="CL178" i="2"/>
  <c r="CJ178" i="2"/>
  <c r="CH178" i="2"/>
  <c r="BV177" i="2"/>
  <c r="BW177" i="2"/>
  <c r="BX177" i="2"/>
  <c r="BY177" i="2"/>
  <c r="BZ177" i="2"/>
  <c r="CA177" i="2"/>
  <c r="CB177" i="2"/>
  <c r="CC177" i="2"/>
  <c r="CD177" i="2"/>
  <c r="CE177" i="2"/>
  <c r="CF177" i="2"/>
  <c r="CU177" i="2"/>
  <c r="CT177" i="2"/>
  <c r="CR177" i="2"/>
  <c r="CQ177" i="2"/>
  <c r="CP177" i="2"/>
  <c r="CN177" i="2"/>
  <c r="CM177" i="2"/>
  <c r="CL177" i="2"/>
  <c r="CJ177" i="2"/>
  <c r="CH177" i="2"/>
  <c r="BV176" i="2"/>
  <c r="BW176" i="2"/>
  <c r="BX176" i="2"/>
  <c r="BY176" i="2"/>
  <c r="BZ176" i="2"/>
  <c r="CA176" i="2"/>
  <c r="CB176" i="2"/>
  <c r="CC176" i="2"/>
  <c r="CD176" i="2"/>
  <c r="CE176" i="2"/>
  <c r="CF176" i="2"/>
  <c r="CU176" i="2"/>
  <c r="CT176" i="2"/>
  <c r="CR176" i="2"/>
  <c r="CQ176" i="2"/>
  <c r="CP176" i="2"/>
  <c r="CN176" i="2"/>
  <c r="CM176" i="2"/>
  <c r="CL176" i="2"/>
  <c r="CJ176" i="2"/>
  <c r="CH176" i="2"/>
  <c r="BV175" i="2"/>
  <c r="BW175" i="2"/>
  <c r="BX175" i="2"/>
  <c r="BY175" i="2"/>
  <c r="BZ175" i="2"/>
  <c r="CA175" i="2"/>
  <c r="CB175" i="2"/>
  <c r="CC175" i="2"/>
  <c r="CD175" i="2"/>
  <c r="CE175" i="2"/>
  <c r="CF175" i="2"/>
  <c r="CU175" i="2"/>
  <c r="CT175" i="2"/>
  <c r="CR175" i="2"/>
  <c r="CQ175" i="2"/>
  <c r="CP175" i="2"/>
  <c r="CN175" i="2"/>
  <c r="CM175" i="2"/>
  <c r="CL175" i="2"/>
  <c r="CJ175" i="2"/>
  <c r="CH175" i="2"/>
  <c r="BV174" i="2"/>
  <c r="BW174" i="2"/>
  <c r="BX174" i="2"/>
  <c r="BY174" i="2"/>
  <c r="BZ174" i="2"/>
  <c r="CA174" i="2"/>
  <c r="CB174" i="2"/>
  <c r="CC174" i="2"/>
  <c r="CD174" i="2"/>
  <c r="CE174" i="2"/>
  <c r="CF174" i="2"/>
  <c r="CU174" i="2"/>
  <c r="CT174" i="2"/>
  <c r="CR174" i="2"/>
  <c r="CQ174" i="2"/>
  <c r="CP174" i="2"/>
  <c r="CN174" i="2"/>
  <c r="CM174" i="2"/>
  <c r="CL174" i="2"/>
  <c r="CJ174" i="2"/>
  <c r="CH174" i="2"/>
  <c r="BV173" i="2"/>
  <c r="BW173" i="2"/>
  <c r="BX173" i="2"/>
  <c r="BY173" i="2"/>
  <c r="BZ173" i="2"/>
  <c r="CA173" i="2"/>
  <c r="CB173" i="2"/>
  <c r="CC173" i="2"/>
  <c r="CD173" i="2"/>
  <c r="CE173" i="2"/>
  <c r="CF173" i="2"/>
  <c r="CU173" i="2"/>
  <c r="CT173" i="2"/>
  <c r="CR173" i="2"/>
  <c r="CQ173" i="2"/>
  <c r="CP173" i="2"/>
  <c r="CN173" i="2"/>
  <c r="CM173" i="2"/>
  <c r="CL173" i="2"/>
  <c r="CJ173" i="2"/>
  <c r="CH173" i="2"/>
  <c r="BV172" i="2"/>
  <c r="BW172" i="2"/>
  <c r="BX172" i="2"/>
  <c r="BY172" i="2"/>
  <c r="BZ172" i="2"/>
  <c r="CA172" i="2"/>
  <c r="CB172" i="2"/>
  <c r="CC172" i="2"/>
  <c r="CD172" i="2"/>
  <c r="CE172" i="2"/>
  <c r="CF172" i="2"/>
  <c r="CU172" i="2"/>
  <c r="CT172" i="2"/>
  <c r="CR172" i="2"/>
  <c r="CQ172" i="2"/>
  <c r="CP172" i="2"/>
  <c r="CN172" i="2"/>
  <c r="CM172" i="2"/>
  <c r="CL172" i="2"/>
  <c r="CJ172" i="2"/>
  <c r="CH172" i="2"/>
  <c r="BV171" i="2"/>
  <c r="BW171" i="2"/>
  <c r="BX171" i="2"/>
  <c r="BY171" i="2"/>
  <c r="BZ171" i="2"/>
  <c r="CA171" i="2"/>
  <c r="CB171" i="2"/>
  <c r="CC171" i="2"/>
  <c r="CD171" i="2"/>
  <c r="CE171" i="2"/>
  <c r="CF171" i="2"/>
  <c r="CU171" i="2"/>
  <c r="CT171" i="2"/>
  <c r="CR171" i="2"/>
  <c r="CQ171" i="2"/>
  <c r="CP171" i="2"/>
  <c r="CN171" i="2"/>
  <c r="CM171" i="2"/>
  <c r="CL171" i="2"/>
  <c r="CJ171" i="2"/>
  <c r="CH171" i="2"/>
  <c r="BM171" i="2"/>
  <c r="BV170" i="2"/>
  <c r="BW170" i="2"/>
  <c r="BX170" i="2"/>
  <c r="BY170" i="2"/>
  <c r="BZ170" i="2"/>
  <c r="CA170" i="2"/>
  <c r="CB170" i="2"/>
  <c r="CC170" i="2"/>
  <c r="CD170" i="2"/>
  <c r="CE170" i="2"/>
  <c r="CF170" i="2"/>
  <c r="CU170" i="2"/>
  <c r="CT170" i="2"/>
  <c r="CR170" i="2"/>
  <c r="CQ170" i="2"/>
  <c r="CP170" i="2"/>
  <c r="CN170" i="2"/>
  <c r="CM170" i="2"/>
  <c r="CL170" i="2"/>
  <c r="CJ170" i="2"/>
  <c r="CH170" i="2"/>
  <c r="BM170" i="2"/>
  <c r="BV169" i="2"/>
  <c r="BW169" i="2"/>
  <c r="BX169" i="2"/>
  <c r="BY169" i="2"/>
  <c r="BZ169" i="2"/>
  <c r="CA169" i="2"/>
  <c r="CB169" i="2"/>
  <c r="CC169" i="2"/>
  <c r="CD169" i="2"/>
  <c r="CE169" i="2"/>
  <c r="CF169" i="2"/>
  <c r="CU169" i="2"/>
  <c r="CT169" i="2"/>
  <c r="CR169" i="2"/>
  <c r="CQ169" i="2"/>
  <c r="CP169" i="2"/>
  <c r="CN169" i="2"/>
  <c r="CM169" i="2"/>
  <c r="CL169" i="2"/>
  <c r="CJ169" i="2"/>
  <c r="CH169" i="2"/>
  <c r="BM169" i="2"/>
  <c r="BV168" i="2"/>
  <c r="BW168" i="2"/>
  <c r="BX168" i="2"/>
  <c r="BY168" i="2"/>
  <c r="BZ168" i="2"/>
  <c r="CA168" i="2"/>
  <c r="CB168" i="2"/>
  <c r="CC168" i="2"/>
  <c r="CD168" i="2"/>
  <c r="CE168" i="2"/>
  <c r="CF168" i="2"/>
  <c r="CU168" i="2"/>
  <c r="CT168" i="2"/>
  <c r="CR168" i="2"/>
  <c r="CQ168" i="2"/>
  <c r="CP168" i="2"/>
  <c r="CN168" i="2"/>
  <c r="CM168" i="2"/>
  <c r="CL168" i="2"/>
  <c r="CJ168" i="2"/>
  <c r="CH168" i="2"/>
  <c r="BM168" i="2"/>
  <c r="BV167" i="2"/>
  <c r="BW167" i="2"/>
  <c r="BX167" i="2"/>
  <c r="BY167" i="2"/>
  <c r="BZ167" i="2"/>
  <c r="CA167" i="2"/>
  <c r="CB167" i="2"/>
  <c r="CC167" i="2"/>
  <c r="CD167" i="2"/>
  <c r="CE167" i="2"/>
  <c r="CF167" i="2"/>
  <c r="CU167" i="2"/>
  <c r="CT167" i="2"/>
  <c r="CR167" i="2"/>
  <c r="CQ167" i="2"/>
  <c r="CP167" i="2"/>
  <c r="CN167" i="2"/>
  <c r="CM167" i="2"/>
  <c r="CL167" i="2"/>
  <c r="CJ167" i="2"/>
  <c r="CH167" i="2"/>
  <c r="BM167" i="2"/>
  <c r="BV166" i="2"/>
  <c r="BW166" i="2"/>
  <c r="BX166" i="2"/>
  <c r="BY166" i="2"/>
  <c r="BZ166" i="2"/>
  <c r="CA166" i="2"/>
  <c r="CB166" i="2"/>
  <c r="CC166" i="2"/>
  <c r="CD166" i="2"/>
  <c r="CE166" i="2"/>
  <c r="CF166" i="2"/>
  <c r="CU166" i="2"/>
  <c r="CT166" i="2"/>
  <c r="CR166" i="2"/>
  <c r="CQ166" i="2"/>
  <c r="CP166" i="2"/>
  <c r="CN166" i="2"/>
  <c r="CM166" i="2"/>
  <c r="CL166" i="2"/>
  <c r="CJ166" i="2"/>
  <c r="CH166" i="2"/>
  <c r="BM166" i="2"/>
  <c r="BV165" i="2"/>
  <c r="BW165" i="2"/>
  <c r="BX165" i="2"/>
  <c r="BY165" i="2"/>
  <c r="BZ165" i="2"/>
  <c r="CA165" i="2"/>
  <c r="CB165" i="2"/>
  <c r="CC165" i="2"/>
  <c r="CD165" i="2"/>
  <c r="CE165" i="2"/>
  <c r="CF165" i="2"/>
  <c r="CU165" i="2"/>
  <c r="CT165" i="2"/>
  <c r="CR165" i="2"/>
  <c r="CQ165" i="2"/>
  <c r="CP165" i="2"/>
  <c r="CN165" i="2"/>
  <c r="CM165" i="2"/>
  <c r="CL165" i="2"/>
  <c r="CJ165" i="2"/>
  <c r="CH165" i="2"/>
  <c r="BM165" i="2"/>
  <c r="BV164" i="2"/>
  <c r="BW164" i="2"/>
  <c r="BX164" i="2"/>
  <c r="BY164" i="2"/>
  <c r="BZ164" i="2"/>
  <c r="CA164" i="2"/>
  <c r="CB164" i="2"/>
  <c r="CC164" i="2"/>
  <c r="CD164" i="2"/>
  <c r="CE164" i="2"/>
  <c r="CF164" i="2"/>
  <c r="CU164" i="2"/>
  <c r="CT164" i="2"/>
  <c r="CR164" i="2"/>
  <c r="CQ164" i="2"/>
  <c r="CP164" i="2"/>
  <c r="CN164" i="2"/>
  <c r="CM164" i="2"/>
  <c r="CL164" i="2"/>
  <c r="CJ164" i="2"/>
  <c r="CH164" i="2"/>
  <c r="BM164" i="2"/>
  <c r="BV163" i="2"/>
  <c r="BW163" i="2"/>
  <c r="BX163" i="2"/>
  <c r="BY163" i="2"/>
  <c r="BZ163" i="2"/>
  <c r="CA163" i="2"/>
  <c r="CB163" i="2"/>
  <c r="CC163" i="2"/>
  <c r="CD163" i="2"/>
  <c r="CE163" i="2"/>
  <c r="CF163" i="2"/>
  <c r="CU163" i="2"/>
  <c r="CT163" i="2"/>
  <c r="CR163" i="2"/>
  <c r="CQ163" i="2"/>
  <c r="CP163" i="2"/>
  <c r="CN163" i="2"/>
  <c r="CM163" i="2"/>
  <c r="CL163" i="2"/>
  <c r="CJ163" i="2"/>
  <c r="CH163" i="2"/>
  <c r="BM163" i="2"/>
  <c r="BV162" i="2"/>
  <c r="BW162" i="2"/>
  <c r="BX162" i="2"/>
  <c r="BY162" i="2"/>
  <c r="BZ162" i="2"/>
  <c r="CA162" i="2"/>
  <c r="CB162" i="2"/>
  <c r="CC162" i="2"/>
  <c r="CD162" i="2"/>
  <c r="CE162" i="2"/>
  <c r="CF162" i="2"/>
  <c r="CU162" i="2"/>
  <c r="CT162" i="2"/>
  <c r="CR162" i="2"/>
  <c r="CQ162" i="2"/>
  <c r="CP162" i="2"/>
  <c r="CN162" i="2"/>
  <c r="CM162" i="2"/>
  <c r="CL162" i="2"/>
  <c r="CJ162" i="2"/>
  <c r="CH162" i="2"/>
  <c r="BM162" i="2"/>
  <c r="BV161" i="2"/>
  <c r="BW161" i="2"/>
  <c r="BX161" i="2"/>
  <c r="BY161" i="2"/>
  <c r="BZ161" i="2"/>
  <c r="CA161" i="2"/>
  <c r="CB161" i="2"/>
  <c r="CC161" i="2"/>
  <c r="CD161" i="2"/>
  <c r="CE161" i="2"/>
  <c r="CF161" i="2"/>
  <c r="CU161" i="2"/>
  <c r="CT161" i="2"/>
  <c r="CR161" i="2"/>
  <c r="CQ161" i="2"/>
  <c r="CP161" i="2"/>
  <c r="CN161" i="2"/>
  <c r="CM161" i="2"/>
  <c r="CL161" i="2"/>
  <c r="CJ161" i="2"/>
  <c r="CH161" i="2"/>
  <c r="BM161" i="2"/>
  <c r="BV160" i="2"/>
  <c r="BW160" i="2"/>
  <c r="BX160" i="2"/>
  <c r="BY160" i="2"/>
  <c r="BZ160" i="2"/>
  <c r="CA160" i="2"/>
  <c r="CB160" i="2"/>
  <c r="CC160" i="2"/>
  <c r="CD160" i="2"/>
  <c r="CE160" i="2"/>
  <c r="CF160" i="2"/>
  <c r="CU160" i="2"/>
  <c r="CT160" i="2"/>
  <c r="CR160" i="2"/>
  <c r="CQ160" i="2"/>
  <c r="CP160" i="2"/>
  <c r="CN160" i="2"/>
  <c r="CM160" i="2"/>
  <c r="CL160" i="2"/>
  <c r="CJ160" i="2"/>
  <c r="CH160" i="2"/>
  <c r="BM160" i="2"/>
  <c r="BV159" i="2"/>
  <c r="BW159" i="2"/>
  <c r="BX159" i="2"/>
  <c r="BY159" i="2"/>
  <c r="BZ159" i="2"/>
  <c r="CA159" i="2"/>
  <c r="CB159" i="2"/>
  <c r="CC159" i="2"/>
  <c r="CD159" i="2"/>
  <c r="CE159" i="2"/>
  <c r="CF159" i="2"/>
  <c r="CU159" i="2"/>
  <c r="CT159" i="2"/>
  <c r="CR159" i="2"/>
  <c r="CQ159" i="2"/>
  <c r="CP159" i="2"/>
  <c r="CN159" i="2"/>
  <c r="CM159" i="2"/>
  <c r="CL159" i="2"/>
  <c r="CJ159" i="2"/>
  <c r="CH159" i="2"/>
  <c r="BM159" i="2"/>
  <c r="BV158" i="2"/>
  <c r="BW158" i="2"/>
  <c r="BX158" i="2"/>
  <c r="BY158" i="2"/>
  <c r="BZ158" i="2"/>
  <c r="CA158" i="2"/>
  <c r="CB158" i="2"/>
  <c r="CC158" i="2"/>
  <c r="CD158" i="2"/>
  <c r="CE158" i="2"/>
  <c r="CF158" i="2"/>
  <c r="CU158" i="2"/>
  <c r="CT158" i="2"/>
  <c r="CR158" i="2"/>
  <c r="CQ158" i="2"/>
  <c r="CP158" i="2"/>
  <c r="CN158" i="2"/>
  <c r="CM158" i="2"/>
  <c r="CL158" i="2"/>
  <c r="CJ158" i="2"/>
  <c r="CH158" i="2"/>
  <c r="BM158" i="2"/>
  <c r="BV157" i="2"/>
  <c r="BW157" i="2"/>
  <c r="BX157" i="2"/>
  <c r="BY157" i="2"/>
  <c r="BZ157" i="2"/>
  <c r="CA157" i="2"/>
  <c r="CB157" i="2"/>
  <c r="CC157" i="2"/>
  <c r="CD157" i="2"/>
  <c r="CE157" i="2"/>
  <c r="CF157" i="2"/>
  <c r="CU157" i="2"/>
  <c r="CT157" i="2"/>
  <c r="CR157" i="2"/>
  <c r="CQ157" i="2"/>
  <c r="CP157" i="2"/>
  <c r="CN157" i="2"/>
  <c r="CM157" i="2"/>
  <c r="CL157" i="2"/>
  <c r="CJ157" i="2"/>
  <c r="CH157" i="2"/>
  <c r="BM157" i="2"/>
  <c r="BV156" i="2"/>
  <c r="BW156" i="2"/>
  <c r="BX156" i="2"/>
  <c r="BY156" i="2"/>
  <c r="BZ156" i="2"/>
  <c r="CA156" i="2"/>
  <c r="CB156" i="2"/>
  <c r="CC156" i="2"/>
  <c r="CD156" i="2"/>
  <c r="CE156" i="2"/>
  <c r="CF156" i="2"/>
  <c r="CU156" i="2"/>
  <c r="CT156" i="2"/>
  <c r="CR156" i="2"/>
  <c r="CQ156" i="2"/>
  <c r="CP156" i="2"/>
  <c r="CN156" i="2"/>
  <c r="CM156" i="2"/>
  <c r="CL156" i="2"/>
  <c r="CJ156" i="2"/>
  <c r="CH156" i="2"/>
  <c r="BM156" i="2"/>
  <c r="BV155" i="2"/>
  <c r="BW155" i="2"/>
  <c r="BX155" i="2"/>
  <c r="BY155" i="2"/>
  <c r="BZ155" i="2"/>
  <c r="CA155" i="2"/>
  <c r="CB155" i="2"/>
  <c r="CC155" i="2"/>
  <c r="CD155" i="2"/>
  <c r="CE155" i="2"/>
  <c r="CF155" i="2"/>
  <c r="CU155" i="2"/>
  <c r="CT155" i="2"/>
  <c r="CR155" i="2"/>
  <c r="CQ155" i="2"/>
  <c r="CP155" i="2"/>
  <c r="CN155" i="2"/>
  <c r="CM155" i="2"/>
  <c r="CL155" i="2"/>
  <c r="CJ155" i="2"/>
  <c r="CH155" i="2"/>
  <c r="BM155" i="2"/>
  <c r="BV154" i="2"/>
  <c r="BW154" i="2"/>
  <c r="BX154" i="2"/>
  <c r="BY154" i="2"/>
  <c r="BZ154" i="2"/>
  <c r="CA154" i="2"/>
  <c r="CB154" i="2"/>
  <c r="CC154" i="2"/>
  <c r="CD154" i="2"/>
  <c r="CE154" i="2"/>
  <c r="CF154" i="2"/>
  <c r="CU154" i="2"/>
  <c r="CT154" i="2"/>
  <c r="CR154" i="2"/>
  <c r="CQ154" i="2"/>
  <c r="CP154" i="2"/>
  <c r="CN154" i="2"/>
  <c r="CM154" i="2"/>
  <c r="CL154" i="2"/>
  <c r="CJ154" i="2"/>
  <c r="CH154" i="2"/>
  <c r="BM154" i="2"/>
  <c r="BV153" i="2"/>
  <c r="BW153" i="2"/>
  <c r="BX153" i="2"/>
  <c r="BY153" i="2"/>
  <c r="BZ153" i="2"/>
  <c r="CA153" i="2"/>
  <c r="CB153" i="2"/>
  <c r="CC153" i="2"/>
  <c r="CD153" i="2"/>
  <c r="CE153" i="2"/>
  <c r="CF153" i="2"/>
  <c r="CU153" i="2"/>
  <c r="CT153" i="2"/>
  <c r="CR153" i="2"/>
  <c r="CQ153" i="2"/>
  <c r="CP153" i="2"/>
  <c r="CN153" i="2"/>
  <c r="CM153" i="2"/>
  <c r="CL153" i="2"/>
  <c r="CJ153" i="2"/>
  <c r="CH153" i="2"/>
  <c r="BM153" i="2"/>
  <c r="BV152" i="2"/>
  <c r="BW152" i="2"/>
  <c r="BX152" i="2"/>
  <c r="BY152" i="2"/>
  <c r="BZ152" i="2"/>
  <c r="CA152" i="2"/>
  <c r="CB152" i="2"/>
  <c r="CC152" i="2"/>
  <c r="CD152" i="2"/>
  <c r="CE152" i="2"/>
  <c r="CF152" i="2"/>
  <c r="CU152" i="2"/>
  <c r="CT152" i="2"/>
  <c r="CR152" i="2"/>
  <c r="CQ152" i="2"/>
  <c r="CP152" i="2"/>
  <c r="CN152" i="2"/>
  <c r="CM152" i="2"/>
  <c r="CL152" i="2"/>
  <c r="CJ152" i="2"/>
  <c r="CH152" i="2"/>
  <c r="BM152" i="2"/>
  <c r="BV151" i="2"/>
  <c r="BW151" i="2"/>
  <c r="BX151" i="2"/>
  <c r="BY151" i="2"/>
  <c r="BZ151" i="2"/>
  <c r="CA151" i="2"/>
  <c r="CB151" i="2"/>
  <c r="CC151" i="2"/>
  <c r="CD151" i="2"/>
  <c r="CE151" i="2"/>
  <c r="CF151" i="2"/>
  <c r="CU151" i="2"/>
  <c r="CT151" i="2"/>
  <c r="CR151" i="2"/>
  <c r="CQ151" i="2"/>
  <c r="CP151" i="2"/>
  <c r="CN151" i="2"/>
  <c r="CM151" i="2"/>
  <c r="CL151" i="2"/>
  <c r="CJ151" i="2"/>
  <c r="CH151" i="2"/>
  <c r="BM151" i="2"/>
  <c r="BV150" i="2"/>
  <c r="BW150" i="2"/>
  <c r="BX150" i="2"/>
  <c r="BY150" i="2"/>
  <c r="BZ150" i="2"/>
  <c r="CA150" i="2"/>
  <c r="CB150" i="2"/>
  <c r="CC150" i="2"/>
  <c r="CD150" i="2"/>
  <c r="CE150" i="2"/>
  <c r="CF150" i="2"/>
  <c r="CU150" i="2"/>
  <c r="CT150" i="2"/>
  <c r="CR150" i="2"/>
  <c r="CQ150" i="2"/>
  <c r="CP150" i="2"/>
  <c r="CN150" i="2"/>
  <c r="CM150" i="2"/>
  <c r="CL150" i="2"/>
  <c r="CJ150" i="2"/>
  <c r="CH150" i="2"/>
  <c r="BM150" i="2"/>
  <c r="BV149" i="2"/>
  <c r="BW149" i="2"/>
  <c r="BX149" i="2"/>
  <c r="BY149" i="2"/>
  <c r="BZ149" i="2"/>
  <c r="CA149" i="2"/>
  <c r="CB149" i="2"/>
  <c r="CC149" i="2"/>
  <c r="CD149" i="2"/>
  <c r="CE149" i="2"/>
  <c r="CF149" i="2"/>
  <c r="CU149" i="2"/>
  <c r="CT149" i="2"/>
  <c r="CR149" i="2"/>
  <c r="CQ149" i="2"/>
  <c r="CP149" i="2"/>
  <c r="CN149" i="2"/>
  <c r="CM149" i="2"/>
  <c r="CL149" i="2"/>
  <c r="CJ149" i="2"/>
  <c r="CH149" i="2"/>
  <c r="BM149" i="2"/>
  <c r="BV148" i="2"/>
  <c r="BW148" i="2"/>
  <c r="BX148" i="2"/>
  <c r="BY148" i="2"/>
  <c r="BZ148" i="2"/>
  <c r="CA148" i="2"/>
  <c r="CB148" i="2"/>
  <c r="CC148" i="2"/>
  <c r="CD148" i="2"/>
  <c r="CE148" i="2"/>
  <c r="CF148" i="2"/>
  <c r="CU148" i="2"/>
  <c r="CT148" i="2"/>
  <c r="CR148" i="2"/>
  <c r="CQ148" i="2"/>
  <c r="CP148" i="2"/>
  <c r="CN148" i="2"/>
  <c r="CM148" i="2"/>
  <c r="CL148" i="2"/>
  <c r="CJ148" i="2"/>
  <c r="CH148" i="2"/>
  <c r="BM148" i="2"/>
  <c r="BV147" i="2"/>
  <c r="BW147" i="2"/>
  <c r="BX147" i="2"/>
  <c r="BY147" i="2"/>
  <c r="BZ147" i="2"/>
  <c r="CA147" i="2"/>
  <c r="CB147" i="2"/>
  <c r="CC147" i="2"/>
  <c r="CD147" i="2"/>
  <c r="CE147" i="2"/>
  <c r="CF147" i="2"/>
  <c r="CU147" i="2"/>
  <c r="CT147" i="2"/>
  <c r="CR147" i="2"/>
  <c r="CQ147" i="2"/>
  <c r="CP147" i="2"/>
  <c r="CN147" i="2"/>
  <c r="CM147" i="2"/>
  <c r="CL147" i="2"/>
  <c r="CJ147" i="2"/>
  <c r="CH147" i="2"/>
  <c r="BM147" i="2"/>
  <c r="BV146" i="2"/>
  <c r="BW146" i="2"/>
  <c r="BX146" i="2"/>
  <c r="BY146" i="2"/>
  <c r="BZ146" i="2"/>
  <c r="CA146" i="2"/>
  <c r="CB146" i="2"/>
  <c r="CC146" i="2"/>
  <c r="CD146" i="2"/>
  <c r="CE146" i="2"/>
  <c r="CF146" i="2"/>
  <c r="CU146" i="2"/>
  <c r="CT146" i="2"/>
  <c r="CR146" i="2"/>
  <c r="CQ146" i="2"/>
  <c r="CP146" i="2"/>
  <c r="CN146" i="2"/>
  <c r="CM146" i="2"/>
  <c r="CL146" i="2"/>
  <c r="CJ146" i="2"/>
  <c r="CH146" i="2"/>
  <c r="BM146" i="2"/>
  <c r="BV145" i="2"/>
  <c r="BW145" i="2"/>
  <c r="BX145" i="2"/>
  <c r="BY145" i="2"/>
  <c r="BZ145" i="2"/>
  <c r="CA145" i="2"/>
  <c r="CB145" i="2"/>
  <c r="CC145" i="2"/>
  <c r="CD145" i="2"/>
  <c r="CE145" i="2"/>
  <c r="CF145" i="2"/>
  <c r="CU145" i="2"/>
  <c r="CT145" i="2"/>
  <c r="CR145" i="2"/>
  <c r="CQ145" i="2"/>
  <c r="CP145" i="2"/>
  <c r="CN145" i="2"/>
  <c r="CM145" i="2"/>
  <c r="CL145" i="2"/>
  <c r="CJ145" i="2"/>
  <c r="CH145" i="2"/>
  <c r="BM145" i="2"/>
  <c r="BV144" i="2"/>
  <c r="BW144" i="2"/>
  <c r="BX144" i="2"/>
  <c r="BY144" i="2"/>
  <c r="BZ144" i="2"/>
  <c r="CA144" i="2"/>
  <c r="CB144" i="2"/>
  <c r="CC144" i="2"/>
  <c r="CD144" i="2"/>
  <c r="CE144" i="2"/>
  <c r="CF144" i="2"/>
  <c r="CU144" i="2"/>
  <c r="CT144" i="2"/>
  <c r="CR144" i="2"/>
  <c r="CQ144" i="2"/>
  <c r="CP144" i="2"/>
  <c r="CN144" i="2"/>
  <c r="CM144" i="2"/>
  <c r="CL144" i="2"/>
  <c r="CJ144" i="2"/>
  <c r="CH144" i="2"/>
  <c r="BM144" i="2"/>
  <c r="BV143" i="2"/>
  <c r="BW143" i="2"/>
  <c r="BX143" i="2"/>
  <c r="BY143" i="2"/>
  <c r="BZ143" i="2"/>
  <c r="CA143" i="2"/>
  <c r="CB143" i="2"/>
  <c r="CC143" i="2"/>
  <c r="CD143" i="2"/>
  <c r="CE143" i="2"/>
  <c r="CF143" i="2"/>
  <c r="CU143" i="2"/>
  <c r="CT143" i="2"/>
  <c r="CR143" i="2"/>
  <c r="CQ143" i="2"/>
  <c r="CP143" i="2"/>
  <c r="CN143" i="2"/>
  <c r="CM143" i="2"/>
  <c r="CL143" i="2"/>
  <c r="CJ143" i="2"/>
  <c r="CH143" i="2"/>
  <c r="BM143" i="2"/>
  <c r="BV142" i="2"/>
  <c r="BW142" i="2"/>
  <c r="BX142" i="2"/>
  <c r="BY142" i="2"/>
  <c r="BZ142" i="2"/>
  <c r="CA142" i="2"/>
  <c r="CB142" i="2"/>
  <c r="CC142" i="2"/>
  <c r="CD142" i="2"/>
  <c r="CE142" i="2"/>
  <c r="CF142" i="2"/>
  <c r="CU142" i="2"/>
  <c r="CT142" i="2"/>
  <c r="CR142" i="2"/>
  <c r="CQ142" i="2"/>
  <c r="CP142" i="2"/>
  <c r="CN142" i="2"/>
  <c r="CM142" i="2"/>
  <c r="CL142" i="2"/>
  <c r="CJ142" i="2"/>
  <c r="CH142" i="2"/>
  <c r="BM142" i="2"/>
  <c r="BV141" i="2"/>
  <c r="BW141" i="2"/>
  <c r="BX141" i="2"/>
  <c r="BY141" i="2"/>
  <c r="BZ141" i="2"/>
  <c r="CA141" i="2"/>
  <c r="CB141" i="2"/>
  <c r="CC141" i="2"/>
  <c r="CD141" i="2"/>
  <c r="CE141" i="2"/>
  <c r="CF141" i="2"/>
  <c r="CU141" i="2"/>
  <c r="CT141" i="2"/>
  <c r="CR141" i="2"/>
  <c r="CQ141" i="2"/>
  <c r="CP141" i="2"/>
  <c r="CN141" i="2"/>
  <c r="CM141" i="2"/>
  <c r="CL141" i="2"/>
  <c r="CJ141" i="2"/>
  <c r="CH141" i="2"/>
  <c r="BM141" i="2"/>
  <c r="BV140" i="2"/>
  <c r="BW140" i="2"/>
  <c r="BX140" i="2"/>
  <c r="BY140" i="2"/>
  <c r="BZ140" i="2"/>
  <c r="CA140" i="2"/>
  <c r="CB140" i="2"/>
  <c r="CC140" i="2"/>
  <c r="CD140" i="2"/>
  <c r="CE140" i="2"/>
  <c r="CF140" i="2"/>
  <c r="CU140" i="2"/>
  <c r="CT140" i="2"/>
  <c r="CR140" i="2"/>
  <c r="CQ140" i="2"/>
  <c r="CP140" i="2"/>
  <c r="CN140" i="2"/>
  <c r="CM140" i="2"/>
  <c r="CL140" i="2"/>
  <c r="CJ140" i="2"/>
  <c r="CH140" i="2"/>
  <c r="BM140" i="2"/>
  <c r="BV139" i="2"/>
  <c r="BW139" i="2"/>
  <c r="BX139" i="2"/>
  <c r="BY139" i="2"/>
  <c r="BZ139" i="2"/>
  <c r="CA139" i="2"/>
  <c r="CB139" i="2"/>
  <c r="CC139" i="2"/>
  <c r="CD139" i="2"/>
  <c r="CE139" i="2"/>
  <c r="CF139" i="2"/>
  <c r="CU139" i="2"/>
  <c r="CT139" i="2"/>
  <c r="CR139" i="2"/>
  <c r="CQ139" i="2"/>
  <c r="CP139" i="2"/>
  <c r="CN139" i="2"/>
  <c r="CM139" i="2"/>
  <c r="CL139" i="2"/>
  <c r="CJ139" i="2"/>
  <c r="CH139" i="2"/>
  <c r="BM139" i="2"/>
  <c r="BV138" i="2"/>
  <c r="BW138" i="2"/>
  <c r="BX138" i="2"/>
  <c r="BY138" i="2"/>
  <c r="BZ138" i="2"/>
  <c r="CA138" i="2"/>
  <c r="CB138" i="2"/>
  <c r="CC138" i="2"/>
  <c r="CD138" i="2"/>
  <c r="CE138" i="2"/>
  <c r="CF138" i="2"/>
  <c r="CU138" i="2"/>
  <c r="CT138" i="2"/>
  <c r="CR138" i="2"/>
  <c r="CQ138" i="2"/>
  <c r="CP138" i="2"/>
  <c r="CN138" i="2"/>
  <c r="CM138" i="2"/>
  <c r="CL138" i="2"/>
  <c r="CJ138" i="2"/>
  <c r="CH138" i="2"/>
  <c r="BM138" i="2"/>
  <c r="BV137" i="2"/>
  <c r="BW137" i="2"/>
  <c r="BX137" i="2"/>
  <c r="BY137" i="2"/>
  <c r="BZ137" i="2"/>
  <c r="CA137" i="2"/>
  <c r="CB137" i="2"/>
  <c r="CC137" i="2"/>
  <c r="CD137" i="2"/>
  <c r="CE137" i="2"/>
  <c r="CF137" i="2"/>
  <c r="CU137" i="2"/>
  <c r="CT137" i="2"/>
  <c r="CR137" i="2"/>
  <c r="CQ137" i="2"/>
  <c r="CP137" i="2"/>
  <c r="CN137" i="2"/>
  <c r="CM137" i="2"/>
  <c r="CL137" i="2"/>
  <c r="CJ137" i="2"/>
  <c r="CH137" i="2"/>
  <c r="BM137" i="2"/>
  <c r="BV136" i="2"/>
  <c r="BW136" i="2"/>
  <c r="BX136" i="2"/>
  <c r="BY136" i="2"/>
  <c r="BZ136" i="2"/>
  <c r="CA136" i="2"/>
  <c r="CB136" i="2"/>
  <c r="CC136" i="2"/>
  <c r="CD136" i="2"/>
  <c r="CE136" i="2"/>
  <c r="CF136" i="2"/>
  <c r="CU136" i="2"/>
  <c r="CT136" i="2"/>
  <c r="CR136" i="2"/>
  <c r="CQ136" i="2"/>
  <c r="CP136" i="2"/>
  <c r="CN136" i="2"/>
  <c r="CM136" i="2"/>
  <c r="CL136" i="2"/>
  <c r="CJ136" i="2"/>
  <c r="CH136" i="2"/>
  <c r="BM136" i="2"/>
  <c r="BV135" i="2"/>
  <c r="BW135" i="2"/>
  <c r="BX135" i="2"/>
  <c r="BY135" i="2"/>
  <c r="BZ135" i="2"/>
  <c r="CA135" i="2"/>
  <c r="CB135" i="2"/>
  <c r="CC135" i="2"/>
  <c r="CD135" i="2"/>
  <c r="CE135" i="2"/>
  <c r="CF135" i="2"/>
  <c r="CU135" i="2"/>
  <c r="CT135" i="2"/>
  <c r="CR135" i="2"/>
  <c r="CQ135" i="2"/>
  <c r="CP135" i="2"/>
  <c r="CN135" i="2"/>
  <c r="CM135" i="2"/>
  <c r="CL135" i="2"/>
  <c r="CJ135" i="2"/>
  <c r="CH135" i="2"/>
  <c r="BM135" i="2"/>
  <c r="BV134" i="2"/>
  <c r="BW134" i="2"/>
  <c r="BX134" i="2"/>
  <c r="BY134" i="2"/>
  <c r="BZ134" i="2"/>
  <c r="CA134" i="2"/>
  <c r="CB134" i="2"/>
  <c r="CC134" i="2"/>
  <c r="CD134" i="2"/>
  <c r="CE134" i="2"/>
  <c r="CF134" i="2"/>
  <c r="CU134" i="2"/>
  <c r="CT134" i="2"/>
  <c r="CR134" i="2"/>
  <c r="CQ134" i="2"/>
  <c r="CP134" i="2"/>
  <c r="CN134" i="2"/>
  <c r="CM134" i="2"/>
  <c r="CL134" i="2"/>
  <c r="CJ134" i="2"/>
  <c r="CH134" i="2"/>
  <c r="BM134" i="2"/>
  <c r="BV133" i="2"/>
  <c r="BW133" i="2"/>
  <c r="BX133" i="2"/>
  <c r="BY133" i="2"/>
  <c r="BZ133" i="2"/>
  <c r="CA133" i="2"/>
  <c r="CB133" i="2"/>
  <c r="CC133" i="2"/>
  <c r="CD133" i="2"/>
  <c r="CE133" i="2"/>
  <c r="CF133" i="2"/>
  <c r="CU133" i="2"/>
  <c r="CT133" i="2"/>
  <c r="CR133" i="2"/>
  <c r="CQ133" i="2"/>
  <c r="CP133" i="2"/>
  <c r="CN133" i="2"/>
  <c r="CM133" i="2"/>
  <c r="CL133" i="2"/>
  <c r="CJ133" i="2"/>
  <c r="CH133" i="2"/>
  <c r="BM133" i="2"/>
  <c r="BV132" i="2"/>
  <c r="BW132" i="2"/>
  <c r="BX132" i="2"/>
  <c r="BY132" i="2"/>
  <c r="BZ132" i="2"/>
  <c r="CA132" i="2"/>
  <c r="CB132" i="2"/>
  <c r="CC132" i="2"/>
  <c r="CD132" i="2"/>
  <c r="CE132" i="2"/>
  <c r="CF132" i="2"/>
  <c r="CU132" i="2"/>
  <c r="CT132" i="2"/>
  <c r="CR132" i="2"/>
  <c r="CQ132" i="2"/>
  <c r="CP132" i="2"/>
  <c r="CN132" i="2"/>
  <c r="CM132" i="2"/>
  <c r="CL132" i="2"/>
  <c r="CJ132" i="2"/>
  <c r="CH132" i="2"/>
  <c r="BM132" i="2"/>
  <c r="BV131" i="2"/>
  <c r="BW131" i="2"/>
  <c r="BX131" i="2"/>
  <c r="BY131" i="2"/>
  <c r="BZ131" i="2"/>
  <c r="CA131" i="2"/>
  <c r="CB131" i="2"/>
  <c r="CC131" i="2"/>
  <c r="CD131" i="2"/>
  <c r="CE131" i="2"/>
  <c r="CF131" i="2"/>
  <c r="CU131" i="2"/>
  <c r="CT131" i="2"/>
  <c r="CR131" i="2"/>
  <c r="CQ131" i="2"/>
  <c r="CP131" i="2"/>
  <c r="CN131" i="2"/>
  <c r="CM131" i="2"/>
  <c r="CL131" i="2"/>
  <c r="CJ131" i="2"/>
  <c r="CH131" i="2"/>
  <c r="BM131" i="2"/>
  <c r="BV130" i="2"/>
  <c r="BW130" i="2"/>
  <c r="BX130" i="2"/>
  <c r="BY130" i="2"/>
  <c r="BZ130" i="2"/>
  <c r="CA130" i="2"/>
  <c r="CB130" i="2"/>
  <c r="CC130" i="2"/>
  <c r="CD130" i="2"/>
  <c r="CE130" i="2"/>
  <c r="CF130" i="2"/>
  <c r="CU130" i="2"/>
  <c r="CT130" i="2"/>
  <c r="CR130" i="2"/>
  <c r="CQ130" i="2"/>
  <c r="CP130" i="2"/>
  <c r="CN130" i="2"/>
  <c r="CM130" i="2"/>
  <c r="CL130" i="2"/>
  <c r="CJ130" i="2"/>
  <c r="CH130" i="2"/>
  <c r="BM130" i="2"/>
  <c r="BV129" i="2"/>
  <c r="BW129" i="2"/>
  <c r="BX129" i="2"/>
  <c r="BY129" i="2"/>
  <c r="BZ129" i="2"/>
  <c r="CA129" i="2"/>
  <c r="CB129" i="2"/>
  <c r="CC129" i="2"/>
  <c r="CD129" i="2"/>
  <c r="CE129" i="2"/>
  <c r="CF129" i="2"/>
  <c r="CU129" i="2"/>
  <c r="CT129" i="2"/>
  <c r="CR129" i="2"/>
  <c r="CQ129" i="2"/>
  <c r="CP129" i="2"/>
  <c r="CN129" i="2"/>
  <c r="CM129" i="2"/>
  <c r="CL129" i="2"/>
  <c r="CJ129" i="2"/>
  <c r="CH129" i="2"/>
  <c r="BM129" i="2"/>
  <c r="BV128" i="2"/>
  <c r="BW128" i="2"/>
  <c r="BX128" i="2"/>
  <c r="BY128" i="2"/>
  <c r="BZ128" i="2"/>
  <c r="CA128" i="2"/>
  <c r="CB128" i="2"/>
  <c r="CC128" i="2"/>
  <c r="CD128" i="2"/>
  <c r="CE128" i="2"/>
  <c r="CF128" i="2"/>
  <c r="CU128" i="2"/>
  <c r="CT128" i="2"/>
  <c r="CR128" i="2"/>
  <c r="CQ128" i="2"/>
  <c r="CP128" i="2"/>
  <c r="CN128" i="2"/>
  <c r="CM128" i="2"/>
  <c r="CL128" i="2"/>
  <c r="CJ128" i="2"/>
  <c r="CH128" i="2"/>
  <c r="BM128" i="2"/>
  <c r="BV127" i="2"/>
  <c r="BW127" i="2"/>
  <c r="BX127" i="2"/>
  <c r="BY127" i="2"/>
  <c r="BZ127" i="2"/>
  <c r="CA127" i="2"/>
  <c r="CB127" i="2"/>
  <c r="CC127" i="2"/>
  <c r="CD127" i="2"/>
  <c r="CE127" i="2"/>
  <c r="CF127" i="2"/>
  <c r="CU127" i="2"/>
  <c r="CT127" i="2"/>
  <c r="CR127" i="2"/>
  <c r="CQ127" i="2"/>
  <c r="CP127" i="2"/>
  <c r="CN127" i="2"/>
  <c r="CM127" i="2"/>
  <c r="CL127" i="2"/>
  <c r="CJ127" i="2"/>
  <c r="CH127" i="2"/>
  <c r="BM127" i="2"/>
  <c r="BV126" i="2"/>
  <c r="BW126" i="2"/>
  <c r="BX126" i="2"/>
  <c r="BY126" i="2"/>
  <c r="BZ126" i="2"/>
  <c r="CA126" i="2"/>
  <c r="CB126" i="2"/>
  <c r="CC126" i="2"/>
  <c r="CD126" i="2"/>
  <c r="CE126" i="2"/>
  <c r="CF126" i="2"/>
  <c r="CU126" i="2"/>
  <c r="CT126" i="2"/>
  <c r="CR126" i="2"/>
  <c r="CQ126" i="2"/>
  <c r="CP126" i="2"/>
  <c r="CN126" i="2"/>
  <c r="CM126" i="2"/>
  <c r="CL126" i="2"/>
  <c r="CJ126" i="2"/>
  <c r="CH126" i="2"/>
  <c r="BM126" i="2"/>
  <c r="BV125" i="2"/>
  <c r="BW125" i="2"/>
  <c r="BX125" i="2"/>
  <c r="BY125" i="2"/>
  <c r="BZ125" i="2"/>
  <c r="CA125" i="2"/>
  <c r="CB125" i="2"/>
  <c r="CC125" i="2"/>
  <c r="CD125" i="2"/>
  <c r="CE125" i="2"/>
  <c r="CF125" i="2"/>
  <c r="CU125" i="2"/>
  <c r="CT125" i="2"/>
  <c r="CR125" i="2"/>
  <c r="CQ125" i="2"/>
  <c r="CP125" i="2"/>
  <c r="CN125" i="2"/>
  <c r="CM125" i="2"/>
  <c r="CL125" i="2"/>
  <c r="CJ125" i="2"/>
  <c r="CH125" i="2"/>
  <c r="BM125" i="2"/>
  <c r="BV124" i="2"/>
  <c r="BW124" i="2"/>
  <c r="BX124" i="2"/>
  <c r="BY124" i="2"/>
  <c r="BZ124" i="2"/>
  <c r="CA124" i="2"/>
  <c r="CB124" i="2"/>
  <c r="CC124" i="2"/>
  <c r="CD124" i="2"/>
  <c r="CE124" i="2"/>
  <c r="CF124" i="2"/>
  <c r="CU124" i="2"/>
  <c r="CT124" i="2"/>
  <c r="CR124" i="2"/>
  <c r="CQ124" i="2"/>
  <c r="CP124" i="2"/>
  <c r="CN124" i="2"/>
  <c r="CM124" i="2"/>
  <c r="CL124" i="2"/>
  <c r="CJ124" i="2"/>
  <c r="CH124" i="2"/>
  <c r="BM124" i="2"/>
  <c r="BV123" i="2"/>
  <c r="BW123" i="2"/>
  <c r="BX123" i="2"/>
  <c r="BY123" i="2"/>
  <c r="BZ123" i="2"/>
  <c r="CA123" i="2"/>
  <c r="CB123" i="2"/>
  <c r="CC123" i="2"/>
  <c r="CD123" i="2"/>
  <c r="CE123" i="2"/>
  <c r="CF123" i="2"/>
  <c r="CU123" i="2"/>
  <c r="CT123" i="2"/>
  <c r="CR123" i="2"/>
  <c r="CQ123" i="2"/>
  <c r="CP123" i="2"/>
  <c r="CN123" i="2"/>
  <c r="CM123" i="2"/>
  <c r="CL123" i="2"/>
  <c r="CJ123" i="2"/>
  <c r="CH123" i="2"/>
  <c r="BM123" i="2"/>
  <c r="BV122" i="2"/>
  <c r="BW122" i="2"/>
  <c r="BX122" i="2"/>
  <c r="BY122" i="2"/>
  <c r="BZ122" i="2"/>
  <c r="CA122" i="2"/>
  <c r="CB122" i="2"/>
  <c r="CC122" i="2"/>
  <c r="CD122" i="2"/>
  <c r="CE122" i="2"/>
  <c r="CF122" i="2"/>
  <c r="CU122" i="2"/>
  <c r="CT122" i="2"/>
  <c r="CR122" i="2"/>
  <c r="CQ122" i="2"/>
  <c r="CP122" i="2"/>
  <c r="CN122" i="2"/>
  <c r="CM122" i="2"/>
  <c r="CL122" i="2"/>
  <c r="CJ122" i="2"/>
  <c r="CH122" i="2"/>
  <c r="BM122" i="2"/>
  <c r="BV121" i="2"/>
  <c r="BW121" i="2"/>
  <c r="BX121" i="2"/>
  <c r="BY121" i="2"/>
  <c r="BZ121" i="2"/>
  <c r="CA121" i="2"/>
  <c r="CB121" i="2"/>
  <c r="CC121" i="2"/>
  <c r="CD121" i="2"/>
  <c r="CE121" i="2"/>
  <c r="CF121" i="2"/>
  <c r="CU121" i="2"/>
  <c r="CT121" i="2"/>
  <c r="CR121" i="2"/>
  <c r="CQ121" i="2"/>
  <c r="CP121" i="2"/>
  <c r="CN121" i="2"/>
  <c r="CM121" i="2"/>
  <c r="CL121" i="2"/>
  <c r="CJ121" i="2"/>
  <c r="CH121" i="2"/>
  <c r="BM121" i="2"/>
  <c r="BV120" i="2"/>
  <c r="BW120" i="2"/>
  <c r="BX120" i="2"/>
  <c r="BY120" i="2"/>
  <c r="BZ120" i="2"/>
  <c r="CA120" i="2"/>
  <c r="CB120" i="2"/>
  <c r="CC120" i="2"/>
  <c r="CD120" i="2"/>
  <c r="CE120" i="2"/>
  <c r="CF120" i="2"/>
  <c r="CU120" i="2"/>
  <c r="CT120" i="2"/>
  <c r="CR120" i="2"/>
  <c r="CQ120" i="2"/>
  <c r="CP120" i="2"/>
  <c r="CN120" i="2"/>
  <c r="CM120" i="2"/>
  <c r="CL120" i="2"/>
  <c r="CJ120" i="2"/>
  <c r="CH120" i="2"/>
  <c r="BM120" i="2"/>
  <c r="BV119" i="2"/>
  <c r="BW119" i="2"/>
  <c r="BX119" i="2"/>
  <c r="BY119" i="2"/>
  <c r="BZ119" i="2"/>
  <c r="CA119" i="2"/>
  <c r="CB119" i="2"/>
  <c r="CC119" i="2"/>
  <c r="CD119" i="2"/>
  <c r="CE119" i="2"/>
  <c r="CF119" i="2"/>
  <c r="CU119" i="2"/>
  <c r="CT119" i="2"/>
  <c r="CR119" i="2"/>
  <c r="CQ119" i="2"/>
  <c r="CP119" i="2"/>
  <c r="CN119" i="2"/>
  <c r="CM119" i="2"/>
  <c r="CL119" i="2"/>
  <c r="CJ119" i="2"/>
  <c r="CH119" i="2"/>
  <c r="BM119" i="2"/>
  <c r="BV118" i="2"/>
  <c r="BW118" i="2"/>
  <c r="BX118" i="2"/>
  <c r="BY118" i="2"/>
  <c r="BZ118" i="2"/>
  <c r="CA118" i="2"/>
  <c r="CB118" i="2"/>
  <c r="CC118" i="2"/>
  <c r="CD118" i="2"/>
  <c r="CE118" i="2"/>
  <c r="CF118" i="2"/>
  <c r="CU118" i="2"/>
  <c r="CT118" i="2"/>
  <c r="CR118" i="2"/>
  <c r="CQ118" i="2"/>
  <c r="CP118" i="2"/>
  <c r="CN118" i="2"/>
  <c r="CM118" i="2"/>
  <c r="CL118" i="2"/>
  <c r="CJ118" i="2"/>
  <c r="CH118" i="2"/>
  <c r="BM118" i="2"/>
  <c r="BV117" i="2"/>
  <c r="BW117" i="2"/>
  <c r="BX117" i="2"/>
  <c r="BY117" i="2"/>
  <c r="BZ117" i="2"/>
  <c r="CA117" i="2"/>
  <c r="CB117" i="2"/>
  <c r="CC117" i="2"/>
  <c r="CD117" i="2"/>
  <c r="CE117" i="2"/>
  <c r="CF117" i="2"/>
  <c r="CU117" i="2"/>
  <c r="CT117" i="2"/>
  <c r="CR117" i="2"/>
  <c r="CQ117" i="2"/>
  <c r="CP117" i="2"/>
  <c r="CN117" i="2"/>
  <c r="CM117" i="2"/>
  <c r="CL117" i="2"/>
  <c r="CJ117" i="2"/>
  <c r="CH117" i="2"/>
  <c r="BM117" i="2"/>
  <c r="BV116" i="2"/>
  <c r="BW116" i="2"/>
  <c r="BX116" i="2"/>
  <c r="BY116" i="2"/>
  <c r="BZ116" i="2"/>
  <c r="CA116" i="2"/>
  <c r="CB116" i="2"/>
  <c r="CC116" i="2"/>
  <c r="CD116" i="2"/>
  <c r="CE116" i="2"/>
  <c r="CF116" i="2"/>
  <c r="CU116" i="2"/>
  <c r="CT116" i="2"/>
  <c r="CR116" i="2"/>
  <c r="CQ116" i="2"/>
  <c r="CP116" i="2"/>
  <c r="CN116" i="2"/>
  <c r="CM116" i="2"/>
  <c r="CL116" i="2"/>
  <c r="CJ116" i="2"/>
  <c r="CH116" i="2"/>
  <c r="BM116" i="2"/>
  <c r="BV115" i="2"/>
  <c r="BW115" i="2"/>
  <c r="BX115" i="2"/>
  <c r="BY115" i="2"/>
  <c r="BZ115" i="2"/>
  <c r="CA115" i="2"/>
  <c r="CB115" i="2"/>
  <c r="CC115" i="2"/>
  <c r="CD115" i="2"/>
  <c r="CE115" i="2"/>
  <c r="CF115" i="2"/>
  <c r="CU115" i="2"/>
  <c r="CT115" i="2"/>
  <c r="CR115" i="2"/>
  <c r="CQ115" i="2"/>
  <c r="CP115" i="2"/>
  <c r="CN115" i="2"/>
  <c r="CM115" i="2"/>
  <c r="CL115" i="2"/>
  <c r="CJ115" i="2"/>
  <c r="CH115" i="2"/>
  <c r="BM115" i="2"/>
  <c r="BV114" i="2"/>
  <c r="BW114" i="2"/>
  <c r="BX114" i="2"/>
  <c r="BY114" i="2"/>
  <c r="BZ114" i="2"/>
  <c r="CA114" i="2"/>
  <c r="CB114" i="2"/>
  <c r="CC114" i="2"/>
  <c r="CD114" i="2"/>
  <c r="CE114" i="2"/>
  <c r="CF114" i="2"/>
  <c r="CU114" i="2"/>
  <c r="CT114" i="2"/>
  <c r="CR114" i="2"/>
  <c r="CQ114" i="2"/>
  <c r="CP114" i="2"/>
  <c r="CN114" i="2"/>
  <c r="CM114" i="2"/>
  <c r="CL114" i="2"/>
  <c r="CJ114" i="2"/>
  <c r="CH114" i="2"/>
  <c r="BM114" i="2"/>
  <c r="BV113" i="2"/>
  <c r="BW113" i="2"/>
  <c r="BX113" i="2"/>
  <c r="BY113" i="2"/>
  <c r="BZ113" i="2"/>
  <c r="CA113" i="2"/>
  <c r="CB113" i="2"/>
  <c r="CC113" i="2"/>
  <c r="CD113" i="2"/>
  <c r="CE113" i="2"/>
  <c r="CF113" i="2"/>
  <c r="CU113" i="2"/>
  <c r="CT113" i="2"/>
  <c r="CR113" i="2"/>
  <c r="CQ113" i="2"/>
  <c r="CP113" i="2"/>
  <c r="CN113" i="2"/>
  <c r="CM113" i="2"/>
  <c r="CL113" i="2"/>
  <c r="CJ113" i="2"/>
  <c r="CH113" i="2"/>
  <c r="BM113" i="2"/>
  <c r="BV112" i="2"/>
  <c r="BW112" i="2"/>
  <c r="BX112" i="2"/>
  <c r="BY112" i="2"/>
  <c r="BZ112" i="2"/>
  <c r="CA112" i="2"/>
  <c r="CB112" i="2"/>
  <c r="CC112" i="2"/>
  <c r="CD112" i="2"/>
  <c r="CE112" i="2"/>
  <c r="CF112" i="2"/>
  <c r="CU112" i="2"/>
  <c r="CT112" i="2"/>
  <c r="CR112" i="2"/>
  <c r="CQ112" i="2"/>
  <c r="CP112" i="2"/>
  <c r="CN112" i="2"/>
  <c r="CM112" i="2"/>
  <c r="CL112" i="2"/>
  <c r="CJ112" i="2"/>
  <c r="CH112" i="2"/>
  <c r="BM112" i="2"/>
  <c r="BV111" i="2"/>
  <c r="BW111" i="2"/>
  <c r="BX111" i="2"/>
  <c r="BY111" i="2"/>
  <c r="BZ111" i="2"/>
  <c r="CA111" i="2"/>
  <c r="CB111" i="2"/>
  <c r="CC111" i="2"/>
  <c r="CD111" i="2"/>
  <c r="CE111" i="2"/>
  <c r="CF111" i="2"/>
  <c r="CU111" i="2"/>
  <c r="CT111" i="2"/>
  <c r="CR111" i="2"/>
  <c r="CQ111" i="2"/>
  <c r="CP111" i="2"/>
  <c r="CN111" i="2"/>
  <c r="CM111" i="2"/>
  <c r="CL111" i="2"/>
  <c r="CJ111" i="2"/>
  <c r="CH111" i="2"/>
  <c r="BM111" i="2"/>
  <c r="BV110" i="2"/>
  <c r="BW110" i="2"/>
  <c r="BX110" i="2"/>
  <c r="BY110" i="2"/>
  <c r="BZ110" i="2"/>
  <c r="CA110" i="2"/>
  <c r="CB110" i="2"/>
  <c r="CC110" i="2"/>
  <c r="CD110" i="2"/>
  <c r="CE110" i="2"/>
  <c r="CF110" i="2"/>
  <c r="CU110" i="2"/>
  <c r="CT110" i="2"/>
  <c r="CR110" i="2"/>
  <c r="CQ110" i="2"/>
  <c r="CP110" i="2"/>
  <c r="CN110" i="2"/>
  <c r="CM110" i="2"/>
  <c r="CL110" i="2"/>
  <c r="CJ110" i="2"/>
  <c r="CH110" i="2"/>
  <c r="BM110" i="2"/>
  <c r="BV109" i="2"/>
  <c r="BW109" i="2"/>
  <c r="BX109" i="2"/>
  <c r="BY109" i="2"/>
  <c r="BZ109" i="2"/>
  <c r="CA109" i="2"/>
  <c r="CB109" i="2"/>
  <c r="CC109" i="2"/>
  <c r="CD109" i="2"/>
  <c r="CE109" i="2"/>
  <c r="CF109" i="2"/>
  <c r="CU109" i="2"/>
  <c r="CT109" i="2"/>
  <c r="CR109" i="2"/>
  <c r="CQ109" i="2"/>
  <c r="CP109" i="2"/>
  <c r="CN109" i="2"/>
  <c r="CM109" i="2"/>
  <c r="CL109" i="2"/>
  <c r="CJ109" i="2"/>
  <c r="CH109" i="2"/>
  <c r="BM109" i="2"/>
  <c r="BV108" i="2"/>
  <c r="BW108" i="2"/>
  <c r="BX108" i="2"/>
  <c r="BY108" i="2"/>
  <c r="BZ108" i="2"/>
  <c r="CA108" i="2"/>
  <c r="CB108" i="2"/>
  <c r="CC108" i="2"/>
  <c r="CD108" i="2"/>
  <c r="CE108" i="2"/>
  <c r="CF108" i="2"/>
  <c r="CU108" i="2"/>
  <c r="CT108" i="2"/>
  <c r="CR108" i="2"/>
  <c r="CQ108" i="2"/>
  <c r="CP108" i="2"/>
  <c r="CN108" i="2"/>
  <c r="CM108" i="2"/>
  <c r="CL108" i="2"/>
  <c r="CJ108" i="2"/>
  <c r="CH108" i="2"/>
  <c r="BM108" i="2"/>
  <c r="BV107" i="2"/>
  <c r="BW107" i="2"/>
  <c r="BX107" i="2"/>
  <c r="BY107" i="2"/>
  <c r="BZ107" i="2"/>
  <c r="CA107" i="2"/>
  <c r="CB107" i="2"/>
  <c r="CC107" i="2"/>
  <c r="CD107" i="2"/>
  <c r="CE107" i="2"/>
  <c r="CF107" i="2"/>
  <c r="CU107" i="2"/>
  <c r="CT107" i="2"/>
  <c r="CR107" i="2"/>
  <c r="CQ107" i="2"/>
  <c r="CP107" i="2"/>
  <c r="CN107" i="2"/>
  <c r="CM107" i="2"/>
  <c r="CL107" i="2"/>
  <c r="CJ107" i="2"/>
  <c r="CH107" i="2"/>
  <c r="BM107" i="2"/>
  <c r="BV106" i="2"/>
  <c r="BW106" i="2"/>
  <c r="BX106" i="2"/>
  <c r="BY106" i="2"/>
  <c r="BZ106" i="2"/>
  <c r="CA106" i="2"/>
  <c r="CB106" i="2"/>
  <c r="CC106" i="2"/>
  <c r="CD106" i="2"/>
  <c r="CE106" i="2"/>
  <c r="CF106" i="2"/>
  <c r="CU106" i="2"/>
  <c r="CT106" i="2"/>
  <c r="CR106" i="2"/>
  <c r="CQ106" i="2"/>
  <c r="CP106" i="2"/>
  <c r="CN106" i="2"/>
  <c r="CM106" i="2"/>
  <c r="CL106" i="2"/>
  <c r="CJ106" i="2"/>
  <c r="CH106" i="2"/>
  <c r="BM106" i="2"/>
  <c r="BV105" i="2"/>
  <c r="BW105" i="2"/>
  <c r="BX105" i="2"/>
  <c r="BY105" i="2"/>
  <c r="BZ105" i="2"/>
  <c r="CA105" i="2"/>
  <c r="CB105" i="2"/>
  <c r="CC105" i="2"/>
  <c r="CD105" i="2"/>
  <c r="CE105" i="2"/>
  <c r="CF105" i="2"/>
  <c r="CU105" i="2"/>
  <c r="CT105" i="2"/>
  <c r="CR105" i="2"/>
  <c r="CQ105" i="2"/>
  <c r="CP105" i="2"/>
  <c r="CN105" i="2"/>
  <c r="CM105" i="2"/>
  <c r="CL105" i="2"/>
  <c r="CJ105" i="2"/>
  <c r="CH105" i="2"/>
  <c r="BM105" i="2"/>
  <c r="BV104" i="2"/>
  <c r="BW104" i="2"/>
  <c r="BX104" i="2"/>
  <c r="BY104" i="2"/>
  <c r="BZ104" i="2"/>
  <c r="CA104" i="2"/>
  <c r="CB104" i="2"/>
  <c r="CC104" i="2"/>
  <c r="CD104" i="2"/>
  <c r="CE104" i="2"/>
  <c r="CF104" i="2"/>
  <c r="CU104" i="2"/>
  <c r="CT104" i="2"/>
  <c r="CR104" i="2"/>
  <c r="CQ104" i="2"/>
  <c r="CP104" i="2"/>
  <c r="CN104" i="2"/>
  <c r="CM104" i="2"/>
  <c r="CL104" i="2"/>
  <c r="CJ104" i="2"/>
  <c r="CH104" i="2"/>
  <c r="BM104" i="2"/>
  <c r="BV103" i="2"/>
  <c r="BW103" i="2"/>
  <c r="BX103" i="2"/>
  <c r="BY103" i="2"/>
  <c r="BZ103" i="2"/>
  <c r="CA103" i="2"/>
  <c r="CB103" i="2"/>
  <c r="CC103" i="2"/>
  <c r="CD103" i="2"/>
  <c r="CE103" i="2"/>
  <c r="CF103" i="2"/>
  <c r="CU103" i="2"/>
  <c r="CT103" i="2"/>
  <c r="CR103" i="2"/>
  <c r="CQ103" i="2"/>
  <c r="CP103" i="2"/>
  <c r="CN103" i="2"/>
  <c r="CM103" i="2"/>
  <c r="CL103" i="2"/>
  <c r="CJ103" i="2"/>
  <c r="CH103" i="2"/>
  <c r="BM103" i="2"/>
  <c r="BV102" i="2"/>
  <c r="BW102" i="2"/>
  <c r="BX102" i="2"/>
  <c r="BY102" i="2"/>
  <c r="BZ102" i="2"/>
  <c r="CA102" i="2"/>
  <c r="CB102" i="2"/>
  <c r="CC102" i="2"/>
  <c r="CD102" i="2"/>
  <c r="CE102" i="2"/>
  <c r="CF102" i="2"/>
  <c r="CU102" i="2"/>
  <c r="CT102" i="2"/>
  <c r="CR102" i="2"/>
  <c r="CQ102" i="2"/>
  <c r="CP102" i="2"/>
  <c r="CN102" i="2"/>
  <c r="CM102" i="2"/>
  <c r="CL102" i="2"/>
  <c r="CJ102" i="2"/>
  <c r="CH102" i="2"/>
  <c r="BM102" i="2"/>
  <c r="BV101" i="2"/>
  <c r="BW101" i="2"/>
  <c r="BX101" i="2"/>
  <c r="BY101" i="2"/>
  <c r="BZ101" i="2"/>
  <c r="CA101" i="2"/>
  <c r="CB101" i="2"/>
  <c r="CC101" i="2"/>
  <c r="CD101" i="2"/>
  <c r="CE101" i="2"/>
  <c r="CF101" i="2"/>
  <c r="CU101" i="2"/>
  <c r="CT101" i="2"/>
  <c r="CR101" i="2"/>
  <c r="CQ101" i="2"/>
  <c r="CP101" i="2"/>
  <c r="CN101" i="2"/>
  <c r="CM101" i="2"/>
  <c r="CL101" i="2"/>
  <c r="CJ101" i="2"/>
  <c r="CH101" i="2"/>
  <c r="BM101" i="2"/>
  <c r="BV100" i="2"/>
  <c r="BW100" i="2"/>
  <c r="BX100" i="2"/>
  <c r="BY100" i="2"/>
  <c r="BZ100" i="2"/>
  <c r="CA100" i="2"/>
  <c r="CB100" i="2"/>
  <c r="CC100" i="2"/>
  <c r="CD100" i="2"/>
  <c r="CE100" i="2"/>
  <c r="CF100" i="2"/>
  <c r="CU100" i="2"/>
  <c r="CT100" i="2"/>
  <c r="CR100" i="2"/>
  <c r="CQ100" i="2"/>
  <c r="CP100" i="2"/>
  <c r="CN100" i="2"/>
  <c r="CM100" i="2"/>
  <c r="CL100" i="2"/>
  <c r="CJ100" i="2"/>
  <c r="CH100" i="2"/>
  <c r="BM100" i="2"/>
  <c r="BV99" i="2"/>
  <c r="BW99" i="2"/>
  <c r="BX99" i="2"/>
  <c r="BY99" i="2"/>
  <c r="BZ99" i="2"/>
  <c r="CA99" i="2"/>
  <c r="CB99" i="2"/>
  <c r="CC99" i="2"/>
  <c r="CD99" i="2"/>
  <c r="CE99" i="2"/>
  <c r="CF99" i="2"/>
  <c r="CU99" i="2"/>
  <c r="CT99" i="2"/>
  <c r="CR99" i="2"/>
  <c r="CQ99" i="2"/>
  <c r="CP99" i="2"/>
  <c r="CN99" i="2"/>
  <c r="CM99" i="2"/>
  <c r="CL99" i="2"/>
  <c r="CJ99" i="2"/>
  <c r="CH99" i="2"/>
  <c r="BM99" i="2"/>
  <c r="BV98" i="2"/>
  <c r="BW98" i="2"/>
  <c r="BX98" i="2"/>
  <c r="BY98" i="2"/>
  <c r="BZ98" i="2"/>
  <c r="CA98" i="2"/>
  <c r="CB98" i="2"/>
  <c r="CC98" i="2"/>
  <c r="CD98" i="2"/>
  <c r="CE98" i="2"/>
  <c r="CF98" i="2"/>
  <c r="CU98" i="2"/>
  <c r="CT98" i="2"/>
  <c r="CR98" i="2"/>
  <c r="CQ98" i="2"/>
  <c r="CP98" i="2"/>
  <c r="CN98" i="2"/>
  <c r="CM98" i="2"/>
  <c r="CL98" i="2"/>
  <c r="CJ98" i="2"/>
  <c r="CH98" i="2"/>
  <c r="BM98" i="2"/>
  <c r="BV97" i="2"/>
  <c r="BW97" i="2"/>
  <c r="BX97" i="2"/>
  <c r="BY97" i="2"/>
  <c r="BZ97" i="2"/>
  <c r="CA97" i="2"/>
  <c r="CB97" i="2"/>
  <c r="CC97" i="2"/>
  <c r="CD97" i="2"/>
  <c r="CE97" i="2"/>
  <c r="CF97" i="2"/>
  <c r="CU97" i="2"/>
  <c r="CT97" i="2"/>
  <c r="CR97" i="2"/>
  <c r="CQ97" i="2"/>
  <c r="CP97" i="2"/>
  <c r="CN97" i="2"/>
  <c r="CM97" i="2"/>
  <c r="CL97" i="2"/>
  <c r="CJ97" i="2"/>
  <c r="CH97" i="2"/>
  <c r="BM97" i="2"/>
  <c r="BV96" i="2"/>
  <c r="BW96" i="2"/>
  <c r="BX96" i="2"/>
  <c r="BY96" i="2"/>
  <c r="BZ96" i="2"/>
  <c r="CA96" i="2"/>
  <c r="CB96" i="2"/>
  <c r="CC96" i="2"/>
  <c r="CD96" i="2"/>
  <c r="CE96" i="2"/>
  <c r="CF96" i="2"/>
  <c r="CU96" i="2"/>
  <c r="CT96" i="2"/>
  <c r="CR96" i="2"/>
  <c r="CQ96" i="2"/>
  <c r="CP96" i="2"/>
  <c r="CN96" i="2"/>
  <c r="CM96" i="2"/>
  <c r="CL96" i="2"/>
  <c r="CJ96" i="2"/>
  <c r="CH96" i="2"/>
  <c r="BM96" i="2"/>
  <c r="BV95" i="2"/>
  <c r="BW95" i="2"/>
  <c r="BX95" i="2"/>
  <c r="BY95" i="2"/>
  <c r="BZ95" i="2"/>
  <c r="CA95" i="2"/>
  <c r="CB95" i="2"/>
  <c r="CC95" i="2"/>
  <c r="CD95" i="2"/>
  <c r="CE95" i="2"/>
  <c r="CF95" i="2"/>
  <c r="CU95" i="2"/>
  <c r="CT95" i="2"/>
  <c r="CR95" i="2"/>
  <c r="CQ95" i="2"/>
  <c r="CP95" i="2"/>
  <c r="CN95" i="2"/>
  <c r="CM95" i="2"/>
  <c r="CL95" i="2"/>
  <c r="CJ95" i="2"/>
  <c r="CH95" i="2"/>
  <c r="BM95" i="2"/>
  <c r="BV94" i="2"/>
  <c r="BW94" i="2"/>
  <c r="BX94" i="2"/>
  <c r="BY94" i="2"/>
  <c r="BZ94" i="2"/>
  <c r="CA94" i="2"/>
  <c r="CB94" i="2"/>
  <c r="CC94" i="2"/>
  <c r="CD94" i="2"/>
  <c r="CE94" i="2"/>
  <c r="CF94" i="2"/>
  <c r="CU94" i="2"/>
  <c r="CT94" i="2"/>
  <c r="CR94" i="2"/>
  <c r="CQ94" i="2"/>
  <c r="CP94" i="2"/>
  <c r="CN94" i="2"/>
  <c r="CM94" i="2"/>
  <c r="CL94" i="2"/>
  <c r="CJ94" i="2"/>
  <c r="CH94" i="2"/>
  <c r="BM94" i="2"/>
  <c r="BV93" i="2"/>
  <c r="BW93" i="2"/>
  <c r="BX93" i="2"/>
  <c r="BY93" i="2"/>
  <c r="BZ93" i="2"/>
  <c r="CA93" i="2"/>
  <c r="CB93" i="2"/>
  <c r="CC93" i="2"/>
  <c r="CD93" i="2"/>
  <c r="CE93" i="2"/>
  <c r="CF93" i="2"/>
  <c r="CU93" i="2"/>
  <c r="CT93" i="2"/>
  <c r="CR93" i="2"/>
  <c r="CQ93" i="2"/>
  <c r="CP93" i="2"/>
  <c r="CN93" i="2"/>
  <c r="CM93" i="2"/>
  <c r="CL93" i="2"/>
  <c r="CJ93" i="2"/>
  <c r="CH93" i="2"/>
  <c r="BM93" i="2"/>
  <c r="BV92" i="2"/>
  <c r="BW92" i="2"/>
  <c r="BX92" i="2"/>
  <c r="BY92" i="2"/>
  <c r="BZ92" i="2"/>
  <c r="CA92" i="2"/>
  <c r="CB92" i="2"/>
  <c r="CC92" i="2"/>
  <c r="CD92" i="2"/>
  <c r="CE92" i="2"/>
  <c r="CF92" i="2"/>
  <c r="CU92" i="2"/>
  <c r="CT92" i="2"/>
  <c r="CR92" i="2"/>
  <c r="CQ92" i="2"/>
  <c r="CP92" i="2"/>
  <c r="CN92" i="2"/>
  <c r="CM92" i="2"/>
  <c r="CL92" i="2"/>
  <c r="CJ92" i="2"/>
  <c r="CH92" i="2"/>
  <c r="BM92" i="2"/>
  <c r="BV91" i="2"/>
  <c r="BW91" i="2"/>
  <c r="BX91" i="2"/>
  <c r="BY91" i="2"/>
  <c r="BZ91" i="2"/>
  <c r="CA91" i="2"/>
  <c r="CB91" i="2"/>
  <c r="CC91" i="2"/>
  <c r="CD91" i="2"/>
  <c r="CE91" i="2"/>
  <c r="CF91" i="2"/>
  <c r="CU91" i="2"/>
  <c r="CT91" i="2"/>
  <c r="CR91" i="2"/>
  <c r="CQ91" i="2"/>
  <c r="CP91" i="2"/>
  <c r="CN91" i="2"/>
  <c r="CM91" i="2"/>
  <c r="CL91" i="2"/>
  <c r="CJ91" i="2"/>
  <c r="CH91" i="2"/>
  <c r="BM91" i="2"/>
  <c r="BV90" i="2"/>
  <c r="BW90" i="2"/>
  <c r="BX90" i="2"/>
  <c r="BY90" i="2"/>
  <c r="BZ90" i="2"/>
  <c r="CA90" i="2"/>
  <c r="CB90" i="2"/>
  <c r="CC90" i="2"/>
  <c r="CD90" i="2"/>
  <c r="CE90" i="2"/>
  <c r="CF90" i="2"/>
  <c r="CU90" i="2"/>
  <c r="CT90" i="2"/>
  <c r="CR90" i="2"/>
  <c r="CQ90" i="2"/>
  <c r="CP90" i="2"/>
  <c r="CN90" i="2"/>
  <c r="CM90" i="2"/>
  <c r="CL90" i="2"/>
  <c r="CJ90" i="2"/>
  <c r="CH90" i="2"/>
  <c r="BM90" i="2"/>
  <c r="BV89" i="2"/>
  <c r="BW89" i="2"/>
  <c r="BX89" i="2"/>
  <c r="BY89" i="2"/>
  <c r="BZ89" i="2"/>
  <c r="CA89" i="2"/>
  <c r="CB89" i="2"/>
  <c r="CC89" i="2"/>
  <c r="CD89" i="2"/>
  <c r="CE89" i="2"/>
  <c r="CF89" i="2"/>
  <c r="CU89" i="2"/>
  <c r="CT89" i="2"/>
  <c r="CR89" i="2"/>
  <c r="CQ89" i="2"/>
  <c r="CP89" i="2"/>
  <c r="CN89" i="2"/>
  <c r="CM89" i="2"/>
  <c r="CL89" i="2"/>
  <c r="CJ89" i="2"/>
  <c r="CH89" i="2"/>
  <c r="BM89" i="2"/>
  <c r="BV88" i="2"/>
  <c r="BW88" i="2"/>
  <c r="BX88" i="2"/>
  <c r="BY88" i="2"/>
  <c r="BZ88" i="2"/>
  <c r="CA88" i="2"/>
  <c r="CB88" i="2"/>
  <c r="CC88" i="2"/>
  <c r="CD88" i="2"/>
  <c r="CE88" i="2"/>
  <c r="CF88" i="2"/>
  <c r="CU88" i="2"/>
  <c r="CT88" i="2"/>
  <c r="CR88" i="2"/>
  <c r="CQ88" i="2"/>
  <c r="CP88" i="2"/>
  <c r="CN88" i="2"/>
  <c r="CM88" i="2"/>
  <c r="CL88" i="2"/>
  <c r="CJ88" i="2"/>
  <c r="CH88" i="2"/>
  <c r="BM88" i="2"/>
  <c r="BV87" i="2"/>
  <c r="BW87" i="2"/>
  <c r="BX87" i="2"/>
  <c r="BY87" i="2"/>
  <c r="BZ87" i="2"/>
  <c r="CA87" i="2"/>
  <c r="CB87" i="2"/>
  <c r="CC87" i="2"/>
  <c r="CD87" i="2"/>
  <c r="CE87" i="2"/>
  <c r="CF87" i="2"/>
  <c r="CU87" i="2"/>
  <c r="CT87" i="2"/>
  <c r="CR87" i="2"/>
  <c r="CQ87" i="2"/>
  <c r="CP87" i="2"/>
  <c r="CN87" i="2"/>
  <c r="CM87" i="2"/>
  <c r="CL87" i="2"/>
  <c r="CJ87" i="2"/>
  <c r="CH87" i="2"/>
  <c r="BM87" i="2"/>
  <c r="BV86" i="2"/>
  <c r="BW86" i="2"/>
  <c r="BX86" i="2"/>
  <c r="BY86" i="2"/>
  <c r="BZ86" i="2"/>
  <c r="CA86" i="2"/>
  <c r="CB86" i="2"/>
  <c r="CC86" i="2"/>
  <c r="CD86" i="2"/>
  <c r="CE86" i="2"/>
  <c r="CF86" i="2"/>
  <c r="CU86" i="2"/>
  <c r="CT86" i="2"/>
  <c r="CR86" i="2"/>
  <c r="CQ86" i="2"/>
  <c r="CP86" i="2"/>
  <c r="CN86" i="2"/>
  <c r="CM86" i="2"/>
  <c r="CL86" i="2"/>
  <c r="CJ86" i="2"/>
  <c r="CH86" i="2"/>
  <c r="BM86" i="2"/>
  <c r="BV85" i="2"/>
  <c r="BW85" i="2"/>
  <c r="BX85" i="2"/>
  <c r="BY85" i="2"/>
  <c r="BZ85" i="2"/>
  <c r="CA85" i="2"/>
  <c r="CB85" i="2"/>
  <c r="CC85" i="2"/>
  <c r="CD85" i="2"/>
  <c r="CE85" i="2"/>
  <c r="CF85" i="2"/>
  <c r="CU85" i="2"/>
  <c r="CT85" i="2"/>
  <c r="CR85" i="2"/>
  <c r="CQ85" i="2"/>
  <c r="CP85" i="2"/>
  <c r="CN85" i="2"/>
  <c r="CM85" i="2"/>
  <c r="CL85" i="2"/>
  <c r="CJ85" i="2"/>
  <c r="CH85" i="2"/>
  <c r="BM85" i="2"/>
  <c r="BV84" i="2"/>
  <c r="BW84" i="2"/>
  <c r="BX84" i="2"/>
  <c r="BY84" i="2"/>
  <c r="BZ84" i="2"/>
  <c r="CA84" i="2"/>
  <c r="CB84" i="2"/>
  <c r="CC84" i="2"/>
  <c r="CD84" i="2"/>
  <c r="CE84" i="2"/>
  <c r="CF84" i="2"/>
  <c r="CU84" i="2"/>
  <c r="CT84" i="2"/>
  <c r="CR84" i="2"/>
  <c r="CQ84" i="2"/>
  <c r="CP84" i="2"/>
  <c r="CN84" i="2"/>
  <c r="CM84" i="2"/>
  <c r="CL84" i="2"/>
  <c r="CJ84" i="2"/>
  <c r="CH84" i="2"/>
  <c r="BM84" i="2"/>
  <c r="BV83" i="2"/>
  <c r="BW83" i="2"/>
  <c r="BX83" i="2"/>
  <c r="BY83" i="2"/>
  <c r="BZ83" i="2"/>
  <c r="CA83" i="2"/>
  <c r="CB83" i="2"/>
  <c r="CC83" i="2"/>
  <c r="CD83" i="2"/>
  <c r="CE83" i="2"/>
  <c r="CF83" i="2"/>
  <c r="CU83" i="2"/>
  <c r="CT83" i="2"/>
  <c r="CR83" i="2"/>
  <c r="CQ83" i="2"/>
  <c r="CP83" i="2"/>
  <c r="CN83" i="2"/>
  <c r="CM83" i="2"/>
  <c r="CL83" i="2"/>
  <c r="CJ83" i="2"/>
  <c r="CH83" i="2"/>
  <c r="BM83" i="2"/>
  <c r="BV82" i="2"/>
  <c r="BW82" i="2"/>
  <c r="BX82" i="2"/>
  <c r="BY82" i="2"/>
  <c r="BZ82" i="2"/>
  <c r="CA82" i="2"/>
  <c r="CB82" i="2"/>
  <c r="CC82" i="2"/>
  <c r="CD82" i="2"/>
  <c r="CE82" i="2"/>
  <c r="CF82" i="2"/>
  <c r="CU82" i="2"/>
  <c r="CT82" i="2"/>
  <c r="CR82" i="2"/>
  <c r="CQ82" i="2"/>
  <c r="CP82" i="2"/>
  <c r="CN82" i="2"/>
  <c r="CM82" i="2"/>
  <c r="CL82" i="2"/>
  <c r="CJ82" i="2"/>
  <c r="CH82" i="2"/>
  <c r="BM82" i="2"/>
  <c r="BV81" i="2"/>
  <c r="BW81" i="2"/>
  <c r="BX81" i="2"/>
  <c r="BY81" i="2"/>
  <c r="BZ81" i="2"/>
  <c r="CA81" i="2"/>
  <c r="CB81" i="2"/>
  <c r="CC81" i="2"/>
  <c r="CD81" i="2"/>
  <c r="CE81" i="2"/>
  <c r="CF81" i="2"/>
  <c r="CU81" i="2"/>
  <c r="CT81" i="2"/>
  <c r="CR81" i="2"/>
  <c r="CQ81" i="2"/>
  <c r="CP81" i="2"/>
  <c r="CN81" i="2"/>
  <c r="CM81" i="2"/>
  <c r="CL81" i="2"/>
  <c r="CJ81" i="2"/>
  <c r="CH81" i="2"/>
  <c r="BM81" i="2"/>
  <c r="BV80" i="2"/>
  <c r="BW80" i="2"/>
  <c r="BX80" i="2"/>
  <c r="BY80" i="2"/>
  <c r="BZ80" i="2"/>
  <c r="CA80" i="2"/>
  <c r="CB80" i="2"/>
  <c r="CC80" i="2"/>
  <c r="CD80" i="2"/>
  <c r="CE80" i="2"/>
  <c r="CF80" i="2"/>
  <c r="CU80" i="2"/>
  <c r="CT80" i="2"/>
  <c r="CR80" i="2"/>
  <c r="CQ80" i="2"/>
  <c r="CP80" i="2"/>
  <c r="CN80" i="2"/>
  <c r="CM80" i="2"/>
  <c r="CL80" i="2"/>
  <c r="CJ80" i="2"/>
  <c r="CH80" i="2"/>
  <c r="BM80" i="2"/>
  <c r="BV79" i="2"/>
  <c r="BW79" i="2"/>
  <c r="BX79" i="2"/>
  <c r="BY79" i="2"/>
  <c r="BZ79" i="2"/>
  <c r="CA79" i="2"/>
  <c r="CB79" i="2"/>
  <c r="CC79" i="2"/>
  <c r="CD79" i="2"/>
  <c r="CE79" i="2"/>
  <c r="CF79" i="2"/>
  <c r="CU79" i="2"/>
  <c r="CT79" i="2"/>
  <c r="CR79" i="2"/>
  <c r="CQ79" i="2"/>
  <c r="CP79" i="2"/>
  <c r="CN79" i="2"/>
  <c r="CM79" i="2"/>
  <c r="CL79" i="2"/>
  <c r="CJ79" i="2"/>
  <c r="CH79" i="2"/>
  <c r="BM79" i="2"/>
  <c r="BV78" i="2"/>
  <c r="BW78" i="2"/>
  <c r="BX78" i="2"/>
  <c r="BY78" i="2"/>
  <c r="BZ78" i="2"/>
  <c r="CA78" i="2"/>
  <c r="CB78" i="2"/>
  <c r="CC78" i="2"/>
  <c r="CD78" i="2"/>
  <c r="CE78" i="2"/>
  <c r="CF78" i="2"/>
  <c r="CU78" i="2"/>
  <c r="CT78" i="2"/>
  <c r="CR78" i="2"/>
  <c r="CQ78" i="2"/>
  <c r="CP78" i="2"/>
  <c r="CN78" i="2"/>
  <c r="CM78" i="2"/>
  <c r="CL78" i="2"/>
  <c r="CJ78" i="2"/>
  <c r="CH78" i="2"/>
  <c r="BM78" i="2"/>
  <c r="BV77" i="2"/>
  <c r="BW77" i="2"/>
  <c r="BX77" i="2"/>
  <c r="BY77" i="2"/>
  <c r="BZ77" i="2"/>
  <c r="CA77" i="2"/>
  <c r="CB77" i="2"/>
  <c r="CC77" i="2"/>
  <c r="CD77" i="2"/>
  <c r="CE77" i="2"/>
  <c r="CF77" i="2"/>
  <c r="CU77" i="2"/>
  <c r="CT77" i="2"/>
  <c r="CR77" i="2"/>
  <c r="CQ77" i="2"/>
  <c r="CP77" i="2"/>
  <c r="CN77" i="2"/>
  <c r="CM77" i="2"/>
  <c r="CL77" i="2"/>
  <c r="CJ77" i="2"/>
  <c r="CH77" i="2"/>
  <c r="BM77" i="2"/>
  <c r="BV76" i="2"/>
  <c r="BW76" i="2"/>
  <c r="BX76" i="2"/>
  <c r="BY76" i="2"/>
  <c r="BZ76" i="2"/>
  <c r="CA76" i="2"/>
  <c r="CB76" i="2"/>
  <c r="CC76" i="2"/>
  <c r="CD76" i="2"/>
  <c r="CE76" i="2"/>
  <c r="CF76" i="2"/>
  <c r="CU76" i="2"/>
  <c r="CT76" i="2"/>
  <c r="CR76" i="2"/>
  <c r="CQ76" i="2"/>
  <c r="CP76" i="2"/>
  <c r="CN76" i="2"/>
  <c r="CM76" i="2"/>
  <c r="CL76" i="2"/>
  <c r="CJ76" i="2"/>
  <c r="CH76" i="2"/>
  <c r="BM76" i="2"/>
  <c r="BV75" i="2"/>
  <c r="BW75" i="2"/>
  <c r="BX75" i="2"/>
  <c r="BY75" i="2"/>
  <c r="BZ75" i="2"/>
  <c r="CA75" i="2"/>
  <c r="CB75" i="2"/>
  <c r="CC75" i="2"/>
  <c r="CD75" i="2"/>
  <c r="CE75" i="2"/>
  <c r="CF75" i="2"/>
  <c r="CU75" i="2"/>
  <c r="CT75" i="2"/>
  <c r="CR75" i="2"/>
  <c r="CQ75" i="2"/>
  <c r="CP75" i="2"/>
  <c r="CN75" i="2"/>
  <c r="CM75" i="2"/>
  <c r="CL75" i="2"/>
  <c r="CJ75" i="2"/>
  <c r="CH75" i="2"/>
  <c r="BM75" i="2"/>
  <c r="BV74" i="2"/>
  <c r="BW74" i="2"/>
  <c r="BX74" i="2"/>
  <c r="BY74" i="2"/>
  <c r="BZ74" i="2"/>
  <c r="CA74" i="2"/>
  <c r="CB74" i="2"/>
  <c r="CC74" i="2"/>
  <c r="CD74" i="2"/>
  <c r="CE74" i="2"/>
  <c r="CF74" i="2"/>
  <c r="CU74" i="2"/>
  <c r="CT74" i="2"/>
  <c r="CR74" i="2"/>
  <c r="CQ74" i="2"/>
  <c r="CP74" i="2"/>
  <c r="CN74" i="2"/>
  <c r="CM74" i="2"/>
  <c r="CL74" i="2"/>
  <c r="CJ74" i="2"/>
  <c r="CH74" i="2"/>
  <c r="BM74" i="2"/>
  <c r="BV73" i="2"/>
  <c r="BW73" i="2"/>
  <c r="BX73" i="2"/>
  <c r="BY73" i="2"/>
  <c r="BZ73" i="2"/>
  <c r="CA73" i="2"/>
  <c r="CB73" i="2"/>
  <c r="CC73" i="2"/>
  <c r="CD73" i="2"/>
  <c r="CE73" i="2"/>
  <c r="CF73" i="2"/>
  <c r="CU73" i="2"/>
  <c r="CT73" i="2"/>
  <c r="CR73" i="2"/>
  <c r="CQ73" i="2"/>
  <c r="CP73" i="2"/>
  <c r="CN73" i="2"/>
  <c r="CM73" i="2"/>
  <c r="CL73" i="2"/>
  <c r="CJ73" i="2"/>
  <c r="CH73" i="2"/>
  <c r="BM73" i="2"/>
  <c r="BV72" i="2"/>
  <c r="BW72" i="2"/>
  <c r="BX72" i="2"/>
  <c r="BY72" i="2"/>
  <c r="BZ72" i="2"/>
  <c r="CA72" i="2"/>
  <c r="CB72" i="2"/>
  <c r="CC72" i="2"/>
  <c r="CD72" i="2"/>
  <c r="CE72" i="2"/>
  <c r="CF72" i="2"/>
  <c r="CU72" i="2"/>
  <c r="CT72" i="2"/>
  <c r="CR72" i="2"/>
  <c r="CQ72" i="2"/>
  <c r="CP72" i="2"/>
  <c r="CN72" i="2"/>
  <c r="CM72" i="2"/>
  <c r="CL72" i="2"/>
  <c r="CJ72" i="2"/>
  <c r="CH72" i="2"/>
  <c r="BM72" i="2"/>
  <c r="BV71" i="2"/>
  <c r="BW71" i="2"/>
  <c r="BX71" i="2"/>
  <c r="BY71" i="2"/>
  <c r="BZ71" i="2"/>
  <c r="CA71" i="2"/>
  <c r="CB71" i="2"/>
  <c r="CC71" i="2"/>
  <c r="CD71" i="2"/>
  <c r="CE71" i="2"/>
  <c r="CF71" i="2"/>
  <c r="CU71" i="2"/>
  <c r="CT71" i="2"/>
  <c r="CR71" i="2"/>
  <c r="CQ71" i="2"/>
  <c r="CP71" i="2"/>
  <c r="CN71" i="2"/>
  <c r="CM71" i="2"/>
  <c r="CL71" i="2"/>
  <c r="CJ71" i="2"/>
  <c r="CH71" i="2"/>
  <c r="BM71" i="2"/>
  <c r="BV70" i="2"/>
  <c r="BW70" i="2"/>
  <c r="BX70" i="2"/>
  <c r="BY70" i="2"/>
  <c r="BZ70" i="2"/>
  <c r="CA70" i="2"/>
  <c r="CB70" i="2"/>
  <c r="CC70" i="2"/>
  <c r="CD70" i="2"/>
  <c r="CE70" i="2"/>
  <c r="CF70" i="2"/>
  <c r="CU70" i="2"/>
  <c r="CT70" i="2"/>
  <c r="CR70" i="2"/>
  <c r="CQ70" i="2"/>
  <c r="CP70" i="2"/>
  <c r="CN70" i="2"/>
  <c r="CM70" i="2"/>
  <c r="CL70" i="2"/>
  <c r="CJ70" i="2"/>
  <c r="CH70" i="2"/>
  <c r="BM70" i="2"/>
  <c r="BV69" i="2"/>
  <c r="BW69" i="2"/>
  <c r="BX69" i="2"/>
  <c r="BY69" i="2"/>
  <c r="BZ69" i="2"/>
  <c r="CA69" i="2"/>
  <c r="CB69" i="2"/>
  <c r="CC69" i="2"/>
  <c r="CD69" i="2"/>
  <c r="CE69" i="2"/>
  <c r="CF69" i="2"/>
  <c r="CU69" i="2"/>
  <c r="CT69" i="2"/>
  <c r="CR69" i="2"/>
  <c r="CQ69" i="2"/>
  <c r="CP69" i="2"/>
  <c r="CN69" i="2"/>
  <c r="CM69" i="2"/>
  <c r="CL69" i="2"/>
  <c r="CJ69" i="2"/>
  <c r="CH69" i="2"/>
  <c r="BM69" i="2"/>
  <c r="BV68" i="2"/>
  <c r="BW68" i="2"/>
  <c r="BX68" i="2"/>
  <c r="BY68" i="2"/>
  <c r="BZ68" i="2"/>
  <c r="CA68" i="2"/>
  <c r="CB68" i="2"/>
  <c r="CC68" i="2"/>
  <c r="CD68" i="2"/>
  <c r="CE68" i="2"/>
  <c r="CF68" i="2"/>
  <c r="CU68" i="2"/>
  <c r="CT68" i="2"/>
  <c r="CR68" i="2"/>
  <c r="CQ68" i="2"/>
  <c r="CP68" i="2"/>
  <c r="CN68" i="2"/>
  <c r="CM68" i="2"/>
  <c r="CL68" i="2"/>
  <c r="CJ68" i="2"/>
  <c r="CH68" i="2"/>
  <c r="BM68" i="2"/>
  <c r="BV67" i="2"/>
  <c r="BW67" i="2"/>
  <c r="BX67" i="2"/>
  <c r="BY67" i="2"/>
  <c r="BZ67" i="2"/>
  <c r="CA67" i="2"/>
  <c r="CB67" i="2"/>
  <c r="CC67" i="2"/>
  <c r="CD67" i="2"/>
  <c r="CE67" i="2"/>
  <c r="CF67" i="2"/>
  <c r="CU67" i="2"/>
  <c r="CT67" i="2"/>
  <c r="CR67" i="2"/>
  <c r="CQ67" i="2"/>
  <c r="CP67" i="2"/>
  <c r="CN67" i="2"/>
  <c r="CM67" i="2"/>
  <c r="CL67" i="2"/>
  <c r="CJ67" i="2"/>
  <c r="CH67" i="2"/>
  <c r="BM67" i="2"/>
  <c r="BV66" i="2"/>
  <c r="BW66" i="2"/>
  <c r="BX66" i="2"/>
  <c r="BY66" i="2"/>
  <c r="BZ66" i="2"/>
  <c r="CA66" i="2"/>
  <c r="CB66" i="2"/>
  <c r="CC66" i="2"/>
  <c r="CD66" i="2"/>
  <c r="CE66" i="2"/>
  <c r="CF66" i="2"/>
  <c r="CU66" i="2"/>
  <c r="CT66" i="2"/>
  <c r="CR66" i="2"/>
  <c r="CQ66" i="2"/>
  <c r="CP66" i="2"/>
  <c r="CN66" i="2"/>
  <c r="CM66" i="2"/>
  <c r="CL66" i="2"/>
  <c r="CJ66" i="2"/>
  <c r="CH66" i="2"/>
  <c r="BM66" i="2"/>
  <c r="BV65" i="2"/>
  <c r="BW65" i="2"/>
  <c r="BX65" i="2"/>
  <c r="BY65" i="2"/>
  <c r="BZ65" i="2"/>
  <c r="CA65" i="2"/>
  <c r="CB65" i="2"/>
  <c r="CC65" i="2"/>
  <c r="CD65" i="2"/>
  <c r="CE65" i="2"/>
  <c r="CF65" i="2"/>
  <c r="CU65" i="2"/>
  <c r="CT65" i="2"/>
  <c r="CR65" i="2"/>
  <c r="CQ65" i="2"/>
  <c r="CP65" i="2"/>
  <c r="CN65" i="2"/>
  <c r="CM65" i="2"/>
  <c r="CL65" i="2"/>
  <c r="CJ65" i="2"/>
  <c r="CH65" i="2"/>
  <c r="BM65" i="2"/>
  <c r="BV64" i="2"/>
  <c r="BW64" i="2"/>
  <c r="BX64" i="2"/>
  <c r="BY64" i="2"/>
  <c r="BZ64" i="2"/>
  <c r="CA64" i="2"/>
  <c r="CB64" i="2"/>
  <c r="CC64" i="2"/>
  <c r="CD64" i="2"/>
  <c r="CE64" i="2"/>
  <c r="CF64" i="2"/>
  <c r="CU64" i="2"/>
  <c r="CT64" i="2"/>
  <c r="CR64" i="2"/>
  <c r="CQ64" i="2"/>
  <c r="CP64" i="2"/>
  <c r="CN64" i="2"/>
  <c r="CM64" i="2"/>
  <c r="CL64" i="2"/>
  <c r="CJ64" i="2"/>
  <c r="CH64" i="2"/>
  <c r="BM64" i="2"/>
  <c r="BV63" i="2"/>
  <c r="BW63" i="2"/>
  <c r="BX63" i="2"/>
  <c r="BY63" i="2"/>
  <c r="BZ63" i="2"/>
  <c r="CA63" i="2"/>
  <c r="CB63" i="2"/>
  <c r="CC63" i="2"/>
  <c r="CD63" i="2"/>
  <c r="CE63" i="2"/>
  <c r="CF63" i="2"/>
  <c r="CU63" i="2"/>
  <c r="CT63" i="2"/>
  <c r="CR63" i="2"/>
  <c r="CQ63" i="2"/>
  <c r="CP63" i="2"/>
  <c r="CN63" i="2"/>
  <c r="CM63" i="2"/>
  <c r="CL63" i="2"/>
  <c r="CJ63" i="2"/>
  <c r="CH63" i="2"/>
  <c r="BM63" i="2"/>
  <c r="BV62" i="2"/>
  <c r="BW62" i="2"/>
  <c r="BX62" i="2"/>
  <c r="BY62" i="2"/>
  <c r="BZ62" i="2"/>
  <c r="CA62" i="2"/>
  <c r="CB62" i="2"/>
  <c r="CC62" i="2"/>
  <c r="CD62" i="2"/>
  <c r="CE62" i="2"/>
  <c r="CF62" i="2"/>
  <c r="CU62" i="2"/>
  <c r="CT62" i="2"/>
  <c r="CR62" i="2"/>
  <c r="CQ62" i="2"/>
  <c r="CP62" i="2"/>
  <c r="CN62" i="2"/>
  <c r="CM62" i="2"/>
  <c r="CL62" i="2"/>
  <c r="CJ62" i="2"/>
  <c r="CH62" i="2"/>
  <c r="BM62" i="2"/>
  <c r="BV61" i="2"/>
  <c r="BW61" i="2"/>
  <c r="BX61" i="2"/>
  <c r="BY61" i="2"/>
  <c r="BZ61" i="2"/>
  <c r="CA61" i="2"/>
  <c r="CB61" i="2"/>
  <c r="CC61" i="2"/>
  <c r="CD61" i="2"/>
  <c r="CE61" i="2"/>
  <c r="CF61" i="2"/>
  <c r="CU61" i="2"/>
  <c r="CT61" i="2"/>
  <c r="CR61" i="2"/>
  <c r="CQ61" i="2"/>
  <c r="CP61" i="2"/>
  <c r="CN61" i="2"/>
  <c r="CM61" i="2"/>
  <c r="CL61" i="2"/>
  <c r="CJ61" i="2"/>
  <c r="CH61" i="2"/>
  <c r="BM61" i="2"/>
  <c r="BV60" i="2"/>
  <c r="BW60" i="2"/>
  <c r="BX60" i="2"/>
  <c r="BY60" i="2"/>
  <c r="BZ60" i="2"/>
  <c r="CA60" i="2"/>
  <c r="CB60" i="2"/>
  <c r="CC60" i="2"/>
  <c r="CD60" i="2"/>
  <c r="CE60" i="2"/>
  <c r="CF60" i="2"/>
  <c r="CU60" i="2"/>
  <c r="CT60" i="2"/>
  <c r="CR60" i="2"/>
  <c r="CQ60" i="2"/>
  <c r="CP60" i="2"/>
  <c r="CN60" i="2"/>
  <c r="CM60" i="2"/>
  <c r="CL60" i="2"/>
  <c r="CJ60" i="2"/>
  <c r="CH60" i="2"/>
  <c r="BM60" i="2"/>
  <c r="BV59" i="2"/>
  <c r="BW59" i="2"/>
  <c r="BX59" i="2"/>
  <c r="BY59" i="2"/>
  <c r="BZ59" i="2"/>
  <c r="CA59" i="2"/>
  <c r="CB59" i="2"/>
  <c r="CC59" i="2"/>
  <c r="CD59" i="2"/>
  <c r="CE59" i="2"/>
  <c r="CF59" i="2"/>
  <c r="CU59" i="2"/>
  <c r="CT59" i="2"/>
  <c r="CR59" i="2"/>
  <c r="CQ59" i="2"/>
  <c r="CP59" i="2"/>
  <c r="CN59" i="2"/>
  <c r="CM59" i="2"/>
  <c r="CL59" i="2"/>
  <c r="CJ59" i="2"/>
  <c r="CH59" i="2"/>
  <c r="BM59" i="2"/>
  <c r="BV58" i="2"/>
  <c r="BW58" i="2"/>
  <c r="BX58" i="2"/>
  <c r="BY58" i="2"/>
  <c r="BZ58" i="2"/>
  <c r="CA58" i="2"/>
  <c r="CB58" i="2"/>
  <c r="CC58" i="2"/>
  <c r="CD58" i="2"/>
  <c r="CE58" i="2"/>
  <c r="CF58" i="2"/>
  <c r="CU58" i="2"/>
  <c r="CT58" i="2"/>
  <c r="CR58" i="2"/>
  <c r="CQ58" i="2"/>
  <c r="CP58" i="2"/>
  <c r="CN58" i="2"/>
  <c r="CM58" i="2"/>
  <c r="CL58" i="2"/>
  <c r="CJ58" i="2"/>
  <c r="CH58" i="2"/>
  <c r="BM58" i="2"/>
  <c r="BV57" i="2"/>
  <c r="BW57" i="2"/>
  <c r="BX57" i="2"/>
  <c r="BY57" i="2"/>
  <c r="BZ57" i="2"/>
  <c r="CA57" i="2"/>
  <c r="CB57" i="2"/>
  <c r="CC57" i="2"/>
  <c r="CD57" i="2"/>
  <c r="CE57" i="2"/>
  <c r="CF57" i="2"/>
  <c r="CU57" i="2"/>
  <c r="CT57" i="2"/>
  <c r="CR57" i="2"/>
  <c r="CQ57" i="2"/>
  <c r="CP57" i="2"/>
  <c r="CN57" i="2"/>
  <c r="CM57" i="2"/>
  <c r="CL57" i="2"/>
  <c r="CJ57" i="2"/>
  <c r="CH57" i="2"/>
  <c r="BM57" i="2"/>
  <c r="BV56" i="2"/>
  <c r="BW56" i="2"/>
  <c r="BX56" i="2"/>
  <c r="BY56" i="2"/>
  <c r="BZ56" i="2"/>
  <c r="CA56" i="2"/>
  <c r="CB56" i="2"/>
  <c r="CC56" i="2"/>
  <c r="CD56" i="2"/>
  <c r="CE56" i="2"/>
  <c r="CF56" i="2"/>
  <c r="CU56" i="2"/>
  <c r="CT56" i="2"/>
  <c r="CR56" i="2"/>
  <c r="CQ56" i="2"/>
  <c r="CP56" i="2"/>
  <c r="CN56" i="2"/>
  <c r="CM56" i="2"/>
  <c r="CL56" i="2"/>
  <c r="CJ56" i="2"/>
  <c r="CH56" i="2"/>
  <c r="BM56" i="2"/>
  <c r="BV55" i="2"/>
  <c r="BW55" i="2"/>
  <c r="BX55" i="2"/>
  <c r="BY55" i="2"/>
  <c r="BZ55" i="2"/>
  <c r="CA55" i="2"/>
  <c r="CB55" i="2"/>
  <c r="CC55" i="2"/>
  <c r="CD55" i="2"/>
  <c r="CE55" i="2"/>
  <c r="CF55" i="2"/>
  <c r="CU55" i="2"/>
  <c r="CT55" i="2"/>
  <c r="CR55" i="2"/>
  <c r="CQ55" i="2"/>
  <c r="CP55" i="2"/>
  <c r="CN55" i="2"/>
  <c r="CM55" i="2"/>
  <c r="CL55" i="2"/>
  <c r="CJ55" i="2"/>
  <c r="CH55" i="2"/>
  <c r="BM55" i="2"/>
  <c r="BV54" i="2"/>
  <c r="BW54" i="2"/>
  <c r="BX54" i="2"/>
  <c r="BY54" i="2"/>
  <c r="BZ54" i="2"/>
  <c r="CA54" i="2"/>
  <c r="CB54" i="2"/>
  <c r="CC54" i="2"/>
  <c r="CD54" i="2"/>
  <c r="CE54" i="2"/>
  <c r="CF54" i="2"/>
  <c r="CU54" i="2"/>
  <c r="CT54" i="2"/>
  <c r="CR54" i="2"/>
  <c r="CQ54" i="2"/>
  <c r="CP54" i="2"/>
  <c r="CN54" i="2"/>
  <c r="CM54" i="2"/>
  <c r="CL54" i="2"/>
  <c r="CJ54" i="2"/>
  <c r="CH54" i="2"/>
  <c r="BM54" i="2"/>
  <c r="BV53" i="2"/>
  <c r="BW53" i="2"/>
  <c r="BX53" i="2"/>
  <c r="BY53" i="2"/>
  <c r="BZ53" i="2"/>
  <c r="CA53" i="2"/>
  <c r="CB53" i="2"/>
  <c r="CC53" i="2"/>
  <c r="CD53" i="2"/>
  <c r="CE53" i="2"/>
  <c r="CF53" i="2"/>
  <c r="CU53" i="2"/>
  <c r="CT53" i="2"/>
  <c r="CR53" i="2"/>
  <c r="CQ53" i="2"/>
  <c r="CP53" i="2"/>
  <c r="CN53" i="2"/>
  <c r="CM53" i="2"/>
  <c r="CL53" i="2"/>
  <c r="CJ53" i="2"/>
  <c r="CH53" i="2"/>
  <c r="BM53" i="2"/>
  <c r="BV52" i="2"/>
  <c r="BW52" i="2"/>
  <c r="BX52" i="2"/>
  <c r="BY52" i="2"/>
  <c r="BZ52" i="2"/>
  <c r="CA52" i="2"/>
  <c r="CB52" i="2"/>
  <c r="CC52" i="2"/>
  <c r="CD52" i="2"/>
  <c r="CE52" i="2"/>
  <c r="CF52" i="2"/>
  <c r="CU52" i="2"/>
  <c r="CT52" i="2"/>
  <c r="CR52" i="2"/>
  <c r="CQ52" i="2"/>
  <c r="CP52" i="2"/>
  <c r="CN52" i="2"/>
  <c r="CM52" i="2"/>
  <c r="CL52" i="2"/>
  <c r="CJ52" i="2"/>
  <c r="CH52" i="2"/>
  <c r="BM52" i="2"/>
  <c r="BV51" i="2"/>
  <c r="BW51" i="2"/>
  <c r="BX51" i="2"/>
  <c r="BY51" i="2"/>
  <c r="BZ51" i="2"/>
  <c r="CA51" i="2"/>
  <c r="CB51" i="2"/>
  <c r="CC51" i="2"/>
  <c r="CD51" i="2"/>
  <c r="CE51" i="2"/>
  <c r="CF51" i="2"/>
  <c r="CU51" i="2"/>
  <c r="CT51" i="2"/>
  <c r="CR51" i="2"/>
  <c r="CQ51" i="2"/>
  <c r="CP51" i="2"/>
  <c r="CN51" i="2"/>
  <c r="CM51" i="2"/>
  <c r="CL51" i="2"/>
  <c r="CJ51" i="2"/>
  <c r="CH51" i="2"/>
  <c r="BM51" i="2"/>
  <c r="BV50" i="2"/>
  <c r="BW50" i="2"/>
  <c r="BX50" i="2"/>
  <c r="BY50" i="2"/>
  <c r="BZ50" i="2"/>
  <c r="CA50" i="2"/>
  <c r="CB50" i="2"/>
  <c r="CC50" i="2"/>
  <c r="CD50" i="2"/>
  <c r="CE50" i="2"/>
  <c r="CF50" i="2"/>
  <c r="CU50" i="2"/>
  <c r="CT50" i="2"/>
  <c r="CR50" i="2"/>
  <c r="CQ50" i="2"/>
  <c r="CP50" i="2"/>
  <c r="CN50" i="2"/>
  <c r="CM50" i="2"/>
  <c r="CL50" i="2"/>
  <c r="CJ50" i="2"/>
  <c r="CH50" i="2"/>
  <c r="BM50" i="2"/>
  <c r="BV49" i="2"/>
  <c r="BW49" i="2"/>
  <c r="BX49" i="2"/>
  <c r="BY49" i="2"/>
  <c r="BZ49" i="2"/>
  <c r="CA49" i="2"/>
  <c r="CB49" i="2"/>
  <c r="CC49" i="2"/>
  <c r="CD49" i="2"/>
  <c r="CE49" i="2"/>
  <c r="CF49" i="2"/>
  <c r="CU49" i="2"/>
  <c r="CT49" i="2"/>
  <c r="CR49" i="2"/>
  <c r="CQ49" i="2"/>
  <c r="CP49" i="2"/>
  <c r="CN49" i="2"/>
  <c r="CM49" i="2"/>
  <c r="CL49" i="2"/>
  <c r="CJ49" i="2"/>
  <c r="CH49" i="2"/>
  <c r="BM49" i="2"/>
  <c r="BV48" i="2"/>
  <c r="BW48" i="2"/>
  <c r="BX48" i="2"/>
  <c r="BY48" i="2"/>
  <c r="BZ48" i="2"/>
  <c r="CA48" i="2"/>
  <c r="CB48" i="2"/>
  <c r="CC48" i="2"/>
  <c r="CD48" i="2"/>
  <c r="CE48" i="2"/>
  <c r="CF48" i="2"/>
  <c r="CU48" i="2"/>
  <c r="CT48" i="2"/>
  <c r="CR48" i="2"/>
  <c r="CQ48" i="2"/>
  <c r="CP48" i="2"/>
  <c r="CN48" i="2"/>
  <c r="CM48" i="2"/>
  <c r="CL48" i="2"/>
  <c r="CJ48" i="2"/>
  <c r="CH48" i="2"/>
  <c r="BM48" i="2"/>
  <c r="BV47" i="2"/>
  <c r="BW47" i="2"/>
  <c r="BX47" i="2"/>
  <c r="BY47" i="2"/>
  <c r="BZ47" i="2"/>
  <c r="CA47" i="2"/>
  <c r="CB47" i="2"/>
  <c r="CC47" i="2"/>
  <c r="CD47" i="2"/>
  <c r="CE47" i="2"/>
  <c r="CF47" i="2"/>
  <c r="CU47" i="2"/>
  <c r="CT47" i="2"/>
  <c r="CR47" i="2"/>
  <c r="CQ47" i="2"/>
  <c r="CP47" i="2"/>
  <c r="CN47" i="2"/>
  <c r="CM47" i="2"/>
  <c r="CL47" i="2"/>
  <c r="CJ47" i="2"/>
  <c r="CH47" i="2"/>
  <c r="BM47" i="2"/>
  <c r="BV46" i="2"/>
  <c r="BW46" i="2"/>
  <c r="BX46" i="2"/>
  <c r="BY46" i="2"/>
  <c r="BZ46" i="2"/>
  <c r="CA46" i="2"/>
  <c r="CB46" i="2"/>
  <c r="CC46" i="2"/>
  <c r="CD46" i="2"/>
  <c r="CE46" i="2"/>
  <c r="CF46" i="2"/>
  <c r="CU46" i="2"/>
  <c r="CT46" i="2"/>
  <c r="CR46" i="2"/>
  <c r="CQ46" i="2"/>
  <c r="CP46" i="2"/>
  <c r="CN46" i="2"/>
  <c r="CM46" i="2"/>
  <c r="CL46" i="2"/>
  <c r="CJ46" i="2"/>
  <c r="CH46" i="2"/>
  <c r="BM46" i="2"/>
  <c r="BV45" i="2"/>
  <c r="BW45" i="2"/>
  <c r="BX45" i="2"/>
  <c r="BY45" i="2"/>
  <c r="BZ45" i="2"/>
  <c r="CA45" i="2"/>
  <c r="CB45" i="2"/>
  <c r="CC45" i="2"/>
  <c r="CD45" i="2"/>
  <c r="CE45" i="2"/>
  <c r="CF45" i="2"/>
  <c r="CU45" i="2"/>
  <c r="CT45" i="2"/>
  <c r="CR45" i="2"/>
  <c r="CQ45" i="2"/>
  <c r="CP45" i="2"/>
  <c r="CN45" i="2"/>
  <c r="CM45" i="2"/>
  <c r="CL45" i="2"/>
  <c r="CJ45" i="2"/>
  <c r="CH45" i="2"/>
  <c r="BM45" i="2"/>
  <c r="BV44" i="2"/>
  <c r="BW44" i="2"/>
  <c r="BX44" i="2"/>
  <c r="BY44" i="2"/>
  <c r="BZ44" i="2"/>
  <c r="CA44" i="2"/>
  <c r="CB44" i="2"/>
  <c r="CC44" i="2"/>
  <c r="CD44" i="2"/>
  <c r="CE44" i="2"/>
  <c r="CF44" i="2"/>
  <c r="CU44" i="2"/>
  <c r="CT44" i="2"/>
  <c r="CR44" i="2"/>
  <c r="CQ44" i="2"/>
  <c r="CP44" i="2"/>
  <c r="CN44" i="2"/>
  <c r="CM44" i="2"/>
  <c r="CL44" i="2"/>
  <c r="CJ44" i="2"/>
  <c r="CH44" i="2"/>
  <c r="BM44" i="2"/>
  <c r="BV43" i="2"/>
  <c r="BW43" i="2"/>
  <c r="BX43" i="2"/>
  <c r="BY43" i="2"/>
  <c r="BZ43" i="2"/>
  <c r="CA43" i="2"/>
  <c r="CB43" i="2"/>
  <c r="CC43" i="2"/>
  <c r="CD43" i="2"/>
  <c r="CE43" i="2"/>
  <c r="CF43" i="2"/>
  <c r="CU43" i="2"/>
  <c r="CT43" i="2"/>
  <c r="CR43" i="2"/>
  <c r="CQ43" i="2"/>
  <c r="CP43" i="2"/>
  <c r="CN43" i="2"/>
  <c r="CM43" i="2"/>
  <c r="CL43" i="2"/>
  <c r="CJ43" i="2"/>
  <c r="CH43" i="2"/>
  <c r="BM43" i="2"/>
  <c r="BV42" i="2"/>
  <c r="BW42" i="2"/>
  <c r="BX42" i="2"/>
  <c r="BY42" i="2"/>
  <c r="BZ42" i="2"/>
  <c r="CA42" i="2"/>
  <c r="CB42" i="2"/>
  <c r="CC42" i="2"/>
  <c r="CD42" i="2"/>
  <c r="CE42" i="2"/>
  <c r="CF42" i="2"/>
  <c r="CU42" i="2"/>
  <c r="CT42" i="2"/>
  <c r="CR42" i="2"/>
  <c r="CQ42" i="2"/>
  <c r="CP42" i="2"/>
  <c r="CN42" i="2"/>
  <c r="CM42" i="2"/>
  <c r="CL42" i="2"/>
  <c r="CJ42" i="2"/>
  <c r="CH42" i="2"/>
  <c r="BM42" i="2"/>
  <c r="BV41" i="2"/>
  <c r="BW41" i="2"/>
  <c r="BX41" i="2"/>
  <c r="BY41" i="2"/>
  <c r="BZ41" i="2"/>
  <c r="CA41" i="2"/>
  <c r="CB41" i="2"/>
  <c r="CC41" i="2"/>
  <c r="CD41" i="2"/>
  <c r="CE41" i="2"/>
  <c r="CF41" i="2"/>
  <c r="CU41" i="2"/>
  <c r="CT41" i="2"/>
  <c r="CR41" i="2"/>
  <c r="CQ41" i="2"/>
  <c r="CP41" i="2"/>
  <c r="CN41" i="2"/>
  <c r="CM41" i="2"/>
  <c r="CL41" i="2"/>
  <c r="CJ41" i="2"/>
  <c r="CH41" i="2"/>
  <c r="BM41" i="2"/>
  <c r="BV40" i="2"/>
  <c r="BW40" i="2"/>
  <c r="BX40" i="2"/>
  <c r="BY40" i="2"/>
  <c r="BZ40" i="2"/>
  <c r="CA40" i="2"/>
  <c r="CB40" i="2"/>
  <c r="CC40" i="2"/>
  <c r="CD40" i="2"/>
  <c r="CE40" i="2"/>
  <c r="CF40" i="2"/>
  <c r="CU40" i="2"/>
  <c r="CT40" i="2"/>
  <c r="CR40" i="2"/>
  <c r="CQ40" i="2"/>
  <c r="CP40" i="2"/>
  <c r="CN40" i="2"/>
  <c r="CM40" i="2"/>
  <c r="CL40" i="2"/>
  <c r="CJ40" i="2"/>
  <c r="CH40" i="2"/>
  <c r="BM40" i="2"/>
  <c r="BV39" i="2"/>
  <c r="BW39" i="2"/>
  <c r="BX39" i="2"/>
  <c r="BY39" i="2"/>
  <c r="BZ39" i="2"/>
  <c r="CA39" i="2"/>
  <c r="CB39" i="2"/>
  <c r="CC39" i="2"/>
  <c r="CD39" i="2"/>
  <c r="CE39" i="2"/>
  <c r="CF39" i="2"/>
  <c r="CU39" i="2"/>
  <c r="CT39" i="2"/>
  <c r="CR39" i="2"/>
  <c r="CQ39" i="2"/>
  <c r="CP39" i="2"/>
  <c r="CN39" i="2"/>
  <c r="CM39" i="2"/>
  <c r="CL39" i="2"/>
  <c r="CJ39" i="2"/>
  <c r="CH39" i="2"/>
  <c r="BM39" i="2"/>
  <c r="BV38" i="2"/>
  <c r="BW38" i="2"/>
  <c r="BX38" i="2"/>
  <c r="BY38" i="2"/>
  <c r="BZ38" i="2"/>
  <c r="CA38" i="2"/>
  <c r="CB38" i="2"/>
  <c r="CC38" i="2"/>
  <c r="CD38" i="2"/>
  <c r="CE38" i="2"/>
  <c r="CF38" i="2"/>
  <c r="CU38" i="2"/>
  <c r="CT38" i="2"/>
  <c r="CR38" i="2"/>
  <c r="CQ38" i="2"/>
  <c r="CP38" i="2"/>
  <c r="CN38" i="2"/>
  <c r="CM38" i="2"/>
  <c r="CL38" i="2"/>
  <c r="CJ38" i="2"/>
  <c r="CH38" i="2"/>
  <c r="BM38" i="2"/>
  <c r="BV37" i="2"/>
  <c r="BW37" i="2"/>
  <c r="BX37" i="2"/>
  <c r="BY37" i="2"/>
  <c r="BZ37" i="2"/>
  <c r="CA37" i="2"/>
  <c r="CB37" i="2"/>
  <c r="CC37" i="2"/>
  <c r="CD37" i="2"/>
  <c r="CE37" i="2"/>
  <c r="CF37" i="2"/>
  <c r="CU37" i="2"/>
  <c r="CT37" i="2"/>
  <c r="CR37" i="2"/>
  <c r="CQ37" i="2"/>
  <c r="CP37" i="2"/>
  <c r="CN37" i="2"/>
  <c r="CM37" i="2"/>
  <c r="CL37" i="2"/>
  <c r="CJ37" i="2"/>
  <c r="CH37" i="2"/>
  <c r="BM37" i="2"/>
  <c r="BV36" i="2"/>
  <c r="BW36" i="2"/>
  <c r="BX36" i="2"/>
  <c r="BY36" i="2"/>
  <c r="BZ36" i="2"/>
  <c r="CA36" i="2"/>
  <c r="CB36" i="2"/>
  <c r="CC36" i="2"/>
  <c r="CD36" i="2"/>
  <c r="CE36" i="2"/>
  <c r="CF36" i="2"/>
  <c r="CU36" i="2"/>
  <c r="CT36" i="2"/>
  <c r="CR36" i="2"/>
  <c r="CQ36" i="2"/>
  <c r="CP36" i="2"/>
  <c r="CN36" i="2"/>
  <c r="CM36" i="2"/>
  <c r="CL36" i="2"/>
  <c r="CJ36" i="2"/>
  <c r="CH36" i="2"/>
  <c r="BM36" i="2"/>
  <c r="BV35" i="2"/>
  <c r="BW35" i="2"/>
  <c r="BX35" i="2"/>
  <c r="BY35" i="2"/>
  <c r="BZ35" i="2"/>
  <c r="CA35" i="2"/>
  <c r="CB35" i="2"/>
  <c r="CC35" i="2"/>
  <c r="CD35" i="2"/>
  <c r="CE35" i="2"/>
  <c r="CF35" i="2"/>
  <c r="CU35" i="2"/>
  <c r="CT35" i="2"/>
  <c r="CR35" i="2"/>
  <c r="CQ35" i="2"/>
  <c r="CP35" i="2"/>
  <c r="CN35" i="2"/>
  <c r="CM35" i="2"/>
  <c r="CL35" i="2"/>
  <c r="CJ35" i="2"/>
  <c r="CH35" i="2"/>
  <c r="BM35" i="2"/>
  <c r="BV34" i="2"/>
  <c r="BW34" i="2"/>
  <c r="BX34" i="2"/>
  <c r="BY34" i="2"/>
  <c r="BZ34" i="2"/>
  <c r="CA34" i="2"/>
  <c r="CB34" i="2"/>
  <c r="CC34" i="2"/>
  <c r="CD34" i="2"/>
  <c r="CE34" i="2"/>
  <c r="CF34" i="2"/>
  <c r="CU34" i="2"/>
  <c r="CT34" i="2"/>
  <c r="CR34" i="2"/>
  <c r="CQ34" i="2"/>
  <c r="CP34" i="2"/>
  <c r="CN34" i="2"/>
  <c r="CM34" i="2"/>
  <c r="CL34" i="2"/>
  <c r="CJ34" i="2"/>
  <c r="CH34" i="2"/>
  <c r="BM34" i="2"/>
  <c r="BV33" i="2"/>
  <c r="BW33" i="2"/>
  <c r="BX33" i="2"/>
  <c r="BY33" i="2"/>
  <c r="BZ33" i="2"/>
  <c r="CA33" i="2"/>
  <c r="CB33" i="2"/>
  <c r="CC33" i="2"/>
  <c r="CD33" i="2"/>
  <c r="CE33" i="2"/>
  <c r="CF33" i="2"/>
  <c r="CU33" i="2"/>
  <c r="CT33" i="2"/>
  <c r="CR33" i="2"/>
  <c r="CQ33" i="2"/>
  <c r="CP33" i="2"/>
  <c r="CN33" i="2"/>
  <c r="CM33" i="2"/>
  <c r="CL33" i="2"/>
  <c r="CJ33" i="2"/>
  <c r="CH33" i="2"/>
  <c r="BM33" i="2"/>
  <c r="BV32" i="2"/>
  <c r="BW32" i="2"/>
  <c r="BX32" i="2"/>
  <c r="BY32" i="2"/>
  <c r="BZ32" i="2"/>
  <c r="CA32" i="2"/>
  <c r="CB32" i="2"/>
  <c r="CC32" i="2"/>
  <c r="CD32" i="2"/>
  <c r="CE32" i="2"/>
  <c r="CF32" i="2"/>
  <c r="CU32" i="2"/>
  <c r="CT32" i="2"/>
  <c r="CR32" i="2"/>
  <c r="CQ32" i="2"/>
  <c r="CP32" i="2"/>
  <c r="CN32" i="2"/>
  <c r="CM32" i="2"/>
  <c r="CL32" i="2"/>
  <c r="CJ32" i="2"/>
  <c r="CH32" i="2"/>
  <c r="BM32" i="2"/>
  <c r="BV31" i="2"/>
  <c r="BW31" i="2"/>
  <c r="BX31" i="2"/>
  <c r="BY31" i="2"/>
  <c r="BZ31" i="2"/>
  <c r="CA31" i="2"/>
  <c r="CB31" i="2"/>
  <c r="CC31" i="2"/>
  <c r="CD31" i="2"/>
  <c r="CE31" i="2"/>
  <c r="CF31" i="2"/>
  <c r="CU31" i="2"/>
  <c r="CT31" i="2"/>
  <c r="CR31" i="2"/>
  <c r="CQ31" i="2"/>
  <c r="CP31" i="2"/>
  <c r="CN31" i="2"/>
  <c r="CM31" i="2"/>
  <c r="CL31" i="2"/>
  <c r="CJ31" i="2"/>
  <c r="CH31" i="2"/>
  <c r="BM31" i="2"/>
  <c r="BV30" i="2"/>
  <c r="BW30" i="2"/>
  <c r="BX30" i="2"/>
  <c r="BY30" i="2"/>
  <c r="BZ30" i="2"/>
  <c r="CA30" i="2"/>
  <c r="CB30" i="2"/>
  <c r="CC30" i="2"/>
  <c r="CD30" i="2"/>
  <c r="CE30" i="2"/>
  <c r="CF30" i="2"/>
  <c r="CU30" i="2"/>
  <c r="CT30" i="2"/>
  <c r="CR30" i="2"/>
  <c r="CQ30" i="2"/>
  <c r="CP30" i="2"/>
  <c r="CN30" i="2"/>
  <c r="CM30" i="2"/>
  <c r="CL30" i="2"/>
  <c r="CJ30" i="2"/>
  <c r="CH30" i="2"/>
  <c r="BM30" i="2"/>
  <c r="BV29" i="2"/>
  <c r="BW29" i="2"/>
  <c r="BX29" i="2"/>
  <c r="BY29" i="2"/>
  <c r="BZ29" i="2"/>
  <c r="CA29" i="2"/>
  <c r="CB29" i="2"/>
  <c r="CC29" i="2"/>
  <c r="CD29" i="2"/>
  <c r="CE29" i="2"/>
  <c r="CF29" i="2"/>
  <c r="CU29" i="2"/>
  <c r="CT29" i="2"/>
  <c r="CR29" i="2"/>
  <c r="CQ29" i="2"/>
  <c r="CP29" i="2"/>
  <c r="CN29" i="2"/>
  <c r="CM29" i="2"/>
  <c r="CL29" i="2"/>
  <c r="CJ29" i="2"/>
  <c r="CH29" i="2"/>
  <c r="BM29" i="2"/>
  <c r="BV28" i="2"/>
  <c r="BW28" i="2"/>
  <c r="BX28" i="2"/>
  <c r="BY28" i="2"/>
  <c r="BZ28" i="2"/>
  <c r="CA28" i="2"/>
  <c r="CB28" i="2"/>
  <c r="CC28" i="2"/>
  <c r="CD28" i="2"/>
  <c r="CE28" i="2"/>
  <c r="CF28" i="2"/>
  <c r="CU28" i="2"/>
  <c r="CT28" i="2"/>
  <c r="CR28" i="2"/>
  <c r="CQ28" i="2"/>
  <c r="CP28" i="2"/>
  <c r="CN28" i="2"/>
  <c r="CM28" i="2"/>
  <c r="CL28" i="2"/>
  <c r="CJ28" i="2"/>
  <c r="CH28" i="2"/>
  <c r="BM28" i="2"/>
  <c r="BV27" i="2"/>
  <c r="BW27" i="2"/>
  <c r="BX27" i="2"/>
  <c r="BY27" i="2"/>
  <c r="BZ27" i="2"/>
  <c r="CA27" i="2"/>
  <c r="CB27" i="2"/>
  <c r="CC27" i="2"/>
  <c r="CD27" i="2"/>
  <c r="CE27" i="2"/>
  <c r="CF27" i="2"/>
  <c r="CU27" i="2"/>
  <c r="CT27" i="2"/>
  <c r="CR27" i="2"/>
  <c r="CQ27" i="2"/>
  <c r="CP27" i="2"/>
  <c r="CN27" i="2"/>
  <c r="CM27" i="2"/>
  <c r="CL27" i="2"/>
  <c r="CJ27" i="2"/>
  <c r="CH27" i="2"/>
  <c r="BM27" i="2"/>
  <c r="BV26" i="2"/>
  <c r="BW26" i="2"/>
  <c r="BX26" i="2"/>
  <c r="BY26" i="2"/>
  <c r="BZ26" i="2"/>
  <c r="CA26" i="2"/>
  <c r="CB26" i="2"/>
  <c r="CC26" i="2"/>
  <c r="CD26" i="2"/>
  <c r="CE26" i="2"/>
  <c r="CF26" i="2"/>
  <c r="CU26" i="2"/>
  <c r="CT26" i="2"/>
  <c r="CR26" i="2"/>
  <c r="CQ26" i="2"/>
  <c r="CP26" i="2"/>
  <c r="CN26" i="2"/>
  <c r="CM26" i="2"/>
  <c r="CL26" i="2"/>
  <c r="CJ26" i="2"/>
  <c r="CH26" i="2"/>
  <c r="BM26" i="2"/>
  <c r="BV25" i="2"/>
  <c r="BW25" i="2"/>
  <c r="BX25" i="2"/>
  <c r="BY25" i="2"/>
  <c r="BZ25" i="2"/>
  <c r="CA25" i="2"/>
  <c r="CB25" i="2"/>
  <c r="CC25" i="2"/>
  <c r="CD25" i="2"/>
  <c r="CE25" i="2"/>
  <c r="CF25" i="2"/>
  <c r="CU25" i="2"/>
  <c r="CT25" i="2"/>
  <c r="CR25" i="2"/>
  <c r="CQ25" i="2"/>
  <c r="CP25" i="2"/>
  <c r="CN25" i="2"/>
  <c r="CM25" i="2"/>
  <c r="CL25" i="2"/>
  <c r="CJ25" i="2"/>
  <c r="CH25" i="2"/>
  <c r="BM25" i="2"/>
  <c r="BV24" i="2"/>
  <c r="BW24" i="2"/>
  <c r="BX24" i="2"/>
  <c r="BY24" i="2"/>
  <c r="BZ24" i="2"/>
  <c r="CA24" i="2"/>
  <c r="CB24" i="2"/>
  <c r="CC24" i="2"/>
  <c r="CD24" i="2"/>
  <c r="CE24" i="2"/>
  <c r="CF24" i="2"/>
  <c r="CU24" i="2"/>
  <c r="CT24" i="2"/>
  <c r="CR24" i="2"/>
  <c r="CQ24" i="2"/>
  <c r="CP24" i="2"/>
  <c r="CN24" i="2"/>
  <c r="CM24" i="2"/>
  <c r="CL24" i="2"/>
  <c r="CJ24" i="2"/>
  <c r="CH24" i="2"/>
  <c r="BM24" i="2"/>
  <c r="BV23" i="2"/>
  <c r="BW23" i="2"/>
  <c r="BX23" i="2"/>
  <c r="BY23" i="2"/>
  <c r="BZ23" i="2"/>
  <c r="CA23" i="2"/>
  <c r="CB23" i="2"/>
  <c r="CC23" i="2"/>
  <c r="CD23" i="2"/>
  <c r="CE23" i="2"/>
  <c r="CF23" i="2"/>
  <c r="CU23" i="2"/>
  <c r="CT23" i="2"/>
  <c r="CR23" i="2"/>
  <c r="CQ23" i="2"/>
  <c r="CP23" i="2"/>
  <c r="CN23" i="2"/>
  <c r="CM23" i="2"/>
  <c r="CL23" i="2"/>
  <c r="CJ23" i="2"/>
  <c r="CH23" i="2"/>
  <c r="BM23" i="2"/>
  <c r="BV22" i="2"/>
  <c r="BW22" i="2"/>
  <c r="BX22" i="2"/>
  <c r="BY22" i="2"/>
  <c r="BZ22" i="2"/>
  <c r="CA22" i="2"/>
  <c r="CB22" i="2"/>
  <c r="CC22" i="2"/>
  <c r="CD22" i="2"/>
  <c r="CE22" i="2"/>
  <c r="CF22" i="2"/>
  <c r="CU22" i="2"/>
  <c r="CT22" i="2"/>
  <c r="CR22" i="2"/>
  <c r="CQ22" i="2"/>
  <c r="CP22" i="2"/>
  <c r="CN22" i="2"/>
  <c r="CM22" i="2"/>
  <c r="CL22" i="2"/>
  <c r="CJ22" i="2"/>
  <c r="CH22" i="2"/>
  <c r="BM22" i="2"/>
  <c r="BV21" i="2"/>
  <c r="BW21" i="2"/>
  <c r="BX21" i="2"/>
  <c r="BY21" i="2"/>
  <c r="BZ21" i="2"/>
  <c r="CA21" i="2"/>
  <c r="CB21" i="2"/>
  <c r="CC21" i="2"/>
  <c r="CD21" i="2"/>
  <c r="CE21" i="2"/>
  <c r="CF21" i="2"/>
  <c r="CU21" i="2"/>
  <c r="CT21" i="2"/>
  <c r="CR21" i="2"/>
  <c r="CQ21" i="2"/>
  <c r="CP21" i="2"/>
  <c r="CN21" i="2"/>
  <c r="CM21" i="2"/>
  <c r="CL21" i="2"/>
  <c r="CJ21" i="2"/>
  <c r="CH21" i="2"/>
  <c r="BM21" i="2"/>
  <c r="BV20" i="2"/>
  <c r="BW20" i="2"/>
  <c r="BX20" i="2"/>
  <c r="BY20" i="2"/>
  <c r="BZ20" i="2"/>
  <c r="CA20" i="2"/>
  <c r="CB20" i="2"/>
  <c r="CC20" i="2"/>
  <c r="CD20" i="2"/>
  <c r="CE20" i="2"/>
  <c r="CF20" i="2"/>
  <c r="CU20" i="2"/>
  <c r="CT20" i="2"/>
  <c r="CR20" i="2"/>
  <c r="CQ20" i="2"/>
  <c r="CP20" i="2"/>
  <c r="CN20" i="2"/>
  <c r="CM20" i="2"/>
  <c r="CL20" i="2"/>
  <c r="CJ20" i="2"/>
  <c r="CH20" i="2"/>
  <c r="BM20" i="2"/>
  <c r="BV19" i="2"/>
  <c r="BW19" i="2"/>
  <c r="BX19" i="2"/>
  <c r="BY19" i="2"/>
  <c r="BZ19" i="2"/>
  <c r="CA19" i="2"/>
  <c r="CB19" i="2"/>
  <c r="CC19" i="2"/>
  <c r="CD19" i="2"/>
  <c r="CE19" i="2"/>
  <c r="CF19" i="2"/>
  <c r="CU19" i="2"/>
  <c r="CT19" i="2"/>
  <c r="CR19" i="2"/>
  <c r="CQ19" i="2"/>
  <c r="CP19" i="2"/>
  <c r="CN19" i="2"/>
  <c r="CM19" i="2"/>
  <c r="CL19" i="2"/>
  <c r="CJ19" i="2"/>
  <c r="CH19" i="2"/>
  <c r="BM19" i="2"/>
  <c r="BV18" i="2"/>
  <c r="BW18" i="2"/>
  <c r="BX18" i="2"/>
  <c r="BY18" i="2"/>
  <c r="BZ18" i="2"/>
  <c r="CA18" i="2"/>
  <c r="CB18" i="2"/>
  <c r="CC18" i="2"/>
  <c r="CD18" i="2"/>
  <c r="CE18" i="2"/>
  <c r="CF18" i="2"/>
  <c r="CU18" i="2"/>
  <c r="CT18" i="2"/>
  <c r="CR18" i="2"/>
  <c r="CQ18" i="2"/>
  <c r="CP18" i="2"/>
  <c r="CN18" i="2"/>
  <c r="CM18" i="2"/>
  <c r="CL18" i="2"/>
  <c r="CJ18" i="2"/>
  <c r="CH18" i="2"/>
  <c r="BM18" i="2"/>
  <c r="BV17" i="2"/>
  <c r="BW17" i="2"/>
  <c r="BX17" i="2"/>
  <c r="BY17" i="2"/>
  <c r="BZ17" i="2"/>
  <c r="CA17" i="2"/>
  <c r="CB17" i="2"/>
  <c r="CC17" i="2"/>
  <c r="CD17" i="2"/>
  <c r="CE17" i="2"/>
  <c r="CF17" i="2"/>
  <c r="CU17" i="2"/>
  <c r="CT17" i="2"/>
  <c r="CR17" i="2"/>
  <c r="CQ17" i="2"/>
  <c r="CP17" i="2"/>
  <c r="CN17" i="2"/>
  <c r="CM17" i="2"/>
  <c r="CL17" i="2"/>
  <c r="CJ17" i="2"/>
  <c r="CH17" i="2"/>
  <c r="BM17" i="2"/>
  <c r="BV16" i="2"/>
  <c r="BW16" i="2"/>
  <c r="BX16" i="2"/>
  <c r="BY16" i="2"/>
  <c r="BZ16" i="2"/>
  <c r="CA16" i="2"/>
  <c r="CB16" i="2"/>
  <c r="CC16" i="2"/>
  <c r="CD16" i="2"/>
  <c r="CE16" i="2"/>
  <c r="CF16" i="2"/>
  <c r="CU16" i="2"/>
  <c r="CT16" i="2"/>
  <c r="CR16" i="2"/>
  <c r="CQ16" i="2"/>
  <c r="CP16" i="2"/>
  <c r="CN16" i="2"/>
  <c r="CM16" i="2"/>
  <c r="CL16" i="2"/>
  <c r="CJ16" i="2"/>
  <c r="CH16" i="2"/>
  <c r="BM16" i="2"/>
  <c r="BV15" i="2"/>
  <c r="BW15" i="2"/>
  <c r="BX15" i="2"/>
  <c r="BY15" i="2"/>
  <c r="BZ15" i="2"/>
  <c r="CA15" i="2"/>
  <c r="CB15" i="2"/>
  <c r="CC15" i="2"/>
  <c r="CD15" i="2"/>
  <c r="CE15" i="2"/>
  <c r="CF15" i="2"/>
  <c r="CU15" i="2"/>
  <c r="CT15" i="2"/>
  <c r="CR15" i="2"/>
  <c r="CQ15" i="2"/>
  <c r="CP15" i="2"/>
  <c r="CN15" i="2"/>
  <c r="CM15" i="2"/>
  <c r="CL15" i="2"/>
  <c r="CJ15" i="2"/>
  <c r="CH15" i="2"/>
  <c r="BM15" i="2"/>
  <c r="BV14" i="2"/>
  <c r="BW14" i="2"/>
  <c r="BX14" i="2"/>
  <c r="BY14" i="2"/>
  <c r="BZ14" i="2"/>
  <c r="CA14" i="2"/>
  <c r="CB14" i="2"/>
  <c r="CC14" i="2"/>
  <c r="CD14" i="2"/>
  <c r="CE14" i="2"/>
  <c r="CF14" i="2"/>
  <c r="CU14" i="2"/>
  <c r="CT14" i="2"/>
  <c r="CR14" i="2"/>
  <c r="CQ14" i="2"/>
  <c r="CP14" i="2"/>
  <c r="CN14" i="2"/>
  <c r="CM14" i="2"/>
  <c r="CL14" i="2"/>
  <c r="CJ14" i="2"/>
  <c r="CH14" i="2"/>
  <c r="BM14" i="2"/>
  <c r="BV13" i="2"/>
  <c r="BW13" i="2"/>
  <c r="BX13" i="2"/>
  <c r="BY13" i="2"/>
  <c r="BZ13" i="2"/>
  <c r="CA13" i="2"/>
  <c r="CB13" i="2"/>
  <c r="CC13" i="2"/>
  <c r="CD13" i="2"/>
  <c r="CE13" i="2"/>
  <c r="CF13" i="2"/>
  <c r="CU13" i="2"/>
  <c r="CT13" i="2"/>
  <c r="CR13" i="2"/>
  <c r="CQ13" i="2"/>
  <c r="CP13" i="2"/>
  <c r="CN13" i="2"/>
  <c r="CM13" i="2"/>
  <c r="CL13" i="2"/>
  <c r="CJ13" i="2"/>
  <c r="CH13" i="2"/>
  <c r="BM13" i="2"/>
  <c r="BV12" i="2"/>
  <c r="BW12" i="2"/>
  <c r="BX12" i="2"/>
  <c r="BY12" i="2"/>
  <c r="BZ12" i="2"/>
  <c r="CA12" i="2"/>
  <c r="CB12" i="2"/>
  <c r="CC12" i="2"/>
  <c r="CD12" i="2"/>
  <c r="CE12" i="2"/>
  <c r="CF12" i="2"/>
  <c r="CU12" i="2"/>
  <c r="CT12" i="2"/>
  <c r="CR12" i="2"/>
  <c r="CQ12" i="2"/>
  <c r="CP12" i="2"/>
  <c r="CN12" i="2"/>
  <c r="CM12" i="2"/>
  <c r="CL12" i="2"/>
  <c r="CJ12" i="2"/>
  <c r="CH12" i="2"/>
  <c r="BM12" i="2"/>
  <c r="BV11" i="2"/>
  <c r="BW11" i="2"/>
  <c r="BX11" i="2"/>
  <c r="BY11" i="2"/>
  <c r="BZ11" i="2"/>
  <c r="CA11" i="2"/>
  <c r="CB11" i="2"/>
  <c r="CC11" i="2"/>
  <c r="CD11" i="2"/>
  <c r="CE11" i="2"/>
  <c r="CF11" i="2"/>
  <c r="CU11" i="2"/>
  <c r="CT11" i="2"/>
  <c r="CR11" i="2"/>
  <c r="CQ11" i="2"/>
  <c r="CP11" i="2"/>
  <c r="CN11" i="2"/>
  <c r="CM11" i="2"/>
  <c r="CL11" i="2"/>
  <c r="CJ11" i="2"/>
  <c r="CH11" i="2"/>
  <c r="BM11" i="2"/>
  <c r="BV10" i="2"/>
  <c r="BW10" i="2"/>
  <c r="BX10" i="2"/>
  <c r="BY10" i="2"/>
  <c r="BZ10" i="2"/>
  <c r="CA10" i="2"/>
  <c r="CB10" i="2"/>
  <c r="CC10" i="2"/>
  <c r="CD10" i="2"/>
  <c r="CE10" i="2"/>
  <c r="CF10" i="2"/>
  <c r="CU10" i="2"/>
  <c r="CT10" i="2"/>
  <c r="CR10" i="2"/>
  <c r="CQ10" i="2"/>
  <c r="CP10" i="2"/>
  <c r="CN10" i="2"/>
  <c r="CM10" i="2"/>
  <c r="CL10" i="2"/>
  <c r="CJ10" i="2"/>
  <c r="CH10" i="2"/>
  <c r="BM10" i="2"/>
  <c r="BV9" i="2"/>
  <c r="BW9" i="2"/>
  <c r="BX9" i="2"/>
  <c r="BY9" i="2"/>
  <c r="BZ9" i="2"/>
  <c r="CA9" i="2"/>
  <c r="CB9" i="2"/>
  <c r="CC9" i="2"/>
  <c r="CD9" i="2"/>
  <c r="CE9" i="2"/>
  <c r="CF9" i="2"/>
  <c r="CU9" i="2"/>
  <c r="CT9" i="2"/>
  <c r="CR9" i="2"/>
  <c r="CQ9" i="2"/>
  <c r="CP9" i="2"/>
  <c r="CN9" i="2"/>
  <c r="CM9" i="2"/>
  <c r="CL9" i="2"/>
  <c r="CJ9" i="2"/>
  <c r="CH9" i="2"/>
  <c r="BM9" i="2"/>
  <c r="BV8" i="2"/>
  <c r="BW8" i="2"/>
  <c r="BX8" i="2"/>
  <c r="BY8" i="2"/>
  <c r="BZ8" i="2"/>
  <c r="CA8" i="2"/>
  <c r="CB8" i="2"/>
  <c r="CC8" i="2"/>
  <c r="CD8" i="2"/>
  <c r="CE8" i="2"/>
  <c r="CF8" i="2"/>
  <c r="CU8" i="2"/>
  <c r="CT8" i="2"/>
  <c r="CR8" i="2"/>
  <c r="CQ8" i="2"/>
  <c r="CP8" i="2"/>
  <c r="CN8" i="2"/>
  <c r="CM8" i="2"/>
  <c r="CL8" i="2"/>
  <c r="CJ8" i="2"/>
  <c r="CH8" i="2"/>
  <c r="BM8" i="2"/>
  <c r="BV7" i="2"/>
  <c r="BW7" i="2"/>
  <c r="BX7" i="2"/>
  <c r="BY7" i="2"/>
  <c r="BZ7" i="2"/>
  <c r="CA7" i="2"/>
  <c r="CB7" i="2"/>
  <c r="CC7" i="2"/>
  <c r="CD7" i="2"/>
  <c r="CE7" i="2"/>
  <c r="CF7" i="2"/>
  <c r="CU7" i="2"/>
  <c r="CT7" i="2"/>
  <c r="CR7" i="2"/>
  <c r="CQ7" i="2"/>
  <c r="CP7" i="2"/>
  <c r="CN7" i="2"/>
  <c r="CM7" i="2"/>
  <c r="CL7" i="2"/>
  <c r="CJ7" i="2"/>
  <c r="CH7" i="2"/>
  <c r="BM7" i="2"/>
  <c r="BV6" i="2"/>
  <c r="BW6" i="2"/>
  <c r="BX6" i="2"/>
  <c r="BY6" i="2"/>
  <c r="BZ6" i="2"/>
  <c r="CA6" i="2"/>
  <c r="CB6" i="2"/>
  <c r="CC6" i="2"/>
  <c r="CD6" i="2"/>
  <c r="CE6" i="2"/>
  <c r="CF6" i="2"/>
  <c r="CU6" i="2"/>
  <c r="CT6" i="2"/>
  <c r="CR6" i="2"/>
  <c r="CQ6" i="2"/>
  <c r="CP6" i="2"/>
  <c r="CN6" i="2"/>
  <c r="CM6" i="2"/>
  <c r="CL6" i="2"/>
  <c r="CJ6" i="2"/>
  <c r="CH6" i="2"/>
  <c r="BM6" i="2"/>
  <c r="BV5" i="2"/>
  <c r="BW5" i="2"/>
  <c r="BX5" i="2"/>
  <c r="BY5" i="2"/>
  <c r="BZ5" i="2"/>
  <c r="CA5" i="2"/>
  <c r="CB5" i="2"/>
  <c r="CC5" i="2"/>
  <c r="CD5" i="2"/>
  <c r="CE5" i="2"/>
  <c r="CF5" i="2"/>
  <c r="CU5" i="2"/>
  <c r="CT5" i="2"/>
  <c r="CR5" i="2"/>
  <c r="CQ5" i="2"/>
  <c r="CP5" i="2"/>
  <c r="CN5" i="2"/>
  <c r="CM5" i="2"/>
  <c r="CL5" i="2"/>
  <c r="CJ5" i="2"/>
  <c r="CH5" i="2"/>
  <c r="BM5" i="2"/>
  <c r="BV4" i="2"/>
  <c r="BW4" i="2"/>
  <c r="BX4" i="2"/>
  <c r="BY4" i="2"/>
  <c r="BZ4" i="2"/>
  <c r="CA4" i="2"/>
  <c r="CB4" i="2"/>
  <c r="CC4" i="2"/>
  <c r="CD4" i="2"/>
  <c r="CE4" i="2"/>
  <c r="CF4" i="2"/>
  <c r="CU4" i="2"/>
  <c r="CT4" i="2"/>
  <c r="CR4" i="2"/>
  <c r="CQ4" i="2"/>
  <c r="CP4" i="2"/>
  <c r="CN4" i="2"/>
  <c r="CM4" i="2"/>
  <c r="CL4" i="2"/>
  <c r="CJ4" i="2"/>
  <c r="CH4" i="2"/>
  <c r="BM4" i="2"/>
  <c r="BV3" i="2"/>
  <c r="BW3" i="2"/>
  <c r="BX3" i="2"/>
  <c r="BY3" i="2"/>
  <c r="BZ3" i="2"/>
  <c r="CA3" i="2"/>
  <c r="CB3" i="2"/>
  <c r="CC3" i="2"/>
  <c r="CD3" i="2"/>
  <c r="CE3" i="2"/>
  <c r="CF3" i="2"/>
  <c r="CU3" i="2"/>
  <c r="CT3" i="2"/>
  <c r="CR3" i="2"/>
  <c r="CQ3" i="2"/>
  <c r="CP3" i="2"/>
  <c r="CN3" i="2"/>
  <c r="CM3" i="2"/>
  <c r="CL3" i="2"/>
  <c r="CJ3" i="2"/>
  <c r="CH3" i="2"/>
  <c r="BM3" i="2"/>
  <c r="BV2" i="2"/>
  <c r="BW2" i="2"/>
  <c r="BX2" i="2"/>
  <c r="BY2" i="2"/>
  <c r="BZ2" i="2"/>
  <c r="CA2" i="2"/>
  <c r="CB2" i="2"/>
  <c r="CC2" i="2"/>
  <c r="CD2" i="2"/>
  <c r="CE2" i="2"/>
  <c r="CF2" i="2"/>
  <c r="CU2" i="2"/>
  <c r="CT2" i="2"/>
  <c r="CR2" i="2"/>
  <c r="CQ2" i="2"/>
  <c r="CP2" i="2"/>
  <c r="CN2" i="2"/>
  <c r="CM2" i="2"/>
  <c r="CL2" i="2"/>
  <c r="CJ2" i="2"/>
  <c r="CH2" i="2"/>
  <c r="BM2" i="2"/>
  <c r="BK193" i="1"/>
  <c r="BL193" i="1"/>
  <c r="BM193" i="1"/>
  <c r="BN193" i="1"/>
  <c r="BO193" i="1"/>
  <c r="BP193" i="1"/>
  <c r="BQ193" i="1"/>
  <c r="BR193" i="1"/>
  <c r="BS193" i="1"/>
  <c r="BT193" i="1"/>
  <c r="BU193" i="1"/>
  <c r="CJ193" i="1"/>
  <c r="CI193" i="1"/>
  <c r="CG193" i="1"/>
  <c r="CF193" i="1"/>
  <c r="CE193" i="1"/>
  <c r="CC193" i="1"/>
  <c r="CB193" i="1"/>
  <c r="CA193" i="1"/>
  <c r="BY193" i="1"/>
  <c r="BW193" i="1"/>
  <c r="BK192" i="1"/>
  <c r="BL192" i="1"/>
  <c r="BM192" i="1"/>
  <c r="BN192" i="1"/>
  <c r="BO192" i="1"/>
  <c r="BP192" i="1"/>
  <c r="BQ192" i="1"/>
  <c r="BR192" i="1"/>
  <c r="BS192" i="1"/>
  <c r="BT192" i="1"/>
  <c r="BU192" i="1"/>
  <c r="CJ192" i="1"/>
  <c r="CI192" i="1"/>
  <c r="CG192" i="1"/>
  <c r="CF192" i="1"/>
  <c r="CE192" i="1"/>
  <c r="CC192" i="1"/>
  <c r="CB192" i="1"/>
  <c r="CA192" i="1"/>
  <c r="BY192" i="1"/>
  <c r="BW192" i="1"/>
  <c r="BK191" i="1"/>
  <c r="BL191" i="1"/>
  <c r="BM191" i="1"/>
  <c r="BN191" i="1"/>
  <c r="BO191" i="1"/>
  <c r="BP191" i="1"/>
  <c r="BQ191" i="1"/>
  <c r="BR191" i="1"/>
  <c r="BS191" i="1"/>
  <c r="BT191" i="1"/>
  <c r="BU191" i="1"/>
  <c r="CJ191" i="1"/>
  <c r="CI191" i="1"/>
  <c r="CG191" i="1"/>
  <c r="CF191" i="1"/>
  <c r="CE191" i="1"/>
  <c r="CC191" i="1"/>
  <c r="CB191" i="1"/>
  <c r="CA191" i="1"/>
  <c r="BY191" i="1"/>
  <c r="BW191" i="1"/>
  <c r="BK190" i="1"/>
  <c r="BL190" i="1"/>
  <c r="BM190" i="1"/>
  <c r="BN190" i="1"/>
  <c r="BO190" i="1"/>
  <c r="BP190" i="1"/>
  <c r="BQ190" i="1"/>
  <c r="BR190" i="1"/>
  <c r="BS190" i="1"/>
  <c r="BT190" i="1"/>
  <c r="BU190" i="1"/>
  <c r="CJ190" i="1"/>
  <c r="CI190" i="1"/>
  <c r="CG190" i="1"/>
  <c r="CF190" i="1"/>
  <c r="CE190" i="1"/>
  <c r="CC190" i="1"/>
  <c r="CB190" i="1"/>
  <c r="CA190" i="1"/>
  <c r="BY190" i="1"/>
  <c r="BW190" i="1"/>
  <c r="BK189" i="1"/>
  <c r="BL189" i="1"/>
  <c r="BM189" i="1"/>
  <c r="BN189" i="1"/>
  <c r="BO189" i="1"/>
  <c r="BP189" i="1"/>
  <c r="BQ189" i="1"/>
  <c r="BR189" i="1"/>
  <c r="BS189" i="1"/>
  <c r="BT189" i="1"/>
  <c r="BU189" i="1"/>
  <c r="CJ189" i="1"/>
  <c r="CI189" i="1"/>
  <c r="CG189" i="1"/>
  <c r="CF189" i="1"/>
  <c r="CE189" i="1"/>
  <c r="CC189" i="1"/>
  <c r="CB189" i="1"/>
  <c r="CA189" i="1"/>
  <c r="BY189" i="1"/>
  <c r="BW189" i="1"/>
  <c r="BK188" i="1"/>
  <c r="BL188" i="1"/>
  <c r="BM188" i="1"/>
  <c r="BN188" i="1"/>
  <c r="BO188" i="1"/>
  <c r="BP188" i="1"/>
  <c r="BQ188" i="1"/>
  <c r="BR188" i="1"/>
  <c r="BS188" i="1"/>
  <c r="BT188" i="1"/>
  <c r="BU188" i="1"/>
  <c r="CJ188" i="1"/>
  <c r="CI188" i="1"/>
  <c r="CG188" i="1"/>
  <c r="CF188" i="1"/>
  <c r="CE188" i="1"/>
  <c r="CC188" i="1"/>
  <c r="CB188" i="1"/>
  <c r="CA188" i="1"/>
  <c r="BY188" i="1"/>
  <c r="BW188" i="1"/>
  <c r="BK187" i="1"/>
  <c r="BL187" i="1"/>
  <c r="BM187" i="1"/>
  <c r="BN187" i="1"/>
  <c r="BO187" i="1"/>
  <c r="BP187" i="1"/>
  <c r="BQ187" i="1"/>
  <c r="BR187" i="1"/>
  <c r="BS187" i="1"/>
  <c r="BT187" i="1"/>
  <c r="BU187" i="1"/>
  <c r="CJ187" i="1"/>
  <c r="CI187" i="1"/>
  <c r="CG187" i="1"/>
  <c r="CF187" i="1"/>
  <c r="CE187" i="1"/>
  <c r="CC187" i="1"/>
  <c r="CB187" i="1"/>
  <c r="CA187" i="1"/>
  <c r="BY187" i="1"/>
  <c r="BW187" i="1"/>
  <c r="BK186" i="1"/>
  <c r="BL186" i="1"/>
  <c r="BM186" i="1"/>
  <c r="BN186" i="1"/>
  <c r="BO186" i="1"/>
  <c r="BP186" i="1"/>
  <c r="BQ186" i="1"/>
  <c r="BR186" i="1"/>
  <c r="BS186" i="1"/>
  <c r="BT186" i="1"/>
  <c r="BU186" i="1"/>
  <c r="CJ186" i="1"/>
  <c r="CI186" i="1"/>
  <c r="CG186" i="1"/>
  <c r="CF186" i="1"/>
  <c r="CE186" i="1"/>
  <c r="CC186" i="1"/>
  <c r="CB186" i="1"/>
  <c r="CA186" i="1"/>
  <c r="BY186" i="1"/>
  <c r="BW186" i="1"/>
  <c r="BK185" i="1"/>
  <c r="BL185" i="1"/>
  <c r="BM185" i="1"/>
  <c r="BN185" i="1"/>
  <c r="BO185" i="1"/>
  <c r="BP185" i="1"/>
  <c r="BQ185" i="1"/>
  <c r="BR185" i="1"/>
  <c r="BS185" i="1"/>
  <c r="BT185" i="1"/>
  <c r="BU185" i="1"/>
  <c r="CJ185" i="1"/>
  <c r="CI185" i="1"/>
  <c r="CG185" i="1"/>
  <c r="CF185" i="1"/>
  <c r="CE185" i="1"/>
  <c r="CC185" i="1"/>
  <c r="CB185" i="1"/>
  <c r="CA185" i="1"/>
  <c r="BY185" i="1"/>
  <c r="BW185" i="1"/>
  <c r="BK184" i="1"/>
  <c r="BL184" i="1"/>
  <c r="BM184" i="1"/>
  <c r="BN184" i="1"/>
  <c r="BO184" i="1"/>
  <c r="BP184" i="1"/>
  <c r="BQ184" i="1"/>
  <c r="BR184" i="1"/>
  <c r="BS184" i="1"/>
  <c r="BT184" i="1"/>
  <c r="BU184" i="1"/>
  <c r="CJ184" i="1"/>
  <c r="CI184" i="1"/>
  <c r="CG184" i="1"/>
  <c r="CF184" i="1"/>
  <c r="CE184" i="1"/>
  <c r="CC184" i="1"/>
  <c r="CB184" i="1"/>
  <c r="CA184" i="1"/>
  <c r="BY184" i="1"/>
  <c r="BW184" i="1"/>
  <c r="BK183" i="1"/>
  <c r="BL183" i="1"/>
  <c r="BM183" i="1"/>
  <c r="BN183" i="1"/>
  <c r="BO183" i="1"/>
  <c r="BP183" i="1"/>
  <c r="BQ183" i="1"/>
  <c r="BR183" i="1"/>
  <c r="BS183" i="1"/>
  <c r="BT183" i="1"/>
  <c r="BU183" i="1"/>
  <c r="CJ183" i="1"/>
  <c r="CI183" i="1"/>
  <c r="CG183" i="1"/>
  <c r="CF183" i="1"/>
  <c r="CE183" i="1"/>
  <c r="CC183" i="1"/>
  <c r="CB183" i="1"/>
  <c r="CA183" i="1"/>
  <c r="BY183" i="1"/>
  <c r="BW183" i="1"/>
  <c r="BK182" i="1"/>
  <c r="BL182" i="1"/>
  <c r="BM182" i="1"/>
  <c r="BN182" i="1"/>
  <c r="BO182" i="1"/>
  <c r="BP182" i="1"/>
  <c r="BQ182" i="1"/>
  <c r="BR182" i="1"/>
  <c r="BS182" i="1"/>
  <c r="BT182" i="1"/>
  <c r="BU182" i="1"/>
  <c r="CJ182" i="1"/>
  <c r="CI182" i="1"/>
  <c r="CG182" i="1"/>
  <c r="CF182" i="1"/>
  <c r="CE182" i="1"/>
  <c r="CC182" i="1"/>
  <c r="CB182" i="1"/>
  <c r="CA182" i="1"/>
  <c r="BY182" i="1"/>
  <c r="BW182" i="1"/>
  <c r="BK181" i="1"/>
  <c r="BL181" i="1"/>
  <c r="BM181" i="1"/>
  <c r="BN181" i="1"/>
  <c r="BO181" i="1"/>
  <c r="BP181" i="1"/>
  <c r="BQ181" i="1"/>
  <c r="BR181" i="1"/>
  <c r="BS181" i="1"/>
  <c r="BT181" i="1"/>
  <c r="BU181" i="1"/>
  <c r="CJ181" i="1"/>
  <c r="CI181" i="1"/>
  <c r="CG181" i="1"/>
  <c r="CF181" i="1"/>
  <c r="CE181" i="1"/>
  <c r="CC181" i="1"/>
  <c r="CB181" i="1"/>
  <c r="CA181" i="1"/>
  <c r="BY181" i="1"/>
  <c r="BW181" i="1"/>
  <c r="BK180" i="1"/>
  <c r="BL180" i="1"/>
  <c r="BM180" i="1"/>
  <c r="BN180" i="1"/>
  <c r="BO180" i="1"/>
  <c r="BP180" i="1"/>
  <c r="BQ180" i="1"/>
  <c r="BR180" i="1"/>
  <c r="BS180" i="1"/>
  <c r="BT180" i="1"/>
  <c r="BU180" i="1"/>
  <c r="CJ180" i="1"/>
  <c r="CI180" i="1"/>
  <c r="CG180" i="1"/>
  <c r="CF180" i="1"/>
  <c r="CE180" i="1"/>
  <c r="CC180" i="1"/>
  <c r="CB180" i="1"/>
  <c r="CA180" i="1"/>
  <c r="BY180" i="1"/>
  <c r="BW180" i="1"/>
  <c r="BK179" i="1"/>
  <c r="BL179" i="1"/>
  <c r="BM179" i="1"/>
  <c r="BN179" i="1"/>
  <c r="BO179" i="1"/>
  <c r="BP179" i="1"/>
  <c r="BQ179" i="1"/>
  <c r="BR179" i="1"/>
  <c r="BS179" i="1"/>
  <c r="BT179" i="1"/>
  <c r="BU179" i="1"/>
  <c r="CJ179" i="1"/>
  <c r="CI179" i="1"/>
  <c r="CG179" i="1"/>
  <c r="CF179" i="1"/>
  <c r="CE179" i="1"/>
  <c r="CC179" i="1"/>
  <c r="CB179" i="1"/>
  <c r="CA179" i="1"/>
  <c r="BY179" i="1"/>
  <c r="BW179" i="1"/>
  <c r="BK178" i="1"/>
  <c r="BL178" i="1"/>
  <c r="BM178" i="1"/>
  <c r="BN178" i="1"/>
  <c r="BO178" i="1"/>
  <c r="BP178" i="1"/>
  <c r="BQ178" i="1"/>
  <c r="BR178" i="1"/>
  <c r="BS178" i="1"/>
  <c r="BT178" i="1"/>
  <c r="BU178" i="1"/>
  <c r="CJ178" i="1"/>
  <c r="CI178" i="1"/>
  <c r="CG178" i="1"/>
  <c r="CF178" i="1"/>
  <c r="CE178" i="1"/>
  <c r="CC178" i="1"/>
  <c r="CB178" i="1"/>
  <c r="CA178" i="1"/>
  <c r="BY178" i="1"/>
  <c r="BW178" i="1"/>
  <c r="BK177" i="1"/>
  <c r="BL177" i="1"/>
  <c r="BM177" i="1"/>
  <c r="BN177" i="1"/>
  <c r="BO177" i="1"/>
  <c r="BP177" i="1"/>
  <c r="BQ177" i="1"/>
  <c r="BR177" i="1"/>
  <c r="BS177" i="1"/>
  <c r="BT177" i="1"/>
  <c r="BU177" i="1"/>
  <c r="CJ177" i="1"/>
  <c r="CI177" i="1"/>
  <c r="CG177" i="1"/>
  <c r="CF177" i="1"/>
  <c r="CE177" i="1"/>
  <c r="CC177" i="1"/>
  <c r="CB177" i="1"/>
  <c r="CA177" i="1"/>
  <c r="BY177" i="1"/>
  <c r="BW177" i="1"/>
  <c r="BK176" i="1"/>
  <c r="BL176" i="1"/>
  <c r="BM176" i="1"/>
  <c r="BN176" i="1"/>
  <c r="BO176" i="1"/>
  <c r="BP176" i="1"/>
  <c r="BQ176" i="1"/>
  <c r="BR176" i="1"/>
  <c r="BS176" i="1"/>
  <c r="BT176" i="1"/>
  <c r="BU176" i="1"/>
  <c r="CJ176" i="1"/>
  <c r="CI176" i="1"/>
  <c r="CG176" i="1"/>
  <c r="CF176" i="1"/>
  <c r="CE176" i="1"/>
  <c r="CC176" i="1"/>
  <c r="CB176" i="1"/>
  <c r="CA176" i="1"/>
  <c r="BY176" i="1"/>
  <c r="BW176" i="1"/>
  <c r="BK175" i="1"/>
  <c r="BL175" i="1"/>
  <c r="BM175" i="1"/>
  <c r="BN175" i="1"/>
  <c r="BO175" i="1"/>
  <c r="BP175" i="1"/>
  <c r="BQ175" i="1"/>
  <c r="BR175" i="1"/>
  <c r="BS175" i="1"/>
  <c r="BT175" i="1"/>
  <c r="BU175" i="1"/>
  <c r="CJ175" i="1"/>
  <c r="CI175" i="1"/>
  <c r="CG175" i="1"/>
  <c r="CF175" i="1"/>
  <c r="CE175" i="1"/>
  <c r="CC175" i="1"/>
  <c r="CB175" i="1"/>
  <c r="CA175" i="1"/>
  <c r="BY175" i="1"/>
  <c r="BW175" i="1"/>
  <c r="BK174" i="1"/>
  <c r="BL174" i="1"/>
  <c r="BM174" i="1"/>
  <c r="BN174" i="1"/>
  <c r="BO174" i="1"/>
  <c r="BP174" i="1"/>
  <c r="BQ174" i="1"/>
  <c r="BR174" i="1"/>
  <c r="BS174" i="1"/>
  <c r="BT174" i="1"/>
  <c r="BU174" i="1"/>
  <c r="CJ174" i="1"/>
  <c r="CI174" i="1"/>
  <c r="CG174" i="1"/>
  <c r="CF174" i="1"/>
  <c r="CE174" i="1"/>
  <c r="CC174" i="1"/>
  <c r="CB174" i="1"/>
  <c r="CA174" i="1"/>
  <c r="BY174" i="1"/>
  <c r="BW174" i="1"/>
  <c r="BK173" i="1"/>
  <c r="BL173" i="1"/>
  <c r="BM173" i="1"/>
  <c r="BN173" i="1"/>
  <c r="BO173" i="1"/>
  <c r="BP173" i="1"/>
  <c r="BQ173" i="1"/>
  <c r="BR173" i="1"/>
  <c r="BS173" i="1"/>
  <c r="BT173" i="1"/>
  <c r="BU173" i="1"/>
  <c r="CJ173" i="1"/>
  <c r="CI173" i="1"/>
  <c r="CG173" i="1"/>
  <c r="CF173" i="1"/>
  <c r="CE173" i="1"/>
  <c r="CC173" i="1"/>
  <c r="CB173" i="1"/>
  <c r="CA173" i="1"/>
  <c r="BY173" i="1"/>
  <c r="BW173" i="1"/>
  <c r="BK172" i="1"/>
  <c r="BL172" i="1"/>
  <c r="BM172" i="1"/>
  <c r="BN172" i="1"/>
  <c r="BO172" i="1"/>
  <c r="BP172" i="1"/>
  <c r="BQ172" i="1"/>
  <c r="BR172" i="1"/>
  <c r="BS172" i="1"/>
  <c r="BT172" i="1"/>
  <c r="BU172" i="1"/>
  <c r="CJ172" i="1"/>
  <c r="CI172" i="1"/>
  <c r="CG172" i="1"/>
  <c r="CF172" i="1"/>
  <c r="CE172" i="1"/>
  <c r="CC172" i="1"/>
  <c r="CB172" i="1"/>
  <c r="CA172" i="1"/>
  <c r="BY172" i="1"/>
  <c r="BW172" i="1"/>
  <c r="BB172" i="1"/>
  <c r="BK171" i="1"/>
  <c r="BL171" i="1"/>
  <c r="BM171" i="1"/>
  <c r="BN171" i="1"/>
  <c r="BO171" i="1"/>
  <c r="BP171" i="1"/>
  <c r="BQ171" i="1"/>
  <c r="BR171" i="1"/>
  <c r="BS171" i="1"/>
  <c r="BT171" i="1"/>
  <c r="BU171" i="1"/>
  <c r="CJ171" i="1"/>
  <c r="CI171" i="1"/>
  <c r="CG171" i="1"/>
  <c r="CF171" i="1"/>
  <c r="CE171" i="1"/>
  <c r="CC171" i="1"/>
  <c r="CB171" i="1"/>
  <c r="CA171" i="1"/>
  <c r="BY171" i="1"/>
  <c r="BW171" i="1"/>
  <c r="BB171" i="1"/>
  <c r="BK170" i="1"/>
  <c r="BL170" i="1"/>
  <c r="BM170" i="1"/>
  <c r="BN170" i="1"/>
  <c r="BO170" i="1"/>
  <c r="BP170" i="1"/>
  <c r="BQ170" i="1"/>
  <c r="BR170" i="1"/>
  <c r="BS170" i="1"/>
  <c r="BT170" i="1"/>
  <c r="BU170" i="1"/>
  <c r="CJ170" i="1"/>
  <c r="CI170" i="1"/>
  <c r="CG170" i="1"/>
  <c r="CF170" i="1"/>
  <c r="CE170" i="1"/>
  <c r="CC170" i="1"/>
  <c r="CB170" i="1"/>
  <c r="CA170" i="1"/>
  <c r="BY170" i="1"/>
  <c r="BW170" i="1"/>
  <c r="BB170" i="1"/>
  <c r="BK169" i="1"/>
  <c r="BL169" i="1"/>
  <c r="BM169" i="1"/>
  <c r="BN169" i="1"/>
  <c r="BO169" i="1"/>
  <c r="BP169" i="1"/>
  <c r="BQ169" i="1"/>
  <c r="BR169" i="1"/>
  <c r="BS169" i="1"/>
  <c r="BT169" i="1"/>
  <c r="BU169" i="1"/>
  <c r="CJ169" i="1"/>
  <c r="CI169" i="1"/>
  <c r="CG169" i="1"/>
  <c r="CF169" i="1"/>
  <c r="CE169" i="1"/>
  <c r="CC169" i="1"/>
  <c r="CB169" i="1"/>
  <c r="CA169" i="1"/>
  <c r="BY169" i="1"/>
  <c r="BW169" i="1"/>
  <c r="BB169" i="1"/>
  <c r="BK168" i="1"/>
  <c r="BL168" i="1"/>
  <c r="BM168" i="1"/>
  <c r="BN168" i="1"/>
  <c r="BO168" i="1"/>
  <c r="BP168" i="1"/>
  <c r="BQ168" i="1"/>
  <c r="BR168" i="1"/>
  <c r="BS168" i="1"/>
  <c r="BT168" i="1"/>
  <c r="BU168" i="1"/>
  <c r="CJ168" i="1"/>
  <c r="CI168" i="1"/>
  <c r="CG168" i="1"/>
  <c r="CF168" i="1"/>
  <c r="CE168" i="1"/>
  <c r="CC168" i="1"/>
  <c r="CB168" i="1"/>
  <c r="CA168" i="1"/>
  <c r="BY168" i="1"/>
  <c r="BW168" i="1"/>
  <c r="BB168" i="1"/>
  <c r="BK167" i="1"/>
  <c r="BL167" i="1"/>
  <c r="BM167" i="1"/>
  <c r="BN167" i="1"/>
  <c r="BO167" i="1"/>
  <c r="BP167" i="1"/>
  <c r="BQ167" i="1"/>
  <c r="BR167" i="1"/>
  <c r="BS167" i="1"/>
  <c r="BT167" i="1"/>
  <c r="BU167" i="1"/>
  <c r="CJ167" i="1"/>
  <c r="CI167" i="1"/>
  <c r="CG167" i="1"/>
  <c r="CF167" i="1"/>
  <c r="CE167" i="1"/>
  <c r="CC167" i="1"/>
  <c r="CB167" i="1"/>
  <c r="CA167" i="1"/>
  <c r="BY167" i="1"/>
  <c r="BW167" i="1"/>
  <c r="BB167" i="1"/>
  <c r="BK166" i="1"/>
  <c r="BL166" i="1"/>
  <c r="BM166" i="1"/>
  <c r="BN166" i="1"/>
  <c r="BO166" i="1"/>
  <c r="BP166" i="1"/>
  <c r="BQ166" i="1"/>
  <c r="BR166" i="1"/>
  <c r="BS166" i="1"/>
  <c r="BT166" i="1"/>
  <c r="BU166" i="1"/>
  <c r="CJ166" i="1"/>
  <c r="CI166" i="1"/>
  <c r="CG166" i="1"/>
  <c r="CF166" i="1"/>
  <c r="CE166" i="1"/>
  <c r="CC166" i="1"/>
  <c r="CB166" i="1"/>
  <c r="CA166" i="1"/>
  <c r="BY166" i="1"/>
  <c r="BW166" i="1"/>
  <c r="BB166" i="1"/>
  <c r="BK165" i="1"/>
  <c r="BL165" i="1"/>
  <c r="BM165" i="1"/>
  <c r="BN165" i="1"/>
  <c r="BO165" i="1"/>
  <c r="BP165" i="1"/>
  <c r="BQ165" i="1"/>
  <c r="BR165" i="1"/>
  <c r="BS165" i="1"/>
  <c r="BT165" i="1"/>
  <c r="BU165" i="1"/>
  <c r="CJ165" i="1"/>
  <c r="CI165" i="1"/>
  <c r="CG165" i="1"/>
  <c r="CF165" i="1"/>
  <c r="CE165" i="1"/>
  <c r="CC165" i="1"/>
  <c r="CB165" i="1"/>
  <c r="CA165" i="1"/>
  <c r="BY165" i="1"/>
  <c r="BW165" i="1"/>
  <c r="BB165" i="1"/>
  <c r="BK164" i="1"/>
  <c r="BL164" i="1"/>
  <c r="BM164" i="1"/>
  <c r="BN164" i="1"/>
  <c r="BO164" i="1"/>
  <c r="BP164" i="1"/>
  <c r="BQ164" i="1"/>
  <c r="BR164" i="1"/>
  <c r="BS164" i="1"/>
  <c r="BT164" i="1"/>
  <c r="BU164" i="1"/>
  <c r="CJ164" i="1"/>
  <c r="CI164" i="1"/>
  <c r="CG164" i="1"/>
  <c r="CF164" i="1"/>
  <c r="CE164" i="1"/>
  <c r="CC164" i="1"/>
  <c r="CB164" i="1"/>
  <c r="CA164" i="1"/>
  <c r="BY164" i="1"/>
  <c r="BW164" i="1"/>
  <c r="BB164" i="1"/>
  <c r="BK163" i="1"/>
  <c r="BL163" i="1"/>
  <c r="BM163" i="1"/>
  <c r="BN163" i="1"/>
  <c r="BO163" i="1"/>
  <c r="BP163" i="1"/>
  <c r="BQ163" i="1"/>
  <c r="BR163" i="1"/>
  <c r="BS163" i="1"/>
  <c r="BT163" i="1"/>
  <c r="BU163" i="1"/>
  <c r="CJ163" i="1"/>
  <c r="CI163" i="1"/>
  <c r="CG163" i="1"/>
  <c r="CF163" i="1"/>
  <c r="CE163" i="1"/>
  <c r="CC163" i="1"/>
  <c r="CB163" i="1"/>
  <c r="CA163" i="1"/>
  <c r="BY163" i="1"/>
  <c r="BW163" i="1"/>
  <c r="BB163" i="1"/>
  <c r="BK162" i="1"/>
  <c r="BL162" i="1"/>
  <c r="BM162" i="1"/>
  <c r="BN162" i="1"/>
  <c r="BO162" i="1"/>
  <c r="BP162" i="1"/>
  <c r="BQ162" i="1"/>
  <c r="BR162" i="1"/>
  <c r="BS162" i="1"/>
  <c r="BT162" i="1"/>
  <c r="BU162" i="1"/>
  <c r="CJ162" i="1"/>
  <c r="CI162" i="1"/>
  <c r="CG162" i="1"/>
  <c r="CF162" i="1"/>
  <c r="CE162" i="1"/>
  <c r="CC162" i="1"/>
  <c r="CB162" i="1"/>
  <c r="CA162" i="1"/>
  <c r="BY162" i="1"/>
  <c r="BW162" i="1"/>
  <c r="BB162" i="1"/>
  <c r="BK161" i="1"/>
  <c r="BL161" i="1"/>
  <c r="BM161" i="1"/>
  <c r="BN161" i="1"/>
  <c r="BO161" i="1"/>
  <c r="BP161" i="1"/>
  <c r="BQ161" i="1"/>
  <c r="BR161" i="1"/>
  <c r="BS161" i="1"/>
  <c r="BT161" i="1"/>
  <c r="BU161" i="1"/>
  <c r="CJ161" i="1"/>
  <c r="CI161" i="1"/>
  <c r="CG161" i="1"/>
  <c r="CF161" i="1"/>
  <c r="CE161" i="1"/>
  <c r="CC161" i="1"/>
  <c r="CB161" i="1"/>
  <c r="CA161" i="1"/>
  <c r="BY161" i="1"/>
  <c r="BW161" i="1"/>
  <c r="BB161" i="1"/>
  <c r="BK160" i="1"/>
  <c r="BL160" i="1"/>
  <c r="BM160" i="1"/>
  <c r="BN160" i="1"/>
  <c r="BO160" i="1"/>
  <c r="BP160" i="1"/>
  <c r="BQ160" i="1"/>
  <c r="BR160" i="1"/>
  <c r="BS160" i="1"/>
  <c r="BT160" i="1"/>
  <c r="BU160" i="1"/>
  <c r="CJ160" i="1"/>
  <c r="CI160" i="1"/>
  <c r="CG160" i="1"/>
  <c r="CF160" i="1"/>
  <c r="CE160" i="1"/>
  <c r="CC160" i="1"/>
  <c r="CB160" i="1"/>
  <c r="CA160" i="1"/>
  <c r="BY160" i="1"/>
  <c r="BW160" i="1"/>
  <c r="BB160" i="1"/>
  <c r="BK159" i="1"/>
  <c r="BL159" i="1"/>
  <c r="BM159" i="1"/>
  <c r="BN159" i="1"/>
  <c r="BO159" i="1"/>
  <c r="BP159" i="1"/>
  <c r="BQ159" i="1"/>
  <c r="BR159" i="1"/>
  <c r="BS159" i="1"/>
  <c r="BT159" i="1"/>
  <c r="BU159" i="1"/>
  <c r="CJ159" i="1"/>
  <c r="CI159" i="1"/>
  <c r="CG159" i="1"/>
  <c r="CF159" i="1"/>
  <c r="CE159" i="1"/>
  <c r="CC159" i="1"/>
  <c r="CB159" i="1"/>
  <c r="CA159" i="1"/>
  <c r="BY159" i="1"/>
  <c r="BW159" i="1"/>
  <c r="BB159" i="1"/>
  <c r="BK158" i="1"/>
  <c r="BL158" i="1"/>
  <c r="BM158" i="1"/>
  <c r="BN158" i="1"/>
  <c r="BO158" i="1"/>
  <c r="BP158" i="1"/>
  <c r="BQ158" i="1"/>
  <c r="BR158" i="1"/>
  <c r="BS158" i="1"/>
  <c r="BT158" i="1"/>
  <c r="BU158" i="1"/>
  <c r="CJ158" i="1"/>
  <c r="CI158" i="1"/>
  <c r="CG158" i="1"/>
  <c r="CF158" i="1"/>
  <c r="CE158" i="1"/>
  <c r="CC158" i="1"/>
  <c r="CB158" i="1"/>
  <c r="CA158" i="1"/>
  <c r="BY158" i="1"/>
  <c r="BW158" i="1"/>
  <c r="BB158" i="1"/>
  <c r="BK157" i="1"/>
  <c r="BL157" i="1"/>
  <c r="BM157" i="1"/>
  <c r="BN157" i="1"/>
  <c r="BO157" i="1"/>
  <c r="BP157" i="1"/>
  <c r="BQ157" i="1"/>
  <c r="BR157" i="1"/>
  <c r="BS157" i="1"/>
  <c r="BT157" i="1"/>
  <c r="BU157" i="1"/>
  <c r="CJ157" i="1"/>
  <c r="CI157" i="1"/>
  <c r="CG157" i="1"/>
  <c r="CF157" i="1"/>
  <c r="CE157" i="1"/>
  <c r="CC157" i="1"/>
  <c r="CB157" i="1"/>
  <c r="CA157" i="1"/>
  <c r="BY157" i="1"/>
  <c r="BW157" i="1"/>
  <c r="BB157" i="1"/>
  <c r="BK156" i="1"/>
  <c r="BL156" i="1"/>
  <c r="BM156" i="1"/>
  <c r="BN156" i="1"/>
  <c r="BO156" i="1"/>
  <c r="BP156" i="1"/>
  <c r="BQ156" i="1"/>
  <c r="BR156" i="1"/>
  <c r="BS156" i="1"/>
  <c r="BT156" i="1"/>
  <c r="BU156" i="1"/>
  <c r="CJ156" i="1"/>
  <c r="CI156" i="1"/>
  <c r="CG156" i="1"/>
  <c r="CF156" i="1"/>
  <c r="CE156" i="1"/>
  <c r="CC156" i="1"/>
  <c r="CB156" i="1"/>
  <c r="CA156" i="1"/>
  <c r="BY156" i="1"/>
  <c r="BW156" i="1"/>
  <c r="BB156" i="1"/>
  <c r="BK155" i="1"/>
  <c r="BL155" i="1"/>
  <c r="BM155" i="1"/>
  <c r="BN155" i="1"/>
  <c r="BO155" i="1"/>
  <c r="BP155" i="1"/>
  <c r="BQ155" i="1"/>
  <c r="BR155" i="1"/>
  <c r="BS155" i="1"/>
  <c r="BT155" i="1"/>
  <c r="BU155" i="1"/>
  <c r="CJ155" i="1"/>
  <c r="CI155" i="1"/>
  <c r="CG155" i="1"/>
  <c r="CF155" i="1"/>
  <c r="CE155" i="1"/>
  <c r="CC155" i="1"/>
  <c r="CB155" i="1"/>
  <c r="CA155" i="1"/>
  <c r="BY155" i="1"/>
  <c r="BW155" i="1"/>
  <c r="BB155" i="1"/>
  <c r="BK154" i="1"/>
  <c r="BL154" i="1"/>
  <c r="BM154" i="1"/>
  <c r="BN154" i="1"/>
  <c r="BO154" i="1"/>
  <c r="BP154" i="1"/>
  <c r="BQ154" i="1"/>
  <c r="BR154" i="1"/>
  <c r="BS154" i="1"/>
  <c r="BT154" i="1"/>
  <c r="BU154" i="1"/>
  <c r="CJ154" i="1"/>
  <c r="CI154" i="1"/>
  <c r="CG154" i="1"/>
  <c r="CF154" i="1"/>
  <c r="CE154" i="1"/>
  <c r="CC154" i="1"/>
  <c r="CB154" i="1"/>
  <c r="CA154" i="1"/>
  <c r="BY154" i="1"/>
  <c r="BW154" i="1"/>
  <c r="BB154" i="1"/>
  <c r="BK153" i="1"/>
  <c r="BL153" i="1"/>
  <c r="BM153" i="1"/>
  <c r="BN153" i="1"/>
  <c r="BO153" i="1"/>
  <c r="BP153" i="1"/>
  <c r="BQ153" i="1"/>
  <c r="BR153" i="1"/>
  <c r="BS153" i="1"/>
  <c r="BT153" i="1"/>
  <c r="BU153" i="1"/>
  <c r="CJ153" i="1"/>
  <c r="CI153" i="1"/>
  <c r="CG153" i="1"/>
  <c r="CF153" i="1"/>
  <c r="CE153" i="1"/>
  <c r="CC153" i="1"/>
  <c r="CB153" i="1"/>
  <c r="CA153" i="1"/>
  <c r="BY153" i="1"/>
  <c r="BW153" i="1"/>
  <c r="BB153" i="1"/>
  <c r="BK152" i="1"/>
  <c r="BL152" i="1"/>
  <c r="BM152" i="1"/>
  <c r="BN152" i="1"/>
  <c r="BO152" i="1"/>
  <c r="BP152" i="1"/>
  <c r="BQ152" i="1"/>
  <c r="BR152" i="1"/>
  <c r="BS152" i="1"/>
  <c r="BT152" i="1"/>
  <c r="BU152" i="1"/>
  <c r="CJ152" i="1"/>
  <c r="CI152" i="1"/>
  <c r="CG152" i="1"/>
  <c r="CF152" i="1"/>
  <c r="CE152" i="1"/>
  <c r="CC152" i="1"/>
  <c r="CB152" i="1"/>
  <c r="CA152" i="1"/>
  <c r="BY152" i="1"/>
  <c r="BW152" i="1"/>
  <c r="BB152" i="1"/>
  <c r="BK151" i="1"/>
  <c r="BL151" i="1"/>
  <c r="BM151" i="1"/>
  <c r="BN151" i="1"/>
  <c r="BO151" i="1"/>
  <c r="BP151" i="1"/>
  <c r="BQ151" i="1"/>
  <c r="BR151" i="1"/>
  <c r="BS151" i="1"/>
  <c r="BT151" i="1"/>
  <c r="BU151" i="1"/>
  <c r="CJ151" i="1"/>
  <c r="CI151" i="1"/>
  <c r="CG151" i="1"/>
  <c r="CF151" i="1"/>
  <c r="CE151" i="1"/>
  <c r="CC151" i="1"/>
  <c r="CB151" i="1"/>
  <c r="CA151" i="1"/>
  <c r="BY151" i="1"/>
  <c r="BW151" i="1"/>
  <c r="BB151" i="1"/>
  <c r="BK150" i="1"/>
  <c r="BL150" i="1"/>
  <c r="BM150" i="1"/>
  <c r="BN150" i="1"/>
  <c r="BO150" i="1"/>
  <c r="BP150" i="1"/>
  <c r="BQ150" i="1"/>
  <c r="BR150" i="1"/>
  <c r="BS150" i="1"/>
  <c r="BT150" i="1"/>
  <c r="BU150" i="1"/>
  <c r="CJ150" i="1"/>
  <c r="CI150" i="1"/>
  <c r="CG150" i="1"/>
  <c r="CF150" i="1"/>
  <c r="CE150" i="1"/>
  <c r="CC150" i="1"/>
  <c r="CB150" i="1"/>
  <c r="CA150" i="1"/>
  <c r="BY150" i="1"/>
  <c r="BW150" i="1"/>
  <c r="BB150" i="1"/>
  <c r="BK149" i="1"/>
  <c r="BL149" i="1"/>
  <c r="BM149" i="1"/>
  <c r="BN149" i="1"/>
  <c r="BO149" i="1"/>
  <c r="BP149" i="1"/>
  <c r="BQ149" i="1"/>
  <c r="BR149" i="1"/>
  <c r="BS149" i="1"/>
  <c r="BT149" i="1"/>
  <c r="BU149" i="1"/>
  <c r="CJ149" i="1"/>
  <c r="CI149" i="1"/>
  <c r="CG149" i="1"/>
  <c r="CF149" i="1"/>
  <c r="CE149" i="1"/>
  <c r="CC149" i="1"/>
  <c r="CB149" i="1"/>
  <c r="CA149" i="1"/>
  <c r="BY149" i="1"/>
  <c r="BW149" i="1"/>
  <c r="BB149" i="1"/>
  <c r="BK148" i="1"/>
  <c r="BL148" i="1"/>
  <c r="BM148" i="1"/>
  <c r="BN148" i="1"/>
  <c r="BO148" i="1"/>
  <c r="BP148" i="1"/>
  <c r="BQ148" i="1"/>
  <c r="BR148" i="1"/>
  <c r="BS148" i="1"/>
  <c r="BT148" i="1"/>
  <c r="BU148" i="1"/>
  <c r="CJ148" i="1"/>
  <c r="CI148" i="1"/>
  <c r="CG148" i="1"/>
  <c r="CF148" i="1"/>
  <c r="CE148" i="1"/>
  <c r="CC148" i="1"/>
  <c r="CB148" i="1"/>
  <c r="CA148" i="1"/>
  <c r="BY148" i="1"/>
  <c r="BW148" i="1"/>
  <c r="BB148" i="1"/>
  <c r="BK147" i="1"/>
  <c r="BL147" i="1"/>
  <c r="BM147" i="1"/>
  <c r="BN147" i="1"/>
  <c r="BO147" i="1"/>
  <c r="BP147" i="1"/>
  <c r="BQ147" i="1"/>
  <c r="BR147" i="1"/>
  <c r="BS147" i="1"/>
  <c r="BT147" i="1"/>
  <c r="BU147" i="1"/>
  <c r="CJ147" i="1"/>
  <c r="CI147" i="1"/>
  <c r="CG147" i="1"/>
  <c r="CF147" i="1"/>
  <c r="CE147" i="1"/>
  <c r="CC147" i="1"/>
  <c r="CB147" i="1"/>
  <c r="CA147" i="1"/>
  <c r="BY147" i="1"/>
  <c r="BW147" i="1"/>
  <c r="BB147" i="1"/>
  <c r="BK146" i="1"/>
  <c r="BL146" i="1"/>
  <c r="BM146" i="1"/>
  <c r="BN146" i="1"/>
  <c r="BO146" i="1"/>
  <c r="BP146" i="1"/>
  <c r="BQ146" i="1"/>
  <c r="BR146" i="1"/>
  <c r="BS146" i="1"/>
  <c r="BT146" i="1"/>
  <c r="BU146" i="1"/>
  <c r="CJ146" i="1"/>
  <c r="CI146" i="1"/>
  <c r="CG146" i="1"/>
  <c r="CF146" i="1"/>
  <c r="CE146" i="1"/>
  <c r="CC146" i="1"/>
  <c r="CB146" i="1"/>
  <c r="CA146" i="1"/>
  <c r="BY146" i="1"/>
  <c r="BW146" i="1"/>
  <c r="BB146" i="1"/>
  <c r="BK145" i="1"/>
  <c r="BL145" i="1"/>
  <c r="BM145" i="1"/>
  <c r="BN145" i="1"/>
  <c r="BO145" i="1"/>
  <c r="BP145" i="1"/>
  <c r="BQ145" i="1"/>
  <c r="BR145" i="1"/>
  <c r="BS145" i="1"/>
  <c r="BT145" i="1"/>
  <c r="BU145" i="1"/>
  <c r="CJ145" i="1"/>
  <c r="CI145" i="1"/>
  <c r="CG145" i="1"/>
  <c r="CF145" i="1"/>
  <c r="CE145" i="1"/>
  <c r="CC145" i="1"/>
  <c r="CB145" i="1"/>
  <c r="CA145" i="1"/>
  <c r="BY145" i="1"/>
  <c r="BW145" i="1"/>
  <c r="BB145" i="1"/>
  <c r="BK144" i="1"/>
  <c r="BL144" i="1"/>
  <c r="BM144" i="1"/>
  <c r="BN144" i="1"/>
  <c r="BO144" i="1"/>
  <c r="BP144" i="1"/>
  <c r="BQ144" i="1"/>
  <c r="BR144" i="1"/>
  <c r="BS144" i="1"/>
  <c r="BT144" i="1"/>
  <c r="BU144" i="1"/>
  <c r="CJ144" i="1"/>
  <c r="CI144" i="1"/>
  <c r="CG144" i="1"/>
  <c r="CF144" i="1"/>
  <c r="CE144" i="1"/>
  <c r="CC144" i="1"/>
  <c r="CB144" i="1"/>
  <c r="CA144" i="1"/>
  <c r="BY144" i="1"/>
  <c r="BW144" i="1"/>
  <c r="BB144" i="1"/>
  <c r="BK143" i="1"/>
  <c r="BL143" i="1"/>
  <c r="BM143" i="1"/>
  <c r="BN143" i="1"/>
  <c r="BO143" i="1"/>
  <c r="BP143" i="1"/>
  <c r="BQ143" i="1"/>
  <c r="BR143" i="1"/>
  <c r="BS143" i="1"/>
  <c r="BT143" i="1"/>
  <c r="BU143" i="1"/>
  <c r="CJ143" i="1"/>
  <c r="CI143" i="1"/>
  <c r="CG143" i="1"/>
  <c r="CF143" i="1"/>
  <c r="CE143" i="1"/>
  <c r="CC143" i="1"/>
  <c r="CB143" i="1"/>
  <c r="CA143" i="1"/>
  <c r="BY143" i="1"/>
  <c r="BW143" i="1"/>
  <c r="BB143" i="1"/>
  <c r="BK142" i="1"/>
  <c r="BL142" i="1"/>
  <c r="BM142" i="1"/>
  <c r="BN142" i="1"/>
  <c r="BO142" i="1"/>
  <c r="BP142" i="1"/>
  <c r="BQ142" i="1"/>
  <c r="BR142" i="1"/>
  <c r="BS142" i="1"/>
  <c r="BT142" i="1"/>
  <c r="BU142" i="1"/>
  <c r="CJ142" i="1"/>
  <c r="CI142" i="1"/>
  <c r="CG142" i="1"/>
  <c r="CF142" i="1"/>
  <c r="CE142" i="1"/>
  <c r="CC142" i="1"/>
  <c r="CB142" i="1"/>
  <c r="CA142" i="1"/>
  <c r="BY142" i="1"/>
  <c r="BW142" i="1"/>
  <c r="BB142" i="1"/>
  <c r="BK141" i="1"/>
  <c r="BL141" i="1"/>
  <c r="BM141" i="1"/>
  <c r="BN141" i="1"/>
  <c r="BO141" i="1"/>
  <c r="BP141" i="1"/>
  <c r="BQ141" i="1"/>
  <c r="BR141" i="1"/>
  <c r="BS141" i="1"/>
  <c r="BT141" i="1"/>
  <c r="BU141" i="1"/>
  <c r="CJ141" i="1"/>
  <c r="CI141" i="1"/>
  <c r="CG141" i="1"/>
  <c r="CF141" i="1"/>
  <c r="CE141" i="1"/>
  <c r="CC141" i="1"/>
  <c r="CB141" i="1"/>
  <c r="CA141" i="1"/>
  <c r="BY141" i="1"/>
  <c r="BW141" i="1"/>
  <c r="BB141" i="1"/>
  <c r="BK140" i="1"/>
  <c r="BL140" i="1"/>
  <c r="BM140" i="1"/>
  <c r="BN140" i="1"/>
  <c r="BO140" i="1"/>
  <c r="BP140" i="1"/>
  <c r="BQ140" i="1"/>
  <c r="BR140" i="1"/>
  <c r="BS140" i="1"/>
  <c r="BT140" i="1"/>
  <c r="BU140" i="1"/>
  <c r="CJ140" i="1"/>
  <c r="CI140" i="1"/>
  <c r="CG140" i="1"/>
  <c r="CF140" i="1"/>
  <c r="CE140" i="1"/>
  <c r="CC140" i="1"/>
  <c r="CB140" i="1"/>
  <c r="CA140" i="1"/>
  <c r="BY140" i="1"/>
  <c r="BW140" i="1"/>
  <c r="BB140" i="1"/>
  <c r="BK139" i="1"/>
  <c r="BL139" i="1"/>
  <c r="BM139" i="1"/>
  <c r="BN139" i="1"/>
  <c r="BO139" i="1"/>
  <c r="BP139" i="1"/>
  <c r="BQ139" i="1"/>
  <c r="BR139" i="1"/>
  <c r="BS139" i="1"/>
  <c r="BT139" i="1"/>
  <c r="BU139" i="1"/>
  <c r="CJ139" i="1"/>
  <c r="CI139" i="1"/>
  <c r="CG139" i="1"/>
  <c r="CF139" i="1"/>
  <c r="CE139" i="1"/>
  <c r="CC139" i="1"/>
  <c r="CB139" i="1"/>
  <c r="CA139" i="1"/>
  <c r="BY139" i="1"/>
  <c r="BW139" i="1"/>
  <c r="BB139" i="1"/>
  <c r="BK138" i="1"/>
  <c r="BL138" i="1"/>
  <c r="BM138" i="1"/>
  <c r="BN138" i="1"/>
  <c r="BO138" i="1"/>
  <c r="BP138" i="1"/>
  <c r="BQ138" i="1"/>
  <c r="BR138" i="1"/>
  <c r="BS138" i="1"/>
  <c r="BT138" i="1"/>
  <c r="BU138" i="1"/>
  <c r="CJ138" i="1"/>
  <c r="CI138" i="1"/>
  <c r="CG138" i="1"/>
  <c r="CF138" i="1"/>
  <c r="CE138" i="1"/>
  <c r="CC138" i="1"/>
  <c r="CB138" i="1"/>
  <c r="CA138" i="1"/>
  <c r="BY138" i="1"/>
  <c r="BW138" i="1"/>
  <c r="BB138" i="1"/>
  <c r="BK137" i="1"/>
  <c r="BL137" i="1"/>
  <c r="BM137" i="1"/>
  <c r="BN137" i="1"/>
  <c r="BO137" i="1"/>
  <c r="BP137" i="1"/>
  <c r="BQ137" i="1"/>
  <c r="BR137" i="1"/>
  <c r="BS137" i="1"/>
  <c r="BT137" i="1"/>
  <c r="BU137" i="1"/>
  <c r="CJ137" i="1"/>
  <c r="CI137" i="1"/>
  <c r="CG137" i="1"/>
  <c r="CF137" i="1"/>
  <c r="CE137" i="1"/>
  <c r="CC137" i="1"/>
  <c r="CB137" i="1"/>
  <c r="CA137" i="1"/>
  <c r="BY137" i="1"/>
  <c r="BW137" i="1"/>
  <c r="BB137" i="1"/>
  <c r="BK136" i="1"/>
  <c r="BL136" i="1"/>
  <c r="BM136" i="1"/>
  <c r="BN136" i="1"/>
  <c r="BO136" i="1"/>
  <c r="BP136" i="1"/>
  <c r="BQ136" i="1"/>
  <c r="BR136" i="1"/>
  <c r="BS136" i="1"/>
  <c r="BT136" i="1"/>
  <c r="BU136" i="1"/>
  <c r="CJ136" i="1"/>
  <c r="CI136" i="1"/>
  <c r="CG136" i="1"/>
  <c r="CF136" i="1"/>
  <c r="CE136" i="1"/>
  <c r="CC136" i="1"/>
  <c r="CB136" i="1"/>
  <c r="CA136" i="1"/>
  <c r="BY136" i="1"/>
  <c r="BW136" i="1"/>
  <c r="BB136" i="1"/>
  <c r="BK135" i="1"/>
  <c r="BL135" i="1"/>
  <c r="BM135" i="1"/>
  <c r="BN135" i="1"/>
  <c r="BO135" i="1"/>
  <c r="BP135" i="1"/>
  <c r="BQ135" i="1"/>
  <c r="BR135" i="1"/>
  <c r="BS135" i="1"/>
  <c r="BT135" i="1"/>
  <c r="BU135" i="1"/>
  <c r="CJ135" i="1"/>
  <c r="CI135" i="1"/>
  <c r="CG135" i="1"/>
  <c r="CF135" i="1"/>
  <c r="CE135" i="1"/>
  <c r="CC135" i="1"/>
  <c r="CB135" i="1"/>
  <c r="CA135" i="1"/>
  <c r="BY135" i="1"/>
  <c r="BW135" i="1"/>
  <c r="BB135" i="1"/>
  <c r="BK134" i="1"/>
  <c r="BL134" i="1"/>
  <c r="BM134" i="1"/>
  <c r="BN134" i="1"/>
  <c r="BO134" i="1"/>
  <c r="BP134" i="1"/>
  <c r="BQ134" i="1"/>
  <c r="BR134" i="1"/>
  <c r="BS134" i="1"/>
  <c r="BT134" i="1"/>
  <c r="BU134" i="1"/>
  <c r="CJ134" i="1"/>
  <c r="CI134" i="1"/>
  <c r="CG134" i="1"/>
  <c r="CF134" i="1"/>
  <c r="CE134" i="1"/>
  <c r="CC134" i="1"/>
  <c r="CB134" i="1"/>
  <c r="CA134" i="1"/>
  <c r="BY134" i="1"/>
  <c r="BW134" i="1"/>
  <c r="BB134" i="1"/>
  <c r="BK133" i="1"/>
  <c r="BL133" i="1"/>
  <c r="BM133" i="1"/>
  <c r="BN133" i="1"/>
  <c r="BO133" i="1"/>
  <c r="BP133" i="1"/>
  <c r="BQ133" i="1"/>
  <c r="BR133" i="1"/>
  <c r="BS133" i="1"/>
  <c r="BT133" i="1"/>
  <c r="BU133" i="1"/>
  <c r="CJ133" i="1"/>
  <c r="CI133" i="1"/>
  <c r="CG133" i="1"/>
  <c r="CF133" i="1"/>
  <c r="CE133" i="1"/>
  <c r="CC133" i="1"/>
  <c r="CB133" i="1"/>
  <c r="CA133" i="1"/>
  <c r="BY133" i="1"/>
  <c r="BW133" i="1"/>
  <c r="BB133" i="1"/>
  <c r="BK132" i="1"/>
  <c r="BL132" i="1"/>
  <c r="BM132" i="1"/>
  <c r="BN132" i="1"/>
  <c r="BO132" i="1"/>
  <c r="BP132" i="1"/>
  <c r="BQ132" i="1"/>
  <c r="BR132" i="1"/>
  <c r="BS132" i="1"/>
  <c r="BT132" i="1"/>
  <c r="BU132" i="1"/>
  <c r="CJ132" i="1"/>
  <c r="CI132" i="1"/>
  <c r="CG132" i="1"/>
  <c r="CF132" i="1"/>
  <c r="CE132" i="1"/>
  <c r="CC132" i="1"/>
  <c r="CB132" i="1"/>
  <c r="CA132" i="1"/>
  <c r="BY132" i="1"/>
  <c r="BW132" i="1"/>
  <c r="BB132" i="1"/>
  <c r="BK131" i="1"/>
  <c r="BL131" i="1"/>
  <c r="BM131" i="1"/>
  <c r="BN131" i="1"/>
  <c r="BO131" i="1"/>
  <c r="BP131" i="1"/>
  <c r="BQ131" i="1"/>
  <c r="BR131" i="1"/>
  <c r="BS131" i="1"/>
  <c r="BT131" i="1"/>
  <c r="BU131" i="1"/>
  <c r="CJ131" i="1"/>
  <c r="CI131" i="1"/>
  <c r="CG131" i="1"/>
  <c r="CF131" i="1"/>
  <c r="CE131" i="1"/>
  <c r="CC131" i="1"/>
  <c r="CB131" i="1"/>
  <c r="CA131" i="1"/>
  <c r="BY131" i="1"/>
  <c r="BW131" i="1"/>
  <c r="BB131" i="1"/>
  <c r="BK130" i="1"/>
  <c r="BL130" i="1"/>
  <c r="BM130" i="1"/>
  <c r="BN130" i="1"/>
  <c r="BO130" i="1"/>
  <c r="BP130" i="1"/>
  <c r="BQ130" i="1"/>
  <c r="BR130" i="1"/>
  <c r="BS130" i="1"/>
  <c r="BT130" i="1"/>
  <c r="BU130" i="1"/>
  <c r="CJ130" i="1"/>
  <c r="CI130" i="1"/>
  <c r="CG130" i="1"/>
  <c r="CF130" i="1"/>
  <c r="CE130" i="1"/>
  <c r="CC130" i="1"/>
  <c r="CB130" i="1"/>
  <c r="CA130" i="1"/>
  <c r="BY130" i="1"/>
  <c r="BW130" i="1"/>
  <c r="BB130" i="1"/>
  <c r="BK129" i="1"/>
  <c r="BL129" i="1"/>
  <c r="BM129" i="1"/>
  <c r="BN129" i="1"/>
  <c r="BO129" i="1"/>
  <c r="BP129" i="1"/>
  <c r="BQ129" i="1"/>
  <c r="BR129" i="1"/>
  <c r="BS129" i="1"/>
  <c r="BT129" i="1"/>
  <c r="BU129" i="1"/>
  <c r="CJ129" i="1"/>
  <c r="CI129" i="1"/>
  <c r="CG129" i="1"/>
  <c r="CF129" i="1"/>
  <c r="CE129" i="1"/>
  <c r="CC129" i="1"/>
  <c r="CB129" i="1"/>
  <c r="CA129" i="1"/>
  <c r="BY129" i="1"/>
  <c r="BW129" i="1"/>
  <c r="BB129" i="1"/>
  <c r="BK128" i="1"/>
  <c r="BL128" i="1"/>
  <c r="BM128" i="1"/>
  <c r="BN128" i="1"/>
  <c r="BO128" i="1"/>
  <c r="BP128" i="1"/>
  <c r="BQ128" i="1"/>
  <c r="BR128" i="1"/>
  <c r="BS128" i="1"/>
  <c r="BT128" i="1"/>
  <c r="BU128" i="1"/>
  <c r="CJ128" i="1"/>
  <c r="CI128" i="1"/>
  <c r="CG128" i="1"/>
  <c r="CF128" i="1"/>
  <c r="CE128" i="1"/>
  <c r="CC128" i="1"/>
  <c r="CB128" i="1"/>
  <c r="CA128" i="1"/>
  <c r="BY128" i="1"/>
  <c r="BW128" i="1"/>
  <c r="BB128" i="1"/>
  <c r="BK127" i="1"/>
  <c r="BL127" i="1"/>
  <c r="BM127" i="1"/>
  <c r="BN127" i="1"/>
  <c r="BO127" i="1"/>
  <c r="BP127" i="1"/>
  <c r="BQ127" i="1"/>
  <c r="BR127" i="1"/>
  <c r="BS127" i="1"/>
  <c r="BT127" i="1"/>
  <c r="BU127" i="1"/>
  <c r="CJ127" i="1"/>
  <c r="CI127" i="1"/>
  <c r="CG127" i="1"/>
  <c r="CF127" i="1"/>
  <c r="CE127" i="1"/>
  <c r="CC127" i="1"/>
  <c r="CB127" i="1"/>
  <c r="CA127" i="1"/>
  <c r="BY127" i="1"/>
  <c r="BW127" i="1"/>
  <c r="BB127" i="1"/>
  <c r="BK126" i="1"/>
  <c r="BL126" i="1"/>
  <c r="BM126" i="1"/>
  <c r="BN126" i="1"/>
  <c r="BO126" i="1"/>
  <c r="BP126" i="1"/>
  <c r="BQ126" i="1"/>
  <c r="BR126" i="1"/>
  <c r="BS126" i="1"/>
  <c r="BT126" i="1"/>
  <c r="BU126" i="1"/>
  <c r="CJ126" i="1"/>
  <c r="CI126" i="1"/>
  <c r="CG126" i="1"/>
  <c r="CF126" i="1"/>
  <c r="CE126" i="1"/>
  <c r="CC126" i="1"/>
  <c r="CB126" i="1"/>
  <c r="CA126" i="1"/>
  <c r="BY126" i="1"/>
  <c r="BW126" i="1"/>
  <c r="BB126" i="1"/>
  <c r="BK125" i="1"/>
  <c r="BL125" i="1"/>
  <c r="BM125" i="1"/>
  <c r="BN125" i="1"/>
  <c r="BO125" i="1"/>
  <c r="BP125" i="1"/>
  <c r="BQ125" i="1"/>
  <c r="BR125" i="1"/>
  <c r="BS125" i="1"/>
  <c r="BT125" i="1"/>
  <c r="BU125" i="1"/>
  <c r="CJ125" i="1"/>
  <c r="CI125" i="1"/>
  <c r="CG125" i="1"/>
  <c r="CF125" i="1"/>
  <c r="CE125" i="1"/>
  <c r="CC125" i="1"/>
  <c r="CB125" i="1"/>
  <c r="CA125" i="1"/>
  <c r="BY125" i="1"/>
  <c r="BW125" i="1"/>
  <c r="BB125" i="1"/>
  <c r="BK124" i="1"/>
  <c r="BL124" i="1"/>
  <c r="BM124" i="1"/>
  <c r="BN124" i="1"/>
  <c r="BO124" i="1"/>
  <c r="BP124" i="1"/>
  <c r="BQ124" i="1"/>
  <c r="BR124" i="1"/>
  <c r="BS124" i="1"/>
  <c r="BT124" i="1"/>
  <c r="BU124" i="1"/>
  <c r="CJ124" i="1"/>
  <c r="CI124" i="1"/>
  <c r="CG124" i="1"/>
  <c r="CF124" i="1"/>
  <c r="CE124" i="1"/>
  <c r="CC124" i="1"/>
  <c r="CB124" i="1"/>
  <c r="CA124" i="1"/>
  <c r="BY124" i="1"/>
  <c r="BW124" i="1"/>
  <c r="BB124" i="1"/>
  <c r="BK123" i="1"/>
  <c r="BL123" i="1"/>
  <c r="BM123" i="1"/>
  <c r="BN123" i="1"/>
  <c r="BO123" i="1"/>
  <c r="BP123" i="1"/>
  <c r="BQ123" i="1"/>
  <c r="BR123" i="1"/>
  <c r="BS123" i="1"/>
  <c r="BT123" i="1"/>
  <c r="BU123" i="1"/>
  <c r="CJ123" i="1"/>
  <c r="CI123" i="1"/>
  <c r="CG123" i="1"/>
  <c r="CF123" i="1"/>
  <c r="CE123" i="1"/>
  <c r="CC123" i="1"/>
  <c r="CB123" i="1"/>
  <c r="CA123" i="1"/>
  <c r="BY123" i="1"/>
  <c r="BW123" i="1"/>
  <c r="BB123" i="1"/>
  <c r="BK122" i="1"/>
  <c r="BL122" i="1"/>
  <c r="BM122" i="1"/>
  <c r="BN122" i="1"/>
  <c r="BO122" i="1"/>
  <c r="BP122" i="1"/>
  <c r="BQ122" i="1"/>
  <c r="BR122" i="1"/>
  <c r="BS122" i="1"/>
  <c r="BT122" i="1"/>
  <c r="BU122" i="1"/>
  <c r="CJ122" i="1"/>
  <c r="CI122" i="1"/>
  <c r="CG122" i="1"/>
  <c r="CF122" i="1"/>
  <c r="CE122" i="1"/>
  <c r="CC122" i="1"/>
  <c r="CB122" i="1"/>
  <c r="CA122" i="1"/>
  <c r="BY122" i="1"/>
  <c r="BW122" i="1"/>
  <c r="BB122" i="1"/>
  <c r="BK121" i="1"/>
  <c r="BL121" i="1"/>
  <c r="BM121" i="1"/>
  <c r="BN121" i="1"/>
  <c r="BO121" i="1"/>
  <c r="BP121" i="1"/>
  <c r="BQ121" i="1"/>
  <c r="BR121" i="1"/>
  <c r="BS121" i="1"/>
  <c r="BT121" i="1"/>
  <c r="BU121" i="1"/>
  <c r="CJ121" i="1"/>
  <c r="CI121" i="1"/>
  <c r="CG121" i="1"/>
  <c r="CF121" i="1"/>
  <c r="CE121" i="1"/>
  <c r="CC121" i="1"/>
  <c r="CB121" i="1"/>
  <c r="CA121" i="1"/>
  <c r="BY121" i="1"/>
  <c r="BW121" i="1"/>
  <c r="BB121" i="1"/>
  <c r="BK120" i="1"/>
  <c r="BL120" i="1"/>
  <c r="BM120" i="1"/>
  <c r="BN120" i="1"/>
  <c r="BO120" i="1"/>
  <c r="BP120" i="1"/>
  <c r="BQ120" i="1"/>
  <c r="BR120" i="1"/>
  <c r="BS120" i="1"/>
  <c r="BT120" i="1"/>
  <c r="BU120" i="1"/>
  <c r="CJ120" i="1"/>
  <c r="CI120" i="1"/>
  <c r="CG120" i="1"/>
  <c r="CF120" i="1"/>
  <c r="CE120" i="1"/>
  <c r="CC120" i="1"/>
  <c r="CB120" i="1"/>
  <c r="CA120" i="1"/>
  <c r="BY120" i="1"/>
  <c r="BW120" i="1"/>
  <c r="BB120" i="1"/>
  <c r="BK119" i="1"/>
  <c r="BL119" i="1"/>
  <c r="BM119" i="1"/>
  <c r="BN119" i="1"/>
  <c r="BO119" i="1"/>
  <c r="BP119" i="1"/>
  <c r="BQ119" i="1"/>
  <c r="BR119" i="1"/>
  <c r="BS119" i="1"/>
  <c r="BT119" i="1"/>
  <c r="BU119" i="1"/>
  <c r="CJ119" i="1"/>
  <c r="CI119" i="1"/>
  <c r="CG119" i="1"/>
  <c r="CF119" i="1"/>
  <c r="CE119" i="1"/>
  <c r="CC119" i="1"/>
  <c r="CB119" i="1"/>
  <c r="CA119" i="1"/>
  <c r="BY119" i="1"/>
  <c r="BW119" i="1"/>
  <c r="BB119" i="1"/>
  <c r="BK118" i="1"/>
  <c r="BL118" i="1"/>
  <c r="BM118" i="1"/>
  <c r="BN118" i="1"/>
  <c r="BO118" i="1"/>
  <c r="BP118" i="1"/>
  <c r="BQ118" i="1"/>
  <c r="BR118" i="1"/>
  <c r="BS118" i="1"/>
  <c r="BT118" i="1"/>
  <c r="BU118" i="1"/>
  <c r="CJ118" i="1"/>
  <c r="CI118" i="1"/>
  <c r="CG118" i="1"/>
  <c r="CF118" i="1"/>
  <c r="CE118" i="1"/>
  <c r="CC118" i="1"/>
  <c r="CB118" i="1"/>
  <c r="CA118" i="1"/>
  <c r="BY118" i="1"/>
  <c r="BW118" i="1"/>
  <c r="BB118" i="1"/>
  <c r="BK117" i="1"/>
  <c r="BL117" i="1"/>
  <c r="BM117" i="1"/>
  <c r="BN117" i="1"/>
  <c r="BO117" i="1"/>
  <c r="BP117" i="1"/>
  <c r="BQ117" i="1"/>
  <c r="BR117" i="1"/>
  <c r="BS117" i="1"/>
  <c r="BT117" i="1"/>
  <c r="BU117" i="1"/>
  <c r="CJ117" i="1"/>
  <c r="CI117" i="1"/>
  <c r="CG117" i="1"/>
  <c r="CF117" i="1"/>
  <c r="CE117" i="1"/>
  <c r="CC117" i="1"/>
  <c r="CB117" i="1"/>
  <c r="CA117" i="1"/>
  <c r="BY117" i="1"/>
  <c r="BW117" i="1"/>
  <c r="BB117" i="1"/>
  <c r="BK116" i="1"/>
  <c r="BL116" i="1"/>
  <c r="BM116" i="1"/>
  <c r="BN116" i="1"/>
  <c r="BO116" i="1"/>
  <c r="BP116" i="1"/>
  <c r="BQ116" i="1"/>
  <c r="BR116" i="1"/>
  <c r="BS116" i="1"/>
  <c r="BT116" i="1"/>
  <c r="BU116" i="1"/>
  <c r="CJ116" i="1"/>
  <c r="CI116" i="1"/>
  <c r="CG116" i="1"/>
  <c r="CF116" i="1"/>
  <c r="CE116" i="1"/>
  <c r="CC116" i="1"/>
  <c r="CB116" i="1"/>
  <c r="CA116" i="1"/>
  <c r="BY116" i="1"/>
  <c r="BW116" i="1"/>
  <c r="BB116" i="1"/>
  <c r="BK115" i="1"/>
  <c r="BL115" i="1"/>
  <c r="BM115" i="1"/>
  <c r="BN115" i="1"/>
  <c r="BO115" i="1"/>
  <c r="BP115" i="1"/>
  <c r="BQ115" i="1"/>
  <c r="BR115" i="1"/>
  <c r="BS115" i="1"/>
  <c r="BT115" i="1"/>
  <c r="BU115" i="1"/>
  <c r="CJ115" i="1"/>
  <c r="CI115" i="1"/>
  <c r="CG115" i="1"/>
  <c r="CF115" i="1"/>
  <c r="CE115" i="1"/>
  <c r="CC115" i="1"/>
  <c r="CB115" i="1"/>
  <c r="CA115" i="1"/>
  <c r="BY115" i="1"/>
  <c r="BW115" i="1"/>
  <c r="BB115" i="1"/>
  <c r="BK114" i="1"/>
  <c r="BL114" i="1"/>
  <c r="BM114" i="1"/>
  <c r="BN114" i="1"/>
  <c r="BO114" i="1"/>
  <c r="BP114" i="1"/>
  <c r="BQ114" i="1"/>
  <c r="BR114" i="1"/>
  <c r="BS114" i="1"/>
  <c r="BT114" i="1"/>
  <c r="BU114" i="1"/>
  <c r="CJ114" i="1"/>
  <c r="CI114" i="1"/>
  <c r="CG114" i="1"/>
  <c r="CF114" i="1"/>
  <c r="CE114" i="1"/>
  <c r="CC114" i="1"/>
  <c r="CB114" i="1"/>
  <c r="CA114" i="1"/>
  <c r="BY114" i="1"/>
  <c r="BW114" i="1"/>
  <c r="BB114" i="1"/>
  <c r="BK113" i="1"/>
  <c r="BL113" i="1"/>
  <c r="BM113" i="1"/>
  <c r="BN113" i="1"/>
  <c r="BO113" i="1"/>
  <c r="BP113" i="1"/>
  <c r="BQ113" i="1"/>
  <c r="BR113" i="1"/>
  <c r="BS113" i="1"/>
  <c r="BT113" i="1"/>
  <c r="BU113" i="1"/>
  <c r="CJ113" i="1"/>
  <c r="CI113" i="1"/>
  <c r="CG113" i="1"/>
  <c r="CF113" i="1"/>
  <c r="CE113" i="1"/>
  <c r="CC113" i="1"/>
  <c r="CB113" i="1"/>
  <c r="CA113" i="1"/>
  <c r="BY113" i="1"/>
  <c r="BW113" i="1"/>
  <c r="BB113" i="1"/>
  <c r="BK112" i="1"/>
  <c r="BL112" i="1"/>
  <c r="BM112" i="1"/>
  <c r="BN112" i="1"/>
  <c r="BO112" i="1"/>
  <c r="BP112" i="1"/>
  <c r="BQ112" i="1"/>
  <c r="BR112" i="1"/>
  <c r="BS112" i="1"/>
  <c r="BT112" i="1"/>
  <c r="BU112" i="1"/>
  <c r="CJ112" i="1"/>
  <c r="CI112" i="1"/>
  <c r="CG112" i="1"/>
  <c r="CF112" i="1"/>
  <c r="CE112" i="1"/>
  <c r="CC112" i="1"/>
  <c r="CB112" i="1"/>
  <c r="CA112" i="1"/>
  <c r="BY112" i="1"/>
  <c r="BW112" i="1"/>
  <c r="BB112" i="1"/>
  <c r="BK111" i="1"/>
  <c r="BL111" i="1"/>
  <c r="BM111" i="1"/>
  <c r="BN111" i="1"/>
  <c r="BO111" i="1"/>
  <c r="BP111" i="1"/>
  <c r="BQ111" i="1"/>
  <c r="BR111" i="1"/>
  <c r="BS111" i="1"/>
  <c r="BT111" i="1"/>
  <c r="BU111" i="1"/>
  <c r="CJ111" i="1"/>
  <c r="CI111" i="1"/>
  <c r="CG111" i="1"/>
  <c r="CF111" i="1"/>
  <c r="CE111" i="1"/>
  <c r="CC111" i="1"/>
  <c r="CB111" i="1"/>
  <c r="CA111" i="1"/>
  <c r="BY111" i="1"/>
  <c r="BW111" i="1"/>
  <c r="BB111" i="1"/>
  <c r="BK110" i="1"/>
  <c r="BL110" i="1"/>
  <c r="BM110" i="1"/>
  <c r="BN110" i="1"/>
  <c r="BO110" i="1"/>
  <c r="BP110" i="1"/>
  <c r="BQ110" i="1"/>
  <c r="BR110" i="1"/>
  <c r="BS110" i="1"/>
  <c r="BT110" i="1"/>
  <c r="BU110" i="1"/>
  <c r="CJ110" i="1"/>
  <c r="CI110" i="1"/>
  <c r="CG110" i="1"/>
  <c r="CF110" i="1"/>
  <c r="CE110" i="1"/>
  <c r="CC110" i="1"/>
  <c r="CB110" i="1"/>
  <c r="CA110" i="1"/>
  <c r="BY110" i="1"/>
  <c r="BW110" i="1"/>
  <c r="BB110" i="1"/>
  <c r="BK109" i="1"/>
  <c r="BL109" i="1"/>
  <c r="BM109" i="1"/>
  <c r="BN109" i="1"/>
  <c r="BO109" i="1"/>
  <c r="BP109" i="1"/>
  <c r="BQ109" i="1"/>
  <c r="BR109" i="1"/>
  <c r="BS109" i="1"/>
  <c r="BT109" i="1"/>
  <c r="BU109" i="1"/>
  <c r="CJ109" i="1"/>
  <c r="CI109" i="1"/>
  <c r="CG109" i="1"/>
  <c r="CF109" i="1"/>
  <c r="CE109" i="1"/>
  <c r="CC109" i="1"/>
  <c r="CB109" i="1"/>
  <c r="CA109" i="1"/>
  <c r="BY109" i="1"/>
  <c r="BW109" i="1"/>
  <c r="BB109" i="1"/>
  <c r="BK108" i="1"/>
  <c r="BL108" i="1"/>
  <c r="BM108" i="1"/>
  <c r="BN108" i="1"/>
  <c r="BO108" i="1"/>
  <c r="BP108" i="1"/>
  <c r="BQ108" i="1"/>
  <c r="BR108" i="1"/>
  <c r="BS108" i="1"/>
  <c r="BT108" i="1"/>
  <c r="BU108" i="1"/>
  <c r="CJ108" i="1"/>
  <c r="CI108" i="1"/>
  <c r="CG108" i="1"/>
  <c r="CF108" i="1"/>
  <c r="CE108" i="1"/>
  <c r="CC108" i="1"/>
  <c r="CB108" i="1"/>
  <c r="CA108" i="1"/>
  <c r="BY108" i="1"/>
  <c r="BW108" i="1"/>
  <c r="BB108" i="1"/>
  <c r="BK107" i="1"/>
  <c r="BL107" i="1"/>
  <c r="BM107" i="1"/>
  <c r="BN107" i="1"/>
  <c r="BO107" i="1"/>
  <c r="BP107" i="1"/>
  <c r="BQ107" i="1"/>
  <c r="BR107" i="1"/>
  <c r="BS107" i="1"/>
  <c r="BT107" i="1"/>
  <c r="BU107" i="1"/>
  <c r="CJ107" i="1"/>
  <c r="CI107" i="1"/>
  <c r="CG107" i="1"/>
  <c r="CF107" i="1"/>
  <c r="CE107" i="1"/>
  <c r="CC107" i="1"/>
  <c r="CB107" i="1"/>
  <c r="CA107" i="1"/>
  <c r="BY107" i="1"/>
  <c r="BW107" i="1"/>
  <c r="BB107" i="1"/>
  <c r="BK106" i="1"/>
  <c r="BL106" i="1"/>
  <c r="BM106" i="1"/>
  <c r="BN106" i="1"/>
  <c r="BO106" i="1"/>
  <c r="BP106" i="1"/>
  <c r="BQ106" i="1"/>
  <c r="BR106" i="1"/>
  <c r="BS106" i="1"/>
  <c r="BT106" i="1"/>
  <c r="BU106" i="1"/>
  <c r="CJ106" i="1"/>
  <c r="CI106" i="1"/>
  <c r="CG106" i="1"/>
  <c r="CF106" i="1"/>
  <c r="CE106" i="1"/>
  <c r="CC106" i="1"/>
  <c r="CB106" i="1"/>
  <c r="CA106" i="1"/>
  <c r="BY106" i="1"/>
  <c r="BW106" i="1"/>
  <c r="BB106" i="1"/>
  <c r="BK105" i="1"/>
  <c r="BL105" i="1"/>
  <c r="BM105" i="1"/>
  <c r="BN105" i="1"/>
  <c r="BO105" i="1"/>
  <c r="BP105" i="1"/>
  <c r="BQ105" i="1"/>
  <c r="BR105" i="1"/>
  <c r="BS105" i="1"/>
  <c r="BT105" i="1"/>
  <c r="BU105" i="1"/>
  <c r="CJ105" i="1"/>
  <c r="CI105" i="1"/>
  <c r="CG105" i="1"/>
  <c r="CF105" i="1"/>
  <c r="CE105" i="1"/>
  <c r="CC105" i="1"/>
  <c r="CB105" i="1"/>
  <c r="CA105" i="1"/>
  <c r="BY105" i="1"/>
  <c r="BW105" i="1"/>
  <c r="BB105" i="1"/>
  <c r="BK104" i="1"/>
  <c r="BL104" i="1"/>
  <c r="BM104" i="1"/>
  <c r="BN104" i="1"/>
  <c r="BO104" i="1"/>
  <c r="BP104" i="1"/>
  <c r="BQ104" i="1"/>
  <c r="BR104" i="1"/>
  <c r="BS104" i="1"/>
  <c r="BT104" i="1"/>
  <c r="BU104" i="1"/>
  <c r="CJ104" i="1"/>
  <c r="CI104" i="1"/>
  <c r="CG104" i="1"/>
  <c r="CF104" i="1"/>
  <c r="CE104" i="1"/>
  <c r="CC104" i="1"/>
  <c r="CB104" i="1"/>
  <c r="CA104" i="1"/>
  <c r="BY104" i="1"/>
  <c r="BW104" i="1"/>
  <c r="BB104" i="1"/>
  <c r="BK103" i="1"/>
  <c r="BL103" i="1"/>
  <c r="BM103" i="1"/>
  <c r="BN103" i="1"/>
  <c r="BO103" i="1"/>
  <c r="BP103" i="1"/>
  <c r="BQ103" i="1"/>
  <c r="BR103" i="1"/>
  <c r="BS103" i="1"/>
  <c r="BT103" i="1"/>
  <c r="BU103" i="1"/>
  <c r="CJ103" i="1"/>
  <c r="CI103" i="1"/>
  <c r="CG103" i="1"/>
  <c r="CF103" i="1"/>
  <c r="CE103" i="1"/>
  <c r="CC103" i="1"/>
  <c r="CB103" i="1"/>
  <c r="CA103" i="1"/>
  <c r="BY103" i="1"/>
  <c r="BW103" i="1"/>
  <c r="BB103" i="1"/>
  <c r="BK102" i="1"/>
  <c r="BL102" i="1"/>
  <c r="BM102" i="1"/>
  <c r="BN102" i="1"/>
  <c r="BO102" i="1"/>
  <c r="BP102" i="1"/>
  <c r="BQ102" i="1"/>
  <c r="BR102" i="1"/>
  <c r="BS102" i="1"/>
  <c r="BT102" i="1"/>
  <c r="BU102" i="1"/>
  <c r="CJ102" i="1"/>
  <c r="CI102" i="1"/>
  <c r="CG102" i="1"/>
  <c r="CF102" i="1"/>
  <c r="CE102" i="1"/>
  <c r="CC102" i="1"/>
  <c r="CB102" i="1"/>
  <c r="CA102" i="1"/>
  <c r="BY102" i="1"/>
  <c r="BW102" i="1"/>
  <c r="BB102" i="1"/>
  <c r="BK101" i="1"/>
  <c r="BL101" i="1"/>
  <c r="BM101" i="1"/>
  <c r="BN101" i="1"/>
  <c r="BO101" i="1"/>
  <c r="BP101" i="1"/>
  <c r="BQ101" i="1"/>
  <c r="BR101" i="1"/>
  <c r="BS101" i="1"/>
  <c r="BT101" i="1"/>
  <c r="BU101" i="1"/>
  <c r="CJ101" i="1"/>
  <c r="CI101" i="1"/>
  <c r="CG101" i="1"/>
  <c r="CF101" i="1"/>
  <c r="CE101" i="1"/>
  <c r="CC101" i="1"/>
  <c r="CB101" i="1"/>
  <c r="CA101" i="1"/>
  <c r="BY101" i="1"/>
  <c r="BW101" i="1"/>
  <c r="BB101" i="1"/>
  <c r="BK100" i="1"/>
  <c r="BL100" i="1"/>
  <c r="BM100" i="1"/>
  <c r="BN100" i="1"/>
  <c r="BO100" i="1"/>
  <c r="BP100" i="1"/>
  <c r="BQ100" i="1"/>
  <c r="BR100" i="1"/>
  <c r="BS100" i="1"/>
  <c r="BT100" i="1"/>
  <c r="BU100" i="1"/>
  <c r="CJ100" i="1"/>
  <c r="CI100" i="1"/>
  <c r="CG100" i="1"/>
  <c r="CF100" i="1"/>
  <c r="CE100" i="1"/>
  <c r="CC100" i="1"/>
  <c r="CB100" i="1"/>
  <c r="CA100" i="1"/>
  <c r="BY100" i="1"/>
  <c r="BW100" i="1"/>
  <c r="BB100" i="1"/>
  <c r="BK99" i="1"/>
  <c r="BL99" i="1"/>
  <c r="BM99" i="1"/>
  <c r="BN99" i="1"/>
  <c r="BO99" i="1"/>
  <c r="BP99" i="1"/>
  <c r="BQ99" i="1"/>
  <c r="BR99" i="1"/>
  <c r="BS99" i="1"/>
  <c r="BT99" i="1"/>
  <c r="BU99" i="1"/>
  <c r="CJ99" i="1"/>
  <c r="CI99" i="1"/>
  <c r="CG99" i="1"/>
  <c r="CF99" i="1"/>
  <c r="CE99" i="1"/>
  <c r="CC99" i="1"/>
  <c r="CB99" i="1"/>
  <c r="CA99" i="1"/>
  <c r="BY99" i="1"/>
  <c r="BW99" i="1"/>
  <c r="BB99" i="1"/>
  <c r="BK98" i="1"/>
  <c r="BL98" i="1"/>
  <c r="BM98" i="1"/>
  <c r="BN98" i="1"/>
  <c r="BO98" i="1"/>
  <c r="BP98" i="1"/>
  <c r="BQ98" i="1"/>
  <c r="BR98" i="1"/>
  <c r="BS98" i="1"/>
  <c r="BT98" i="1"/>
  <c r="BU98" i="1"/>
  <c r="CJ98" i="1"/>
  <c r="CI98" i="1"/>
  <c r="CG98" i="1"/>
  <c r="CF98" i="1"/>
  <c r="CE98" i="1"/>
  <c r="CC98" i="1"/>
  <c r="CB98" i="1"/>
  <c r="CA98" i="1"/>
  <c r="BY98" i="1"/>
  <c r="BW98" i="1"/>
  <c r="BB98" i="1"/>
  <c r="BK97" i="1"/>
  <c r="BL97" i="1"/>
  <c r="BM97" i="1"/>
  <c r="BN97" i="1"/>
  <c r="BO97" i="1"/>
  <c r="BP97" i="1"/>
  <c r="BQ97" i="1"/>
  <c r="BR97" i="1"/>
  <c r="BS97" i="1"/>
  <c r="BT97" i="1"/>
  <c r="BU97" i="1"/>
  <c r="CJ97" i="1"/>
  <c r="CI97" i="1"/>
  <c r="CG97" i="1"/>
  <c r="CF97" i="1"/>
  <c r="CE97" i="1"/>
  <c r="CC97" i="1"/>
  <c r="CB97" i="1"/>
  <c r="CA97" i="1"/>
  <c r="BY97" i="1"/>
  <c r="BW97" i="1"/>
  <c r="BB97" i="1"/>
  <c r="BK96" i="1"/>
  <c r="BL96" i="1"/>
  <c r="BM96" i="1"/>
  <c r="BN96" i="1"/>
  <c r="BO96" i="1"/>
  <c r="BP96" i="1"/>
  <c r="BQ96" i="1"/>
  <c r="BR96" i="1"/>
  <c r="BS96" i="1"/>
  <c r="BT96" i="1"/>
  <c r="BU96" i="1"/>
  <c r="CJ96" i="1"/>
  <c r="CI96" i="1"/>
  <c r="CG96" i="1"/>
  <c r="CF96" i="1"/>
  <c r="CE96" i="1"/>
  <c r="CC96" i="1"/>
  <c r="CB96" i="1"/>
  <c r="CA96" i="1"/>
  <c r="BY96" i="1"/>
  <c r="BW96" i="1"/>
  <c r="BB96" i="1"/>
  <c r="BK95" i="1"/>
  <c r="BL95" i="1"/>
  <c r="BM95" i="1"/>
  <c r="BN95" i="1"/>
  <c r="BO95" i="1"/>
  <c r="BP95" i="1"/>
  <c r="BQ95" i="1"/>
  <c r="BR95" i="1"/>
  <c r="BS95" i="1"/>
  <c r="BT95" i="1"/>
  <c r="BU95" i="1"/>
  <c r="CJ95" i="1"/>
  <c r="CI95" i="1"/>
  <c r="CG95" i="1"/>
  <c r="CF95" i="1"/>
  <c r="CE95" i="1"/>
  <c r="CC95" i="1"/>
  <c r="CB95" i="1"/>
  <c r="CA95" i="1"/>
  <c r="BY95" i="1"/>
  <c r="BW95" i="1"/>
  <c r="BB95" i="1"/>
  <c r="BK94" i="1"/>
  <c r="BL94" i="1"/>
  <c r="BM94" i="1"/>
  <c r="BN94" i="1"/>
  <c r="BO94" i="1"/>
  <c r="BP94" i="1"/>
  <c r="BQ94" i="1"/>
  <c r="BR94" i="1"/>
  <c r="BS94" i="1"/>
  <c r="BT94" i="1"/>
  <c r="BU94" i="1"/>
  <c r="CJ94" i="1"/>
  <c r="CI94" i="1"/>
  <c r="CG94" i="1"/>
  <c r="CF94" i="1"/>
  <c r="CE94" i="1"/>
  <c r="CC94" i="1"/>
  <c r="CB94" i="1"/>
  <c r="CA94" i="1"/>
  <c r="BY94" i="1"/>
  <c r="BW94" i="1"/>
  <c r="BB94" i="1"/>
  <c r="BK93" i="1"/>
  <c r="BL93" i="1"/>
  <c r="BM93" i="1"/>
  <c r="BN93" i="1"/>
  <c r="BO93" i="1"/>
  <c r="BP93" i="1"/>
  <c r="BQ93" i="1"/>
  <c r="BR93" i="1"/>
  <c r="BS93" i="1"/>
  <c r="BT93" i="1"/>
  <c r="BU93" i="1"/>
  <c r="CJ93" i="1"/>
  <c r="CI93" i="1"/>
  <c r="CG93" i="1"/>
  <c r="CF93" i="1"/>
  <c r="CE93" i="1"/>
  <c r="CC93" i="1"/>
  <c r="CB93" i="1"/>
  <c r="CA93" i="1"/>
  <c r="BY93" i="1"/>
  <c r="BW93" i="1"/>
  <c r="BB93" i="1"/>
  <c r="BK92" i="1"/>
  <c r="BL92" i="1"/>
  <c r="BM92" i="1"/>
  <c r="BN92" i="1"/>
  <c r="BO92" i="1"/>
  <c r="BP92" i="1"/>
  <c r="BQ92" i="1"/>
  <c r="BR92" i="1"/>
  <c r="BS92" i="1"/>
  <c r="BT92" i="1"/>
  <c r="BU92" i="1"/>
  <c r="CJ92" i="1"/>
  <c r="CI92" i="1"/>
  <c r="CG92" i="1"/>
  <c r="CF92" i="1"/>
  <c r="CE92" i="1"/>
  <c r="CC92" i="1"/>
  <c r="CB92" i="1"/>
  <c r="CA92" i="1"/>
  <c r="BY92" i="1"/>
  <c r="BW92" i="1"/>
  <c r="BB92" i="1"/>
  <c r="BK91" i="1"/>
  <c r="BL91" i="1"/>
  <c r="BM91" i="1"/>
  <c r="BN91" i="1"/>
  <c r="BO91" i="1"/>
  <c r="BP91" i="1"/>
  <c r="BQ91" i="1"/>
  <c r="BR91" i="1"/>
  <c r="BS91" i="1"/>
  <c r="BT91" i="1"/>
  <c r="BU91" i="1"/>
  <c r="CJ91" i="1"/>
  <c r="CI91" i="1"/>
  <c r="CG91" i="1"/>
  <c r="CF91" i="1"/>
  <c r="CE91" i="1"/>
  <c r="CC91" i="1"/>
  <c r="CB91" i="1"/>
  <c r="CA91" i="1"/>
  <c r="BY91" i="1"/>
  <c r="BW91" i="1"/>
  <c r="BB91" i="1"/>
  <c r="BK90" i="1"/>
  <c r="BL90" i="1"/>
  <c r="BM90" i="1"/>
  <c r="BN90" i="1"/>
  <c r="BO90" i="1"/>
  <c r="BP90" i="1"/>
  <c r="BQ90" i="1"/>
  <c r="BR90" i="1"/>
  <c r="BS90" i="1"/>
  <c r="BT90" i="1"/>
  <c r="BU90" i="1"/>
  <c r="CJ90" i="1"/>
  <c r="CI90" i="1"/>
  <c r="CG90" i="1"/>
  <c r="CF90" i="1"/>
  <c r="CE90" i="1"/>
  <c r="CC90" i="1"/>
  <c r="CB90" i="1"/>
  <c r="CA90" i="1"/>
  <c r="BY90" i="1"/>
  <c r="BW90" i="1"/>
  <c r="BB90" i="1"/>
  <c r="BK89" i="1"/>
  <c r="BL89" i="1"/>
  <c r="BM89" i="1"/>
  <c r="BN89" i="1"/>
  <c r="BO89" i="1"/>
  <c r="BP89" i="1"/>
  <c r="BQ89" i="1"/>
  <c r="BR89" i="1"/>
  <c r="BS89" i="1"/>
  <c r="BT89" i="1"/>
  <c r="BU89" i="1"/>
  <c r="CJ89" i="1"/>
  <c r="CI89" i="1"/>
  <c r="CG89" i="1"/>
  <c r="CF89" i="1"/>
  <c r="CE89" i="1"/>
  <c r="CC89" i="1"/>
  <c r="CB89" i="1"/>
  <c r="CA89" i="1"/>
  <c r="BY89" i="1"/>
  <c r="BW89" i="1"/>
  <c r="BB89" i="1"/>
  <c r="BK88" i="1"/>
  <c r="BL88" i="1"/>
  <c r="BM88" i="1"/>
  <c r="BN88" i="1"/>
  <c r="BO88" i="1"/>
  <c r="BP88" i="1"/>
  <c r="BQ88" i="1"/>
  <c r="BR88" i="1"/>
  <c r="BS88" i="1"/>
  <c r="BT88" i="1"/>
  <c r="BU88" i="1"/>
  <c r="CJ88" i="1"/>
  <c r="CI88" i="1"/>
  <c r="CG88" i="1"/>
  <c r="CF88" i="1"/>
  <c r="CE88" i="1"/>
  <c r="CC88" i="1"/>
  <c r="CB88" i="1"/>
  <c r="CA88" i="1"/>
  <c r="BY88" i="1"/>
  <c r="BW88" i="1"/>
  <c r="BB88" i="1"/>
  <c r="BK87" i="1"/>
  <c r="BL87" i="1"/>
  <c r="BM87" i="1"/>
  <c r="BN87" i="1"/>
  <c r="BO87" i="1"/>
  <c r="BP87" i="1"/>
  <c r="BQ87" i="1"/>
  <c r="BR87" i="1"/>
  <c r="BS87" i="1"/>
  <c r="BT87" i="1"/>
  <c r="BU87" i="1"/>
  <c r="CJ87" i="1"/>
  <c r="CI87" i="1"/>
  <c r="CG87" i="1"/>
  <c r="CF87" i="1"/>
  <c r="CE87" i="1"/>
  <c r="CC87" i="1"/>
  <c r="CB87" i="1"/>
  <c r="CA87" i="1"/>
  <c r="BY87" i="1"/>
  <c r="BW87" i="1"/>
  <c r="BB87" i="1"/>
  <c r="BK86" i="1"/>
  <c r="BL86" i="1"/>
  <c r="BM86" i="1"/>
  <c r="BN86" i="1"/>
  <c r="BO86" i="1"/>
  <c r="BP86" i="1"/>
  <c r="BQ86" i="1"/>
  <c r="BR86" i="1"/>
  <c r="BS86" i="1"/>
  <c r="BT86" i="1"/>
  <c r="BU86" i="1"/>
  <c r="CJ86" i="1"/>
  <c r="CI86" i="1"/>
  <c r="CG86" i="1"/>
  <c r="CF86" i="1"/>
  <c r="CE86" i="1"/>
  <c r="CC86" i="1"/>
  <c r="CB86" i="1"/>
  <c r="CA86" i="1"/>
  <c r="BY86" i="1"/>
  <c r="BW86" i="1"/>
  <c r="BB86" i="1"/>
  <c r="BK85" i="1"/>
  <c r="BL85" i="1"/>
  <c r="BM85" i="1"/>
  <c r="BN85" i="1"/>
  <c r="BO85" i="1"/>
  <c r="BP85" i="1"/>
  <c r="BQ85" i="1"/>
  <c r="BR85" i="1"/>
  <c r="BS85" i="1"/>
  <c r="BT85" i="1"/>
  <c r="BU85" i="1"/>
  <c r="CJ85" i="1"/>
  <c r="CI85" i="1"/>
  <c r="CG85" i="1"/>
  <c r="CF85" i="1"/>
  <c r="CE85" i="1"/>
  <c r="CC85" i="1"/>
  <c r="CB85" i="1"/>
  <c r="CA85" i="1"/>
  <c r="BY85" i="1"/>
  <c r="BW85" i="1"/>
  <c r="BB85" i="1"/>
  <c r="BK84" i="1"/>
  <c r="BL84" i="1"/>
  <c r="BM84" i="1"/>
  <c r="BN84" i="1"/>
  <c r="BO84" i="1"/>
  <c r="BP84" i="1"/>
  <c r="BQ84" i="1"/>
  <c r="BR84" i="1"/>
  <c r="BS84" i="1"/>
  <c r="BT84" i="1"/>
  <c r="BU84" i="1"/>
  <c r="CJ84" i="1"/>
  <c r="CI84" i="1"/>
  <c r="CG84" i="1"/>
  <c r="CF84" i="1"/>
  <c r="CE84" i="1"/>
  <c r="CC84" i="1"/>
  <c r="CB84" i="1"/>
  <c r="CA84" i="1"/>
  <c r="BY84" i="1"/>
  <c r="BW84" i="1"/>
  <c r="BB84" i="1"/>
  <c r="BK83" i="1"/>
  <c r="BL83" i="1"/>
  <c r="BM83" i="1"/>
  <c r="BN83" i="1"/>
  <c r="BO83" i="1"/>
  <c r="BP83" i="1"/>
  <c r="BQ83" i="1"/>
  <c r="BR83" i="1"/>
  <c r="BS83" i="1"/>
  <c r="BT83" i="1"/>
  <c r="BU83" i="1"/>
  <c r="CJ83" i="1"/>
  <c r="CI83" i="1"/>
  <c r="CG83" i="1"/>
  <c r="CF83" i="1"/>
  <c r="CE83" i="1"/>
  <c r="CC83" i="1"/>
  <c r="CB83" i="1"/>
  <c r="CA83" i="1"/>
  <c r="BY83" i="1"/>
  <c r="BW83" i="1"/>
  <c r="BB83" i="1"/>
  <c r="BK82" i="1"/>
  <c r="BL82" i="1"/>
  <c r="BM82" i="1"/>
  <c r="BN82" i="1"/>
  <c r="BO82" i="1"/>
  <c r="BP82" i="1"/>
  <c r="BQ82" i="1"/>
  <c r="BR82" i="1"/>
  <c r="BS82" i="1"/>
  <c r="BT82" i="1"/>
  <c r="BU82" i="1"/>
  <c r="CJ82" i="1"/>
  <c r="CI82" i="1"/>
  <c r="CG82" i="1"/>
  <c r="CF82" i="1"/>
  <c r="CE82" i="1"/>
  <c r="CC82" i="1"/>
  <c r="CB82" i="1"/>
  <c r="CA82" i="1"/>
  <c r="BY82" i="1"/>
  <c r="BW82" i="1"/>
  <c r="BB82" i="1"/>
  <c r="BK81" i="1"/>
  <c r="BL81" i="1"/>
  <c r="BM81" i="1"/>
  <c r="BN81" i="1"/>
  <c r="BO81" i="1"/>
  <c r="BP81" i="1"/>
  <c r="BQ81" i="1"/>
  <c r="BR81" i="1"/>
  <c r="BS81" i="1"/>
  <c r="BT81" i="1"/>
  <c r="BU81" i="1"/>
  <c r="CJ81" i="1"/>
  <c r="CI81" i="1"/>
  <c r="CG81" i="1"/>
  <c r="CF81" i="1"/>
  <c r="CE81" i="1"/>
  <c r="CC81" i="1"/>
  <c r="CB81" i="1"/>
  <c r="CA81" i="1"/>
  <c r="BY81" i="1"/>
  <c r="BW81" i="1"/>
  <c r="BB81" i="1"/>
  <c r="BK80" i="1"/>
  <c r="BL80" i="1"/>
  <c r="BM80" i="1"/>
  <c r="BN80" i="1"/>
  <c r="BO80" i="1"/>
  <c r="BP80" i="1"/>
  <c r="BQ80" i="1"/>
  <c r="BR80" i="1"/>
  <c r="BS80" i="1"/>
  <c r="BT80" i="1"/>
  <c r="BU80" i="1"/>
  <c r="CJ80" i="1"/>
  <c r="CI80" i="1"/>
  <c r="CG80" i="1"/>
  <c r="CF80" i="1"/>
  <c r="CE80" i="1"/>
  <c r="CC80" i="1"/>
  <c r="CB80" i="1"/>
  <c r="CA80" i="1"/>
  <c r="BY80" i="1"/>
  <c r="BW80" i="1"/>
  <c r="BB80" i="1"/>
  <c r="BK79" i="1"/>
  <c r="BL79" i="1"/>
  <c r="BM79" i="1"/>
  <c r="BN79" i="1"/>
  <c r="BO79" i="1"/>
  <c r="BP79" i="1"/>
  <c r="BQ79" i="1"/>
  <c r="BR79" i="1"/>
  <c r="BS79" i="1"/>
  <c r="BT79" i="1"/>
  <c r="BU79" i="1"/>
  <c r="CJ79" i="1"/>
  <c r="CI79" i="1"/>
  <c r="CG79" i="1"/>
  <c r="CF79" i="1"/>
  <c r="CE79" i="1"/>
  <c r="CC79" i="1"/>
  <c r="CB79" i="1"/>
  <c r="CA79" i="1"/>
  <c r="BY79" i="1"/>
  <c r="BW79" i="1"/>
  <c r="BB79" i="1"/>
  <c r="BK78" i="1"/>
  <c r="BL78" i="1"/>
  <c r="BM78" i="1"/>
  <c r="BN78" i="1"/>
  <c r="BO78" i="1"/>
  <c r="BP78" i="1"/>
  <c r="BQ78" i="1"/>
  <c r="BR78" i="1"/>
  <c r="BS78" i="1"/>
  <c r="BT78" i="1"/>
  <c r="BU78" i="1"/>
  <c r="CJ78" i="1"/>
  <c r="CI78" i="1"/>
  <c r="CG78" i="1"/>
  <c r="CF78" i="1"/>
  <c r="CE78" i="1"/>
  <c r="CC78" i="1"/>
  <c r="CB78" i="1"/>
  <c r="CA78" i="1"/>
  <c r="BY78" i="1"/>
  <c r="BW78" i="1"/>
  <c r="BB78" i="1"/>
  <c r="BK77" i="1"/>
  <c r="BL77" i="1"/>
  <c r="BM77" i="1"/>
  <c r="BN77" i="1"/>
  <c r="BO77" i="1"/>
  <c r="BP77" i="1"/>
  <c r="BQ77" i="1"/>
  <c r="BR77" i="1"/>
  <c r="BS77" i="1"/>
  <c r="BT77" i="1"/>
  <c r="BU77" i="1"/>
  <c r="CJ77" i="1"/>
  <c r="CI77" i="1"/>
  <c r="CG77" i="1"/>
  <c r="CF77" i="1"/>
  <c r="CE77" i="1"/>
  <c r="CC77" i="1"/>
  <c r="CB77" i="1"/>
  <c r="CA77" i="1"/>
  <c r="BY77" i="1"/>
  <c r="BW77" i="1"/>
  <c r="BB77" i="1"/>
  <c r="BK76" i="1"/>
  <c r="BL76" i="1"/>
  <c r="BM76" i="1"/>
  <c r="BN76" i="1"/>
  <c r="BO76" i="1"/>
  <c r="BP76" i="1"/>
  <c r="BQ76" i="1"/>
  <c r="BR76" i="1"/>
  <c r="BS76" i="1"/>
  <c r="BT76" i="1"/>
  <c r="BU76" i="1"/>
  <c r="CJ76" i="1"/>
  <c r="CI76" i="1"/>
  <c r="CG76" i="1"/>
  <c r="CF76" i="1"/>
  <c r="CE76" i="1"/>
  <c r="CC76" i="1"/>
  <c r="CB76" i="1"/>
  <c r="CA76" i="1"/>
  <c r="BY76" i="1"/>
  <c r="BW76" i="1"/>
  <c r="BB76" i="1"/>
  <c r="BK75" i="1"/>
  <c r="BL75" i="1"/>
  <c r="BM75" i="1"/>
  <c r="BN75" i="1"/>
  <c r="BO75" i="1"/>
  <c r="BP75" i="1"/>
  <c r="BQ75" i="1"/>
  <c r="BR75" i="1"/>
  <c r="BS75" i="1"/>
  <c r="BT75" i="1"/>
  <c r="BU75" i="1"/>
  <c r="CJ75" i="1"/>
  <c r="CI75" i="1"/>
  <c r="CG75" i="1"/>
  <c r="CF75" i="1"/>
  <c r="CE75" i="1"/>
  <c r="CC75" i="1"/>
  <c r="CB75" i="1"/>
  <c r="CA75" i="1"/>
  <c r="BY75" i="1"/>
  <c r="BW75" i="1"/>
  <c r="BB75" i="1"/>
  <c r="BK74" i="1"/>
  <c r="BL74" i="1"/>
  <c r="BM74" i="1"/>
  <c r="BN74" i="1"/>
  <c r="BO74" i="1"/>
  <c r="BP74" i="1"/>
  <c r="BQ74" i="1"/>
  <c r="BR74" i="1"/>
  <c r="BS74" i="1"/>
  <c r="BT74" i="1"/>
  <c r="BU74" i="1"/>
  <c r="CJ74" i="1"/>
  <c r="CI74" i="1"/>
  <c r="CG74" i="1"/>
  <c r="CF74" i="1"/>
  <c r="CE74" i="1"/>
  <c r="CC74" i="1"/>
  <c r="CB74" i="1"/>
  <c r="CA74" i="1"/>
  <c r="BY74" i="1"/>
  <c r="BW74" i="1"/>
  <c r="BB74" i="1"/>
  <c r="BK73" i="1"/>
  <c r="BL73" i="1"/>
  <c r="BM73" i="1"/>
  <c r="BN73" i="1"/>
  <c r="BO73" i="1"/>
  <c r="BP73" i="1"/>
  <c r="BQ73" i="1"/>
  <c r="BR73" i="1"/>
  <c r="BS73" i="1"/>
  <c r="BT73" i="1"/>
  <c r="BU73" i="1"/>
  <c r="CJ73" i="1"/>
  <c r="CI73" i="1"/>
  <c r="CG73" i="1"/>
  <c r="CF73" i="1"/>
  <c r="CE73" i="1"/>
  <c r="CC73" i="1"/>
  <c r="CB73" i="1"/>
  <c r="CA73" i="1"/>
  <c r="BY73" i="1"/>
  <c r="BW73" i="1"/>
  <c r="BB73" i="1"/>
  <c r="BK72" i="1"/>
  <c r="BL72" i="1"/>
  <c r="BM72" i="1"/>
  <c r="BN72" i="1"/>
  <c r="BO72" i="1"/>
  <c r="BP72" i="1"/>
  <c r="BQ72" i="1"/>
  <c r="BR72" i="1"/>
  <c r="BS72" i="1"/>
  <c r="BT72" i="1"/>
  <c r="BU72" i="1"/>
  <c r="CJ72" i="1"/>
  <c r="CI72" i="1"/>
  <c r="CG72" i="1"/>
  <c r="CF72" i="1"/>
  <c r="CE72" i="1"/>
  <c r="CC72" i="1"/>
  <c r="CB72" i="1"/>
  <c r="CA72" i="1"/>
  <c r="BY72" i="1"/>
  <c r="BW72" i="1"/>
  <c r="BB72" i="1"/>
  <c r="BK71" i="1"/>
  <c r="BL71" i="1"/>
  <c r="BM71" i="1"/>
  <c r="BN71" i="1"/>
  <c r="BO71" i="1"/>
  <c r="BP71" i="1"/>
  <c r="BQ71" i="1"/>
  <c r="BR71" i="1"/>
  <c r="BS71" i="1"/>
  <c r="BT71" i="1"/>
  <c r="BU71" i="1"/>
  <c r="CJ71" i="1"/>
  <c r="CI71" i="1"/>
  <c r="CG71" i="1"/>
  <c r="CF71" i="1"/>
  <c r="CE71" i="1"/>
  <c r="CC71" i="1"/>
  <c r="CB71" i="1"/>
  <c r="CA71" i="1"/>
  <c r="BY71" i="1"/>
  <c r="BW71" i="1"/>
  <c r="BB71" i="1"/>
  <c r="BK70" i="1"/>
  <c r="BL70" i="1"/>
  <c r="BM70" i="1"/>
  <c r="BN70" i="1"/>
  <c r="BO70" i="1"/>
  <c r="BP70" i="1"/>
  <c r="BQ70" i="1"/>
  <c r="BR70" i="1"/>
  <c r="BS70" i="1"/>
  <c r="BT70" i="1"/>
  <c r="BU70" i="1"/>
  <c r="CJ70" i="1"/>
  <c r="CI70" i="1"/>
  <c r="CG70" i="1"/>
  <c r="CF70" i="1"/>
  <c r="CE70" i="1"/>
  <c r="CC70" i="1"/>
  <c r="CB70" i="1"/>
  <c r="CA70" i="1"/>
  <c r="BY70" i="1"/>
  <c r="BW70" i="1"/>
  <c r="BB70" i="1"/>
  <c r="BK69" i="1"/>
  <c r="BL69" i="1"/>
  <c r="BM69" i="1"/>
  <c r="BN69" i="1"/>
  <c r="BO69" i="1"/>
  <c r="BP69" i="1"/>
  <c r="BQ69" i="1"/>
  <c r="BR69" i="1"/>
  <c r="BS69" i="1"/>
  <c r="BT69" i="1"/>
  <c r="BU69" i="1"/>
  <c r="CJ69" i="1"/>
  <c r="CI69" i="1"/>
  <c r="CG69" i="1"/>
  <c r="CF69" i="1"/>
  <c r="CE69" i="1"/>
  <c r="CC69" i="1"/>
  <c r="CB69" i="1"/>
  <c r="CA69" i="1"/>
  <c r="BY69" i="1"/>
  <c r="BW69" i="1"/>
  <c r="BB69" i="1"/>
  <c r="BK68" i="1"/>
  <c r="BL68" i="1"/>
  <c r="BM68" i="1"/>
  <c r="BN68" i="1"/>
  <c r="BO68" i="1"/>
  <c r="BP68" i="1"/>
  <c r="BQ68" i="1"/>
  <c r="BR68" i="1"/>
  <c r="BS68" i="1"/>
  <c r="BT68" i="1"/>
  <c r="BU68" i="1"/>
  <c r="CJ68" i="1"/>
  <c r="CI68" i="1"/>
  <c r="CG68" i="1"/>
  <c r="CF68" i="1"/>
  <c r="CE68" i="1"/>
  <c r="CC68" i="1"/>
  <c r="CB68" i="1"/>
  <c r="CA68" i="1"/>
  <c r="BY68" i="1"/>
  <c r="BW68" i="1"/>
  <c r="BB68" i="1"/>
  <c r="BK67" i="1"/>
  <c r="BL67" i="1"/>
  <c r="BM67" i="1"/>
  <c r="BN67" i="1"/>
  <c r="BO67" i="1"/>
  <c r="BP67" i="1"/>
  <c r="BQ67" i="1"/>
  <c r="BR67" i="1"/>
  <c r="BS67" i="1"/>
  <c r="BT67" i="1"/>
  <c r="BU67" i="1"/>
  <c r="CJ67" i="1"/>
  <c r="CI67" i="1"/>
  <c r="CG67" i="1"/>
  <c r="CF67" i="1"/>
  <c r="CE67" i="1"/>
  <c r="CC67" i="1"/>
  <c r="CB67" i="1"/>
  <c r="CA67" i="1"/>
  <c r="BY67" i="1"/>
  <c r="BW67" i="1"/>
  <c r="BB67" i="1"/>
  <c r="BK66" i="1"/>
  <c r="BL66" i="1"/>
  <c r="BM66" i="1"/>
  <c r="BN66" i="1"/>
  <c r="BO66" i="1"/>
  <c r="BP66" i="1"/>
  <c r="BQ66" i="1"/>
  <c r="BR66" i="1"/>
  <c r="BS66" i="1"/>
  <c r="BT66" i="1"/>
  <c r="BU66" i="1"/>
  <c r="CJ66" i="1"/>
  <c r="CI66" i="1"/>
  <c r="CG66" i="1"/>
  <c r="CF66" i="1"/>
  <c r="CE66" i="1"/>
  <c r="CC66" i="1"/>
  <c r="CB66" i="1"/>
  <c r="CA66" i="1"/>
  <c r="BY66" i="1"/>
  <c r="BW66" i="1"/>
  <c r="BB66" i="1"/>
  <c r="BK65" i="1"/>
  <c r="BL65" i="1"/>
  <c r="BM65" i="1"/>
  <c r="BN65" i="1"/>
  <c r="BO65" i="1"/>
  <c r="BP65" i="1"/>
  <c r="BQ65" i="1"/>
  <c r="BR65" i="1"/>
  <c r="BS65" i="1"/>
  <c r="BT65" i="1"/>
  <c r="BU65" i="1"/>
  <c r="CJ65" i="1"/>
  <c r="CI65" i="1"/>
  <c r="CG65" i="1"/>
  <c r="CF65" i="1"/>
  <c r="CE65" i="1"/>
  <c r="CC65" i="1"/>
  <c r="CB65" i="1"/>
  <c r="CA65" i="1"/>
  <c r="BY65" i="1"/>
  <c r="BW65" i="1"/>
  <c r="BB65" i="1"/>
  <c r="BK64" i="1"/>
  <c r="BL64" i="1"/>
  <c r="BM64" i="1"/>
  <c r="BN64" i="1"/>
  <c r="BO64" i="1"/>
  <c r="BP64" i="1"/>
  <c r="BQ64" i="1"/>
  <c r="BR64" i="1"/>
  <c r="BS64" i="1"/>
  <c r="BT64" i="1"/>
  <c r="BU64" i="1"/>
  <c r="CJ64" i="1"/>
  <c r="CI64" i="1"/>
  <c r="CG64" i="1"/>
  <c r="CF64" i="1"/>
  <c r="CE64" i="1"/>
  <c r="CC64" i="1"/>
  <c r="CB64" i="1"/>
  <c r="CA64" i="1"/>
  <c r="BY64" i="1"/>
  <c r="BW64" i="1"/>
  <c r="BB64" i="1"/>
  <c r="BK63" i="1"/>
  <c r="BL63" i="1"/>
  <c r="BM63" i="1"/>
  <c r="BN63" i="1"/>
  <c r="BO63" i="1"/>
  <c r="BP63" i="1"/>
  <c r="BQ63" i="1"/>
  <c r="BR63" i="1"/>
  <c r="BS63" i="1"/>
  <c r="BT63" i="1"/>
  <c r="BU63" i="1"/>
  <c r="CJ63" i="1"/>
  <c r="CI63" i="1"/>
  <c r="CG63" i="1"/>
  <c r="CF63" i="1"/>
  <c r="CE63" i="1"/>
  <c r="CC63" i="1"/>
  <c r="CB63" i="1"/>
  <c r="CA63" i="1"/>
  <c r="BY63" i="1"/>
  <c r="BW63" i="1"/>
  <c r="BB63" i="1"/>
  <c r="BK62" i="1"/>
  <c r="BL62" i="1"/>
  <c r="BM62" i="1"/>
  <c r="BN62" i="1"/>
  <c r="BO62" i="1"/>
  <c r="BP62" i="1"/>
  <c r="BQ62" i="1"/>
  <c r="BR62" i="1"/>
  <c r="BS62" i="1"/>
  <c r="BT62" i="1"/>
  <c r="BU62" i="1"/>
  <c r="CJ62" i="1"/>
  <c r="CI62" i="1"/>
  <c r="CG62" i="1"/>
  <c r="CF62" i="1"/>
  <c r="CE62" i="1"/>
  <c r="CC62" i="1"/>
  <c r="CB62" i="1"/>
  <c r="CA62" i="1"/>
  <c r="BY62" i="1"/>
  <c r="BW62" i="1"/>
  <c r="BB62" i="1"/>
  <c r="BK61" i="1"/>
  <c r="BL61" i="1"/>
  <c r="BM61" i="1"/>
  <c r="BN61" i="1"/>
  <c r="BO61" i="1"/>
  <c r="BP61" i="1"/>
  <c r="BQ61" i="1"/>
  <c r="BR61" i="1"/>
  <c r="BS61" i="1"/>
  <c r="BT61" i="1"/>
  <c r="BU61" i="1"/>
  <c r="CJ61" i="1"/>
  <c r="CI61" i="1"/>
  <c r="CG61" i="1"/>
  <c r="CF61" i="1"/>
  <c r="CE61" i="1"/>
  <c r="CC61" i="1"/>
  <c r="CB61" i="1"/>
  <c r="CA61" i="1"/>
  <c r="BY61" i="1"/>
  <c r="BW61" i="1"/>
  <c r="BB61" i="1"/>
  <c r="BK60" i="1"/>
  <c r="BL60" i="1"/>
  <c r="BM60" i="1"/>
  <c r="BN60" i="1"/>
  <c r="BO60" i="1"/>
  <c r="BP60" i="1"/>
  <c r="BQ60" i="1"/>
  <c r="BR60" i="1"/>
  <c r="BS60" i="1"/>
  <c r="BT60" i="1"/>
  <c r="BU60" i="1"/>
  <c r="CJ60" i="1"/>
  <c r="CI60" i="1"/>
  <c r="CG60" i="1"/>
  <c r="CF60" i="1"/>
  <c r="CE60" i="1"/>
  <c r="CC60" i="1"/>
  <c r="CB60" i="1"/>
  <c r="CA60" i="1"/>
  <c r="BY60" i="1"/>
  <c r="BW60" i="1"/>
  <c r="BB60" i="1"/>
  <c r="BK59" i="1"/>
  <c r="BL59" i="1"/>
  <c r="BM59" i="1"/>
  <c r="BN59" i="1"/>
  <c r="BO59" i="1"/>
  <c r="BP59" i="1"/>
  <c r="BQ59" i="1"/>
  <c r="BR59" i="1"/>
  <c r="BS59" i="1"/>
  <c r="BT59" i="1"/>
  <c r="BU59" i="1"/>
  <c r="CJ59" i="1"/>
  <c r="CI59" i="1"/>
  <c r="CG59" i="1"/>
  <c r="CF59" i="1"/>
  <c r="CE59" i="1"/>
  <c r="CC59" i="1"/>
  <c r="CB59" i="1"/>
  <c r="CA59" i="1"/>
  <c r="BY59" i="1"/>
  <c r="BW59" i="1"/>
  <c r="BB59" i="1"/>
  <c r="BK58" i="1"/>
  <c r="BL58" i="1"/>
  <c r="BM58" i="1"/>
  <c r="BN58" i="1"/>
  <c r="BO58" i="1"/>
  <c r="BP58" i="1"/>
  <c r="BQ58" i="1"/>
  <c r="BR58" i="1"/>
  <c r="BS58" i="1"/>
  <c r="BT58" i="1"/>
  <c r="BU58" i="1"/>
  <c r="CJ58" i="1"/>
  <c r="CI58" i="1"/>
  <c r="CG58" i="1"/>
  <c r="CF58" i="1"/>
  <c r="CE58" i="1"/>
  <c r="CC58" i="1"/>
  <c r="CB58" i="1"/>
  <c r="CA58" i="1"/>
  <c r="BY58" i="1"/>
  <c r="BW58" i="1"/>
  <c r="BB58" i="1"/>
  <c r="BK57" i="1"/>
  <c r="BL57" i="1"/>
  <c r="BM57" i="1"/>
  <c r="BN57" i="1"/>
  <c r="BO57" i="1"/>
  <c r="BP57" i="1"/>
  <c r="BQ57" i="1"/>
  <c r="BR57" i="1"/>
  <c r="BS57" i="1"/>
  <c r="BT57" i="1"/>
  <c r="BU57" i="1"/>
  <c r="CJ57" i="1"/>
  <c r="CI57" i="1"/>
  <c r="CG57" i="1"/>
  <c r="CF57" i="1"/>
  <c r="CE57" i="1"/>
  <c r="CC57" i="1"/>
  <c r="CB57" i="1"/>
  <c r="CA57" i="1"/>
  <c r="BY57" i="1"/>
  <c r="BW57" i="1"/>
  <c r="BB57" i="1"/>
  <c r="BK56" i="1"/>
  <c r="BL56" i="1"/>
  <c r="BM56" i="1"/>
  <c r="BN56" i="1"/>
  <c r="BO56" i="1"/>
  <c r="BP56" i="1"/>
  <c r="BQ56" i="1"/>
  <c r="BR56" i="1"/>
  <c r="BS56" i="1"/>
  <c r="BT56" i="1"/>
  <c r="BU56" i="1"/>
  <c r="CJ56" i="1"/>
  <c r="CI56" i="1"/>
  <c r="CG56" i="1"/>
  <c r="CF56" i="1"/>
  <c r="CE56" i="1"/>
  <c r="CC56" i="1"/>
  <c r="CB56" i="1"/>
  <c r="CA56" i="1"/>
  <c r="BY56" i="1"/>
  <c r="BW56" i="1"/>
  <c r="BB56" i="1"/>
  <c r="BK55" i="1"/>
  <c r="BL55" i="1"/>
  <c r="BM55" i="1"/>
  <c r="BN55" i="1"/>
  <c r="BO55" i="1"/>
  <c r="BP55" i="1"/>
  <c r="BQ55" i="1"/>
  <c r="BR55" i="1"/>
  <c r="BS55" i="1"/>
  <c r="BT55" i="1"/>
  <c r="BU55" i="1"/>
  <c r="CJ55" i="1"/>
  <c r="CI55" i="1"/>
  <c r="CG55" i="1"/>
  <c r="CF55" i="1"/>
  <c r="CE55" i="1"/>
  <c r="CC55" i="1"/>
  <c r="CB55" i="1"/>
  <c r="CA55" i="1"/>
  <c r="BY55" i="1"/>
  <c r="BW55" i="1"/>
  <c r="BB55" i="1"/>
  <c r="BK54" i="1"/>
  <c r="BL54" i="1"/>
  <c r="BM54" i="1"/>
  <c r="BN54" i="1"/>
  <c r="BO54" i="1"/>
  <c r="BP54" i="1"/>
  <c r="BQ54" i="1"/>
  <c r="BR54" i="1"/>
  <c r="BS54" i="1"/>
  <c r="BT54" i="1"/>
  <c r="BU54" i="1"/>
  <c r="CJ54" i="1"/>
  <c r="CI54" i="1"/>
  <c r="CG54" i="1"/>
  <c r="CF54" i="1"/>
  <c r="CE54" i="1"/>
  <c r="CC54" i="1"/>
  <c r="CB54" i="1"/>
  <c r="CA54" i="1"/>
  <c r="BY54" i="1"/>
  <c r="BW54" i="1"/>
  <c r="BB54" i="1"/>
  <c r="BK53" i="1"/>
  <c r="BL53" i="1"/>
  <c r="BM53" i="1"/>
  <c r="BN53" i="1"/>
  <c r="BO53" i="1"/>
  <c r="BP53" i="1"/>
  <c r="BQ53" i="1"/>
  <c r="BR53" i="1"/>
  <c r="BS53" i="1"/>
  <c r="BT53" i="1"/>
  <c r="BU53" i="1"/>
  <c r="CJ53" i="1"/>
  <c r="CI53" i="1"/>
  <c r="CG53" i="1"/>
  <c r="CF53" i="1"/>
  <c r="CE53" i="1"/>
  <c r="CC53" i="1"/>
  <c r="CB53" i="1"/>
  <c r="CA53" i="1"/>
  <c r="BY53" i="1"/>
  <c r="BW53" i="1"/>
  <c r="BB53" i="1"/>
  <c r="BK52" i="1"/>
  <c r="BL52" i="1"/>
  <c r="BM52" i="1"/>
  <c r="BN52" i="1"/>
  <c r="BO52" i="1"/>
  <c r="BP52" i="1"/>
  <c r="BQ52" i="1"/>
  <c r="BR52" i="1"/>
  <c r="BS52" i="1"/>
  <c r="BT52" i="1"/>
  <c r="BU52" i="1"/>
  <c r="CJ52" i="1"/>
  <c r="CI52" i="1"/>
  <c r="CG52" i="1"/>
  <c r="CF52" i="1"/>
  <c r="CE52" i="1"/>
  <c r="CC52" i="1"/>
  <c r="CB52" i="1"/>
  <c r="CA52" i="1"/>
  <c r="BY52" i="1"/>
  <c r="BW52" i="1"/>
  <c r="BB52" i="1"/>
  <c r="BK51" i="1"/>
  <c r="BL51" i="1"/>
  <c r="BM51" i="1"/>
  <c r="BN51" i="1"/>
  <c r="BO51" i="1"/>
  <c r="BP51" i="1"/>
  <c r="BQ51" i="1"/>
  <c r="BR51" i="1"/>
  <c r="BS51" i="1"/>
  <c r="BT51" i="1"/>
  <c r="BU51" i="1"/>
  <c r="CJ51" i="1"/>
  <c r="CI51" i="1"/>
  <c r="CG51" i="1"/>
  <c r="CF51" i="1"/>
  <c r="CE51" i="1"/>
  <c r="CC51" i="1"/>
  <c r="CB51" i="1"/>
  <c r="CA51" i="1"/>
  <c r="BY51" i="1"/>
  <c r="BW51" i="1"/>
  <c r="BB51" i="1"/>
  <c r="BK50" i="1"/>
  <c r="BL50" i="1"/>
  <c r="BM50" i="1"/>
  <c r="BN50" i="1"/>
  <c r="BO50" i="1"/>
  <c r="BP50" i="1"/>
  <c r="BQ50" i="1"/>
  <c r="BR50" i="1"/>
  <c r="BS50" i="1"/>
  <c r="BT50" i="1"/>
  <c r="BU50" i="1"/>
  <c r="CJ50" i="1"/>
  <c r="CI50" i="1"/>
  <c r="CG50" i="1"/>
  <c r="CF50" i="1"/>
  <c r="CE50" i="1"/>
  <c r="CC50" i="1"/>
  <c r="CB50" i="1"/>
  <c r="CA50" i="1"/>
  <c r="BY50" i="1"/>
  <c r="BW50" i="1"/>
  <c r="BB50" i="1"/>
  <c r="BK49" i="1"/>
  <c r="BL49" i="1"/>
  <c r="BM49" i="1"/>
  <c r="BN49" i="1"/>
  <c r="BO49" i="1"/>
  <c r="BP49" i="1"/>
  <c r="BQ49" i="1"/>
  <c r="BR49" i="1"/>
  <c r="BS49" i="1"/>
  <c r="BT49" i="1"/>
  <c r="BU49" i="1"/>
  <c r="CJ49" i="1"/>
  <c r="CI49" i="1"/>
  <c r="CG49" i="1"/>
  <c r="CF49" i="1"/>
  <c r="CE49" i="1"/>
  <c r="CC49" i="1"/>
  <c r="CB49" i="1"/>
  <c r="CA49" i="1"/>
  <c r="BY49" i="1"/>
  <c r="BW49" i="1"/>
  <c r="BB49" i="1"/>
  <c r="BK48" i="1"/>
  <c r="BL48" i="1"/>
  <c r="BM48" i="1"/>
  <c r="BN48" i="1"/>
  <c r="BO48" i="1"/>
  <c r="BP48" i="1"/>
  <c r="BQ48" i="1"/>
  <c r="BR48" i="1"/>
  <c r="BS48" i="1"/>
  <c r="BT48" i="1"/>
  <c r="BU48" i="1"/>
  <c r="CJ48" i="1"/>
  <c r="CI48" i="1"/>
  <c r="CG48" i="1"/>
  <c r="CF48" i="1"/>
  <c r="CE48" i="1"/>
  <c r="CC48" i="1"/>
  <c r="CB48" i="1"/>
  <c r="CA48" i="1"/>
  <c r="BY48" i="1"/>
  <c r="BW48" i="1"/>
  <c r="BB48" i="1"/>
  <c r="BK47" i="1"/>
  <c r="BL47" i="1"/>
  <c r="BM47" i="1"/>
  <c r="BN47" i="1"/>
  <c r="BO47" i="1"/>
  <c r="BP47" i="1"/>
  <c r="BQ47" i="1"/>
  <c r="BR47" i="1"/>
  <c r="BS47" i="1"/>
  <c r="BT47" i="1"/>
  <c r="BU47" i="1"/>
  <c r="CJ47" i="1"/>
  <c r="CI47" i="1"/>
  <c r="CG47" i="1"/>
  <c r="CF47" i="1"/>
  <c r="CE47" i="1"/>
  <c r="CC47" i="1"/>
  <c r="CB47" i="1"/>
  <c r="CA47" i="1"/>
  <c r="BY47" i="1"/>
  <c r="BW47" i="1"/>
  <c r="BB47" i="1"/>
  <c r="BK46" i="1"/>
  <c r="BL46" i="1"/>
  <c r="BM46" i="1"/>
  <c r="BN46" i="1"/>
  <c r="BO46" i="1"/>
  <c r="BP46" i="1"/>
  <c r="BQ46" i="1"/>
  <c r="BR46" i="1"/>
  <c r="BS46" i="1"/>
  <c r="BT46" i="1"/>
  <c r="BU46" i="1"/>
  <c r="CJ46" i="1"/>
  <c r="CI46" i="1"/>
  <c r="CG46" i="1"/>
  <c r="CF46" i="1"/>
  <c r="CE46" i="1"/>
  <c r="CC46" i="1"/>
  <c r="CB46" i="1"/>
  <c r="CA46" i="1"/>
  <c r="BY46" i="1"/>
  <c r="BW46" i="1"/>
  <c r="BB46" i="1"/>
  <c r="BK45" i="1"/>
  <c r="BL45" i="1"/>
  <c r="BM45" i="1"/>
  <c r="BN45" i="1"/>
  <c r="BO45" i="1"/>
  <c r="BP45" i="1"/>
  <c r="BQ45" i="1"/>
  <c r="BR45" i="1"/>
  <c r="BS45" i="1"/>
  <c r="BT45" i="1"/>
  <c r="BU45" i="1"/>
  <c r="CJ45" i="1"/>
  <c r="CI45" i="1"/>
  <c r="CG45" i="1"/>
  <c r="CF45" i="1"/>
  <c r="CE45" i="1"/>
  <c r="CC45" i="1"/>
  <c r="CB45" i="1"/>
  <c r="CA45" i="1"/>
  <c r="BY45" i="1"/>
  <c r="BW45" i="1"/>
  <c r="BB45" i="1"/>
  <c r="BK44" i="1"/>
  <c r="BL44" i="1"/>
  <c r="BM44" i="1"/>
  <c r="BN44" i="1"/>
  <c r="BO44" i="1"/>
  <c r="BP44" i="1"/>
  <c r="BQ44" i="1"/>
  <c r="BR44" i="1"/>
  <c r="BS44" i="1"/>
  <c r="BT44" i="1"/>
  <c r="BU44" i="1"/>
  <c r="CJ44" i="1"/>
  <c r="CI44" i="1"/>
  <c r="CG44" i="1"/>
  <c r="CF44" i="1"/>
  <c r="CE44" i="1"/>
  <c r="CC44" i="1"/>
  <c r="CB44" i="1"/>
  <c r="CA44" i="1"/>
  <c r="BY44" i="1"/>
  <c r="BW44" i="1"/>
  <c r="BB44" i="1"/>
  <c r="BK43" i="1"/>
  <c r="BL43" i="1"/>
  <c r="BM43" i="1"/>
  <c r="BN43" i="1"/>
  <c r="BO43" i="1"/>
  <c r="BP43" i="1"/>
  <c r="BQ43" i="1"/>
  <c r="BR43" i="1"/>
  <c r="BS43" i="1"/>
  <c r="BT43" i="1"/>
  <c r="BU43" i="1"/>
  <c r="CJ43" i="1"/>
  <c r="CI43" i="1"/>
  <c r="CG43" i="1"/>
  <c r="CF43" i="1"/>
  <c r="CE43" i="1"/>
  <c r="CC43" i="1"/>
  <c r="CB43" i="1"/>
  <c r="CA43" i="1"/>
  <c r="BY43" i="1"/>
  <c r="BW43" i="1"/>
  <c r="BB43" i="1"/>
  <c r="BK42" i="1"/>
  <c r="BL42" i="1"/>
  <c r="BM42" i="1"/>
  <c r="BN42" i="1"/>
  <c r="BO42" i="1"/>
  <c r="BP42" i="1"/>
  <c r="BQ42" i="1"/>
  <c r="BR42" i="1"/>
  <c r="BS42" i="1"/>
  <c r="BT42" i="1"/>
  <c r="BU42" i="1"/>
  <c r="CJ42" i="1"/>
  <c r="CI42" i="1"/>
  <c r="CG42" i="1"/>
  <c r="CF42" i="1"/>
  <c r="CE42" i="1"/>
  <c r="CC42" i="1"/>
  <c r="CB42" i="1"/>
  <c r="CA42" i="1"/>
  <c r="BY42" i="1"/>
  <c r="BW42" i="1"/>
  <c r="BB42" i="1"/>
  <c r="BK41" i="1"/>
  <c r="BL41" i="1"/>
  <c r="BM41" i="1"/>
  <c r="BN41" i="1"/>
  <c r="BO41" i="1"/>
  <c r="BP41" i="1"/>
  <c r="BQ41" i="1"/>
  <c r="BR41" i="1"/>
  <c r="BS41" i="1"/>
  <c r="BT41" i="1"/>
  <c r="BU41" i="1"/>
  <c r="CJ41" i="1"/>
  <c r="CI41" i="1"/>
  <c r="CG41" i="1"/>
  <c r="CF41" i="1"/>
  <c r="CE41" i="1"/>
  <c r="CC41" i="1"/>
  <c r="CB41" i="1"/>
  <c r="CA41" i="1"/>
  <c r="BY41" i="1"/>
  <c r="BW41" i="1"/>
  <c r="BB41" i="1"/>
  <c r="BK40" i="1"/>
  <c r="BL40" i="1"/>
  <c r="BM40" i="1"/>
  <c r="BN40" i="1"/>
  <c r="BO40" i="1"/>
  <c r="BP40" i="1"/>
  <c r="BQ40" i="1"/>
  <c r="BR40" i="1"/>
  <c r="BS40" i="1"/>
  <c r="BT40" i="1"/>
  <c r="BU40" i="1"/>
  <c r="CJ40" i="1"/>
  <c r="CI40" i="1"/>
  <c r="CG40" i="1"/>
  <c r="CF40" i="1"/>
  <c r="CE40" i="1"/>
  <c r="CC40" i="1"/>
  <c r="CB40" i="1"/>
  <c r="CA40" i="1"/>
  <c r="BY40" i="1"/>
  <c r="BW40" i="1"/>
  <c r="BB40" i="1"/>
  <c r="BK39" i="1"/>
  <c r="BL39" i="1"/>
  <c r="BM39" i="1"/>
  <c r="BN39" i="1"/>
  <c r="BO39" i="1"/>
  <c r="BP39" i="1"/>
  <c r="BQ39" i="1"/>
  <c r="BR39" i="1"/>
  <c r="BS39" i="1"/>
  <c r="BT39" i="1"/>
  <c r="BU39" i="1"/>
  <c r="CJ39" i="1"/>
  <c r="CI39" i="1"/>
  <c r="CG39" i="1"/>
  <c r="CF39" i="1"/>
  <c r="CE39" i="1"/>
  <c r="CC39" i="1"/>
  <c r="CB39" i="1"/>
  <c r="CA39" i="1"/>
  <c r="BY39" i="1"/>
  <c r="BW39" i="1"/>
  <c r="BB39" i="1"/>
  <c r="BK38" i="1"/>
  <c r="BL38" i="1"/>
  <c r="BM38" i="1"/>
  <c r="BN38" i="1"/>
  <c r="BO38" i="1"/>
  <c r="BP38" i="1"/>
  <c r="BQ38" i="1"/>
  <c r="BR38" i="1"/>
  <c r="BS38" i="1"/>
  <c r="BT38" i="1"/>
  <c r="BU38" i="1"/>
  <c r="CJ38" i="1"/>
  <c r="CI38" i="1"/>
  <c r="CG38" i="1"/>
  <c r="CF38" i="1"/>
  <c r="CE38" i="1"/>
  <c r="CC38" i="1"/>
  <c r="CB38" i="1"/>
  <c r="CA38" i="1"/>
  <c r="BY38" i="1"/>
  <c r="BW38" i="1"/>
  <c r="BB38" i="1"/>
  <c r="BK37" i="1"/>
  <c r="BL37" i="1"/>
  <c r="BM37" i="1"/>
  <c r="BN37" i="1"/>
  <c r="BO37" i="1"/>
  <c r="BP37" i="1"/>
  <c r="BQ37" i="1"/>
  <c r="BR37" i="1"/>
  <c r="BS37" i="1"/>
  <c r="BT37" i="1"/>
  <c r="BU37" i="1"/>
  <c r="CJ37" i="1"/>
  <c r="CI37" i="1"/>
  <c r="CG37" i="1"/>
  <c r="CF37" i="1"/>
  <c r="CE37" i="1"/>
  <c r="CC37" i="1"/>
  <c r="CB37" i="1"/>
  <c r="CA37" i="1"/>
  <c r="BY37" i="1"/>
  <c r="BW37" i="1"/>
  <c r="BB37" i="1"/>
  <c r="BK36" i="1"/>
  <c r="BL36" i="1"/>
  <c r="BM36" i="1"/>
  <c r="BN36" i="1"/>
  <c r="BO36" i="1"/>
  <c r="BP36" i="1"/>
  <c r="BQ36" i="1"/>
  <c r="BR36" i="1"/>
  <c r="BS36" i="1"/>
  <c r="BT36" i="1"/>
  <c r="BU36" i="1"/>
  <c r="CJ36" i="1"/>
  <c r="CI36" i="1"/>
  <c r="CG36" i="1"/>
  <c r="CF36" i="1"/>
  <c r="CE36" i="1"/>
  <c r="CC36" i="1"/>
  <c r="CB36" i="1"/>
  <c r="CA36" i="1"/>
  <c r="BY36" i="1"/>
  <c r="BW36" i="1"/>
  <c r="BB36" i="1"/>
  <c r="BK35" i="1"/>
  <c r="BL35" i="1"/>
  <c r="BM35" i="1"/>
  <c r="BN35" i="1"/>
  <c r="BO35" i="1"/>
  <c r="BP35" i="1"/>
  <c r="BQ35" i="1"/>
  <c r="BR35" i="1"/>
  <c r="BS35" i="1"/>
  <c r="BT35" i="1"/>
  <c r="BU35" i="1"/>
  <c r="CJ35" i="1"/>
  <c r="CI35" i="1"/>
  <c r="CG35" i="1"/>
  <c r="CF35" i="1"/>
  <c r="CE35" i="1"/>
  <c r="CC35" i="1"/>
  <c r="CB35" i="1"/>
  <c r="CA35" i="1"/>
  <c r="BY35" i="1"/>
  <c r="BW35" i="1"/>
  <c r="BB35" i="1"/>
  <c r="BK34" i="1"/>
  <c r="BL34" i="1"/>
  <c r="BM34" i="1"/>
  <c r="BN34" i="1"/>
  <c r="BO34" i="1"/>
  <c r="BP34" i="1"/>
  <c r="BQ34" i="1"/>
  <c r="BR34" i="1"/>
  <c r="BS34" i="1"/>
  <c r="BT34" i="1"/>
  <c r="BU34" i="1"/>
  <c r="CJ34" i="1"/>
  <c r="CI34" i="1"/>
  <c r="CG34" i="1"/>
  <c r="CF34" i="1"/>
  <c r="CE34" i="1"/>
  <c r="CC34" i="1"/>
  <c r="CB34" i="1"/>
  <c r="CA34" i="1"/>
  <c r="BY34" i="1"/>
  <c r="BW34" i="1"/>
  <c r="BB34" i="1"/>
  <c r="BK33" i="1"/>
  <c r="BL33" i="1"/>
  <c r="BM33" i="1"/>
  <c r="BN33" i="1"/>
  <c r="BO33" i="1"/>
  <c r="BP33" i="1"/>
  <c r="BQ33" i="1"/>
  <c r="BR33" i="1"/>
  <c r="BS33" i="1"/>
  <c r="BT33" i="1"/>
  <c r="BU33" i="1"/>
  <c r="CJ33" i="1"/>
  <c r="CI33" i="1"/>
  <c r="CG33" i="1"/>
  <c r="CF33" i="1"/>
  <c r="CE33" i="1"/>
  <c r="CC33" i="1"/>
  <c r="CB33" i="1"/>
  <c r="CA33" i="1"/>
  <c r="BY33" i="1"/>
  <c r="BW33" i="1"/>
  <c r="BB33" i="1"/>
  <c r="BK32" i="1"/>
  <c r="BL32" i="1"/>
  <c r="BM32" i="1"/>
  <c r="BN32" i="1"/>
  <c r="BO32" i="1"/>
  <c r="BP32" i="1"/>
  <c r="BQ32" i="1"/>
  <c r="BR32" i="1"/>
  <c r="BS32" i="1"/>
  <c r="BT32" i="1"/>
  <c r="BU32" i="1"/>
  <c r="CJ32" i="1"/>
  <c r="CI32" i="1"/>
  <c r="CG32" i="1"/>
  <c r="CF32" i="1"/>
  <c r="CE32" i="1"/>
  <c r="CC32" i="1"/>
  <c r="CB32" i="1"/>
  <c r="CA32" i="1"/>
  <c r="BY32" i="1"/>
  <c r="BW32" i="1"/>
  <c r="BB32" i="1"/>
  <c r="BK31" i="1"/>
  <c r="BL31" i="1"/>
  <c r="BM31" i="1"/>
  <c r="BN31" i="1"/>
  <c r="BO31" i="1"/>
  <c r="BP31" i="1"/>
  <c r="BQ31" i="1"/>
  <c r="BR31" i="1"/>
  <c r="BS31" i="1"/>
  <c r="BT31" i="1"/>
  <c r="BU31" i="1"/>
  <c r="CJ31" i="1"/>
  <c r="CI31" i="1"/>
  <c r="CG31" i="1"/>
  <c r="CF31" i="1"/>
  <c r="CE31" i="1"/>
  <c r="CC31" i="1"/>
  <c r="CB31" i="1"/>
  <c r="CA31" i="1"/>
  <c r="BY31" i="1"/>
  <c r="BW31" i="1"/>
  <c r="BB31" i="1"/>
  <c r="BK30" i="1"/>
  <c r="BL30" i="1"/>
  <c r="BM30" i="1"/>
  <c r="BN30" i="1"/>
  <c r="BO30" i="1"/>
  <c r="BP30" i="1"/>
  <c r="BQ30" i="1"/>
  <c r="BR30" i="1"/>
  <c r="BS30" i="1"/>
  <c r="BT30" i="1"/>
  <c r="BU30" i="1"/>
  <c r="CJ30" i="1"/>
  <c r="CI30" i="1"/>
  <c r="CG30" i="1"/>
  <c r="CF30" i="1"/>
  <c r="CE30" i="1"/>
  <c r="CC30" i="1"/>
  <c r="CB30" i="1"/>
  <c r="CA30" i="1"/>
  <c r="BY30" i="1"/>
  <c r="BW30" i="1"/>
  <c r="BB30" i="1"/>
  <c r="BK29" i="1"/>
  <c r="BL29" i="1"/>
  <c r="BM29" i="1"/>
  <c r="BN29" i="1"/>
  <c r="BO29" i="1"/>
  <c r="BP29" i="1"/>
  <c r="BQ29" i="1"/>
  <c r="BR29" i="1"/>
  <c r="BS29" i="1"/>
  <c r="BT29" i="1"/>
  <c r="BU29" i="1"/>
  <c r="CJ29" i="1"/>
  <c r="CI29" i="1"/>
  <c r="CG29" i="1"/>
  <c r="CF29" i="1"/>
  <c r="CE29" i="1"/>
  <c r="CC29" i="1"/>
  <c r="CB29" i="1"/>
  <c r="CA29" i="1"/>
  <c r="BY29" i="1"/>
  <c r="BW29" i="1"/>
  <c r="BB29" i="1"/>
  <c r="BK28" i="1"/>
  <c r="BL28" i="1"/>
  <c r="BM28" i="1"/>
  <c r="BN28" i="1"/>
  <c r="BO28" i="1"/>
  <c r="BP28" i="1"/>
  <c r="BQ28" i="1"/>
  <c r="BR28" i="1"/>
  <c r="BS28" i="1"/>
  <c r="BT28" i="1"/>
  <c r="BU28" i="1"/>
  <c r="CJ28" i="1"/>
  <c r="CI28" i="1"/>
  <c r="CG28" i="1"/>
  <c r="CF28" i="1"/>
  <c r="CE28" i="1"/>
  <c r="CC28" i="1"/>
  <c r="CB28" i="1"/>
  <c r="CA28" i="1"/>
  <c r="BY28" i="1"/>
  <c r="BW28" i="1"/>
  <c r="BB28" i="1"/>
  <c r="BK27" i="1"/>
  <c r="BL27" i="1"/>
  <c r="BM27" i="1"/>
  <c r="BN27" i="1"/>
  <c r="BO27" i="1"/>
  <c r="BP27" i="1"/>
  <c r="BQ27" i="1"/>
  <c r="BR27" i="1"/>
  <c r="BS27" i="1"/>
  <c r="BT27" i="1"/>
  <c r="BU27" i="1"/>
  <c r="CJ27" i="1"/>
  <c r="CI27" i="1"/>
  <c r="CG27" i="1"/>
  <c r="CF27" i="1"/>
  <c r="CE27" i="1"/>
  <c r="CC27" i="1"/>
  <c r="CB27" i="1"/>
  <c r="CA27" i="1"/>
  <c r="BY27" i="1"/>
  <c r="BW27" i="1"/>
  <c r="BB27" i="1"/>
  <c r="BK26" i="1"/>
  <c r="BL26" i="1"/>
  <c r="BM26" i="1"/>
  <c r="BN26" i="1"/>
  <c r="BO26" i="1"/>
  <c r="BP26" i="1"/>
  <c r="BQ26" i="1"/>
  <c r="BR26" i="1"/>
  <c r="BS26" i="1"/>
  <c r="BT26" i="1"/>
  <c r="BU26" i="1"/>
  <c r="CJ26" i="1"/>
  <c r="CI26" i="1"/>
  <c r="CG26" i="1"/>
  <c r="CF26" i="1"/>
  <c r="CE26" i="1"/>
  <c r="CC26" i="1"/>
  <c r="CB26" i="1"/>
  <c r="CA26" i="1"/>
  <c r="BY26" i="1"/>
  <c r="BW26" i="1"/>
  <c r="BB26" i="1"/>
  <c r="BK25" i="1"/>
  <c r="BL25" i="1"/>
  <c r="BM25" i="1"/>
  <c r="BN25" i="1"/>
  <c r="BO25" i="1"/>
  <c r="BP25" i="1"/>
  <c r="BQ25" i="1"/>
  <c r="BR25" i="1"/>
  <c r="BS25" i="1"/>
  <c r="BT25" i="1"/>
  <c r="BU25" i="1"/>
  <c r="CJ25" i="1"/>
  <c r="CI25" i="1"/>
  <c r="CG25" i="1"/>
  <c r="CF25" i="1"/>
  <c r="CE25" i="1"/>
  <c r="CC25" i="1"/>
  <c r="CB25" i="1"/>
  <c r="CA25" i="1"/>
  <c r="BY25" i="1"/>
  <c r="BW25" i="1"/>
  <c r="BB25" i="1"/>
  <c r="BK24" i="1"/>
  <c r="BL24" i="1"/>
  <c r="BM24" i="1"/>
  <c r="BN24" i="1"/>
  <c r="BO24" i="1"/>
  <c r="BP24" i="1"/>
  <c r="BQ24" i="1"/>
  <c r="BR24" i="1"/>
  <c r="BS24" i="1"/>
  <c r="BT24" i="1"/>
  <c r="BU24" i="1"/>
  <c r="CJ24" i="1"/>
  <c r="CI24" i="1"/>
  <c r="CG24" i="1"/>
  <c r="CF24" i="1"/>
  <c r="CE24" i="1"/>
  <c r="CC24" i="1"/>
  <c r="CB24" i="1"/>
  <c r="CA24" i="1"/>
  <c r="BY24" i="1"/>
  <c r="BW24" i="1"/>
  <c r="BB24" i="1"/>
  <c r="BK23" i="1"/>
  <c r="BL23" i="1"/>
  <c r="BM23" i="1"/>
  <c r="BN23" i="1"/>
  <c r="BO23" i="1"/>
  <c r="BP23" i="1"/>
  <c r="BQ23" i="1"/>
  <c r="BR23" i="1"/>
  <c r="BS23" i="1"/>
  <c r="BT23" i="1"/>
  <c r="BU23" i="1"/>
  <c r="CJ23" i="1"/>
  <c r="CI23" i="1"/>
  <c r="CG23" i="1"/>
  <c r="CF23" i="1"/>
  <c r="CE23" i="1"/>
  <c r="CC23" i="1"/>
  <c r="CB23" i="1"/>
  <c r="CA23" i="1"/>
  <c r="BY23" i="1"/>
  <c r="BW23" i="1"/>
  <c r="BB23" i="1"/>
  <c r="BK22" i="1"/>
  <c r="BL22" i="1"/>
  <c r="BM22" i="1"/>
  <c r="BN22" i="1"/>
  <c r="BO22" i="1"/>
  <c r="BP22" i="1"/>
  <c r="BQ22" i="1"/>
  <c r="BR22" i="1"/>
  <c r="BS22" i="1"/>
  <c r="BT22" i="1"/>
  <c r="BU22" i="1"/>
  <c r="CJ22" i="1"/>
  <c r="CI22" i="1"/>
  <c r="CG22" i="1"/>
  <c r="CF22" i="1"/>
  <c r="CE22" i="1"/>
  <c r="CC22" i="1"/>
  <c r="CB22" i="1"/>
  <c r="CA22" i="1"/>
  <c r="BY22" i="1"/>
  <c r="BW22" i="1"/>
  <c r="BB22" i="1"/>
  <c r="BK21" i="1"/>
  <c r="BL21" i="1"/>
  <c r="BM21" i="1"/>
  <c r="BN21" i="1"/>
  <c r="BO21" i="1"/>
  <c r="BP21" i="1"/>
  <c r="BQ21" i="1"/>
  <c r="BR21" i="1"/>
  <c r="BS21" i="1"/>
  <c r="BT21" i="1"/>
  <c r="BU21" i="1"/>
  <c r="CJ21" i="1"/>
  <c r="CI21" i="1"/>
  <c r="CG21" i="1"/>
  <c r="CF21" i="1"/>
  <c r="CE21" i="1"/>
  <c r="CC21" i="1"/>
  <c r="CB21" i="1"/>
  <c r="CA21" i="1"/>
  <c r="BY21" i="1"/>
  <c r="BW21" i="1"/>
  <c r="BB21" i="1"/>
  <c r="BK20" i="1"/>
  <c r="BL20" i="1"/>
  <c r="BM20" i="1"/>
  <c r="BN20" i="1"/>
  <c r="BO20" i="1"/>
  <c r="BP20" i="1"/>
  <c r="BQ20" i="1"/>
  <c r="BR20" i="1"/>
  <c r="BS20" i="1"/>
  <c r="BT20" i="1"/>
  <c r="BU20" i="1"/>
  <c r="CJ20" i="1"/>
  <c r="CI20" i="1"/>
  <c r="CG20" i="1"/>
  <c r="CF20" i="1"/>
  <c r="CE20" i="1"/>
  <c r="CC20" i="1"/>
  <c r="CB20" i="1"/>
  <c r="CA20" i="1"/>
  <c r="BY20" i="1"/>
  <c r="BW20" i="1"/>
  <c r="BB20" i="1"/>
  <c r="BK19" i="1"/>
  <c r="BL19" i="1"/>
  <c r="BM19" i="1"/>
  <c r="BN19" i="1"/>
  <c r="BO19" i="1"/>
  <c r="BP19" i="1"/>
  <c r="BQ19" i="1"/>
  <c r="BR19" i="1"/>
  <c r="BS19" i="1"/>
  <c r="BT19" i="1"/>
  <c r="BU19" i="1"/>
  <c r="CJ19" i="1"/>
  <c r="CI19" i="1"/>
  <c r="CG19" i="1"/>
  <c r="CF19" i="1"/>
  <c r="CE19" i="1"/>
  <c r="CC19" i="1"/>
  <c r="CB19" i="1"/>
  <c r="CA19" i="1"/>
  <c r="BY19" i="1"/>
  <c r="BW19" i="1"/>
  <c r="BB19" i="1"/>
  <c r="BK18" i="1"/>
  <c r="BL18" i="1"/>
  <c r="BM18" i="1"/>
  <c r="BN18" i="1"/>
  <c r="BO18" i="1"/>
  <c r="BP18" i="1"/>
  <c r="BQ18" i="1"/>
  <c r="BR18" i="1"/>
  <c r="BS18" i="1"/>
  <c r="BT18" i="1"/>
  <c r="BU18" i="1"/>
  <c r="CJ18" i="1"/>
  <c r="CI18" i="1"/>
  <c r="CG18" i="1"/>
  <c r="CF18" i="1"/>
  <c r="CE18" i="1"/>
  <c r="CC18" i="1"/>
  <c r="CB18" i="1"/>
  <c r="CA18" i="1"/>
  <c r="BY18" i="1"/>
  <c r="BW18" i="1"/>
  <c r="BB18" i="1"/>
  <c r="BK17" i="1"/>
  <c r="BL17" i="1"/>
  <c r="BM17" i="1"/>
  <c r="BN17" i="1"/>
  <c r="BO17" i="1"/>
  <c r="BP17" i="1"/>
  <c r="BQ17" i="1"/>
  <c r="BR17" i="1"/>
  <c r="BS17" i="1"/>
  <c r="BT17" i="1"/>
  <c r="BU17" i="1"/>
  <c r="CJ17" i="1"/>
  <c r="CI17" i="1"/>
  <c r="CG17" i="1"/>
  <c r="CF17" i="1"/>
  <c r="CE17" i="1"/>
  <c r="CC17" i="1"/>
  <c r="CB17" i="1"/>
  <c r="CA17" i="1"/>
  <c r="BY17" i="1"/>
  <c r="BW17" i="1"/>
  <c r="BB17" i="1"/>
  <c r="BK16" i="1"/>
  <c r="BL16" i="1"/>
  <c r="BM16" i="1"/>
  <c r="BN16" i="1"/>
  <c r="BO16" i="1"/>
  <c r="BP16" i="1"/>
  <c r="BQ16" i="1"/>
  <c r="BR16" i="1"/>
  <c r="BS16" i="1"/>
  <c r="BT16" i="1"/>
  <c r="BU16" i="1"/>
  <c r="CJ16" i="1"/>
  <c r="CI16" i="1"/>
  <c r="CG16" i="1"/>
  <c r="CF16" i="1"/>
  <c r="CE16" i="1"/>
  <c r="CC16" i="1"/>
  <c r="CB16" i="1"/>
  <c r="CA16" i="1"/>
  <c r="BY16" i="1"/>
  <c r="BW16" i="1"/>
  <c r="BB16" i="1"/>
  <c r="BK15" i="1"/>
  <c r="BL15" i="1"/>
  <c r="BM15" i="1"/>
  <c r="BN15" i="1"/>
  <c r="BO15" i="1"/>
  <c r="BP15" i="1"/>
  <c r="BQ15" i="1"/>
  <c r="BR15" i="1"/>
  <c r="BS15" i="1"/>
  <c r="BT15" i="1"/>
  <c r="BU15" i="1"/>
  <c r="CJ15" i="1"/>
  <c r="CI15" i="1"/>
  <c r="CG15" i="1"/>
  <c r="CF15" i="1"/>
  <c r="CE15" i="1"/>
  <c r="CC15" i="1"/>
  <c r="CB15" i="1"/>
  <c r="CA15" i="1"/>
  <c r="BY15" i="1"/>
  <c r="BW15" i="1"/>
  <c r="BB15" i="1"/>
  <c r="BK14" i="1"/>
  <c r="BL14" i="1"/>
  <c r="BM14" i="1"/>
  <c r="BN14" i="1"/>
  <c r="BO14" i="1"/>
  <c r="BP14" i="1"/>
  <c r="BQ14" i="1"/>
  <c r="BR14" i="1"/>
  <c r="BS14" i="1"/>
  <c r="BT14" i="1"/>
  <c r="BU14" i="1"/>
  <c r="CJ14" i="1"/>
  <c r="CI14" i="1"/>
  <c r="CG14" i="1"/>
  <c r="CF14" i="1"/>
  <c r="CE14" i="1"/>
  <c r="CC14" i="1"/>
  <c r="CB14" i="1"/>
  <c r="CA14" i="1"/>
  <c r="BY14" i="1"/>
  <c r="BW14" i="1"/>
  <c r="BB14" i="1"/>
  <c r="BK13" i="1"/>
  <c r="BL13" i="1"/>
  <c r="BM13" i="1"/>
  <c r="BN13" i="1"/>
  <c r="BO13" i="1"/>
  <c r="BP13" i="1"/>
  <c r="BQ13" i="1"/>
  <c r="BR13" i="1"/>
  <c r="BS13" i="1"/>
  <c r="BT13" i="1"/>
  <c r="BU13" i="1"/>
  <c r="CJ13" i="1"/>
  <c r="CI13" i="1"/>
  <c r="CG13" i="1"/>
  <c r="CF13" i="1"/>
  <c r="CE13" i="1"/>
  <c r="CC13" i="1"/>
  <c r="CB13" i="1"/>
  <c r="CA13" i="1"/>
  <c r="BY13" i="1"/>
  <c r="BW13" i="1"/>
  <c r="BB13" i="1"/>
  <c r="BK12" i="1"/>
  <c r="BL12" i="1"/>
  <c r="BM12" i="1"/>
  <c r="BN12" i="1"/>
  <c r="BO12" i="1"/>
  <c r="BP12" i="1"/>
  <c r="BQ12" i="1"/>
  <c r="BR12" i="1"/>
  <c r="BS12" i="1"/>
  <c r="BT12" i="1"/>
  <c r="BU12" i="1"/>
  <c r="CJ12" i="1"/>
  <c r="CI12" i="1"/>
  <c r="CG12" i="1"/>
  <c r="CF12" i="1"/>
  <c r="CE12" i="1"/>
  <c r="CC12" i="1"/>
  <c r="CB12" i="1"/>
  <c r="CA12" i="1"/>
  <c r="BY12" i="1"/>
  <c r="BW12" i="1"/>
  <c r="BB12" i="1"/>
  <c r="BK11" i="1"/>
  <c r="BL11" i="1"/>
  <c r="BM11" i="1"/>
  <c r="BN11" i="1"/>
  <c r="BO11" i="1"/>
  <c r="BP11" i="1"/>
  <c r="BQ11" i="1"/>
  <c r="BR11" i="1"/>
  <c r="BS11" i="1"/>
  <c r="BT11" i="1"/>
  <c r="BU11" i="1"/>
  <c r="CJ11" i="1"/>
  <c r="CI11" i="1"/>
  <c r="CG11" i="1"/>
  <c r="CF11" i="1"/>
  <c r="CE11" i="1"/>
  <c r="CC11" i="1"/>
  <c r="CB11" i="1"/>
  <c r="CA11" i="1"/>
  <c r="BY11" i="1"/>
  <c r="BW11" i="1"/>
  <c r="BB11" i="1"/>
  <c r="BK10" i="1"/>
  <c r="BL10" i="1"/>
  <c r="BM10" i="1"/>
  <c r="BN10" i="1"/>
  <c r="BO10" i="1"/>
  <c r="BP10" i="1"/>
  <c r="BQ10" i="1"/>
  <c r="BR10" i="1"/>
  <c r="BS10" i="1"/>
  <c r="BT10" i="1"/>
  <c r="BU10" i="1"/>
  <c r="CJ10" i="1"/>
  <c r="CI10" i="1"/>
  <c r="CG10" i="1"/>
  <c r="CF10" i="1"/>
  <c r="CE10" i="1"/>
  <c r="CC10" i="1"/>
  <c r="CB10" i="1"/>
  <c r="CA10" i="1"/>
  <c r="BY10" i="1"/>
  <c r="BW10" i="1"/>
  <c r="BB10" i="1"/>
  <c r="BK9" i="1"/>
  <c r="BL9" i="1"/>
  <c r="BM9" i="1"/>
  <c r="BN9" i="1"/>
  <c r="BO9" i="1"/>
  <c r="BP9" i="1"/>
  <c r="BQ9" i="1"/>
  <c r="BR9" i="1"/>
  <c r="BS9" i="1"/>
  <c r="BT9" i="1"/>
  <c r="BU9" i="1"/>
  <c r="CJ9" i="1"/>
  <c r="CI9" i="1"/>
  <c r="CG9" i="1"/>
  <c r="CF9" i="1"/>
  <c r="CE9" i="1"/>
  <c r="CC9" i="1"/>
  <c r="CB9" i="1"/>
  <c r="CA9" i="1"/>
  <c r="BY9" i="1"/>
  <c r="BW9" i="1"/>
  <c r="BB9" i="1"/>
  <c r="BK8" i="1"/>
  <c r="BL8" i="1"/>
  <c r="BM8" i="1"/>
  <c r="BN8" i="1"/>
  <c r="BO8" i="1"/>
  <c r="BP8" i="1"/>
  <c r="BQ8" i="1"/>
  <c r="BR8" i="1"/>
  <c r="BS8" i="1"/>
  <c r="BT8" i="1"/>
  <c r="BU8" i="1"/>
  <c r="CJ8" i="1"/>
  <c r="CI8" i="1"/>
  <c r="CG8" i="1"/>
  <c r="CF8" i="1"/>
  <c r="CE8" i="1"/>
  <c r="CC8" i="1"/>
  <c r="CB8" i="1"/>
  <c r="CA8" i="1"/>
  <c r="BY8" i="1"/>
  <c r="BW8" i="1"/>
  <c r="BB8" i="1"/>
  <c r="BK7" i="1"/>
  <c r="BL7" i="1"/>
  <c r="BM7" i="1"/>
  <c r="BN7" i="1"/>
  <c r="BO7" i="1"/>
  <c r="BP7" i="1"/>
  <c r="BQ7" i="1"/>
  <c r="BR7" i="1"/>
  <c r="BS7" i="1"/>
  <c r="BT7" i="1"/>
  <c r="BU7" i="1"/>
  <c r="CJ7" i="1"/>
  <c r="CI7" i="1"/>
  <c r="CG7" i="1"/>
  <c r="CF7" i="1"/>
  <c r="CE7" i="1"/>
  <c r="CC7" i="1"/>
  <c r="CB7" i="1"/>
  <c r="CA7" i="1"/>
  <c r="BY7" i="1"/>
  <c r="BW7" i="1"/>
  <c r="BB7" i="1"/>
  <c r="BK6" i="1"/>
  <c r="BL6" i="1"/>
  <c r="BM6" i="1"/>
  <c r="BN6" i="1"/>
  <c r="BO6" i="1"/>
  <c r="BP6" i="1"/>
  <c r="BQ6" i="1"/>
  <c r="BR6" i="1"/>
  <c r="BS6" i="1"/>
  <c r="BT6" i="1"/>
  <c r="BU6" i="1"/>
  <c r="CJ6" i="1"/>
  <c r="CI6" i="1"/>
  <c r="CG6" i="1"/>
  <c r="CF6" i="1"/>
  <c r="CE6" i="1"/>
  <c r="CC6" i="1"/>
  <c r="CB6" i="1"/>
  <c r="CA6" i="1"/>
  <c r="BY6" i="1"/>
  <c r="BW6" i="1"/>
  <c r="BB6" i="1"/>
  <c r="BK5" i="1"/>
  <c r="BL5" i="1"/>
  <c r="BM5" i="1"/>
  <c r="BN5" i="1"/>
  <c r="BO5" i="1"/>
  <c r="BP5" i="1"/>
  <c r="BQ5" i="1"/>
  <c r="BR5" i="1"/>
  <c r="BS5" i="1"/>
  <c r="BT5" i="1"/>
  <c r="BU5" i="1"/>
  <c r="CJ5" i="1"/>
  <c r="CI5" i="1"/>
  <c r="CG5" i="1"/>
  <c r="CF5" i="1"/>
  <c r="CE5" i="1"/>
  <c r="CC5" i="1"/>
  <c r="CB5" i="1"/>
  <c r="CA5" i="1"/>
  <c r="BY5" i="1"/>
  <c r="BW5" i="1"/>
  <c r="BB5" i="1"/>
  <c r="BK4" i="1"/>
  <c r="BL4" i="1"/>
  <c r="BM4" i="1"/>
  <c r="BN4" i="1"/>
  <c r="BO4" i="1"/>
  <c r="BP4" i="1"/>
  <c r="BQ4" i="1"/>
  <c r="BR4" i="1"/>
  <c r="BS4" i="1"/>
  <c r="BT4" i="1"/>
  <c r="BU4" i="1"/>
  <c r="CJ4" i="1"/>
  <c r="CI4" i="1"/>
  <c r="CG4" i="1"/>
  <c r="CF4" i="1"/>
  <c r="CE4" i="1"/>
  <c r="CC4" i="1"/>
  <c r="CB4" i="1"/>
  <c r="CA4" i="1"/>
  <c r="BY4" i="1"/>
  <c r="BW4" i="1"/>
  <c r="BB4" i="1"/>
  <c r="BK3" i="1"/>
  <c r="BL3" i="1"/>
  <c r="BM3" i="1"/>
  <c r="BN3" i="1"/>
  <c r="BO3" i="1"/>
  <c r="BP3" i="1"/>
  <c r="BQ3" i="1"/>
  <c r="BR3" i="1"/>
  <c r="BS3" i="1"/>
  <c r="BT3" i="1"/>
  <c r="BU3" i="1"/>
  <c r="CJ3" i="1"/>
  <c r="CI3" i="1"/>
  <c r="CG3" i="1"/>
  <c r="CF3" i="1"/>
  <c r="CE3" i="1"/>
  <c r="CC3" i="1"/>
  <c r="CB3" i="1"/>
  <c r="CA3" i="1"/>
  <c r="BY3" i="1"/>
  <c r="BW3" i="1"/>
  <c r="BB3" i="1"/>
  <c r="BK2" i="1"/>
  <c r="BL2" i="1"/>
  <c r="BM2" i="1"/>
  <c r="BN2" i="1"/>
  <c r="BO2" i="1"/>
  <c r="BP2" i="1"/>
  <c r="BQ2" i="1"/>
  <c r="BR2" i="1"/>
  <c r="BS2" i="1"/>
  <c r="BT2" i="1"/>
  <c r="BU2" i="1"/>
  <c r="CJ2" i="1"/>
  <c r="CI2" i="1"/>
  <c r="CG2" i="1"/>
  <c r="CF2" i="1"/>
  <c r="CE2" i="1"/>
  <c r="CC2" i="1"/>
  <c r="CB2" i="1"/>
  <c r="CA2" i="1"/>
  <c r="BY2" i="1"/>
  <c r="BW2" i="1"/>
  <c r="BB2" i="1"/>
</calcChain>
</file>

<file path=xl/sharedStrings.xml><?xml version="1.0" encoding="utf-8"?>
<sst xmlns="http://schemas.openxmlformats.org/spreadsheetml/2006/main" count="4078" uniqueCount="535">
  <si>
    <t>Site#</t>
  </si>
  <si>
    <t>PlantNum</t>
  </si>
  <si>
    <t>Lat</t>
  </si>
  <si>
    <t>Long</t>
  </si>
  <si>
    <t>DistanceFromCityCenter (KM)</t>
  </si>
  <si>
    <t>Date Visited</t>
  </si>
  <si>
    <t>(small) sweat bee (Halictidae spp.)</t>
  </si>
  <si>
    <t>(small) torontounoficialallgreen (Halictidae spp.)</t>
  </si>
  <si>
    <t>Apis mellifera (Large)</t>
  </si>
  <si>
    <t>monarchB (Danaus plexippus) (Large)</t>
  </si>
  <si>
    <t>(small) black sweat bee (Halictidae spp.)</t>
  </si>
  <si>
    <t>(small) mining bee/leafcutter? (Colletes spp.)</t>
  </si>
  <si>
    <t>(medium )leafcutter (Megachilidae spp.)</t>
  </si>
  <si>
    <t>(small) black sweat bee (no yellow)(Halictidae spp.)</t>
  </si>
  <si>
    <t>mining bee? (Colletes spp.)</t>
  </si>
  <si>
    <t>medium bumble bee hairless abdomin (Xylocopinae sp.)</t>
  </si>
  <si>
    <t>medium bumble bee hairy abdomin (Bombus sp.)</t>
  </si>
  <si>
    <t>medium bumble bee hairy black abdomin (Bombus sp.)</t>
  </si>
  <si>
    <t>small black sweat bee (yellow face)(Hylaeus spp.)</t>
  </si>
  <si>
    <t>leafcutter black with yellow intersegments (Megachilidae spp.)</t>
  </si>
  <si>
    <t>paper wasp (yellow jacket?) (Vespidae spp.)</t>
  </si>
  <si>
    <t>small black sweat bee with yellow face (Hylaeus spp.)</t>
  </si>
  <si>
    <t>european skipper (Thymelicus lineola)</t>
  </si>
  <si>
    <t>leaf cutter (no beard) (Megachilidae sp.)</t>
  </si>
  <si>
    <t>orange beetle (Rhagoycha fulva)</t>
  </si>
  <si>
    <t>mid black sweat bee yellow adominal intersegments (Halictidae spp.)</t>
  </si>
  <si>
    <t>leafcutter bee yellow beard (Megachilidae sp.)</t>
  </si>
  <si>
    <t>large bomus sp hairless abdomin (Xylocopinae sp.)</t>
  </si>
  <si>
    <t>medium bombus hairy abdomin with rust patch (Bombus sp.)</t>
  </si>
  <si>
    <t>leaf cutter w beard (Megachilidae sp.)</t>
  </si>
  <si>
    <t>small black sweat bee (bigger than yellow face)(Halictidae spp.)</t>
  </si>
  <si>
    <t>black ant with red thorax, head (Formicidae sp.)</t>
  </si>
  <si>
    <t>fuzzy yellow bee (medium) (Anthophorinae spp.)</t>
  </si>
  <si>
    <t>small sweat bee (Halictidae spp.)</t>
  </si>
  <si>
    <t>medium bee (Apoidea spp.)</t>
  </si>
  <si>
    <t>brown plume moth (Geina periscelidactylus)</t>
  </si>
  <si>
    <t>long horned beetle (Typocerius velutinus)</t>
  </si>
  <si>
    <t>very fuzzy grey leafcutter bee (Megachilidae sp. or Athophorinae spp.)</t>
  </si>
  <si>
    <t xml:space="preserve">small bee </t>
  </si>
  <si>
    <t>small arrow shaped brown moth (Lepidoptera spp.)</t>
  </si>
  <si>
    <t>lobed moth (Lepidoptera spp.)</t>
  </si>
  <si>
    <t>leaf cutter? (very fuzzy) (Megachilidea spp. or Anthophorinae spp.)</t>
  </si>
  <si>
    <t>small black sweat bee? (Halictidae spp.)</t>
  </si>
  <si>
    <t>leafcutter w beard, large abdomin and grey (Megachilidae sp.)</t>
  </si>
  <si>
    <t>leafcutter? (Megachilidae sp.)</t>
  </si>
  <si>
    <t>mud dabber wasp (Eumeninae spp.)</t>
  </si>
  <si>
    <t>leafcutter bee pointy abdomin (Megachilidae sp.)</t>
  </si>
  <si>
    <t>leafcutter with beard wide (Megachilidae sp.)</t>
  </si>
  <si>
    <t>tiny bee</t>
  </si>
  <si>
    <t>leafcutter bee large abdomin (Megachilidae sp.)</t>
  </si>
  <si>
    <t>small brown sweat bee (Colletes spp.)</t>
  </si>
  <si>
    <t>brown skipper sp. (Hesperiidae spp.)</t>
  </si>
  <si>
    <t>flower buds</t>
  </si>
  <si>
    <t>flowering</t>
  </si>
  <si>
    <t>finished flowering</t>
  </si>
  <si>
    <t>total</t>
  </si>
  <si>
    <t>notes</t>
  </si>
  <si>
    <t>sweat bees (Halictidae sp.)</t>
  </si>
  <si>
    <t>Xylocopinae sp.</t>
  </si>
  <si>
    <t>Hylaeus spp.</t>
  </si>
  <si>
    <t>Anthophorinae spp.</t>
  </si>
  <si>
    <t>Colletes spp.</t>
  </si>
  <si>
    <t>leaf cutter bees (Megachile sp.)</t>
  </si>
  <si>
    <t>moths</t>
  </si>
  <si>
    <t>skippers (Hesperiidae sp.)</t>
  </si>
  <si>
    <t>butterflies</t>
  </si>
  <si>
    <t>lepidoptera</t>
  </si>
  <si>
    <t>bombus sp.</t>
  </si>
  <si>
    <t>abundance all sp.</t>
  </si>
  <si>
    <t>abundance of bees</t>
  </si>
  <si>
    <t>small pollinators</t>
  </si>
  <si>
    <t>medium pollinators</t>
  </si>
  <si>
    <t>large pollinators</t>
  </si>
  <si>
    <t>small bees</t>
  </si>
  <si>
    <t>medium bees</t>
  </si>
  <si>
    <t>large bees</t>
  </si>
  <si>
    <t>diversity all groups (bee families + other spp.)</t>
  </si>
  <si>
    <t>diversity bee families</t>
  </si>
  <si>
    <t>ASO20</t>
  </si>
  <si>
    <t>P1</t>
  </si>
  <si>
    <t>N/A</t>
  </si>
  <si>
    <t>on hill lots of dragonflies present, red clover flowering some milkweed flowers just opened</t>
  </si>
  <si>
    <t>P2</t>
  </si>
  <si>
    <t>P3</t>
  </si>
  <si>
    <t>ASO70</t>
  </si>
  <si>
    <t>slightly shaded by fence, 1 a. melifera on neighboring plant</t>
  </si>
  <si>
    <t>got slightly breezy, a. melifera on nearby plant, possible sweat bee but out of view?</t>
  </si>
  <si>
    <t>ASO65</t>
  </si>
  <si>
    <t>the honey bee left with at least 2 pollinaria! got stuck on flowers and had hard time getting off</t>
  </si>
  <si>
    <t>ASO64</t>
  </si>
  <si>
    <t>2 small green sweat bees with red abdomin more interested with aphids than flowers, 1 apis melifera flew in front of flowers, 2 ants in flowers</t>
  </si>
  <si>
    <t>was lots of a. melifera earlier, saw leaf cutter bee during plant 3 but on diff. plant!</t>
  </si>
  <si>
    <t>ASO69</t>
  </si>
  <si>
    <t>site on a hill</t>
  </si>
  <si>
    <t>nothing came, leafcutter hovering over it?</t>
  </si>
  <si>
    <t>in tall grass compaired to other 2 which were on compact earth, nothing, ~6 leafcutterbees flying around? but never land just hover</t>
  </si>
  <si>
    <t>ASO72</t>
  </si>
  <si>
    <t>someone's garden</t>
  </si>
  <si>
    <t>shaded vs. other two sunny</t>
  </si>
  <si>
    <t>ASO28</t>
  </si>
  <si>
    <t>ASO92</t>
  </si>
  <si>
    <t>nothing</t>
  </si>
  <si>
    <t>ASO25</t>
  </si>
  <si>
    <t xml:space="preserve">nothing  </t>
  </si>
  <si>
    <t>plus Thissels nearby</t>
  </si>
  <si>
    <t>ASO02</t>
  </si>
  <si>
    <t>3 other flowers present</t>
  </si>
  <si>
    <t>on a hill</t>
  </si>
  <si>
    <t>ASO62</t>
  </si>
  <si>
    <t>3 other flowers present, a little breezy, nothing</t>
  </si>
  <si>
    <t>nothing, 1 apis melifera after time ended</t>
  </si>
  <si>
    <t>ASO43</t>
  </si>
  <si>
    <t>3 ramits, after time leafcutter bee black with yello intersegments</t>
  </si>
  <si>
    <t>many ramits, total (not observaiton period) apis melifera, ~5 leaf cutter bee no yellow beard, ~3 small black sweat bee, hoverflies landing on flowers</t>
  </si>
  <si>
    <t>ASO39</t>
  </si>
  <si>
    <t>little tree cover</t>
  </si>
  <si>
    <t>ASO41</t>
  </si>
  <si>
    <t xml:space="preserve">small black sweat bee flew by, 1 flowering florecence had 4 flowers open, </t>
  </si>
  <si>
    <t>ASO42</t>
  </si>
  <si>
    <t>hoverfly after observation</t>
  </si>
  <si>
    <t>~5 small black sweat bees flew by, 2 least skippers (probably european with orange attenae) before observation period, dark grey hairstreak before observation period, banded? or can it be willow kind (see notes for drawing of wing p 65)</t>
  </si>
  <si>
    <t>northern cressent on neighboring plant, swarms of small black sweat bees some yellow faced others pure black</t>
  </si>
  <si>
    <t>ASO44</t>
  </si>
  <si>
    <t>willow present</t>
  </si>
  <si>
    <t>small swarm of small black yellow faced</t>
  </si>
  <si>
    <t>ASO29</t>
  </si>
  <si>
    <t>ASO84</t>
  </si>
  <si>
    <t>a few plants, one is flowering while a second has flower buds, nothing possibly too shady or early?</t>
  </si>
  <si>
    <t>ASO83</t>
  </si>
  <si>
    <t>1 apis melifera on another plant</t>
  </si>
  <si>
    <t>leaf cutter bees flew by ~7</t>
  </si>
  <si>
    <t>ASO86</t>
  </si>
  <si>
    <t>other sites had beard too</t>
  </si>
  <si>
    <t>ASO31</t>
  </si>
  <si>
    <t>all tall milkweed cut down</t>
  </si>
  <si>
    <t>ASO14</t>
  </si>
  <si>
    <t>ASO12</t>
  </si>
  <si>
    <t>ASO22</t>
  </si>
  <si>
    <t>ASO63</t>
  </si>
  <si>
    <t>ASO46</t>
  </si>
  <si>
    <t>1 inflorecence opening</t>
  </si>
  <si>
    <t>ASO48</t>
  </si>
  <si>
    <t>ASO47</t>
  </si>
  <si>
    <t>caught banded hairstreak? (check ID from reference box) when arrived was on milkweed that started survey on</t>
  </si>
  <si>
    <t>eastern tiger swallow tail on a milkweed</t>
  </si>
  <si>
    <t>ASO49</t>
  </si>
  <si>
    <t>ASO57</t>
  </si>
  <si>
    <t>5 other flower types present</t>
  </si>
  <si>
    <t>ASO59</t>
  </si>
  <si>
    <t>1 inflorecence opening, monarch flew by</t>
  </si>
  <si>
    <t>ASO24</t>
  </si>
  <si>
    <t>willow present, full cloud cover cool and windy, did see a bumble bee present; hoverfly flew by but nothing landed</t>
  </si>
  <si>
    <t>1 black ant present but not on flower</t>
  </si>
  <si>
    <t>ASO88</t>
  </si>
  <si>
    <t>ASO87</t>
  </si>
  <si>
    <t>ASO03</t>
  </si>
  <si>
    <t>ASO07</t>
  </si>
  <si>
    <t>getting sunny but a little bit breezy; leaf cutter with beard flew by, 5 small black sweat bees flew by</t>
  </si>
  <si>
    <t>7 small black sweat bees flew by, 1 leaf cutter bee fly by (bearded)</t>
  </si>
  <si>
    <t>ASO21</t>
  </si>
  <si>
    <t>nothing, 2 other flowers present</t>
  </si>
  <si>
    <t>ASO32</t>
  </si>
  <si>
    <t>ASO34</t>
  </si>
  <si>
    <t>2 european skippers present before observation</t>
  </si>
  <si>
    <t>ASO33</t>
  </si>
  <si>
    <t>ASO35</t>
  </si>
  <si>
    <t>hairstreak sp. present (very brown and 2 orange spots separated by grey area)</t>
  </si>
  <si>
    <t>1 staring to flower</t>
  </si>
  <si>
    <t>ASO36</t>
  </si>
  <si>
    <t>all shaded, crab spider present on 1 inflorecence</t>
  </si>
  <si>
    <t>ASO60</t>
  </si>
  <si>
    <t>european skippers present</t>
  </si>
  <si>
    <t>ASO51</t>
  </si>
  <si>
    <t>1 starting to flower</t>
  </si>
  <si>
    <t>monarch butterfly present, very shaded, photos on Vanessa's phone</t>
  </si>
  <si>
    <t>ASO50</t>
  </si>
  <si>
    <t>saw small black sweat bee and bearded leaf cutter before count</t>
  </si>
  <si>
    <t>very old flowers, mostly finished, monarch flew by</t>
  </si>
  <si>
    <t>ASO52</t>
  </si>
  <si>
    <t>leaf cutter flew by, 2 observations on Inats</t>
  </si>
  <si>
    <t>ASO53</t>
  </si>
  <si>
    <t>really cloudy and windy, no sun</t>
  </si>
  <si>
    <t>3+ monarch butterflies present</t>
  </si>
  <si>
    <t>ASO54</t>
  </si>
  <si>
    <t>really cloudy and breezy, no sun; almost finished flowering</t>
  </si>
  <si>
    <t>nothing, monarch butterfly present</t>
  </si>
  <si>
    <t>ASO55</t>
  </si>
  <si>
    <t>sun out but fading, breezy</t>
  </si>
  <si>
    <t>really sunny, nothing</t>
  </si>
  <si>
    <t>nothing, 1 inflorecence nearly finished; very cloudy no sun</t>
  </si>
  <si>
    <t>ASO74</t>
  </si>
  <si>
    <t>1 inflorecence almost finished</t>
  </si>
  <si>
    <t>ASO73</t>
  </si>
  <si>
    <t>plant knocked over, photos on Vanessa's camera</t>
  </si>
  <si>
    <t>ASO75</t>
  </si>
  <si>
    <t>2-3 monarchs flying around</t>
  </si>
  <si>
    <t>ASO77</t>
  </si>
  <si>
    <t>cloudy</t>
  </si>
  <si>
    <t>slightly brighter but cloudy, monarch b present, japanese beetle present</t>
  </si>
  <si>
    <t>really sunny</t>
  </si>
  <si>
    <t>ASO79</t>
  </si>
  <si>
    <t>1 begining to flower (in budds column)</t>
  </si>
  <si>
    <t>monarch present</t>
  </si>
  <si>
    <t>ASO80</t>
  </si>
  <si>
    <t>black swallow tail on flowers apon arrival</t>
  </si>
  <si>
    <t>ASO81</t>
  </si>
  <si>
    <t>old flowers</t>
  </si>
  <si>
    <t>monarch b present</t>
  </si>
  <si>
    <t>ASO85</t>
  </si>
  <si>
    <t>spider mimic fly present, apis meliferal present</t>
  </si>
  <si>
    <t>ASO82</t>
  </si>
  <si>
    <t>not flowering, 4 plants, some other sweat bees flying around (small black) skippers(least?) present, 2 other flowers present</t>
  </si>
  <si>
    <t>G2</t>
  </si>
  <si>
    <t>apis melifera present, orange beetle 1 present but on queen anne's lace</t>
  </si>
  <si>
    <t>G3</t>
  </si>
  <si>
    <t>1 plant flowering, rest have no to very old flowers; but more plants further down trail where observation taken too cloudy, japanese beetles present on old flowers</t>
  </si>
  <si>
    <t>G8</t>
  </si>
  <si>
    <t>G12</t>
  </si>
  <si>
    <t>apis melifera present (last site # photos uknown, ends with photo with pond)</t>
  </si>
  <si>
    <t>P0</t>
  </si>
  <si>
    <t>milkweed present, but only flower buds</t>
  </si>
  <si>
    <t>european skippers, leafcutter bee?, monarch, and milkweed present (buds)</t>
  </si>
  <si>
    <t>euro spipper present, milkweed present (buds)</t>
  </si>
  <si>
    <t>hoverflies, skipper, common wood nymph, eastern tiger swallow tail, moths, weeping willow</t>
  </si>
  <si>
    <t>milkweed buds, euro/least skippers?, monarch b, northen cressent?, crown vetch?, bombus sp.</t>
  </si>
  <si>
    <t>buds, robberfly/bigger hoverfly, thisels budding/flowering</t>
  </si>
  <si>
    <t>ASO19</t>
  </si>
  <si>
    <t>buds, by pond and trees with lawn, willows, thisels with flowers</t>
  </si>
  <si>
    <t>ASO66</t>
  </si>
  <si>
    <t>plants with small buds not flowering and in shaded area</t>
  </si>
  <si>
    <t>ASO67</t>
  </si>
  <si>
    <t>someone's front garden in Toronto, lots of hard surface, milkweed has inflorecence but not open yet, monarch catterpillars present</t>
  </si>
  <si>
    <t>ASO71</t>
  </si>
  <si>
    <t>6 plants no buds forming yet, someone's garden, most ground cover is patio bricks</t>
  </si>
  <si>
    <t>ASO93</t>
  </si>
  <si>
    <t>2 plants 1 with buds but not open, will come back?</t>
  </si>
  <si>
    <t>moved some plants on edge but no flower buds</t>
  </si>
  <si>
    <t>ASO91</t>
  </si>
  <si>
    <t>someones garden</t>
  </si>
  <si>
    <t>ASO01</t>
  </si>
  <si>
    <t>just starting to flower, took photos, too windy</t>
  </si>
  <si>
    <t>ASO40</t>
  </si>
  <si>
    <t>no flowers, some buds still forming on 2 plants relitively shaded in park by trees, dandilions and white clover flowers present</t>
  </si>
  <si>
    <t>ASO56</t>
  </si>
  <si>
    <t>no flowers on milkweed, clover and black medic flowers present + 3 others, willow present</t>
  </si>
  <si>
    <t>ASO58</t>
  </si>
  <si>
    <t>new ditch, milkweed on someone's property small plants and few, not worth sampling, no flowers</t>
  </si>
  <si>
    <t>ASO89</t>
  </si>
  <si>
    <t>someone's garden, no flowers but one is budding not open yet and small</t>
  </si>
  <si>
    <t>ASO04</t>
  </si>
  <si>
    <t>some buds but no flowering</t>
  </si>
  <si>
    <t>ASO37</t>
  </si>
  <si>
    <t>plants but little to no buds</t>
  </si>
  <si>
    <t>ASO76</t>
  </si>
  <si>
    <t>no flowers, some have very young inflorecence</t>
  </si>
  <si>
    <t>**revisit ASO47 page 84**</t>
  </si>
  <si>
    <t>AS020</t>
  </si>
  <si>
    <t>AS070</t>
  </si>
  <si>
    <t>AS065</t>
  </si>
  <si>
    <t>AS064</t>
  </si>
  <si>
    <t>AS069</t>
  </si>
  <si>
    <t>AS072</t>
  </si>
  <si>
    <t>AS028</t>
  </si>
  <si>
    <t>AS092</t>
  </si>
  <si>
    <t>AS025</t>
  </si>
  <si>
    <t>AS002</t>
  </si>
  <si>
    <t>AS062</t>
  </si>
  <si>
    <t>AS043</t>
  </si>
  <si>
    <t>AS039</t>
  </si>
  <si>
    <t>AS041</t>
  </si>
  <si>
    <t>AS042</t>
  </si>
  <si>
    <t>AS044</t>
  </si>
  <si>
    <t>AS029</t>
  </si>
  <si>
    <t>AS084</t>
  </si>
  <si>
    <t>AS083</t>
  </si>
  <si>
    <t>AS086</t>
  </si>
  <si>
    <t>AS031</t>
  </si>
  <si>
    <t>AS014</t>
  </si>
  <si>
    <t>AS012</t>
  </si>
  <si>
    <t>AS022</t>
  </si>
  <si>
    <t>AS063</t>
  </si>
  <si>
    <t>AS046</t>
  </si>
  <si>
    <t>AS048</t>
  </si>
  <si>
    <t>AS047</t>
  </si>
  <si>
    <t>AS049</t>
  </si>
  <si>
    <t>AS057</t>
  </si>
  <si>
    <t>AS059</t>
  </si>
  <si>
    <t>AS024</t>
  </si>
  <si>
    <t>AS088</t>
  </si>
  <si>
    <t>AS087</t>
  </si>
  <si>
    <t>AS003</t>
  </si>
  <si>
    <t>AS007</t>
  </si>
  <si>
    <t>AS021</t>
  </si>
  <si>
    <t>AS032</t>
  </si>
  <si>
    <t>AS034</t>
  </si>
  <si>
    <t>AS033</t>
  </si>
  <si>
    <t>AS035</t>
  </si>
  <si>
    <t>AS036</t>
  </si>
  <si>
    <t>AS060</t>
  </si>
  <si>
    <t>AS051</t>
  </si>
  <si>
    <t>AS050</t>
  </si>
  <si>
    <t>AS052</t>
  </si>
  <si>
    <t>AS053</t>
  </si>
  <si>
    <t>AS054</t>
  </si>
  <si>
    <t>AS055</t>
  </si>
  <si>
    <t>AS074</t>
  </si>
  <si>
    <t>AS073</t>
  </si>
  <si>
    <t>AS075</t>
  </si>
  <si>
    <t>AS077</t>
  </si>
  <si>
    <t>AS079</t>
  </si>
  <si>
    <t>AS080</t>
  </si>
  <si>
    <t>AS081</t>
  </si>
  <si>
    <t>AS085</t>
  </si>
  <si>
    <t>AS082</t>
  </si>
  <si>
    <t>AS019</t>
  </si>
  <si>
    <t>AS066</t>
  </si>
  <si>
    <t>AS067</t>
  </si>
  <si>
    <t>AS071</t>
  </si>
  <si>
    <t>AS093</t>
  </si>
  <si>
    <t>AS091</t>
  </si>
  <si>
    <t>AS001</t>
  </si>
  <si>
    <t>AS040</t>
  </si>
  <si>
    <t>AS056</t>
  </si>
  <si>
    <t>AS058</t>
  </si>
  <si>
    <t>AS089</t>
  </si>
  <si>
    <t>AS004</t>
  </si>
  <si>
    <t>AS037</t>
  </si>
  <si>
    <t>AS076</t>
  </si>
  <si>
    <t>mud dabber wasp (Eumeninae spp.) -  presently treated as a subfamily of Vespidae</t>
  </si>
  <si>
    <t>Family Vespidae</t>
  </si>
  <si>
    <t>Family Colletidae</t>
  </si>
  <si>
    <t>Family Colletidae (Genus Hylaeus)</t>
  </si>
  <si>
    <t>Family Megachilidae</t>
  </si>
  <si>
    <t>Superfamily Apoidea (Family Halictidae)</t>
  </si>
  <si>
    <t>Superfamily Apoidea (Genus Bombus)</t>
  </si>
  <si>
    <t>Superfamily Apoidea (Subfamily Xylocopinae)</t>
  </si>
  <si>
    <t>Superfamily Apoidea</t>
  </si>
  <si>
    <t>Superfamily Apoidea (Subfamily Anthophoridae)</t>
  </si>
  <si>
    <t>Order Lepidoptera</t>
  </si>
  <si>
    <t>Order Lepidoptera (Family Hesperiidae)</t>
  </si>
  <si>
    <t>european skipper (Thymelicus lineola)  (Hesperiidae spp.)</t>
  </si>
  <si>
    <t>monarchB (Danaus plexippus) (Large) (Lepidoptera spp.)</t>
  </si>
  <si>
    <t>Unidentified</t>
  </si>
  <si>
    <r>
      <rPr>
        <b/>
        <i/>
        <sz val="14"/>
        <color theme="1"/>
        <rFont val="Calibri"/>
        <family val="2"/>
        <scheme val="minor"/>
      </rPr>
      <t xml:space="preserve">Other:   </t>
    </r>
    <r>
      <rPr>
        <i/>
        <sz val="11"/>
        <color theme="1"/>
        <rFont val="Calibri"/>
        <family val="2"/>
        <scheme val="minor"/>
      </rPr>
      <t>orange beetle (Rhagoycha fulva)</t>
    </r>
  </si>
  <si>
    <r>
      <rPr>
        <b/>
        <i/>
        <sz val="14"/>
        <rFont val="Calibri"/>
        <family val="2"/>
        <scheme val="minor"/>
      </rPr>
      <t xml:space="preserve">Other:  </t>
    </r>
    <r>
      <rPr>
        <sz val="11"/>
        <color theme="1"/>
        <rFont val="Calibri"/>
        <family val="2"/>
        <scheme val="minor"/>
      </rPr>
      <t>black ant with red thorax, head (Formicidae sp.)</t>
    </r>
  </si>
  <si>
    <r>
      <rPr>
        <b/>
        <i/>
        <sz val="14"/>
        <color theme="1"/>
        <rFont val="Calibri"/>
        <family val="2"/>
        <scheme val="minor"/>
      </rPr>
      <t xml:space="preserve">Other: </t>
    </r>
    <r>
      <rPr>
        <i/>
        <sz val="11"/>
        <color theme="1"/>
        <rFont val="Calibri"/>
        <family val="2"/>
        <scheme val="minor"/>
      </rPr>
      <t xml:space="preserve"> long horned beetle (Typocerius velutinus)</t>
    </r>
  </si>
  <si>
    <t>(medium) leafcutter (Megachilidae spp.)</t>
  </si>
  <si>
    <t>Family Hesperiidae</t>
  </si>
  <si>
    <r>
      <t>Family Pterophoridae:</t>
    </r>
    <r>
      <rPr>
        <sz val="14"/>
        <color theme="1"/>
        <rFont val="Calibri"/>
        <family val="2"/>
        <scheme val="minor"/>
      </rPr>
      <t xml:space="preserve"> brown plume moth (Geina periscelidactylus)</t>
    </r>
  </si>
  <si>
    <r>
      <t>Family Nymphalidae:</t>
    </r>
    <r>
      <rPr>
        <sz val="14"/>
        <color rgb="FF000000"/>
        <rFont val="Calibri"/>
        <family val="2"/>
        <scheme val="minor"/>
      </rPr>
      <t xml:space="preserve"> Monarch butterfly (Danaus plexippus) (Large) (Lepidoptera spp.)</t>
    </r>
  </si>
  <si>
    <r>
      <rPr>
        <b/>
        <sz val="14"/>
        <color theme="1"/>
        <rFont val="Calibri"/>
        <family val="2"/>
        <scheme val="minor"/>
      </rPr>
      <t>Other</t>
    </r>
    <r>
      <rPr>
        <sz val="14"/>
        <color theme="1"/>
        <rFont val="Calibri"/>
        <family val="2"/>
        <scheme val="minor"/>
      </rPr>
      <t>: lobed moth (Lepidoptera spp.)</t>
    </r>
  </si>
  <si>
    <r>
      <rPr>
        <b/>
        <sz val="14"/>
        <color theme="1"/>
        <rFont val="Calibri"/>
        <family val="2"/>
        <scheme val="minor"/>
      </rPr>
      <t>Other:</t>
    </r>
    <r>
      <rPr>
        <sz val="14"/>
        <color theme="1"/>
        <rFont val="Calibri"/>
        <family val="2"/>
        <scheme val="minor"/>
      </rPr>
      <t xml:space="preserve"> small arrow shaped brown moth (Lepidoptera spp.)</t>
    </r>
  </si>
  <si>
    <t>Total Abundance</t>
  </si>
  <si>
    <t>Family Apidae</t>
  </si>
  <si>
    <t>Patch_ID</t>
  </si>
  <si>
    <t>Site</t>
  </si>
  <si>
    <t>MW002</t>
  </si>
  <si>
    <t>MW003</t>
  </si>
  <si>
    <t>MW004</t>
  </si>
  <si>
    <t>MW005</t>
  </si>
  <si>
    <t>MW006</t>
  </si>
  <si>
    <t>MW007</t>
  </si>
  <si>
    <t>MW008</t>
  </si>
  <si>
    <t>MW009</t>
  </si>
  <si>
    <t>MW011</t>
  </si>
  <si>
    <t>MW012</t>
  </si>
  <si>
    <t>MW015</t>
  </si>
  <si>
    <t>MW016</t>
  </si>
  <si>
    <t>MW018</t>
  </si>
  <si>
    <t>MW019</t>
  </si>
  <si>
    <t>MW020</t>
  </si>
  <si>
    <t>MW021</t>
  </si>
  <si>
    <t>MW022</t>
  </si>
  <si>
    <t>MW023</t>
  </si>
  <si>
    <t>MW026</t>
  </si>
  <si>
    <t>MW028</t>
  </si>
  <si>
    <t>MW029</t>
  </si>
  <si>
    <t>MW030</t>
  </si>
  <si>
    <t>MW031</t>
  </si>
  <si>
    <t>MW033</t>
  </si>
  <si>
    <t>MW034</t>
  </si>
  <si>
    <t>MW035</t>
  </si>
  <si>
    <t>MW036</t>
  </si>
  <si>
    <t>MW037</t>
  </si>
  <si>
    <t>MW038</t>
  </si>
  <si>
    <t>MW039</t>
  </si>
  <si>
    <t>MW040</t>
  </si>
  <si>
    <t>MW041</t>
  </si>
  <si>
    <t>MW042</t>
  </si>
  <si>
    <t>MW044</t>
  </si>
  <si>
    <t>MW046</t>
  </si>
  <si>
    <t>MW047</t>
  </si>
  <si>
    <t>MW049</t>
  </si>
  <si>
    <t>MW050</t>
  </si>
  <si>
    <t>MW051</t>
  </si>
  <si>
    <t>MW052</t>
  </si>
  <si>
    <t>MW056</t>
  </si>
  <si>
    <t>MW057</t>
  </si>
  <si>
    <t>MW059</t>
  </si>
  <si>
    <t>MW060</t>
  </si>
  <si>
    <t>MW061</t>
  </si>
  <si>
    <t>MW062</t>
  </si>
  <si>
    <t>MW064</t>
  </si>
  <si>
    <t>MW066</t>
  </si>
  <si>
    <t>MW067</t>
  </si>
  <si>
    <t>MW068</t>
  </si>
  <si>
    <t>MW069</t>
  </si>
  <si>
    <t>MW070</t>
  </si>
  <si>
    <t>MW071</t>
  </si>
  <si>
    <t>MW072</t>
  </si>
  <si>
    <t>MW073</t>
  </si>
  <si>
    <t>MW074</t>
  </si>
  <si>
    <t>MW075</t>
  </si>
  <si>
    <t>MW079</t>
  </si>
  <si>
    <t>Transect</t>
  </si>
  <si>
    <t>South</t>
  </si>
  <si>
    <t>Rural</t>
  </si>
  <si>
    <t>North</t>
  </si>
  <si>
    <t>Dist_city_ctr</t>
  </si>
  <si>
    <t>Genus Hylaeus</t>
  </si>
  <si>
    <t>small black sweat bee (yellow face) (Hylaeus spp.)</t>
  </si>
  <si>
    <t>Subfamily Xylocopinae</t>
  </si>
  <si>
    <t>Genus Bombus</t>
  </si>
  <si>
    <t>Family Halictidae</t>
  </si>
  <si>
    <t>Family Pterophoridae</t>
  </si>
  <si>
    <t>Monarch butterfly (Danaus plexippus) (Large) (Lepidoptera spp.)</t>
  </si>
  <si>
    <t>Family Nymphalidae</t>
  </si>
  <si>
    <t>Order Coleoptera (Beetles)</t>
  </si>
  <si>
    <t>Family Cantharidae</t>
  </si>
  <si>
    <t xml:space="preserve">Family Cerambycidae </t>
  </si>
  <si>
    <t>Unidentified Family 1</t>
  </si>
  <si>
    <t>Unidentified Family 2</t>
  </si>
  <si>
    <t>Lepidoptera Family 1</t>
  </si>
  <si>
    <t>Lepidoptera Family 2</t>
  </si>
  <si>
    <t>Apoidea Family 1</t>
  </si>
  <si>
    <t>Apoidea Family 2</t>
  </si>
  <si>
    <t>Apoidea Family 3</t>
  </si>
  <si>
    <t>small black sweat bee (bigger than yellow face) (Halictidae spp.)</t>
  </si>
  <si>
    <t>(small) black sweat bee (no yellow) (Halictidae spp.)</t>
  </si>
  <si>
    <t>Note: For "Sophie_noP0_No_ants_consol_morp":</t>
  </si>
  <si>
    <t>If "morphospecies" columns were totally distinct- i.e. two or more morphospecies were not observed in the same population yet the identities were nearly identical- the columns were consolidated.</t>
  </si>
  <si>
    <t>These were consolidated:</t>
  </si>
  <si>
    <t>Genus</t>
  </si>
  <si>
    <t>Family</t>
  </si>
  <si>
    <t>Order</t>
  </si>
  <si>
    <t>Superfamily</t>
  </si>
  <si>
    <t>Subfamily</t>
  </si>
  <si>
    <t>Hylaeus</t>
  </si>
  <si>
    <t>Colletidae</t>
  </si>
  <si>
    <t>Unknown</t>
  </si>
  <si>
    <t>Vespidae</t>
  </si>
  <si>
    <t>Apoidea</t>
  </si>
  <si>
    <t>Megachilidae</t>
  </si>
  <si>
    <t>Xylocopinae</t>
  </si>
  <si>
    <t>Bombus</t>
  </si>
  <si>
    <t>Apidae</t>
  </si>
  <si>
    <t>Halictidae</t>
  </si>
  <si>
    <t>Pterophoridae</t>
  </si>
  <si>
    <t>Nymphalidae</t>
  </si>
  <si>
    <t>Lepidoptera</t>
  </si>
  <si>
    <t>Hesperiidae</t>
  </si>
  <si>
    <t>Geina</t>
  </si>
  <si>
    <t>Danaus</t>
  </si>
  <si>
    <t>Thymelicus</t>
  </si>
  <si>
    <t>Coleoptera</t>
  </si>
  <si>
    <t>Cantharidae</t>
  </si>
  <si>
    <t xml:space="preserve">Cerambycidae </t>
  </si>
  <si>
    <t>long horned beetle (Typocerus velutinus)</t>
  </si>
  <si>
    <t>Typocerus</t>
  </si>
  <si>
    <t>Lepturinae </t>
  </si>
  <si>
    <t>Chrysomeloidea </t>
  </si>
  <si>
    <t>Rhagonycha</t>
  </si>
  <si>
    <t>Cantharinae</t>
  </si>
  <si>
    <t>Elateroidea </t>
  </si>
  <si>
    <t>Hesperiinae</t>
  </si>
  <si>
    <t>Papilionoidea </t>
  </si>
  <si>
    <t>Danainae</t>
  </si>
  <si>
    <t>Papilionoidea</t>
  </si>
  <si>
    <t>Pterophorinae</t>
  </si>
  <si>
    <t>Pterophoroidea </t>
  </si>
  <si>
    <t>Hymenoptera</t>
  </si>
  <si>
    <t>Apinae </t>
  </si>
  <si>
    <t>Vespoidea </t>
  </si>
  <si>
    <t>Hylaeinae</t>
  </si>
  <si>
    <t>Morphospecies</t>
  </si>
  <si>
    <t>Row Labels</t>
  </si>
  <si>
    <t>Grand Total</t>
  </si>
  <si>
    <t>Plants_surveyed</t>
  </si>
  <si>
    <t>Total</t>
  </si>
  <si>
    <t>Morphospecies Code</t>
  </si>
  <si>
    <t>MS_01</t>
  </si>
  <si>
    <t>MS_02</t>
  </si>
  <si>
    <t>MS_03</t>
  </si>
  <si>
    <t>MS_04</t>
  </si>
  <si>
    <t>MS_05</t>
  </si>
  <si>
    <t>MS_06</t>
  </si>
  <si>
    <t>MS_07</t>
  </si>
  <si>
    <t>MS_08</t>
  </si>
  <si>
    <t>MS_09</t>
  </si>
  <si>
    <t>MS_10</t>
  </si>
  <si>
    <t>MS_11</t>
  </si>
  <si>
    <t>MS_12</t>
  </si>
  <si>
    <t>MS_13</t>
  </si>
  <si>
    <t>MS_14</t>
  </si>
  <si>
    <t>MS_15</t>
  </si>
  <si>
    <t>MS_16</t>
  </si>
  <si>
    <t>MS_17</t>
  </si>
  <si>
    <t>MS_18</t>
  </si>
  <si>
    <t>MS_19</t>
  </si>
  <si>
    <t>MS_20</t>
  </si>
  <si>
    <t>MS_21</t>
  </si>
  <si>
    <t>MS_22</t>
  </si>
  <si>
    <t>MS_23</t>
  </si>
  <si>
    <t>MS_24</t>
  </si>
  <si>
    <t>MS_25</t>
  </si>
  <si>
    <t>MS_26</t>
  </si>
  <si>
    <t>MS_27</t>
  </si>
  <si>
    <t>MS_28</t>
  </si>
  <si>
    <t>MS_29</t>
  </si>
  <si>
    <t>MS_30</t>
  </si>
  <si>
    <t>MS_31</t>
  </si>
  <si>
    <t>MS_32</t>
  </si>
  <si>
    <t>MS_33</t>
  </si>
  <si>
    <t>MS_34</t>
  </si>
  <si>
    <t>MS_35</t>
  </si>
  <si>
    <t>MS_36</t>
  </si>
  <si>
    <t>MS_37</t>
  </si>
  <si>
    <t>MS_38</t>
  </si>
  <si>
    <t>MS_39</t>
  </si>
  <si>
    <t>MS_40</t>
  </si>
  <si>
    <t>MS_41</t>
  </si>
  <si>
    <t>MS_42</t>
  </si>
  <si>
    <t>Min of Dist_city_ctr</t>
  </si>
  <si>
    <t>(All)</t>
  </si>
  <si>
    <t>Dist_city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</si>
</sst>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B05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B0F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4" fontId="0" fillId="0" borderId="0" xfId="0" applyNumberFormat="1"/>
    <xf numFmtId="0" fontId="8" fillId="0" borderId="0" xfId="0" applyFont="1"/>
    <xf numFmtId="0" fontId="0" fillId="0" borderId="1" xfId="0" applyBorder="1"/>
    <xf numFmtId="0" fontId="9" fillId="2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/>
    <xf numFmtId="0" fontId="5" fillId="0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vertical="center"/>
    </xf>
    <xf numFmtId="0" fontId="19" fillId="7" borderId="1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23" fillId="8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0" fontId="10" fillId="0" borderId="1" xfId="0" applyFont="1" applyBorder="1"/>
    <xf numFmtId="14" fontId="10" fillId="0" borderId="1" xfId="0" applyNumberFormat="1" applyFont="1" applyBorder="1"/>
    <xf numFmtId="0" fontId="7" fillId="0" borderId="8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2" fillId="0" borderId="0" xfId="0" applyFont="1"/>
    <xf numFmtId="0" fontId="1" fillId="9" borderId="1" xfId="0" applyFont="1" applyFill="1" applyBorder="1" applyAlignment="1">
      <alignment horizontal="center" vertical="center" wrapText="1"/>
    </xf>
    <xf numFmtId="0" fontId="25" fillId="0" borderId="0" xfId="0" applyFont="1" applyBorder="1"/>
    <xf numFmtId="0" fontId="11" fillId="0" borderId="2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1" fillId="8" borderId="15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/>
    </xf>
    <xf numFmtId="0" fontId="2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6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20" fillId="0" borderId="13" xfId="0" applyFont="1" applyFill="1" applyBorder="1" applyAlignment="1">
      <alignment horizontal="center" vertical="center" wrapText="1"/>
    </xf>
    <xf numFmtId="0" fontId="20" fillId="0" borderId="14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0" borderId="14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0" fillId="0" borderId="0" xfId="0" applyNumberFormat="1"/>
  </cellXfs>
  <cellStyles count="1">
    <cellStyle name="Normal" xfId="0" builtinId="0"/>
  </cellStyles>
  <dxfs count="14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mruColors>
      <color rgb="FFE1CDFF"/>
      <color rgb="FFFFD3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phie Breitbart" refreshedDate="43828.603390972225" createdVersion="6" refreshedVersion="6" minRefreshableVersion="3" recordCount="161" xr:uid="{E9AFE743-2823-44BE-831E-F629133B7942}">
  <cacheSource type="worksheet">
    <worksheetSource ref="A4:AY165" sheet="Sophie_noP0_no_ants_consol_morp"/>
  </cacheSource>
  <cacheFields count="51">
    <cacheField name="Site" numFmtId="0">
      <sharedItems/>
    </cacheField>
    <cacheField name="Patch_ID" numFmtId="0">
      <sharedItems count="58">
        <s v="MW002"/>
        <s v="MW003"/>
        <s v="MW004"/>
        <s v="MW005"/>
        <s v="MW006"/>
        <s v="MW007"/>
        <s v="MW008"/>
        <s v="MW009"/>
        <s v="MW011"/>
        <s v="MW012"/>
        <s v="MW015"/>
        <s v="MW016"/>
        <s v="MW018"/>
        <s v="MW019"/>
        <s v="MW020"/>
        <s v="MW021"/>
        <s v="MW022"/>
        <s v="MW023"/>
        <s v="MW026"/>
        <s v="MW028"/>
        <s v="MW029"/>
        <s v="MW030"/>
        <s v="MW031"/>
        <s v="MW033"/>
        <s v="MW034"/>
        <s v="MW035"/>
        <s v="MW036"/>
        <s v="MW037"/>
        <s v="MW038"/>
        <s v="MW039"/>
        <s v="MW040"/>
        <s v="MW041"/>
        <s v="MW042"/>
        <s v="MW044"/>
        <s v="MW046"/>
        <s v="MW047"/>
        <s v="MW049"/>
        <s v="MW050"/>
        <s v="MW051"/>
        <s v="MW052"/>
        <s v="MW056"/>
        <s v="MW057"/>
        <s v="MW059"/>
        <s v="MW060"/>
        <s v="MW061"/>
        <s v="MW062"/>
        <s v="MW064"/>
        <s v="MW066"/>
        <s v="MW067"/>
        <s v="MW068"/>
        <s v="MW069"/>
        <s v="MW070"/>
        <s v="MW071"/>
        <s v="MW072"/>
        <s v="MW073"/>
        <s v="MW074"/>
        <s v="MW075"/>
        <s v="MW079"/>
      </sharedItems>
    </cacheField>
    <cacheField name="Transect" numFmtId="0">
      <sharedItems count="3">
        <s v="South"/>
        <s v="Rural"/>
        <s v="North"/>
      </sharedItems>
    </cacheField>
    <cacheField name="PlantNum" numFmtId="0">
      <sharedItems count="3">
        <s v="P1"/>
        <s v="P2"/>
        <s v="P3"/>
      </sharedItems>
    </cacheField>
    <cacheField name="Lat" numFmtId="0">
      <sharedItems containsSemiMixedTypes="0" containsString="0" containsNumber="1" minValue="43.321018000000002" maxValue="43.719453000000001"/>
    </cacheField>
    <cacheField name="Long" numFmtId="0">
      <sharedItems containsSemiMixedTypes="0" containsString="0" containsNumber="1" minValue="-80.098406999999995" maxValue="-79.411250999999993"/>
    </cacheField>
    <cacheField name="Dist_city_ctr" numFmtId="0">
      <sharedItems containsSemiMixedTypes="0" containsString="0" containsNumber="1" minValue="2.2676667969489746" maxValue="41.740484523883964"/>
    </cacheField>
    <cacheField name="Date Visited" numFmtId="14">
      <sharedItems containsSemiMixedTypes="0" containsNonDate="0" containsDate="1" containsString="0" minDate="2019-07-03T00:00:00" maxDate="2019-07-19T00:00:00"/>
    </cacheField>
    <cacheField name="(small) mining bee/leafcutter? (Colletes spp.)" numFmtId="0">
      <sharedItems containsSemiMixedTypes="0" containsString="0" containsNumber="1" containsInteger="1" minValue="0" maxValue="1"/>
    </cacheField>
    <cacheField name="mining bee? (Colletes spp.)" numFmtId="0">
      <sharedItems containsSemiMixedTypes="0" containsString="0" containsNumber="1" containsInteger="1" minValue="0" maxValue="2"/>
    </cacheField>
    <cacheField name="small brown sweat bee (Colletes spp.)" numFmtId="0">
      <sharedItems containsSemiMixedTypes="0" containsString="0" containsNumber="1" containsInteger="1" minValue="0" maxValue="1"/>
    </cacheField>
    <cacheField name="small black sweat bee (yellow face) (Hylaeus spp.)" numFmtId="0">
      <sharedItems containsSemiMixedTypes="0" containsString="0" containsNumber="1" containsInteger="1" minValue="0" maxValue="11"/>
    </cacheField>
    <cacheField name="paper wasp (yellow jacket?) (Vespidae spp.)" numFmtId="0">
      <sharedItems containsSemiMixedTypes="0" containsString="0" containsNumber="1" containsInteger="1" minValue="0" maxValue="1"/>
    </cacheField>
    <cacheField name="mud dabber wasp (Eumeninae spp.) -  presently treated as a subfamily of Vespidae" numFmtId="0">
      <sharedItems containsSemiMixedTypes="0" containsString="0" containsNumber="1" containsInteger="1" minValue="0" maxValue="1"/>
    </cacheField>
    <cacheField name="medium bee (Apoidea spp.)" numFmtId="0">
      <sharedItems containsSemiMixedTypes="0" containsString="0" containsNumber="1" containsInteger="1" minValue="0" maxValue="1"/>
    </cacheField>
    <cacheField name="very fuzzy grey leafcutter bee (Megachilidae sp. or Athophorinae spp.)" numFmtId="0">
      <sharedItems containsSemiMixedTypes="0" containsString="0" containsNumber="1" containsInteger="1" minValue="0" maxValue="2"/>
    </cacheField>
    <cacheField name="leaf cutter? (very fuzzy) (Megachilidea spp. or Anthophorinae spp.)" numFmtId="0">
      <sharedItems containsSemiMixedTypes="0" containsString="0" containsNumber="1" containsInteger="1" minValue="0" maxValue="1"/>
    </cacheField>
    <cacheField name="(medium) leafcutter (Megachilidae spp.)" numFmtId="0">
      <sharedItems containsSemiMixedTypes="0" containsString="0" containsNumber="1" containsInteger="1" minValue="0" maxValue="2"/>
    </cacheField>
    <cacheField name="leafcutter black with yellow intersegments (Megachilidae spp.)" numFmtId="0">
      <sharedItems containsSemiMixedTypes="0" containsString="0" containsNumber="1" containsInteger="1" minValue="0" maxValue="1"/>
    </cacheField>
    <cacheField name="leaf cutter (no beard) (Megachilidae sp.)" numFmtId="0">
      <sharedItems containsSemiMixedTypes="0" containsString="0" containsNumber="1" containsInteger="1" minValue="0" maxValue="2"/>
    </cacheField>
    <cacheField name="leafcutter bee yellow beard (Megachilidae sp.)" numFmtId="0">
      <sharedItems containsSemiMixedTypes="0" containsString="0" containsNumber="1" containsInteger="1" minValue="0" maxValue="3"/>
    </cacheField>
    <cacheField name="leafcutter bee pointy abdomin (Megachilidae sp.)" numFmtId="0">
      <sharedItems containsSemiMixedTypes="0" containsString="0" containsNumber="1" containsInteger="1" minValue="0" maxValue="1"/>
    </cacheField>
    <cacheField name="leafcutter with beard wide (Megachilidae sp.)" numFmtId="0">
      <sharedItems containsSemiMixedTypes="0" containsString="0" containsNumber="1" containsInteger="1" minValue="0" maxValue="1"/>
    </cacheField>
    <cacheField name="leafcutter w beard, large abdomin and grey (Megachilidae sp.)" numFmtId="0">
      <sharedItems containsSemiMixedTypes="0" containsString="0" containsNumber="1" containsInteger="1" minValue="0" maxValue="1"/>
    </cacheField>
    <cacheField name="leaf cutter w beard (Megachilidae sp.)" numFmtId="0">
      <sharedItems containsSemiMixedTypes="0" containsString="0" containsNumber="1" containsInteger="1" minValue="0" maxValue="1"/>
    </cacheField>
    <cacheField name="leafcutter? (Megachilidae sp.)" numFmtId="0">
      <sharedItems containsSemiMixedTypes="0" containsString="0" containsNumber="1" containsInteger="1" minValue="0" maxValue="1"/>
    </cacheField>
    <cacheField name="leafcutter bee large abdomin (Megachilidae sp.)" numFmtId="0">
      <sharedItems containsSemiMixedTypes="0" containsString="0" containsNumber="1" containsInteger="1" minValue="0" maxValue="1"/>
    </cacheField>
    <cacheField name="Apis mellifera (Large)" numFmtId="0">
      <sharedItems containsSemiMixedTypes="0" containsString="0" containsNumber="1" containsInteger="1" minValue="0" maxValue="11"/>
    </cacheField>
    <cacheField name="fuzzy yellow bee (medium) (Anthophorinae spp.)" numFmtId="0">
      <sharedItems containsSemiMixedTypes="0" containsString="0" containsNumber="1" containsInteger="1" minValue="0" maxValue="1"/>
    </cacheField>
    <cacheField name="medium bumble bee hairless abdomin (Xylocopinae sp.)" numFmtId="0">
      <sharedItems containsSemiMixedTypes="0" containsString="0" containsNumber="1" containsInteger="1" minValue="0" maxValue="1"/>
    </cacheField>
    <cacheField name="large bomus sp hairless abdomin (Xylocopinae sp.)" numFmtId="0">
      <sharedItems containsSemiMixedTypes="0" containsString="0" containsNumber="1" containsInteger="1" minValue="0" maxValue="1"/>
    </cacheField>
    <cacheField name="medium bumble bee hairy abdomin (Bombus sp.)" numFmtId="0">
      <sharedItems containsSemiMixedTypes="0" containsString="0" containsNumber="1" containsInteger="1" minValue="0" maxValue="2"/>
    </cacheField>
    <cacheField name="medium bumble bee hairy black abdomin (Bombus sp.)" numFmtId="0">
      <sharedItems containsSemiMixedTypes="0" containsString="0" containsNumber="1" containsInteger="1" minValue="0" maxValue="3"/>
    </cacheField>
    <cacheField name="medium bombus hairy abdomin with rust patch (Bombus sp.)" numFmtId="0">
      <sharedItems containsSemiMixedTypes="0" containsString="0" containsNumber="1" containsInteger="1" minValue="0" maxValue="1"/>
    </cacheField>
    <cacheField name="(small) sweat bee (Halictidae spp.)" numFmtId="0">
      <sharedItems containsSemiMixedTypes="0" containsString="0" containsNumber="1" containsInteger="1" minValue="0" maxValue="3"/>
    </cacheField>
    <cacheField name="(small) torontounoficialallgreen (Halictidae spp.)" numFmtId="0">
      <sharedItems containsSemiMixedTypes="0" containsString="0" containsNumber="1" containsInteger="1" minValue="0" maxValue="3"/>
    </cacheField>
    <cacheField name="(small) black sweat bee (no yellow) (Halictidae spp.)" numFmtId="0">
      <sharedItems containsSemiMixedTypes="0" containsString="0" containsNumber="1" containsInteger="1" minValue="0" maxValue="4"/>
    </cacheField>
    <cacheField name="(small) black sweat bee (Halictidae spp.)" numFmtId="0">
      <sharedItems containsSemiMixedTypes="0" containsString="0" containsNumber="1" containsInteger="1" minValue="0" maxValue="14"/>
    </cacheField>
    <cacheField name="small black sweat bee (bigger than yellow face) (Halictidae spp.)" numFmtId="0">
      <sharedItems containsSemiMixedTypes="0" containsString="0" containsNumber="1" containsInteger="1" minValue="0" maxValue="2"/>
    </cacheField>
    <cacheField name="small black sweat bee? (Halictidae spp.)" numFmtId="0">
      <sharedItems containsSemiMixedTypes="0" containsString="0" containsNumber="1" containsInteger="1" minValue="0" maxValue="1"/>
    </cacheField>
    <cacheField name="mid black sweat bee yellow adominal intersegments (Halictidae spp.)" numFmtId="0">
      <sharedItems containsSemiMixedTypes="0" containsString="0" containsNumber="1" containsInteger="1" minValue="0" maxValue="1"/>
    </cacheField>
    <cacheField name="brown plume moth (Geina periscelidactylus)" numFmtId="0">
      <sharedItems containsSemiMixedTypes="0" containsString="0" containsNumber="1" containsInteger="1" minValue="0" maxValue="1"/>
    </cacheField>
    <cacheField name="Monarch butterfly (Danaus plexippus) (Large) (Lepidoptera spp.)" numFmtId="0">
      <sharedItems containsSemiMixedTypes="0" containsString="0" containsNumber="1" containsInteger="1" minValue="0" maxValue="1"/>
    </cacheField>
    <cacheField name="brown skipper sp. (Hesperiidae spp.)" numFmtId="0">
      <sharedItems containsSemiMixedTypes="0" containsString="0" containsNumber="1" containsInteger="1" minValue="0" maxValue="0"/>
    </cacheField>
    <cacheField name="european skipper (Thymelicus lineola)  (Hesperiidae spp.)" numFmtId="0">
      <sharedItems containsSemiMixedTypes="0" containsString="0" containsNumber="1" containsInteger="1" minValue="0" maxValue="2"/>
    </cacheField>
    <cacheField name="lobed moth (Lepidoptera spp.)" numFmtId="0">
      <sharedItems containsSemiMixedTypes="0" containsString="0" containsNumber="1" containsInteger="1" minValue="0" maxValue="1"/>
    </cacheField>
    <cacheField name="small arrow shaped brown moth (Lepidoptera spp.)" numFmtId="0">
      <sharedItems containsSemiMixedTypes="0" containsString="0" containsNumber="1" containsInteger="1" minValue="0" maxValue="2"/>
    </cacheField>
    <cacheField name="orange beetle (Rhagoycha fulva)" numFmtId="0">
      <sharedItems containsSemiMixedTypes="0" containsString="0" containsNumber="1" containsInteger="1" minValue="0" maxValue="13"/>
    </cacheField>
    <cacheField name="long horned beetle (Typocerius velutinus)" numFmtId="0">
      <sharedItems containsSemiMixedTypes="0" containsString="0" containsNumber="1" containsInteger="1" minValue="0" maxValue="1"/>
    </cacheField>
    <cacheField name="small bee " numFmtId="0">
      <sharedItems containsSemiMixedTypes="0" containsString="0" containsNumber="1" containsInteger="1" minValue="0" maxValue="4"/>
    </cacheField>
    <cacheField name="tiny bee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s v="AS002"/>
    <x v="0"/>
    <x v="0"/>
    <x v="0"/>
    <n v="43.550224999999998"/>
    <n v="-79.654061999999996"/>
    <n v="15.508860622091273"/>
    <d v="2019-07-0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02"/>
    <x v="0"/>
    <x v="0"/>
    <x v="1"/>
    <n v="43.550224999999998"/>
    <n v="-79.654061999999996"/>
    <n v="15.508860622091273"/>
    <d v="2019-07-0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02"/>
    <x v="0"/>
    <x v="0"/>
    <x v="2"/>
    <n v="43.550224999999998"/>
    <n v="-79.654061999999996"/>
    <n v="15.508860622091273"/>
    <d v="2019-07-0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03"/>
    <x v="1"/>
    <x v="0"/>
    <x v="0"/>
    <n v="43.565106"/>
    <n v="-79.671002000000001"/>
    <n v="15.822132738647284"/>
    <d v="2019-07-1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03"/>
    <x v="1"/>
    <x v="0"/>
    <x v="1"/>
    <n v="43.565106"/>
    <n v="-79.671002000000001"/>
    <n v="15.822132738647284"/>
    <d v="2019-07-1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03"/>
    <x v="1"/>
    <x v="0"/>
    <x v="2"/>
    <n v="43.565106"/>
    <n v="-79.671002000000001"/>
    <n v="15.822132738647284"/>
    <d v="2019-07-12T00:00:0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07"/>
    <x v="2"/>
    <x v="0"/>
    <x v="0"/>
    <n v="43.566504000000002"/>
    <n v="-79.680149"/>
    <n v="16.205476833770209"/>
    <d v="2019-07-1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2"/>
    <n v="0"/>
    <n v="0"/>
    <n v="0"/>
    <n v="0"/>
    <n v="0"/>
    <n v="0"/>
  </r>
  <r>
    <s v="AS007"/>
    <x v="2"/>
    <x v="0"/>
    <x v="1"/>
    <n v="43.566504000000002"/>
    <n v="-79.680149"/>
    <n v="16.205476833770209"/>
    <d v="2019-07-1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07"/>
    <x v="2"/>
    <x v="0"/>
    <x v="2"/>
    <n v="43.566504000000002"/>
    <n v="-79.680149"/>
    <n v="16.205476833770209"/>
    <d v="2019-07-1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"/>
    <n v="0"/>
    <n v="0"/>
    <n v="0"/>
    <n v="0"/>
    <n v="0"/>
    <n v="0"/>
    <n v="1"/>
    <n v="0"/>
    <n v="0"/>
    <n v="0"/>
    <n v="0"/>
    <n v="0"/>
    <n v="0"/>
  </r>
  <r>
    <s v="AS012"/>
    <x v="3"/>
    <x v="1"/>
    <x v="0"/>
    <n v="43.492716999999999"/>
    <n v="-79.748080999999999"/>
    <n v="21.577728391433972"/>
    <d v="2019-07-0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12"/>
    <x v="3"/>
    <x v="1"/>
    <x v="1"/>
    <n v="43.492716999999999"/>
    <n v="-79.748080999999999"/>
    <n v="21.577728391433972"/>
    <d v="2019-07-0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</r>
  <r>
    <s v="AS012"/>
    <x v="3"/>
    <x v="1"/>
    <x v="2"/>
    <n v="43.492716999999999"/>
    <n v="-79.748080999999999"/>
    <n v="21.577728391433972"/>
    <d v="2019-07-0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14"/>
    <x v="4"/>
    <x v="1"/>
    <x v="0"/>
    <n v="43.438668999999997"/>
    <n v="-79.780878000000001"/>
    <n v="25.047446263536923"/>
    <d v="2019-07-0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14"/>
    <x v="4"/>
    <x v="1"/>
    <x v="1"/>
    <n v="43.438668999999997"/>
    <n v="-79.780878000000001"/>
    <n v="25.047446263536923"/>
    <d v="2019-07-0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14"/>
    <x v="4"/>
    <x v="1"/>
    <x v="2"/>
    <n v="43.438668999999997"/>
    <n v="-79.780878000000001"/>
    <n v="25.047446263536923"/>
    <d v="2019-07-0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20"/>
    <x v="5"/>
    <x v="1"/>
    <x v="0"/>
    <n v="43.433301999999998"/>
    <n v="-79.902403000000007"/>
    <n v="30.324324798716887"/>
    <d v="2019-07-0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</r>
  <r>
    <s v="AS020"/>
    <x v="5"/>
    <x v="1"/>
    <x v="1"/>
    <n v="43.433301999999998"/>
    <n v="-79.902403000000007"/>
    <n v="30.324324798716887"/>
    <d v="2019-07-0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0"/>
  </r>
  <r>
    <s v="AS020"/>
    <x v="5"/>
    <x v="1"/>
    <x v="2"/>
    <n v="43.433301999999998"/>
    <n v="-79.902403000000007"/>
    <n v="30.324324798716887"/>
    <d v="2019-07-0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</r>
  <r>
    <s v="AS021"/>
    <x v="6"/>
    <x v="1"/>
    <x v="0"/>
    <n v="43.457450999999999"/>
    <n v="-79.866815000000003"/>
    <n v="27.942248666842435"/>
    <d v="2019-07-1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21"/>
    <x v="6"/>
    <x v="1"/>
    <x v="1"/>
    <n v="43.457450999999999"/>
    <n v="-79.866815000000003"/>
    <n v="27.942248666842435"/>
    <d v="2019-07-1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21"/>
    <x v="6"/>
    <x v="1"/>
    <x v="2"/>
    <n v="43.457450999999999"/>
    <n v="-79.866815000000003"/>
    <n v="27.942248666842435"/>
    <d v="2019-07-1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22"/>
    <x v="7"/>
    <x v="1"/>
    <x v="0"/>
    <n v="43.516263000000002"/>
    <n v="-79.779219999999995"/>
    <n v="22.159305759509927"/>
    <d v="2019-07-09T00:00:00"/>
    <n v="0"/>
    <n v="0"/>
    <n v="0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22"/>
    <x v="7"/>
    <x v="1"/>
    <x v="1"/>
    <n v="43.516263000000002"/>
    <n v="-79.779219999999995"/>
    <n v="22.159305759509927"/>
    <d v="2019-07-0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</r>
  <r>
    <s v="AS022"/>
    <x v="7"/>
    <x v="1"/>
    <x v="2"/>
    <n v="43.516263000000002"/>
    <n v="-79.779219999999995"/>
    <n v="22.159305759509927"/>
    <d v="2019-07-0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s v="AS024"/>
    <x v="8"/>
    <x v="0"/>
    <x v="0"/>
    <n v="43.589593999999998"/>
    <n v="-79.638468000000003"/>
    <n v="13.68268250679235"/>
    <d v="2019-07-1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24"/>
    <x v="8"/>
    <x v="0"/>
    <x v="1"/>
    <n v="43.589593999999998"/>
    <n v="-79.638468000000003"/>
    <n v="13.68268250679235"/>
    <d v="2019-07-1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24"/>
    <x v="8"/>
    <x v="0"/>
    <x v="2"/>
    <n v="43.589593999999998"/>
    <n v="-79.638468000000003"/>
    <n v="13.68268250679235"/>
    <d v="2019-07-1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25"/>
    <x v="9"/>
    <x v="0"/>
    <x v="0"/>
    <n v="43.534585"/>
    <n v="-79.645432"/>
    <n v="15.683308388215959"/>
    <d v="2019-07-0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25"/>
    <x v="9"/>
    <x v="0"/>
    <x v="1"/>
    <n v="43.534585"/>
    <n v="-79.645432"/>
    <n v="15.683308388215959"/>
    <d v="2019-07-0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25"/>
    <x v="9"/>
    <x v="0"/>
    <x v="2"/>
    <n v="43.534585"/>
    <n v="-79.645432"/>
    <n v="15.683308388215959"/>
    <d v="2019-07-0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28"/>
    <x v="10"/>
    <x v="0"/>
    <x v="0"/>
    <n v="43.661177000000002"/>
    <n v="-79.500382000000002"/>
    <n v="5.9816872255471392"/>
    <d v="2019-07-05T00:00:0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28"/>
    <x v="10"/>
    <x v="0"/>
    <x v="1"/>
    <n v="43.661177000000002"/>
    <n v="-79.500382000000002"/>
    <n v="5.9816872255471392"/>
    <d v="2019-07-0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AS028"/>
    <x v="10"/>
    <x v="0"/>
    <x v="2"/>
    <n v="43.661177000000002"/>
    <n v="-79.500382000000002"/>
    <n v="5.9816872255471392"/>
    <d v="2019-07-0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AS029"/>
    <x v="11"/>
    <x v="2"/>
    <x v="0"/>
    <n v="43.711948"/>
    <n v="-79.535893999999999"/>
    <n v="8.6452662829363174"/>
    <d v="2019-07-0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AS029"/>
    <x v="11"/>
    <x v="2"/>
    <x v="1"/>
    <n v="43.711948"/>
    <n v="-79.535893999999999"/>
    <n v="8.6452662829363174"/>
    <d v="2019-07-0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29"/>
    <x v="11"/>
    <x v="2"/>
    <x v="2"/>
    <n v="43.711948"/>
    <n v="-79.535893999999999"/>
    <n v="8.6452662829363174"/>
    <d v="2019-07-0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31"/>
    <x v="12"/>
    <x v="1"/>
    <x v="0"/>
    <n v="43.484110999999999"/>
    <n v="-79.837701999999993"/>
    <n v="25.777914157727512"/>
    <d v="2019-07-0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</r>
  <r>
    <s v="AS031"/>
    <x v="12"/>
    <x v="1"/>
    <x v="1"/>
    <n v="43.484110999999999"/>
    <n v="-79.837701999999993"/>
    <n v="25.777914157727512"/>
    <d v="2019-07-0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4"/>
    <n v="0"/>
    <n v="0"/>
    <n v="0"/>
  </r>
  <r>
    <s v="AS031"/>
    <x v="12"/>
    <x v="1"/>
    <x v="2"/>
    <n v="43.484110999999999"/>
    <n v="-79.837701999999993"/>
    <n v="25.777914157727512"/>
    <d v="2019-07-0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AS032"/>
    <x v="13"/>
    <x v="1"/>
    <x v="0"/>
    <n v="43.414009999999998"/>
    <n v="-79.953028000000003"/>
    <n v="33.189520440162525"/>
    <d v="2019-07-15T00:00:00"/>
    <n v="0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AS032"/>
    <x v="13"/>
    <x v="1"/>
    <x v="1"/>
    <n v="43.414009999999998"/>
    <n v="-79.953028000000003"/>
    <n v="33.189520440162525"/>
    <d v="2019-07-15T00:00:0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32"/>
    <x v="13"/>
    <x v="1"/>
    <x v="2"/>
    <n v="43.414009999999998"/>
    <n v="-79.953028000000003"/>
    <n v="33.189520440162525"/>
    <d v="2019-07-1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4"/>
    <n v="0"/>
  </r>
  <r>
    <s v="AS033"/>
    <x v="14"/>
    <x v="1"/>
    <x v="0"/>
    <n v="43.387611999999997"/>
    <n v="-79.959232"/>
    <n v="34.412474938792137"/>
    <d v="2019-07-1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</r>
  <r>
    <s v="AS033"/>
    <x v="14"/>
    <x v="1"/>
    <x v="1"/>
    <n v="43.387611999999997"/>
    <n v="-79.959232"/>
    <n v="34.412474938792137"/>
    <d v="2019-07-1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33"/>
    <x v="14"/>
    <x v="1"/>
    <x v="2"/>
    <n v="43.387611999999997"/>
    <n v="-79.959232"/>
    <n v="34.412474938792137"/>
    <d v="2019-07-1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</r>
  <r>
    <s v="AS034"/>
    <x v="15"/>
    <x v="1"/>
    <x v="0"/>
    <n v="43.399222000000002"/>
    <n v="-79.930576000000002"/>
    <n v="32.768829598808203"/>
    <d v="2019-07-1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3"/>
    <n v="0"/>
    <n v="0"/>
    <n v="0"/>
  </r>
  <r>
    <s v="AS034"/>
    <x v="15"/>
    <x v="1"/>
    <x v="1"/>
    <n v="43.399222000000002"/>
    <n v="-79.930576000000002"/>
    <n v="32.768829598808203"/>
    <d v="2019-07-1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34"/>
    <x v="15"/>
    <x v="1"/>
    <x v="2"/>
    <n v="43.399222000000002"/>
    <n v="-79.930576000000002"/>
    <n v="32.768829598808203"/>
    <d v="2019-07-1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  <n v="0"/>
  </r>
  <r>
    <s v="AS035"/>
    <x v="16"/>
    <x v="1"/>
    <x v="0"/>
    <n v="43.377146000000003"/>
    <n v="-79.973860999999999"/>
    <n v="35.422507619397869"/>
    <d v="2019-07-1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</r>
  <r>
    <s v="AS035"/>
    <x v="16"/>
    <x v="1"/>
    <x v="1"/>
    <n v="43.377146000000003"/>
    <n v="-79.973860999999999"/>
    <n v="35.422507619397869"/>
    <d v="2019-07-1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s v="AS035"/>
    <x v="16"/>
    <x v="1"/>
    <x v="2"/>
    <n v="43.377146000000003"/>
    <n v="-79.973860999999999"/>
    <n v="35.422507619397869"/>
    <d v="2019-07-1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</r>
  <r>
    <s v="AS036"/>
    <x v="17"/>
    <x v="1"/>
    <x v="0"/>
    <n v="43.371307999999999"/>
    <n v="-79.981819000000002"/>
    <n v="35.978006045349858"/>
    <d v="2019-07-1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3"/>
    <n v="0"/>
    <n v="0"/>
    <n v="0"/>
  </r>
  <r>
    <s v="AS036"/>
    <x v="17"/>
    <x v="1"/>
    <x v="1"/>
    <n v="43.371307999999999"/>
    <n v="-79.981819000000002"/>
    <n v="35.978006045349858"/>
    <d v="2019-07-1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36"/>
    <x v="17"/>
    <x v="1"/>
    <x v="2"/>
    <n v="43.371307999999999"/>
    <n v="-79.981819000000002"/>
    <n v="35.978006045349858"/>
    <d v="2019-07-1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</r>
  <r>
    <s v="AS039"/>
    <x v="18"/>
    <x v="2"/>
    <x v="0"/>
    <n v="43.719453000000001"/>
    <n v="-79.445162999999994"/>
    <n v="5.4158014911438661"/>
    <d v="2019-07-08T00:00:0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</r>
  <r>
    <s v="AS039"/>
    <x v="18"/>
    <x v="2"/>
    <x v="1"/>
    <n v="43.719453000000001"/>
    <n v="-79.445162999999994"/>
    <n v="5.4158014911438661"/>
    <d v="2019-07-0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39"/>
    <x v="18"/>
    <x v="2"/>
    <x v="2"/>
    <n v="43.719453000000001"/>
    <n v="-79.445162999999994"/>
    <n v="5.4158014911438661"/>
    <d v="2019-07-0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AS041"/>
    <x v="19"/>
    <x v="2"/>
    <x v="0"/>
    <n v="43.713472000000003"/>
    <n v="-79.463271000000006"/>
    <n v="5.7031825324835577"/>
    <d v="2019-07-0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42"/>
    <x v="20"/>
    <x v="2"/>
    <x v="0"/>
    <n v="43.713583999999997"/>
    <n v="-79.475768000000002"/>
    <n v="6.1738769548090557"/>
    <d v="2019-07-0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42"/>
    <x v="20"/>
    <x v="2"/>
    <x v="1"/>
    <n v="43.713583999999997"/>
    <n v="-79.475768000000002"/>
    <n v="6.1738769548090557"/>
    <d v="2019-07-0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</r>
  <r>
    <s v="AS042"/>
    <x v="20"/>
    <x v="2"/>
    <x v="2"/>
    <n v="43.713583999999997"/>
    <n v="-79.475768000000002"/>
    <n v="6.1738769548090557"/>
    <d v="2019-07-08T00:00:00"/>
    <n v="0"/>
    <n v="1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1"/>
    <n v="0"/>
    <n v="0"/>
    <n v="0"/>
    <n v="0"/>
    <n v="0"/>
    <n v="0"/>
  </r>
  <r>
    <s v="AS043"/>
    <x v="21"/>
    <x v="2"/>
    <x v="0"/>
    <n v="43.71387"/>
    <n v="-79.505919000000006"/>
    <n v="7.4043136459389727"/>
    <d v="2019-07-08T00:00:0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43"/>
    <x v="21"/>
    <x v="2"/>
    <x v="1"/>
    <n v="43.71387"/>
    <n v="-79.505919000000006"/>
    <n v="7.4043136459389727"/>
    <d v="2019-07-08T00:00:0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</r>
  <r>
    <s v="AS043"/>
    <x v="21"/>
    <x v="2"/>
    <x v="2"/>
    <n v="43.71387"/>
    <n v="-79.505919000000006"/>
    <n v="7.4043136459389727"/>
    <d v="2019-07-08T00:00:0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44"/>
    <x v="22"/>
    <x v="2"/>
    <x v="0"/>
    <n v="43.713092000000003"/>
    <n v="-79.515598999999995"/>
    <n v="7.7894790881923477"/>
    <d v="2019-07-0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2"/>
    <n v="0"/>
    <n v="0"/>
    <n v="0"/>
  </r>
  <r>
    <s v="AS044"/>
    <x v="22"/>
    <x v="2"/>
    <x v="1"/>
    <n v="43.713092000000003"/>
    <n v="-79.515598999999995"/>
    <n v="7.7894790881923477"/>
    <d v="2019-07-08T00:00:0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</r>
  <r>
    <s v="AS044"/>
    <x v="22"/>
    <x v="2"/>
    <x v="2"/>
    <n v="43.713092000000003"/>
    <n v="-79.515598999999995"/>
    <n v="7.7894790881923477"/>
    <d v="2019-07-08T00:00:0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AS046"/>
    <x v="23"/>
    <x v="1"/>
    <x v="0"/>
    <n v="43.358911999999997"/>
    <n v="-80.043032999999994"/>
    <n v="39.028505357466301"/>
    <d v="2019-07-1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46"/>
    <x v="23"/>
    <x v="1"/>
    <x v="1"/>
    <n v="43.358911999999997"/>
    <n v="-80.043032999999994"/>
    <n v="39.028505357466301"/>
    <d v="2019-07-1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46"/>
    <x v="23"/>
    <x v="1"/>
    <x v="2"/>
    <n v="43.358911999999997"/>
    <n v="-80.043032999999994"/>
    <n v="39.028505357466301"/>
    <d v="2019-07-1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AS047"/>
    <x v="24"/>
    <x v="1"/>
    <x v="0"/>
    <n v="43.357422"/>
    <n v="-80.052571999999998"/>
    <n v="39.489793800478559"/>
    <d v="2019-07-1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47"/>
    <x v="24"/>
    <x v="1"/>
    <x v="1"/>
    <n v="43.357422"/>
    <n v="-80.052571999999998"/>
    <n v="39.489793800478559"/>
    <d v="2019-07-1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47"/>
    <x v="24"/>
    <x v="1"/>
    <x v="2"/>
    <n v="43.357422"/>
    <n v="-80.052571999999998"/>
    <n v="39.489793800478559"/>
    <d v="2019-07-1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AS048"/>
    <x v="25"/>
    <x v="1"/>
    <x v="0"/>
    <n v="43.349550999999998"/>
    <n v="-80.098406999999995"/>
    <n v="41.740484523883964"/>
    <d v="2019-07-1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48"/>
    <x v="25"/>
    <x v="1"/>
    <x v="1"/>
    <n v="43.349550999999998"/>
    <n v="-80.098406999999995"/>
    <n v="41.740484523883964"/>
    <d v="2019-07-1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0"/>
    <n v="0"/>
    <n v="0"/>
  </r>
  <r>
    <s v="AS049"/>
    <x v="26"/>
    <x v="1"/>
    <x v="0"/>
    <n v="43.321018000000002"/>
    <n v="-80.049312999999998"/>
    <n v="40.735362961623842"/>
    <d v="2019-07-10T00:00:0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</r>
  <r>
    <s v="AS049"/>
    <x v="26"/>
    <x v="1"/>
    <x v="1"/>
    <n v="43.321018000000002"/>
    <n v="-80.049312999999998"/>
    <n v="40.735362961623842"/>
    <d v="2019-07-1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49"/>
    <x v="26"/>
    <x v="1"/>
    <x v="2"/>
    <n v="43.321018000000002"/>
    <n v="-80.049312999999998"/>
    <n v="40.735362961623842"/>
    <d v="2019-07-1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50"/>
    <x v="27"/>
    <x v="1"/>
    <x v="0"/>
    <n v="43.702157999999997"/>
    <n v="-79.543736999999993"/>
    <n v="8.7311529827639554"/>
    <d v="2019-07-1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50"/>
    <x v="27"/>
    <x v="2"/>
    <x v="1"/>
    <n v="43.702157999999997"/>
    <n v="-79.543736999999993"/>
    <n v="8.7311529827639554"/>
    <d v="2019-07-16T00:00:0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50"/>
    <x v="27"/>
    <x v="2"/>
    <x v="2"/>
    <n v="43.702157999999997"/>
    <n v="-79.543736999999993"/>
    <n v="8.7311529827639554"/>
    <d v="2019-07-1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51"/>
    <x v="28"/>
    <x v="2"/>
    <x v="0"/>
    <n v="43.701031999999998"/>
    <n v="-79.549473000000006"/>
    <n v="8.9718560697484691"/>
    <d v="2019-07-1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AS051"/>
    <x v="28"/>
    <x v="2"/>
    <x v="1"/>
    <n v="43.701031999999998"/>
    <n v="-79.549473000000006"/>
    <n v="8.9718560697484691"/>
    <d v="2019-07-16T00:00:0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AS051"/>
    <x v="28"/>
    <x v="2"/>
    <x v="2"/>
    <n v="43.701031999999998"/>
    <n v="-79.549473000000006"/>
    <n v="8.9718560697484691"/>
    <d v="2019-07-16T00:00:0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</r>
  <r>
    <s v="AS052"/>
    <x v="29"/>
    <x v="2"/>
    <x v="0"/>
    <n v="43.701431999999997"/>
    <n v="-79.562510000000003"/>
    <n v="9.5950252462272481"/>
    <d v="2019-07-1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AS052"/>
    <x v="29"/>
    <x v="2"/>
    <x v="1"/>
    <n v="43.701431999999997"/>
    <n v="-79.562510000000003"/>
    <n v="9.5950252462272481"/>
    <d v="2019-07-1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52"/>
    <x v="29"/>
    <x v="2"/>
    <x v="2"/>
    <n v="43.701431999999997"/>
    <n v="-79.562510000000003"/>
    <n v="9.5950252462272481"/>
    <d v="2019-07-16T00:00:0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2"/>
    <n v="1"/>
    <n v="0"/>
    <n v="0"/>
    <n v="0"/>
    <n v="0"/>
    <n v="0"/>
  </r>
  <r>
    <s v="AS053"/>
    <x v="30"/>
    <x v="2"/>
    <x v="0"/>
    <n v="43.690086000000001"/>
    <n v="-79.572325000000006"/>
    <n v="9.8464345371816666"/>
    <d v="2019-07-1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53"/>
    <x v="30"/>
    <x v="2"/>
    <x v="1"/>
    <n v="43.690086000000001"/>
    <n v="-79.572325000000006"/>
    <n v="9.8464345371816666"/>
    <d v="2019-07-1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53"/>
    <x v="30"/>
    <x v="2"/>
    <x v="2"/>
    <n v="43.690086000000001"/>
    <n v="-79.572325000000006"/>
    <n v="9.8464345371816666"/>
    <d v="2019-07-1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54"/>
    <x v="31"/>
    <x v="2"/>
    <x v="0"/>
    <n v="43.675131"/>
    <n v="-79.571574999999996"/>
    <n v="9.6180329509526974"/>
    <d v="2019-07-1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54"/>
    <x v="31"/>
    <x v="2"/>
    <x v="1"/>
    <n v="43.675131"/>
    <n v="-79.571574999999996"/>
    <n v="9.6180329509526974"/>
    <d v="2019-07-1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55"/>
    <x v="32"/>
    <x v="2"/>
    <x v="0"/>
    <n v="43.675131"/>
    <n v="-79.571574999999996"/>
    <n v="9.6180329509526974"/>
    <d v="2019-07-1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55"/>
    <x v="32"/>
    <x v="2"/>
    <x v="1"/>
    <n v="43.675131"/>
    <n v="-79.571574999999996"/>
    <n v="9.6180329509526974"/>
    <d v="2019-07-1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55"/>
    <x v="32"/>
    <x v="2"/>
    <x v="2"/>
    <n v="43.675131"/>
    <n v="-79.571574999999996"/>
    <n v="9.6180329509526974"/>
    <d v="2019-07-1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57"/>
    <x v="33"/>
    <x v="1"/>
    <x v="0"/>
    <n v="43.330041999999999"/>
    <n v="-79.995565999999997"/>
    <n v="38.176490993876349"/>
    <d v="2019-07-1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57"/>
    <x v="33"/>
    <x v="1"/>
    <x v="1"/>
    <n v="43.330041999999999"/>
    <n v="-79.995565999999997"/>
    <n v="38.176490993876349"/>
    <d v="2019-07-1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59"/>
    <x v="34"/>
    <x v="1"/>
    <x v="0"/>
    <n v="43.343046000000001"/>
    <n v="-79.959704000000002"/>
    <n v="36.194334429129185"/>
    <d v="2019-07-1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</r>
  <r>
    <s v="AS059"/>
    <x v="34"/>
    <x v="1"/>
    <x v="1"/>
    <n v="43.343046000000001"/>
    <n v="-79.959704000000002"/>
    <n v="36.194334429129185"/>
    <d v="2019-07-10T00:00:0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59"/>
    <x v="34"/>
    <x v="1"/>
    <x v="2"/>
    <n v="43.343046000000001"/>
    <n v="-79.959704000000002"/>
    <n v="36.194334429129185"/>
    <d v="2019-07-1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60"/>
    <x v="35"/>
    <x v="1"/>
    <x v="0"/>
    <n v="43.519441"/>
    <n v="-79.750471000000005"/>
    <n v="20.773113766565707"/>
    <d v="2019-07-1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</r>
  <r>
    <s v="AS060"/>
    <x v="35"/>
    <x v="1"/>
    <x v="1"/>
    <n v="43.519441"/>
    <n v="-79.750471000000005"/>
    <n v="20.773113766565707"/>
    <d v="2019-07-1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60"/>
    <x v="35"/>
    <x v="1"/>
    <x v="2"/>
    <n v="43.519441"/>
    <n v="-79.750471000000005"/>
    <n v="20.773113766565707"/>
    <d v="2019-07-1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62"/>
    <x v="36"/>
    <x v="0"/>
    <x v="0"/>
    <n v="43.534939000000001"/>
    <n v="-79.732911999999999"/>
    <n v="19.508997954505052"/>
    <d v="2019-07-0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62"/>
    <x v="36"/>
    <x v="0"/>
    <x v="1"/>
    <n v="43.534939000000001"/>
    <n v="-79.732911999999999"/>
    <n v="19.508997954505052"/>
    <d v="2019-07-0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62"/>
    <x v="36"/>
    <x v="0"/>
    <x v="2"/>
    <n v="43.534939000000001"/>
    <n v="-79.732911999999999"/>
    <n v="19.508997954505052"/>
    <d v="2019-07-07T00:00:0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63"/>
    <x v="37"/>
    <x v="0"/>
    <x v="0"/>
    <n v="43.535065000000003"/>
    <n v="-79.721652000000006"/>
    <n v="18.997972198905334"/>
    <d v="2019-07-0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1"/>
    <n v="0"/>
    <n v="0"/>
    <n v="0"/>
  </r>
  <r>
    <s v="AS063"/>
    <x v="37"/>
    <x v="0"/>
    <x v="1"/>
    <n v="43.535065000000003"/>
    <n v="-79.721652000000006"/>
    <n v="18.997972198905334"/>
    <d v="2019-07-0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</r>
  <r>
    <s v="AS063"/>
    <x v="37"/>
    <x v="0"/>
    <x v="2"/>
    <n v="43.535065000000003"/>
    <n v="-79.721652000000006"/>
    <n v="18.997972198905334"/>
    <d v="2019-07-0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</r>
  <r>
    <s v="AS064"/>
    <x v="38"/>
    <x v="0"/>
    <x v="0"/>
    <n v="43.669676000000003"/>
    <n v="-79.422881000000004"/>
    <n v="2.2919132492652632"/>
    <d v="2019-07-0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64"/>
    <x v="38"/>
    <x v="0"/>
    <x v="1"/>
    <n v="43.669676000000003"/>
    <n v="-79.422881000000004"/>
    <n v="2.2919132492652632"/>
    <d v="2019-07-0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AS064"/>
    <x v="38"/>
    <x v="0"/>
    <x v="2"/>
    <n v="43.669676000000003"/>
    <n v="-79.422881000000004"/>
    <n v="2.2919132492652632"/>
    <d v="2019-07-0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65"/>
    <x v="39"/>
    <x v="0"/>
    <x v="0"/>
    <n v="43.680726"/>
    <n v="-79.411250999999993"/>
    <n v="2.2676667969489746"/>
    <d v="2019-07-0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65"/>
    <x v="39"/>
    <x v="0"/>
    <x v="1"/>
    <n v="43.680726"/>
    <n v="-79.411250999999993"/>
    <n v="2.2676667969489746"/>
    <d v="2019-07-0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69"/>
    <x v="40"/>
    <x v="0"/>
    <x v="0"/>
    <n v="43.671067999999998"/>
    <n v="-79.452408000000005"/>
    <n v="3.7162386032683976"/>
    <d v="2019-07-04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69"/>
    <x v="40"/>
    <x v="0"/>
    <x v="1"/>
    <n v="43.671067999999998"/>
    <n v="-79.452408000000005"/>
    <n v="3.7162386032683976"/>
    <d v="2019-07-0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69"/>
    <x v="40"/>
    <x v="0"/>
    <x v="2"/>
    <n v="43.671067999999998"/>
    <n v="-79.452408000000005"/>
    <n v="3.7162386032683976"/>
    <d v="2019-07-0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70"/>
    <x v="41"/>
    <x v="0"/>
    <x v="0"/>
    <n v="43.67024"/>
    <n v="-79.462135000000004"/>
    <n v="4.1723995782564574"/>
    <d v="2019-07-0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AS070"/>
    <x v="41"/>
    <x v="0"/>
    <x v="1"/>
    <n v="43.67024"/>
    <n v="-79.462135000000004"/>
    <n v="4.1723995782564574"/>
    <d v="2019-07-0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AS070"/>
    <x v="41"/>
    <x v="0"/>
    <x v="2"/>
    <n v="43.67024"/>
    <n v="-79.462135000000004"/>
    <n v="4.1723995782564574"/>
    <d v="2019-07-0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72"/>
    <x v="42"/>
    <x v="0"/>
    <x v="0"/>
    <n v="43.670453999999999"/>
    <n v="-79.482483999999999"/>
    <n v="5.1702146820794361"/>
    <d v="2019-07-05T00:00:0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9"/>
    <n v="0"/>
    <n v="0"/>
    <n v="0"/>
    <n v="0"/>
    <n v="0"/>
    <n v="0"/>
    <n v="0"/>
    <n v="0"/>
    <n v="0"/>
    <n v="0"/>
    <n v="0"/>
    <n v="0"/>
    <n v="0"/>
  </r>
  <r>
    <s v="AS072"/>
    <x v="42"/>
    <x v="0"/>
    <x v="1"/>
    <n v="43.670453999999999"/>
    <n v="-79.482483999999999"/>
    <n v="5.1702146820794361"/>
    <d v="2019-07-05T00:00:0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AS072"/>
    <x v="42"/>
    <x v="0"/>
    <x v="2"/>
    <n v="43.670453999999999"/>
    <n v="-79.482483999999999"/>
    <n v="5.1702146820794361"/>
    <d v="2019-07-05T00:00:0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73"/>
    <x v="43"/>
    <x v="2"/>
    <x v="0"/>
    <n v="43.646988"/>
    <n v="-79.583586999999994"/>
    <n v="10.153144804362919"/>
    <d v="2019-07-1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74"/>
    <x v="44"/>
    <x v="2"/>
    <x v="0"/>
    <n v="43.654606999999999"/>
    <n v="-79.607518999999996"/>
    <n v="11.328943255042534"/>
    <d v="2019-07-1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74"/>
    <x v="44"/>
    <x v="2"/>
    <x v="1"/>
    <n v="43.654606999999999"/>
    <n v="-79.607518999999996"/>
    <n v="11.328943255042534"/>
    <d v="2019-07-1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74"/>
    <x v="44"/>
    <x v="2"/>
    <x v="2"/>
    <n v="43.654606999999999"/>
    <n v="-79.607518999999996"/>
    <n v="11.328943255042534"/>
    <d v="2019-07-1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75"/>
    <x v="45"/>
    <x v="2"/>
    <x v="0"/>
    <n v="43.651476000000002"/>
    <n v="-79.617875999999995"/>
    <n v="11.85110791727271"/>
    <d v="2019-07-18T00:00:0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AS075"/>
    <x v="45"/>
    <x v="2"/>
    <x v="1"/>
    <n v="43.651476000000002"/>
    <n v="-79.617875999999995"/>
    <n v="11.85110791727271"/>
    <d v="2019-07-1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AS075"/>
    <x v="45"/>
    <x v="2"/>
    <x v="2"/>
    <n v="43.651476000000002"/>
    <n v="-79.617875999999995"/>
    <n v="11.85110791727271"/>
    <d v="2019-07-18T00:00:0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</r>
  <r>
    <s v="AS077"/>
    <x v="46"/>
    <x v="2"/>
    <x v="0"/>
    <n v="43.628807000000002"/>
    <n v="-79.652009000000007"/>
    <n v="13.687963679905621"/>
    <d v="2019-07-1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77"/>
    <x v="46"/>
    <x v="2"/>
    <x v="1"/>
    <n v="43.628807000000002"/>
    <n v="-79.652009000000007"/>
    <n v="13.687963679905621"/>
    <d v="2019-07-1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77"/>
    <x v="46"/>
    <x v="2"/>
    <x v="2"/>
    <n v="43.628807000000002"/>
    <n v="-79.652009000000007"/>
    <n v="13.687963679905621"/>
    <d v="2019-07-18T00:00:0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79"/>
    <x v="47"/>
    <x v="2"/>
    <x v="0"/>
    <n v="43.618104000000002"/>
    <n v="-79.701542000000003"/>
    <n v="16.249375245243645"/>
    <d v="2019-07-1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79"/>
    <x v="47"/>
    <x v="2"/>
    <x v="1"/>
    <n v="43.618104000000002"/>
    <n v="-79.701542000000003"/>
    <n v="16.249375245243645"/>
    <d v="2019-07-1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79"/>
    <x v="47"/>
    <x v="2"/>
    <x v="2"/>
    <n v="43.618104000000002"/>
    <n v="-79.701542000000003"/>
    <n v="16.249375245243645"/>
    <d v="2019-07-18T00:00:0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AS080"/>
    <x v="48"/>
    <x v="2"/>
    <x v="0"/>
    <n v="43.613475000000001"/>
    <n v="-79.705866999999998"/>
    <n v="16.517746332907461"/>
    <d v="2019-07-18T00:00:0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80"/>
    <x v="48"/>
    <x v="2"/>
    <x v="1"/>
    <n v="43.613475000000001"/>
    <n v="-79.705866999999998"/>
    <n v="16.517746332907461"/>
    <d v="2019-07-18T00:00:0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</r>
  <r>
    <s v="AS080"/>
    <x v="48"/>
    <x v="2"/>
    <x v="2"/>
    <n v="43.613475000000001"/>
    <n v="-79.705866999999998"/>
    <n v="16.517746332907461"/>
    <d v="2019-07-1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</r>
  <r>
    <s v="AS081"/>
    <x v="49"/>
    <x v="2"/>
    <x v="0"/>
    <n v="43.595801999999999"/>
    <n v="-79.719547000000006"/>
    <n v="17.445432542760066"/>
    <d v="2019-07-1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</r>
  <r>
    <s v="AS081"/>
    <x v="49"/>
    <x v="2"/>
    <x v="1"/>
    <n v="43.595801999999999"/>
    <n v="-79.719547000000006"/>
    <n v="17.445432542760066"/>
    <d v="2019-07-1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AS081"/>
    <x v="49"/>
    <x v="2"/>
    <x v="2"/>
    <n v="43.595801999999999"/>
    <n v="-79.719547000000006"/>
    <n v="17.445432542760066"/>
    <d v="2019-07-1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</r>
  <r>
    <s v="AS082"/>
    <x v="50"/>
    <x v="0"/>
    <x v="0"/>
    <n v="43.553597000000003"/>
    <n v="-79.699607999999998"/>
    <n v="17.453630525434615"/>
    <d v="2019-07-07T00:00:0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83"/>
    <x v="51"/>
    <x v="2"/>
    <x v="0"/>
    <n v="43.571026000000003"/>
    <n v="-79.733337000000006"/>
    <n v="18.589161793082503"/>
    <d v="2019-07-09T00:00:0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83"/>
    <x v="51"/>
    <x v="2"/>
    <x v="1"/>
    <n v="43.571026000000003"/>
    <n v="-79.733337000000006"/>
    <n v="18.589161793082503"/>
    <d v="2019-07-09T00:00:0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AS083"/>
    <x v="51"/>
    <x v="2"/>
    <x v="2"/>
    <n v="43.571026000000003"/>
    <n v="-79.733337000000006"/>
    <n v="18.589161793082503"/>
    <d v="2019-07-0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84"/>
    <x v="52"/>
    <x v="2"/>
    <x v="0"/>
    <n v="43.564655000000002"/>
    <n v="-79.720468999999994"/>
    <n v="18.129729041860788"/>
    <d v="2019-07-0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85"/>
    <x v="53"/>
    <x v="2"/>
    <x v="0"/>
    <n v="43.578899999999997"/>
    <n v="-79.713397999999998"/>
    <n v="17.47081032053967"/>
    <d v="2019-07-18T00:00:0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AS085"/>
    <x v="53"/>
    <x v="2"/>
    <x v="1"/>
    <n v="43.578899999999997"/>
    <n v="-79.713397999999998"/>
    <n v="17.47081032053967"/>
    <d v="2019-07-1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85"/>
    <x v="53"/>
    <x v="2"/>
    <x v="2"/>
    <n v="43.578899999999997"/>
    <n v="-79.713397999999998"/>
    <n v="17.47081032053967"/>
    <d v="2019-07-1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86"/>
    <x v="54"/>
    <x v="2"/>
    <x v="0"/>
    <n v="43.554563999999999"/>
    <n v="-79.756833999999998"/>
    <n v="20.079379322885636"/>
    <d v="2019-07-09T00:00:0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86"/>
    <x v="54"/>
    <x v="2"/>
    <x v="1"/>
    <n v="43.554563999999999"/>
    <n v="-79.756833999999998"/>
    <n v="20.079379322885636"/>
    <d v="2019-07-09T00:00:0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86"/>
    <x v="54"/>
    <x v="2"/>
    <x v="2"/>
    <n v="43.554563999999999"/>
    <n v="-79.756833999999998"/>
    <n v="20.079379322885636"/>
    <d v="2019-07-0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87"/>
    <x v="55"/>
    <x v="0"/>
    <x v="0"/>
    <n v="43.568720999999996"/>
    <n v="-79.651831999999999"/>
    <n v="14.843419071395408"/>
    <d v="2019-07-1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87"/>
    <x v="55"/>
    <x v="0"/>
    <x v="1"/>
    <n v="43.568720999999996"/>
    <n v="-79.651831999999999"/>
    <n v="14.843419071395408"/>
    <d v="2019-07-1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87"/>
    <x v="55"/>
    <x v="0"/>
    <x v="2"/>
    <n v="43.568720999999996"/>
    <n v="-79.651831999999999"/>
    <n v="14.843419071395408"/>
    <d v="2019-07-1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88"/>
    <x v="56"/>
    <x v="0"/>
    <x v="0"/>
    <n v="43.573690999999997"/>
    <n v="-79.636480000000006"/>
    <n v="14.001677974802247"/>
    <d v="2019-07-1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88"/>
    <x v="56"/>
    <x v="0"/>
    <x v="1"/>
    <n v="43.573690999999997"/>
    <n v="-79.636480000000006"/>
    <n v="14.001677974802247"/>
    <d v="2019-07-1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AS092"/>
    <x v="57"/>
    <x v="0"/>
    <x v="0"/>
    <n v="43.601609000000003"/>
    <n v="-79.583684000000005"/>
    <n v="10.823086687118911"/>
    <d v="2019-07-05T00:00:0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S092"/>
    <x v="57"/>
    <x v="0"/>
    <x v="1"/>
    <n v="43.601609000000003"/>
    <n v="-79.583684000000005"/>
    <n v="10.823086687118911"/>
    <d v="2019-07-05T00:00:0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</r>
  <r>
    <s v="AS092"/>
    <x v="57"/>
    <x v="0"/>
    <x v="2"/>
    <n v="43.601609000000003"/>
    <n v="-79.583684000000005"/>
    <n v="10.823086687118911"/>
    <d v="2019-07-0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547627-F4E7-46EC-A023-A9069DACB65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63" firstHeaderRow="1" firstDataRow="1" firstDataCol="1" rowPageCount="1" colPageCount="1"/>
  <pivotFields count="51">
    <pivotField showAll="0"/>
    <pivotField axis="axisRow" showAll="0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axis="axisPage" showAll="0">
      <items count="4">
        <item x="2"/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Items count="1">
    <i/>
  </colItems>
  <pageFields count="1">
    <pageField fld="2" hier="-1"/>
  </pageFields>
  <dataFields count="1">
    <dataField name="Min of Dist_city_ctr" fld="6" subtotal="min" baseField="1" baseItem="2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1FAFC-8CFC-47BA-AFA4-17B633C1E5B4}">
  <dimension ref="A1:CT194"/>
  <sheetViews>
    <sheetView topLeftCell="A145" workbookViewId="0">
      <selection activeCell="AZ167" sqref="AZ167"/>
    </sheetView>
  </sheetViews>
  <sheetFormatPr defaultColWidth="8.77734375" defaultRowHeight="14.4" x14ac:dyDescent="0.3"/>
  <cols>
    <col min="1" max="1" width="22.77734375" bestFit="1" customWidth="1"/>
    <col min="2" max="2" width="9" bestFit="1" customWidth="1"/>
    <col min="3" max="3" width="10" bestFit="1" customWidth="1"/>
    <col min="4" max="4" width="10.6640625" bestFit="1" customWidth="1"/>
    <col min="5" max="5" width="25.44140625" bestFit="1" customWidth="1"/>
    <col min="6" max="6" width="10.77734375" bestFit="1" customWidth="1"/>
    <col min="7" max="7" width="29" style="1" bestFit="1" customWidth="1"/>
    <col min="8" max="8" width="40.77734375" style="1" bestFit="1" customWidth="1"/>
    <col min="9" max="9" width="19" style="6" bestFit="1" customWidth="1"/>
    <col min="10" max="10" width="32" style="8" bestFit="1" customWidth="1"/>
    <col min="11" max="11" width="33.88671875" style="1" bestFit="1" customWidth="1"/>
    <col min="12" max="12" width="37.88671875" style="1" bestFit="1" customWidth="1"/>
    <col min="13" max="13" width="33.88671875" style="4" bestFit="1" customWidth="1"/>
    <col min="14" max="14" width="43.109375" style="1" bestFit="1" customWidth="1"/>
    <col min="15" max="15" width="22.88671875" style="1" bestFit="1" customWidth="1"/>
    <col min="16" max="16" width="46.77734375" style="4" bestFit="1" customWidth="1"/>
    <col min="17" max="17" width="41.109375" style="4" bestFit="1" customWidth="1"/>
    <col min="18" max="18" width="46" style="4" bestFit="1" customWidth="1"/>
    <col min="19" max="19" width="41.5546875" style="1" bestFit="1" customWidth="1"/>
    <col min="20" max="20" width="52.5546875" style="4" bestFit="1" customWidth="1"/>
    <col min="21" max="21" width="36.77734375" bestFit="1" customWidth="1"/>
    <col min="22" max="22" width="45" style="1" bestFit="1" customWidth="1"/>
    <col min="23" max="23" width="32.33203125" bestFit="1" customWidth="1"/>
    <col min="24" max="24" width="34" style="4" bestFit="1" customWidth="1"/>
    <col min="25" max="25" width="28.109375" bestFit="1" customWidth="1"/>
    <col min="26" max="26" width="57.77734375" style="4" bestFit="1" customWidth="1"/>
    <col min="27" max="27" width="39.21875" style="4" bestFit="1" customWidth="1"/>
    <col min="28" max="28" width="42.33203125" style="6" bestFit="1" customWidth="1"/>
    <col min="29" max="29" width="51" style="4" bestFit="1" customWidth="1"/>
    <col min="30" max="30" width="32.109375" style="4" bestFit="1" customWidth="1"/>
    <col min="31" max="31" width="53.109375" style="1" bestFit="1" customWidth="1"/>
    <col min="32" max="32" width="40.21875" bestFit="1" customWidth="1"/>
    <col min="33" max="33" width="40.6640625" style="4" bestFit="1" customWidth="1"/>
    <col min="34" max="34" width="27.88671875" style="1" bestFit="1" customWidth="1"/>
    <col min="35" max="35" width="23.33203125" style="4" bestFit="1" customWidth="1"/>
    <col min="36" max="36" width="37.33203125" bestFit="1" customWidth="1"/>
    <col min="37" max="37" width="35.21875" bestFit="1" customWidth="1"/>
    <col min="38" max="38" width="58.77734375" style="4" bestFit="1" customWidth="1"/>
    <col min="39" max="39" width="9.109375" style="1" bestFit="1" customWidth="1"/>
    <col min="40" max="40" width="43.21875" bestFit="1" customWidth="1"/>
    <col min="41" max="41" width="25.88671875" bestFit="1" customWidth="1"/>
    <col min="42" max="42" width="55.77734375" style="4" bestFit="1" customWidth="1"/>
    <col min="43" max="43" width="33.6640625" style="1" bestFit="1" customWidth="1"/>
    <col min="44" max="44" width="52" style="4" bestFit="1" customWidth="1"/>
    <col min="45" max="45" width="25.44140625" style="4" bestFit="1" customWidth="1"/>
    <col min="46" max="46" width="30.21875" bestFit="1" customWidth="1"/>
    <col min="47" max="47" width="41.44140625" style="4" bestFit="1" customWidth="1"/>
    <col min="48" max="48" width="38.33203125" style="4" bestFit="1" customWidth="1"/>
    <col min="49" max="49" width="7.44140625" style="1" bestFit="1" customWidth="1"/>
    <col min="50" max="50" width="40.33203125" style="4" bestFit="1" customWidth="1"/>
    <col min="51" max="51" width="32.109375" style="1" bestFit="1" customWidth="1"/>
    <col min="52" max="52" width="30.6640625" bestFit="1" customWidth="1"/>
    <col min="54" max="54" width="10.5546875" bestFit="1" customWidth="1"/>
    <col min="55" max="55" width="8.6640625" bestFit="1" customWidth="1"/>
    <col min="56" max="56" width="15.5546875" bestFit="1" customWidth="1"/>
    <col min="57" max="57" width="4.88671875" bestFit="1" customWidth="1"/>
    <col min="59" max="59" width="196.77734375" bestFit="1" customWidth="1"/>
    <col min="63" max="63" width="22.88671875" bestFit="1" customWidth="1"/>
    <col min="64" max="64" width="13.77734375" bestFit="1" customWidth="1"/>
    <col min="65" max="65" width="11.109375" bestFit="1" customWidth="1"/>
    <col min="66" max="66" width="17" bestFit="1" customWidth="1"/>
    <col min="67" max="67" width="11.33203125" bestFit="1" customWidth="1"/>
    <col min="68" max="68" width="27.33203125" bestFit="1" customWidth="1"/>
    <col min="69" max="69" width="6.109375" bestFit="1" customWidth="1"/>
    <col min="70" max="70" width="21.77734375" bestFit="1" customWidth="1"/>
    <col min="71" max="71" width="9.33203125" bestFit="1" customWidth="1"/>
    <col min="72" max="72" width="10.33203125" bestFit="1" customWidth="1"/>
    <col min="73" max="73" width="10.21875" bestFit="1" customWidth="1"/>
    <col min="75" max="75" width="15.109375" bestFit="1" customWidth="1"/>
    <col min="77" max="77" width="16.44140625" bestFit="1" customWidth="1"/>
    <col min="79" max="79" width="14.44140625" bestFit="1" customWidth="1"/>
    <col min="80" max="80" width="16.77734375" bestFit="1" customWidth="1"/>
    <col min="81" max="81" width="14.21875" bestFit="1" customWidth="1"/>
    <col min="83" max="83" width="9.44140625" bestFit="1" customWidth="1"/>
    <col min="84" max="84" width="11.77734375" bestFit="1" customWidth="1"/>
    <col min="85" max="85" width="9.21875" bestFit="1" customWidth="1"/>
    <col min="87" max="87" width="38.21875" bestFit="1" customWidth="1"/>
    <col min="88" max="88" width="18.21875" bestFit="1" customWidth="1"/>
    <col min="98" max="98" width="15.44140625" bestFit="1" customWidth="1"/>
  </cols>
  <sheetData>
    <row r="1" spans="1:8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1" t="s">
        <v>10</v>
      </c>
      <c r="L1" s="1" t="s">
        <v>11</v>
      </c>
      <c r="M1" s="4" t="s">
        <v>12</v>
      </c>
      <c r="N1" s="1" t="s">
        <v>13</v>
      </c>
      <c r="O1" s="1" t="s">
        <v>14</v>
      </c>
      <c r="P1" s="4" t="s">
        <v>15</v>
      </c>
      <c r="Q1" s="4" t="s">
        <v>16</v>
      </c>
      <c r="R1" s="4" t="s">
        <v>17</v>
      </c>
      <c r="S1" s="1" t="s">
        <v>18</v>
      </c>
      <c r="T1" s="4" t="s">
        <v>19</v>
      </c>
      <c r="U1" t="s">
        <v>20</v>
      </c>
      <c r="V1" s="1" t="s">
        <v>21</v>
      </c>
      <c r="W1" s="5" t="s">
        <v>22</v>
      </c>
      <c r="X1" s="4" t="s">
        <v>23</v>
      </c>
      <c r="Y1" s="5" t="s">
        <v>24</v>
      </c>
      <c r="Z1" s="4" t="s">
        <v>25</v>
      </c>
      <c r="AA1" s="4" t="s">
        <v>26</v>
      </c>
      <c r="AB1" s="6" t="s">
        <v>27</v>
      </c>
      <c r="AC1" s="4" t="s">
        <v>28</v>
      </c>
      <c r="AD1" s="4" t="s">
        <v>29</v>
      </c>
      <c r="AE1" s="1" t="s">
        <v>30</v>
      </c>
      <c r="AF1" t="s">
        <v>31</v>
      </c>
      <c r="AG1" s="4" t="s">
        <v>32</v>
      </c>
      <c r="AH1" s="1" t="s">
        <v>33</v>
      </c>
      <c r="AI1" s="4" t="s">
        <v>34</v>
      </c>
      <c r="AJ1" s="5" t="s">
        <v>35</v>
      </c>
      <c r="AK1" s="5" t="s">
        <v>36</v>
      </c>
      <c r="AL1" s="4" t="s">
        <v>37</v>
      </c>
      <c r="AM1" s="1" t="s">
        <v>38</v>
      </c>
      <c r="AN1" t="s">
        <v>39</v>
      </c>
      <c r="AO1" t="s">
        <v>40</v>
      </c>
      <c r="AP1" s="4" t="s">
        <v>41</v>
      </c>
      <c r="AQ1" s="1" t="s">
        <v>42</v>
      </c>
      <c r="AR1" s="4" t="s">
        <v>43</v>
      </c>
      <c r="AS1" s="4" t="s">
        <v>44</v>
      </c>
      <c r="AT1" t="s">
        <v>45</v>
      </c>
      <c r="AU1" s="4" t="s">
        <v>46</v>
      </c>
      <c r="AV1" s="4" t="s">
        <v>47</v>
      </c>
      <c r="AW1" s="1" t="s">
        <v>48</v>
      </c>
      <c r="AX1" s="4" t="s">
        <v>49</v>
      </c>
      <c r="AY1" s="1" t="s">
        <v>50</v>
      </c>
      <c r="AZ1" t="s">
        <v>51</v>
      </c>
      <c r="BB1" t="s">
        <v>52</v>
      </c>
      <c r="BC1" t="s">
        <v>53</v>
      </c>
      <c r="BD1" t="s">
        <v>54</v>
      </c>
      <c r="BE1" t="s">
        <v>55</v>
      </c>
      <c r="BG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s="5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W1" t="s">
        <v>68</v>
      </c>
      <c r="BY1" t="s">
        <v>69</v>
      </c>
      <c r="CA1" t="s">
        <v>70</v>
      </c>
      <c r="CB1" t="s">
        <v>71</v>
      </c>
      <c r="CC1" t="s">
        <v>72</v>
      </c>
      <c r="CE1" t="s">
        <v>73</v>
      </c>
      <c r="CF1" t="s">
        <v>74</v>
      </c>
      <c r="CG1" t="s">
        <v>75</v>
      </c>
      <c r="CI1" t="s">
        <v>76</v>
      </c>
      <c r="CJ1" t="s">
        <v>77</v>
      </c>
    </row>
    <row r="2" spans="1:88" x14ac:dyDescent="0.3">
      <c r="A2" t="s">
        <v>78</v>
      </c>
      <c r="B2" t="s">
        <v>79</v>
      </c>
      <c r="C2">
        <v>43.433301999999998</v>
      </c>
      <c r="D2">
        <v>-79.902403000000007</v>
      </c>
      <c r="E2">
        <v>30.324324798716887</v>
      </c>
      <c r="F2" s="7">
        <v>43649</v>
      </c>
      <c r="G2" s="1">
        <v>3</v>
      </c>
      <c r="BB2" t="e">
        <f>BE2-SUM(BC2:BD2)</f>
        <v>#VALUE!</v>
      </c>
      <c r="BC2" t="s">
        <v>80</v>
      </c>
      <c r="BD2" t="s">
        <v>80</v>
      </c>
      <c r="BE2" t="s">
        <v>80</v>
      </c>
      <c r="BG2" t="s">
        <v>81</v>
      </c>
      <c r="BK2">
        <f>G2+H2+K2+N2+Z2+AE2+AH2+AQ2</f>
        <v>3</v>
      </c>
      <c r="BL2">
        <f xml:space="preserve"> P2+AB2</f>
        <v>0</v>
      </c>
      <c r="BM2">
        <f>S2+V2</f>
        <v>0</v>
      </c>
      <c r="BN2">
        <f>AL2+AP2+AG2</f>
        <v>0</v>
      </c>
      <c r="BO2">
        <f>L2+O2+AY2</f>
        <v>0</v>
      </c>
      <c r="BP2">
        <f>M2+T2+X2+AA2+AD2+AR2+AS2+AU2+AV2+AX2</f>
        <v>0</v>
      </c>
      <c r="BQ2">
        <f xml:space="preserve"> AJ2+AN2+AO2</f>
        <v>0</v>
      </c>
      <c r="BR2">
        <f xml:space="preserve"> W2+AZ2</f>
        <v>0</v>
      </c>
      <c r="BS2">
        <f>J2+AZ2+W2</f>
        <v>0</v>
      </c>
      <c r="BT2">
        <f>BQ2+BS2</f>
        <v>0</v>
      </c>
      <c r="BU2">
        <f>Q2+R2+AC2</f>
        <v>0</v>
      </c>
      <c r="BW2">
        <f>SUM(G2:AZ2)</f>
        <v>3</v>
      </c>
      <c r="BY2">
        <f>G2+H2+I2+K2+L2+N2+M2+O2+P2+Q2+R2+S2+T2+U2+V2+X2+Z2+AA2+AB2+AC2+AD2+AE2+AG2+AH2+AI2+AL2+AM2+AP2+AQ2+AR2+AS2+AU2+AV2+AW2+AX2+AY2</f>
        <v>3</v>
      </c>
      <c r="CA2">
        <f>CE2+Y2+AJ2+AN2</f>
        <v>3</v>
      </c>
      <c r="CB2">
        <f>CF2+W2+AO2+AZ2</f>
        <v>0</v>
      </c>
      <c r="CC2">
        <f>CG2+J2+U2+AK2+AT2</f>
        <v>0</v>
      </c>
      <c r="CE2">
        <f>G2+H2+K2+L2+N2+O2+S2+V2+AE2+AH2+AM2+AQ2+AW2+AY2</f>
        <v>3</v>
      </c>
      <c r="CF2">
        <f>M2+P2+Q2+R2+T2+X2+Z2+AA2+AC2+AD2+AG2+AI2+AL2+AP2+AR2+AS2+AU2+AV2+AX2</f>
        <v>0</v>
      </c>
      <c r="CG2">
        <f>I2+AB2</f>
        <v>0</v>
      </c>
      <c r="CI2">
        <f xml:space="preserve"> COUNTIF(BK2:BU2, "&gt;0") + COUNTIF(AZ2, "&gt;0") + COUNTIF(AT2, "&gt;0") + COUNTIF(AK2, "&gt;0") + COUNTIF(Y2, "&gt;0") + COUNTIF(W2, "&gt;0") + COUNTIF(J2,"&gt;0") + COUNTIF(AM2,"&gt;0") + COUNTIF(AN2,"&gt;0") + COUNTIF(AO2,"&gt;0") + COUNTIF(AJ2,"&gt;0") + COUNTIF(AW2,"&gt;0") + COUNTIF(AI2,"&gt;0") + COUNTIF(U2, "&gt;0")</f>
        <v>1</v>
      </c>
      <c r="CJ2">
        <f xml:space="preserve"> COUNTIF(BK2:BU2, "&gt;0")</f>
        <v>1</v>
      </c>
    </row>
    <row r="3" spans="1:88" x14ac:dyDescent="0.3">
      <c r="A3" t="s">
        <v>78</v>
      </c>
      <c r="B3" t="s">
        <v>82</v>
      </c>
      <c r="C3">
        <v>43.433301999999998</v>
      </c>
      <c r="D3">
        <v>-79.902403000000007</v>
      </c>
      <c r="E3">
        <v>30.324324798716887</v>
      </c>
      <c r="F3" s="7">
        <v>43649</v>
      </c>
      <c r="G3" s="1">
        <v>3</v>
      </c>
      <c r="H3" s="1">
        <v>2</v>
      </c>
      <c r="I3" s="6">
        <v>1</v>
      </c>
      <c r="BB3" t="e">
        <f t="shared" ref="BB3:BB67" si="0">BE3-SUM(BC3:BD3)</f>
        <v>#VALUE!</v>
      </c>
      <c r="BC3" t="s">
        <v>80</v>
      </c>
      <c r="BD3" t="s">
        <v>80</v>
      </c>
      <c r="BE3" t="s">
        <v>80</v>
      </c>
      <c r="BK3">
        <f t="shared" ref="BK3:BK66" si="1">G3+H3+K3+N3+Z3+AE3+AH3+AQ3</f>
        <v>5</v>
      </c>
      <c r="BL3">
        <f t="shared" ref="BL3:BL66" si="2" xml:space="preserve"> P3+AB3</f>
        <v>0</v>
      </c>
      <c r="BM3">
        <f t="shared" ref="BM3:BM66" si="3">S3+V3</f>
        <v>0</v>
      </c>
      <c r="BN3">
        <f t="shared" ref="BN3:BN66" si="4">AL3+AP3+AG3</f>
        <v>0</v>
      </c>
      <c r="BO3">
        <f t="shared" ref="BO3:BO66" si="5">L3+O3+AY3</f>
        <v>0</v>
      </c>
      <c r="BP3">
        <f t="shared" ref="BP3:BP66" si="6">M3+T3+X3+AA3+AD3+AR3+AS3+AU3+AV3+AX3</f>
        <v>0</v>
      </c>
      <c r="BQ3">
        <f t="shared" ref="BQ3:BQ66" si="7" xml:space="preserve"> AJ3+AN3+AO3</f>
        <v>0</v>
      </c>
      <c r="BR3">
        <f t="shared" ref="BR3:BR66" si="8" xml:space="preserve"> W3+AZ3</f>
        <v>0</v>
      </c>
      <c r="BS3">
        <f t="shared" ref="BS3:BS66" si="9">J3+AZ3+W3</f>
        <v>0</v>
      </c>
      <c r="BT3">
        <f t="shared" ref="BT3:BT66" si="10">BQ3+BS3</f>
        <v>0</v>
      </c>
      <c r="BU3">
        <f t="shared" ref="BU3:BU66" si="11">Q3+R3+AC3</f>
        <v>0</v>
      </c>
      <c r="BW3">
        <f>SUM(G3:AZ3)</f>
        <v>6</v>
      </c>
      <c r="BY3">
        <f>G3+H3+I3+K3+L3+N3+M3+O3+P3+Q3+R3+S3+T3+U3+V3+X3+Z3+AA3+AB3+AC3+AD3+AE3+AG3+AH3+AI3+AL3+AM3+AP3+AQ3+AR3+AS3+AU3+AV3+AW3+AX3+AY3</f>
        <v>6</v>
      </c>
      <c r="CA3">
        <f t="shared" ref="CA3:CA66" si="12">CE3+Y3+AJ3+AN3</f>
        <v>5</v>
      </c>
      <c r="CB3">
        <f t="shared" ref="CB3:CB66" si="13">CF3+W3+AO3+AZ3</f>
        <v>0</v>
      </c>
      <c r="CC3">
        <f t="shared" ref="CC3:CC66" si="14">CG3+J3+U3+AK3+AT3</f>
        <v>1</v>
      </c>
      <c r="CE3">
        <f t="shared" ref="CE3:CE66" si="15">G3+H3+K3+L3+N3+O3+S3+V3+AE3+AH3+AM3+AQ3+AW3+AY3</f>
        <v>5</v>
      </c>
      <c r="CF3">
        <f t="shared" ref="CF3:CF66" si="16">M3+P3+Q3+R3+T3+X3+Z3+AA3+AC3+AD3+AG3+AI3+AL3+AP3+AR3+AS3+AU3+AV3+AX3</f>
        <v>0</v>
      </c>
      <c r="CG3">
        <f t="shared" ref="CG3:CG66" si="17">I3+AB3</f>
        <v>1</v>
      </c>
      <c r="CI3">
        <f t="shared" ref="CI3:CI66" si="18" xml:space="preserve"> COUNTIF(BK3:BU3, "&gt;0") + COUNTIF(AZ3, "&gt;0") + COUNTIF(AT3, "&gt;0") + COUNTIF(AK3, "&gt;0") + COUNTIF(Y3, "&gt;0") + COUNTIF(W3, "&gt;0") + COUNTIF(J3,"&gt;0") + COUNTIF(AM3,"&gt;0") + COUNTIF(AN3,"&gt;0") + COUNTIF(AO3,"&gt;0") + COUNTIF(AJ3,"&gt;0") + COUNTIF(AW3,"&gt;0") + COUNTIF(AI3,"&gt;0") + COUNTIF(U3, "&gt;0")</f>
        <v>1</v>
      </c>
      <c r="CJ3">
        <f t="shared" ref="CJ3:CJ66" si="19" xml:space="preserve"> COUNTIF(BK3:BU3, "&gt;0")</f>
        <v>1</v>
      </c>
    </row>
    <row r="4" spans="1:88" x14ac:dyDescent="0.3">
      <c r="A4" t="s">
        <v>78</v>
      </c>
      <c r="B4" t="s">
        <v>83</v>
      </c>
      <c r="C4">
        <v>43.433301999999998</v>
      </c>
      <c r="D4">
        <v>-79.902403000000007</v>
      </c>
      <c r="E4">
        <v>30.324324798716887</v>
      </c>
      <c r="F4" s="7">
        <v>43649</v>
      </c>
      <c r="G4" s="1">
        <v>1</v>
      </c>
      <c r="BB4" t="e">
        <f t="shared" si="0"/>
        <v>#VALUE!</v>
      </c>
      <c r="BC4" t="s">
        <v>80</v>
      </c>
      <c r="BD4" t="s">
        <v>80</v>
      </c>
      <c r="BE4" t="s">
        <v>80</v>
      </c>
      <c r="BK4">
        <f t="shared" si="1"/>
        <v>1</v>
      </c>
      <c r="BL4">
        <f t="shared" si="2"/>
        <v>0</v>
      </c>
      <c r="BM4">
        <f t="shared" si="3"/>
        <v>0</v>
      </c>
      <c r="BN4">
        <f t="shared" si="4"/>
        <v>0</v>
      </c>
      <c r="BO4">
        <f t="shared" si="5"/>
        <v>0</v>
      </c>
      <c r="BP4">
        <f t="shared" si="6"/>
        <v>0</v>
      </c>
      <c r="BQ4">
        <f t="shared" si="7"/>
        <v>0</v>
      </c>
      <c r="BR4">
        <f t="shared" si="8"/>
        <v>0</v>
      </c>
      <c r="BS4">
        <f t="shared" si="9"/>
        <v>0</v>
      </c>
      <c r="BT4">
        <f t="shared" si="10"/>
        <v>0</v>
      </c>
      <c r="BU4">
        <f t="shared" si="11"/>
        <v>0</v>
      </c>
      <c r="BW4">
        <f t="shared" ref="BW4:BW66" si="20">SUM(G4:AZ4)</f>
        <v>1</v>
      </c>
      <c r="BY4">
        <f t="shared" ref="BY4:BY67" si="21">G4+H4+I4+K4+L4+N4+M4+O4+P4+Q4+R4+S4+T4+U4+V4+X4+Z4+AA4+AB4+AC4+AD4+AE4+AG4+AH4+AI4+AL4+AM4+AP4+AQ4+AR4+AS4+AU4+AV4+AW4+AX4+AY4</f>
        <v>1</v>
      </c>
      <c r="CA4">
        <f t="shared" si="12"/>
        <v>1</v>
      </c>
      <c r="CB4">
        <f t="shared" si="13"/>
        <v>0</v>
      </c>
      <c r="CC4">
        <f t="shared" si="14"/>
        <v>0</v>
      </c>
      <c r="CE4">
        <f t="shared" si="15"/>
        <v>1</v>
      </c>
      <c r="CF4">
        <f t="shared" si="16"/>
        <v>0</v>
      </c>
      <c r="CG4">
        <f t="shared" si="17"/>
        <v>0</v>
      </c>
      <c r="CI4">
        <f t="shared" si="18"/>
        <v>1</v>
      </c>
      <c r="CJ4">
        <f t="shared" si="19"/>
        <v>1</v>
      </c>
    </row>
    <row r="5" spans="1:88" x14ac:dyDescent="0.3">
      <c r="A5" t="s">
        <v>84</v>
      </c>
      <c r="B5" t="s">
        <v>79</v>
      </c>
      <c r="C5">
        <v>43.67024</v>
      </c>
      <c r="D5">
        <v>-79.462135000000004</v>
      </c>
      <c r="E5">
        <v>4.1723995782564574</v>
      </c>
      <c r="F5" s="7">
        <v>43650</v>
      </c>
      <c r="J5" s="8">
        <v>1</v>
      </c>
      <c r="BB5">
        <f t="shared" si="0"/>
        <v>3</v>
      </c>
      <c r="BC5">
        <v>1</v>
      </c>
      <c r="BD5">
        <v>0</v>
      </c>
      <c r="BE5">
        <v>4</v>
      </c>
      <c r="BG5" t="s">
        <v>85</v>
      </c>
      <c r="BK5">
        <f t="shared" si="1"/>
        <v>0</v>
      </c>
      <c r="BL5">
        <f t="shared" si="2"/>
        <v>0</v>
      </c>
      <c r="BM5">
        <f t="shared" si="3"/>
        <v>0</v>
      </c>
      <c r="BN5">
        <f t="shared" si="4"/>
        <v>0</v>
      </c>
      <c r="BO5">
        <f t="shared" si="5"/>
        <v>0</v>
      </c>
      <c r="BP5">
        <f t="shared" si="6"/>
        <v>0</v>
      </c>
      <c r="BQ5">
        <f t="shared" si="7"/>
        <v>0</v>
      </c>
      <c r="BR5">
        <f t="shared" si="8"/>
        <v>0</v>
      </c>
      <c r="BS5">
        <f t="shared" si="9"/>
        <v>1</v>
      </c>
      <c r="BT5">
        <f t="shared" si="10"/>
        <v>1</v>
      </c>
      <c r="BU5">
        <f t="shared" si="11"/>
        <v>0</v>
      </c>
      <c r="BW5">
        <f t="shared" si="20"/>
        <v>1</v>
      </c>
      <c r="BY5">
        <f t="shared" si="21"/>
        <v>0</v>
      </c>
      <c r="CA5">
        <f t="shared" si="12"/>
        <v>0</v>
      </c>
      <c r="CB5">
        <f t="shared" si="13"/>
        <v>0</v>
      </c>
      <c r="CC5">
        <f t="shared" si="14"/>
        <v>1</v>
      </c>
      <c r="CE5">
        <f t="shared" si="15"/>
        <v>0</v>
      </c>
      <c r="CF5">
        <f t="shared" si="16"/>
        <v>0</v>
      </c>
      <c r="CG5">
        <f t="shared" si="17"/>
        <v>0</v>
      </c>
      <c r="CI5">
        <f t="shared" si="18"/>
        <v>3</v>
      </c>
      <c r="CJ5">
        <f t="shared" si="19"/>
        <v>2</v>
      </c>
    </row>
    <row r="6" spans="1:88" x14ac:dyDescent="0.3">
      <c r="A6" t="s">
        <v>84</v>
      </c>
      <c r="B6" t="s">
        <v>82</v>
      </c>
      <c r="C6">
        <v>43.67024</v>
      </c>
      <c r="D6">
        <v>-79.462135000000004</v>
      </c>
      <c r="E6">
        <v>4.1723995782564574</v>
      </c>
      <c r="F6" s="7">
        <v>43650</v>
      </c>
      <c r="K6" s="1">
        <v>1</v>
      </c>
      <c r="BB6">
        <f t="shared" si="0"/>
        <v>2</v>
      </c>
      <c r="BC6">
        <v>4</v>
      </c>
      <c r="BD6">
        <v>0</v>
      </c>
      <c r="BE6">
        <v>6</v>
      </c>
      <c r="BK6">
        <f t="shared" si="1"/>
        <v>1</v>
      </c>
      <c r="BL6">
        <f t="shared" si="2"/>
        <v>0</v>
      </c>
      <c r="BM6">
        <f t="shared" si="3"/>
        <v>0</v>
      </c>
      <c r="BN6">
        <f t="shared" si="4"/>
        <v>0</v>
      </c>
      <c r="BO6">
        <f t="shared" si="5"/>
        <v>0</v>
      </c>
      <c r="BP6">
        <f t="shared" si="6"/>
        <v>0</v>
      </c>
      <c r="BQ6">
        <f t="shared" si="7"/>
        <v>0</v>
      </c>
      <c r="BR6">
        <f t="shared" si="8"/>
        <v>0</v>
      </c>
      <c r="BS6">
        <f t="shared" si="9"/>
        <v>0</v>
      </c>
      <c r="BT6">
        <f t="shared" si="10"/>
        <v>0</v>
      </c>
      <c r="BU6">
        <f t="shared" si="11"/>
        <v>0</v>
      </c>
      <c r="BW6">
        <f t="shared" si="20"/>
        <v>1</v>
      </c>
      <c r="BY6">
        <f t="shared" si="21"/>
        <v>1</v>
      </c>
      <c r="CA6">
        <f t="shared" si="12"/>
        <v>1</v>
      </c>
      <c r="CB6">
        <f t="shared" si="13"/>
        <v>0</v>
      </c>
      <c r="CC6">
        <f t="shared" si="14"/>
        <v>0</v>
      </c>
      <c r="CE6">
        <f t="shared" si="15"/>
        <v>1</v>
      </c>
      <c r="CF6">
        <f t="shared" si="16"/>
        <v>0</v>
      </c>
      <c r="CG6">
        <f t="shared" si="17"/>
        <v>0</v>
      </c>
      <c r="CI6">
        <f t="shared" si="18"/>
        <v>1</v>
      </c>
      <c r="CJ6">
        <f t="shared" si="19"/>
        <v>1</v>
      </c>
    </row>
    <row r="7" spans="1:88" x14ac:dyDescent="0.3">
      <c r="A7" t="s">
        <v>84</v>
      </c>
      <c r="B7" t="s">
        <v>83</v>
      </c>
      <c r="C7">
        <v>43.67024</v>
      </c>
      <c r="D7">
        <v>-79.462135000000004</v>
      </c>
      <c r="E7">
        <v>4.1723995782564574</v>
      </c>
      <c r="F7" s="7">
        <v>43650</v>
      </c>
      <c r="BB7">
        <f t="shared" si="0"/>
        <v>3</v>
      </c>
      <c r="BC7">
        <v>4</v>
      </c>
      <c r="BD7">
        <v>0</v>
      </c>
      <c r="BE7">
        <v>7</v>
      </c>
      <c r="BG7" t="s">
        <v>86</v>
      </c>
      <c r="BK7">
        <f t="shared" si="1"/>
        <v>0</v>
      </c>
      <c r="BL7">
        <f t="shared" si="2"/>
        <v>0</v>
      </c>
      <c r="BM7">
        <f t="shared" si="3"/>
        <v>0</v>
      </c>
      <c r="BN7">
        <f t="shared" si="4"/>
        <v>0</v>
      </c>
      <c r="BO7">
        <f t="shared" si="5"/>
        <v>0</v>
      </c>
      <c r="BP7">
        <f t="shared" si="6"/>
        <v>0</v>
      </c>
      <c r="BQ7">
        <f t="shared" si="7"/>
        <v>0</v>
      </c>
      <c r="BR7">
        <f t="shared" si="8"/>
        <v>0</v>
      </c>
      <c r="BS7">
        <f t="shared" si="9"/>
        <v>0</v>
      </c>
      <c r="BT7">
        <f t="shared" si="10"/>
        <v>0</v>
      </c>
      <c r="BU7">
        <f t="shared" si="11"/>
        <v>0</v>
      </c>
      <c r="BW7">
        <f t="shared" si="20"/>
        <v>0</v>
      </c>
      <c r="BY7">
        <f t="shared" si="21"/>
        <v>0</v>
      </c>
      <c r="CA7">
        <f t="shared" si="12"/>
        <v>0</v>
      </c>
      <c r="CB7">
        <f t="shared" si="13"/>
        <v>0</v>
      </c>
      <c r="CC7">
        <f t="shared" si="14"/>
        <v>0</v>
      </c>
      <c r="CE7">
        <f t="shared" si="15"/>
        <v>0</v>
      </c>
      <c r="CF7">
        <f t="shared" si="16"/>
        <v>0</v>
      </c>
      <c r="CG7">
        <f t="shared" si="17"/>
        <v>0</v>
      </c>
      <c r="CI7">
        <f t="shared" si="18"/>
        <v>0</v>
      </c>
      <c r="CJ7">
        <f t="shared" si="19"/>
        <v>0</v>
      </c>
    </row>
    <row r="8" spans="1:88" x14ac:dyDescent="0.3">
      <c r="A8" t="s">
        <v>87</v>
      </c>
      <c r="B8" t="s">
        <v>79</v>
      </c>
      <c r="C8">
        <v>43.680726</v>
      </c>
      <c r="D8">
        <v>-79.411250999999993</v>
      </c>
      <c r="E8">
        <v>2.2676667969489746</v>
      </c>
      <c r="F8" s="7">
        <v>43650</v>
      </c>
      <c r="I8" s="6">
        <v>1</v>
      </c>
      <c r="BB8">
        <f t="shared" si="0"/>
        <v>3</v>
      </c>
      <c r="BC8">
        <v>2</v>
      </c>
      <c r="BD8">
        <v>0</v>
      </c>
      <c r="BE8">
        <v>5</v>
      </c>
      <c r="BG8" t="s">
        <v>88</v>
      </c>
      <c r="BK8">
        <f t="shared" si="1"/>
        <v>0</v>
      </c>
      <c r="BL8">
        <f t="shared" si="2"/>
        <v>0</v>
      </c>
      <c r="BM8">
        <f t="shared" si="3"/>
        <v>0</v>
      </c>
      <c r="BN8">
        <f t="shared" si="4"/>
        <v>0</v>
      </c>
      <c r="BO8">
        <f t="shared" si="5"/>
        <v>0</v>
      </c>
      <c r="BP8">
        <f t="shared" si="6"/>
        <v>0</v>
      </c>
      <c r="BQ8">
        <f t="shared" si="7"/>
        <v>0</v>
      </c>
      <c r="BR8">
        <f t="shared" si="8"/>
        <v>0</v>
      </c>
      <c r="BS8">
        <f t="shared" si="9"/>
        <v>0</v>
      </c>
      <c r="BT8">
        <f t="shared" si="10"/>
        <v>0</v>
      </c>
      <c r="BU8">
        <f t="shared" si="11"/>
        <v>0</v>
      </c>
      <c r="BW8">
        <f t="shared" si="20"/>
        <v>1</v>
      </c>
      <c r="BY8">
        <f t="shared" si="21"/>
        <v>1</v>
      </c>
      <c r="CA8">
        <f t="shared" si="12"/>
        <v>0</v>
      </c>
      <c r="CB8">
        <f t="shared" si="13"/>
        <v>0</v>
      </c>
      <c r="CC8">
        <f t="shared" si="14"/>
        <v>1</v>
      </c>
      <c r="CE8">
        <f t="shared" si="15"/>
        <v>0</v>
      </c>
      <c r="CF8">
        <f t="shared" si="16"/>
        <v>0</v>
      </c>
      <c r="CG8">
        <f t="shared" si="17"/>
        <v>1</v>
      </c>
      <c r="CI8">
        <f t="shared" si="18"/>
        <v>0</v>
      </c>
      <c r="CJ8">
        <f t="shared" si="19"/>
        <v>0</v>
      </c>
    </row>
    <row r="9" spans="1:88" x14ac:dyDescent="0.3">
      <c r="A9" t="s">
        <v>87</v>
      </c>
      <c r="B9" t="s">
        <v>82</v>
      </c>
      <c r="C9">
        <v>43.680726</v>
      </c>
      <c r="D9">
        <v>-79.411250999999993</v>
      </c>
      <c r="E9">
        <v>2.2676667969489746</v>
      </c>
      <c r="F9" s="7">
        <v>43650</v>
      </c>
      <c r="BB9">
        <f t="shared" si="0"/>
        <v>3</v>
      </c>
      <c r="BC9">
        <v>2</v>
      </c>
      <c r="BD9">
        <v>0</v>
      </c>
      <c r="BE9">
        <v>5</v>
      </c>
      <c r="BK9">
        <f t="shared" si="1"/>
        <v>0</v>
      </c>
      <c r="BL9">
        <f t="shared" si="2"/>
        <v>0</v>
      </c>
      <c r="BM9">
        <f t="shared" si="3"/>
        <v>0</v>
      </c>
      <c r="BN9">
        <f t="shared" si="4"/>
        <v>0</v>
      </c>
      <c r="BO9">
        <f t="shared" si="5"/>
        <v>0</v>
      </c>
      <c r="BP9">
        <f t="shared" si="6"/>
        <v>0</v>
      </c>
      <c r="BQ9">
        <f t="shared" si="7"/>
        <v>0</v>
      </c>
      <c r="BR9">
        <f t="shared" si="8"/>
        <v>0</v>
      </c>
      <c r="BS9">
        <f t="shared" si="9"/>
        <v>0</v>
      </c>
      <c r="BT9">
        <f t="shared" si="10"/>
        <v>0</v>
      </c>
      <c r="BU9">
        <f t="shared" si="11"/>
        <v>0</v>
      </c>
      <c r="BW9">
        <f t="shared" si="20"/>
        <v>0</v>
      </c>
      <c r="BY9">
        <f t="shared" si="21"/>
        <v>0</v>
      </c>
      <c r="CA9">
        <f t="shared" si="12"/>
        <v>0</v>
      </c>
      <c r="CB9">
        <f t="shared" si="13"/>
        <v>0</v>
      </c>
      <c r="CC9">
        <f t="shared" si="14"/>
        <v>0</v>
      </c>
      <c r="CE9">
        <f t="shared" si="15"/>
        <v>0</v>
      </c>
      <c r="CF9">
        <f t="shared" si="16"/>
        <v>0</v>
      </c>
      <c r="CG9">
        <f t="shared" si="17"/>
        <v>0</v>
      </c>
      <c r="CI9">
        <f t="shared" si="18"/>
        <v>0</v>
      </c>
      <c r="CJ9">
        <f t="shared" si="19"/>
        <v>0</v>
      </c>
    </row>
    <row r="10" spans="1:88" x14ac:dyDescent="0.3">
      <c r="A10" t="s">
        <v>89</v>
      </c>
      <c r="B10" t="s">
        <v>79</v>
      </c>
      <c r="C10">
        <v>43.669676000000003</v>
      </c>
      <c r="D10">
        <v>-79.422881000000004</v>
      </c>
      <c r="E10">
        <v>2.2919132492652632</v>
      </c>
      <c r="F10" s="7">
        <v>43650</v>
      </c>
      <c r="I10" s="6">
        <v>1</v>
      </c>
      <c r="BB10">
        <f t="shared" si="0"/>
        <v>3</v>
      </c>
      <c r="BC10">
        <v>3</v>
      </c>
      <c r="BD10">
        <v>0</v>
      </c>
      <c r="BE10">
        <v>6</v>
      </c>
      <c r="BG10" t="s">
        <v>90</v>
      </c>
      <c r="BK10">
        <f t="shared" si="1"/>
        <v>0</v>
      </c>
      <c r="BL10">
        <f t="shared" si="2"/>
        <v>0</v>
      </c>
      <c r="BM10">
        <f t="shared" si="3"/>
        <v>0</v>
      </c>
      <c r="BN10">
        <f t="shared" si="4"/>
        <v>0</v>
      </c>
      <c r="BO10">
        <f t="shared" si="5"/>
        <v>0</v>
      </c>
      <c r="BP10">
        <f t="shared" si="6"/>
        <v>0</v>
      </c>
      <c r="BQ10">
        <f t="shared" si="7"/>
        <v>0</v>
      </c>
      <c r="BR10">
        <f t="shared" si="8"/>
        <v>0</v>
      </c>
      <c r="BS10">
        <f t="shared" si="9"/>
        <v>0</v>
      </c>
      <c r="BT10">
        <f t="shared" si="10"/>
        <v>0</v>
      </c>
      <c r="BU10">
        <f t="shared" si="11"/>
        <v>0</v>
      </c>
      <c r="BW10">
        <f t="shared" si="20"/>
        <v>1</v>
      </c>
      <c r="BY10">
        <f t="shared" si="21"/>
        <v>1</v>
      </c>
      <c r="CA10">
        <f t="shared" si="12"/>
        <v>0</v>
      </c>
      <c r="CB10">
        <f t="shared" si="13"/>
        <v>0</v>
      </c>
      <c r="CC10">
        <f t="shared" si="14"/>
        <v>1</v>
      </c>
      <c r="CE10">
        <f t="shared" si="15"/>
        <v>0</v>
      </c>
      <c r="CF10">
        <f t="shared" si="16"/>
        <v>0</v>
      </c>
      <c r="CG10">
        <f t="shared" si="17"/>
        <v>1</v>
      </c>
      <c r="CI10">
        <f t="shared" si="18"/>
        <v>0</v>
      </c>
      <c r="CJ10">
        <f t="shared" si="19"/>
        <v>0</v>
      </c>
    </row>
    <row r="11" spans="1:88" x14ac:dyDescent="0.3">
      <c r="A11" t="s">
        <v>89</v>
      </c>
      <c r="B11" t="s">
        <v>82</v>
      </c>
      <c r="C11">
        <v>43.669676000000003</v>
      </c>
      <c r="D11">
        <v>-79.422881000000004</v>
      </c>
      <c r="E11">
        <v>2.2919132492652632</v>
      </c>
      <c r="F11" s="7">
        <v>43650</v>
      </c>
      <c r="K11" s="1">
        <v>1</v>
      </c>
      <c r="BB11">
        <f t="shared" si="0"/>
        <v>1</v>
      </c>
      <c r="BC11">
        <v>4</v>
      </c>
      <c r="BD11">
        <v>0</v>
      </c>
      <c r="BE11">
        <v>5</v>
      </c>
      <c r="BK11">
        <f t="shared" si="1"/>
        <v>1</v>
      </c>
      <c r="BL11">
        <f t="shared" si="2"/>
        <v>0</v>
      </c>
      <c r="BM11">
        <f t="shared" si="3"/>
        <v>0</v>
      </c>
      <c r="BN11">
        <f t="shared" si="4"/>
        <v>0</v>
      </c>
      <c r="BO11">
        <f t="shared" si="5"/>
        <v>0</v>
      </c>
      <c r="BP11">
        <f t="shared" si="6"/>
        <v>0</v>
      </c>
      <c r="BQ11">
        <f t="shared" si="7"/>
        <v>0</v>
      </c>
      <c r="BR11">
        <f t="shared" si="8"/>
        <v>0</v>
      </c>
      <c r="BS11">
        <f t="shared" si="9"/>
        <v>0</v>
      </c>
      <c r="BT11">
        <f t="shared" si="10"/>
        <v>0</v>
      </c>
      <c r="BU11">
        <f t="shared" si="11"/>
        <v>0</v>
      </c>
      <c r="BW11">
        <f t="shared" si="20"/>
        <v>1</v>
      </c>
      <c r="BY11">
        <f t="shared" si="21"/>
        <v>1</v>
      </c>
      <c r="CA11">
        <f t="shared" si="12"/>
        <v>1</v>
      </c>
      <c r="CB11">
        <f t="shared" si="13"/>
        <v>0</v>
      </c>
      <c r="CC11">
        <f t="shared" si="14"/>
        <v>0</v>
      </c>
      <c r="CE11">
        <f t="shared" si="15"/>
        <v>1</v>
      </c>
      <c r="CF11">
        <f t="shared" si="16"/>
        <v>0</v>
      </c>
      <c r="CG11">
        <f t="shared" si="17"/>
        <v>0</v>
      </c>
      <c r="CI11">
        <f t="shared" si="18"/>
        <v>1</v>
      </c>
      <c r="CJ11">
        <f t="shared" si="19"/>
        <v>1</v>
      </c>
    </row>
    <row r="12" spans="1:88" x14ac:dyDescent="0.3">
      <c r="A12" t="s">
        <v>89</v>
      </c>
      <c r="B12" t="s">
        <v>83</v>
      </c>
      <c r="C12">
        <v>43.669676000000003</v>
      </c>
      <c r="D12">
        <v>-79.422881000000004</v>
      </c>
      <c r="E12">
        <v>2.2919132492652632</v>
      </c>
      <c r="F12" s="7">
        <v>43650</v>
      </c>
      <c r="BB12">
        <f t="shared" si="0"/>
        <v>2</v>
      </c>
      <c r="BC12">
        <v>3</v>
      </c>
      <c r="BD12">
        <v>0</v>
      </c>
      <c r="BE12">
        <v>5</v>
      </c>
      <c r="BG12" t="s">
        <v>91</v>
      </c>
      <c r="BK12">
        <f t="shared" si="1"/>
        <v>0</v>
      </c>
      <c r="BL12">
        <f t="shared" si="2"/>
        <v>0</v>
      </c>
      <c r="BM12">
        <f t="shared" si="3"/>
        <v>0</v>
      </c>
      <c r="BN12">
        <f t="shared" si="4"/>
        <v>0</v>
      </c>
      <c r="BO12">
        <f t="shared" si="5"/>
        <v>0</v>
      </c>
      <c r="BP12">
        <f t="shared" si="6"/>
        <v>0</v>
      </c>
      <c r="BQ12">
        <f t="shared" si="7"/>
        <v>0</v>
      </c>
      <c r="BR12">
        <f t="shared" si="8"/>
        <v>0</v>
      </c>
      <c r="BS12">
        <f t="shared" si="9"/>
        <v>0</v>
      </c>
      <c r="BT12">
        <f t="shared" si="10"/>
        <v>0</v>
      </c>
      <c r="BU12">
        <f t="shared" si="11"/>
        <v>0</v>
      </c>
      <c r="BW12">
        <f t="shared" si="20"/>
        <v>0</v>
      </c>
      <c r="BY12">
        <f t="shared" si="21"/>
        <v>0</v>
      </c>
      <c r="CA12">
        <f t="shared" si="12"/>
        <v>0</v>
      </c>
      <c r="CB12">
        <f t="shared" si="13"/>
        <v>0</v>
      </c>
      <c r="CC12">
        <f t="shared" si="14"/>
        <v>0</v>
      </c>
      <c r="CE12">
        <f t="shared" si="15"/>
        <v>0</v>
      </c>
      <c r="CF12">
        <f t="shared" si="16"/>
        <v>0</v>
      </c>
      <c r="CG12">
        <f t="shared" si="17"/>
        <v>0</v>
      </c>
      <c r="CI12">
        <f t="shared" si="18"/>
        <v>0</v>
      </c>
      <c r="CJ12">
        <f t="shared" si="19"/>
        <v>0</v>
      </c>
    </row>
    <row r="13" spans="1:88" x14ac:dyDescent="0.3">
      <c r="A13" t="s">
        <v>92</v>
      </c>
      <c r="B13" t="s">
        <v>79</v>
      </c>
      <c r="C13">
        <v>43.671067999999998</v>
      </c>
      <c r="D13">
        <v>-79.452408000000005</v>
      </c>
      <c r="E13">
        <v>3.7162386032683976</v>
      </c>
      <c r="F13" s="7">
        <v>43650</v>
      </c>
      <c r="I13" s="6">
        <v>1</v>
      </c>
      <c r="L13" s="1">
        <v>1</v>
      </c>
      <c r="BB13">
        <f t="shared" si="0"/>
        <v>6</v>
      </c>
      <c r="BC13">
        <v>2</v>
      </c>
      <c r="BD13">
        <v>0</v>
      </c>
      <c r="BE13">
        <v>8</v>
      </c>
      <c r="BG13" t="s">
        <v>93</v>
      </c>
      <c r="BK13">
        <f t="shared" si="1"/>
        <v>0</v>
      </c>
      <c r="BL13">
        <f t="shared" si="2"/>
        <v>0</v>
      </c>
      <c r="BM13">
        <f t="shared" si="3"/>
        <v>0</v>
      </c>
      <c r="BN13">
        <f t="shared" si="4"/>
        <v>0</v>
      </c>
      <c r="BO13">
        <f t="shared" si="5"/>
        <v>1</v>
      </c>
      <c r="BP13">
        <f t="shared" si="6"/>
        <v>0</v>
      </c>
      <c r="BQ13">
        <f t="shared" si="7"/>
        <v>0</v>
      </c>
      <c r="BR13">
        <f t="shared" si="8"/>
        <v>0</v>
      </c>
      <c r="BS13">
        <f t="shared" si="9"/>
        <v>0</v>
      </c>
      <c r="BT13">
        <f t="shared" si="10"/>
        <v>0</v>
      </c>
      <c r="BU13">
        <f t="shared" si="11"/>
        <v>0</v>
      </c>
      <c r="BW13">
        <f t="shared" si="20"/>
        <v>2</v>
      </c>
      <c r="BY13">
        <f t="shared" si="21"/>
        <v>2</v>
      </c>
      <c r="CA13">
        <f t="shared" si="12"/>
        <v>1</v>
      </c>
      <c r="CB13">
        <f t="shared" si="13"/>
        <v>0</v>
      </c>
      <c r="CC13">
        <f t="shared" si="14"/>
        <v>1</v>
      </c>
      <c r="CE13">
        <f t="shared" si="15"/>
        <v>1</v>
      </c>
      <c r="CF13">
        <f t="shared" si="16"/>
        <v>0</v>
      </c>
      <c r="CG13">
        <f t="shared" si="17"/>
        <v>1</v>
      </c>
      <c r="CI13">
        <f t="shared" si="18"/>
        <v>1</v>
      </c>
      <c r="CJ13">
        <f t="shared" si="19"/>
        <v>1</v>
      </c>
    </row>
    <row r="14" spans="1:88" x14ac:dyDescent="0.3">
      <c r="A14" t="s">
        <v>92</v>
      </c>
      <c r="B14" t="s">
        <v>82</v>
      </c>
      <c r="C14">
        <v>43.671067999999998</v>
      </c>
      <c r="D14">
        <v>-79.452408000000005</v>
      </c>
      <c r="E14">
        <v>3.7162386032683976</v>
      </c>
      <c r="F14" s="7">
        <v>43650</v>
      </c>
      <c r="BB14">
        <f t="shared" si="0"/>
        <v>4</v>
      </c>
      <c r="BC14">
        <v>3</v>
      </c>
      <c r="BD14">
        <v>0</v>
      </c>
      <c r="BE14">
        <v>7</v>
      </c>
      <c r="BG14" t="s">
        <v>94</v>
      </c>
      <c r="BK14">
        <f t="shared" si="1"/>
        <v>0</v>
      </c>
      <c r="BL14">
        <f t="shared" si="2"/>
        <v>0</v>
      </c>
      <c r="BM14">
        <f t="shared" si="3"/>
        <v>0</v>
      </c>
      <c r="BN14">
        <f t="shared" si="4"/>
        <v>0</v>
      </c>
      <c r="BO14">
        <f t="shared" si="5"/>
        <v>0</v>
      </c>
      <c r="BP14">
        <f t="shared" si="6"/>
        <v>0</v>
      </c>
      <c r="BQ14">
        <f t="shared" si="7"/>
        <v>0</v>
      </c>
      <c r="BR14">
        <f t="shared" si="8"/>
        <v>0</v>
      </c>
      <c r="BS14">
        <f t="shared" si="9"/>
        <v>0</v>
      </c>
      <c r="BT14">
        <f t="shared" si="10"/>
        <v>0</v>
      </c>
      <c r="BU14">
        <f t="shared" si="11"/>
        <v>0</v>
      </c>
      <c r="BW14">
        <f t="shared" si="20"/>
        <v>0</v>
      </c>
      <c r="BY14">
        <f t="shared" si="21"/>
        <v>0</v>
      </c>
      <c r="CA14">
        <f t="shared" si="12"/>
        <v>0</v>
      </c>
      <c r="CB14">
        <f t="shared" si="13"/>
        <v>0</v>
      </c>
      <c r="CC14">
        <f t="shared" si="14"/>
        <v>0</v>
      </c>
      <c r="CE14">
        <f t="shared" si="15"/>
        <v>0</v>
      </c>
      <c r="CF14">
        <f t="shared" si="16"/>
        <v>0</v>
      </c>
      <c r="CG14">
        <f t="shared" si="17"/>
        <v>0</v>
      </c>
      <c r="CI14">
        <f t="shared" si="18"/>
        <v>0</v>
      </c>
      <c r="CJ14">
        <f t="shared" si="19"/>
        <v>0</v>
      </c>
    </row>
    <row r="15" spans="1:88" x14ac:dyDescent="0.3">
      <c r="A15" t="s">
        <v>92</v>
      </c>
      <c r="B15" t="s">
        <v>83</v>
      </c>
      <c r="C15">
        <v>43.671067999999998</v>
      </c>
      <c r="D15">
        <v>-79.452408000000005</v>
      </c>
      <c r="E15">
        <v>3.7162386032683976</v>
      </c>
      <c r="F15" s="7">
        <v>43650</v>
      </c>
      <c r="BB15">
        <f t="shared" si="0"/>
        <v>2</v>
      </c>
      <c r="BC15">
        <v>3</v>
      </c>
      <c r="BD15">
        <v>0</v>
      </c>
      <c r="BE15">
        <v>5</v>
      </c>
      <c r="BG15" t="s">
        <v>95</v>
      </c>
      <c r="BK15">
        <f t="shared" si="1"/>
        <v>0</v>
      </c>
      <c r="BL15">
        <f t="shared" si="2"/>
        <v>0</v>
      </c>
      <c r="BM15">
        <f t="shared" si="3"/>
        <v>0</v>
      </c>
      <c r="BN15">
        <f t="shared" si="4"/>
        <v>0</v>
      </c>
      <c r="BO15">
        <f t="shared" si="5"/>
        <v>0</v>
      </c>
      <c r="BP15">
        <f t="shared" si="6"/>
        <v>0</v>
      </c>
      <c r="BQ15">
        <f t="shared" si="7"/>
        <v>0</v>
      </c>
      <c r="BR15">
        <f t="shared" si="8"/>
        <v>0</v>
      </c>
      <c r="BS15">
        <f t="shared" si="9"/>
        <v>0</v>
      </c>
      <c r="BT15">
        <f t="shared" si="10"/>
        <v>0</v>
      </c>
      <c r="BU15">
        <f t="shared" si="11"/>
        <v>0</v>
      </c>
      <c r="BW15">
        <f t="shared" si="20"/>
        <v>0</v>
      </c>
      <c r="BY15">
        <f t="shared" si="21"/>
        <v>0</v>
      </c>
      <c r="CA15">
        <f t="shared" si="12"/>
        <v>0</v>
      </c>
      <c r="CB15">
        <f t="shared" si="13"/>
        <v>0</v>
      </c>
      <c r="CC15">
        <f t="shared" si="14"/>
        <v>0</v>
      </c>
      <c r="CE15">
        <f t="shared" si="15"/>
        <v>0</v>
      </c>
      <c r="CF15">
        <f t="shared" si="16"/>
        <v>0</v>
      </c>
      <c r="CG15">
        <f t="shared" si="17"/>
        <v>0</v>
      </c>
      <c r="CI15">
        <f t="shared" si="18"/>
        <v>0</v>
      </c>
      <c r="CJ15">
        <f t="shared" si="19"/>
        <v>0</v>
      </c>
    </row>
    <row r="16" spans="1:88" x14ac:dyDescent="0.3">
      <c r="A16" t="s">
        <v>96</v>
      </c>
      <c r="B16" t="s">
        <v>79</v>
      </c>
      <c r="C16">
        <v>43.670453999999999</v>
      </c>
      <c r="D16">
        <v>-79.482483999999999</v>
      </c>
      <c r="E16">
        <v>5.1702146820794361</v>
      </c>
      <c r="F16" s="7">
        <v>43651</v>
      </c>
      <c r="I16" s="6">
        <v>2</v>
      </c>
      <c r="K16" s="1">
        <v>9</v>
      </c>
      <c r="M16" s="4">
        <v>2</v>
      </c>
      <c r="BB16">
        <f t="shared" si="0"/>
        <v>2</v>
      </c>
      <c r="BC16">
        <v>4</v>
      </c>
      <c r="BD16">
        <v>0</v>
      </c>
      <c r="BE16">
        <v>6</v>
      </c>
      <c r="BG16" t="s">
        <v>97</v>
      </c>
      <c r="BK16">
        <f t="shared" si="1"/>
        <v>9</v>
      </c>
      <c r="BL16">
        <f t="shared" si="2"/>
        <v>0</v>
      </c>
      <c r="BM16">
        <f t="shared" si="3"/>
        <v>0</v>
      </c>
      <c r="BN16">
        <f t="shared" si="4"/>
        <v>0</v>
      </c>
      <c r="BO16">
        <f t="shared" si="5"/>
        <v>0</v>
      </c>
      <c r="BP16">
        <f t="shared" si="6"/>
        <v>2</v>
      </c>
      <c r="BQ16">
        <f t="shared" si="7"/>
        <v>0</v>
      </c>
      <c r="BR16">
        <f t="shared" si="8"/>
        <v>0</v>
      </c>
      <c r="BS16">
        <f t="shared" si="9"/>
        <v>0</v>
      </c>
      <c r="BT16">
        <f t="shared" si="10"/>
        <v>0</v>
      </c>
      <c r="BU16">
        <f t="shared" si="11"/>
        <v>0</v>
      </c>
      <c r="BW16">
        <f t="shared" si="20"/>
        <v>13</v>
      </c>
      <c r="BY16">
        <f t="shared" si="21"/>
        <v>13</v>
      </c>
      <c r="CA16">
        <f t="shared" si="12"/>
        <v>9</v>
      </c>
      <c r="CB16">
        <f t="shared" si="13"/>
        <v>2</v>
      </c>
      <c r="CC16">
        <f t="shared" si="14"/>
        <v>2</v>
      </c>
      <c r="CE16">
        <f t="shared" si="15"/>
        <v>9</v>
      </c>
      <c r="CF16">
        <f t="shared" si="16"/>
        <v>2</v>
      </c>
      <c r="CG16">
        <f t="shared" si="17"/>
        <v>2</v>
      </c>
      <c r="CI16">
        <f t="shared" si="18"/>
        <v>2</v>
      </c>
      <c r="CJ16">
        <f t="shared" si="19"/>
        <v>2</v>
      </c>
    </row>
    <row r="17" spans="1:88" x14ac:dyDescent="0.3">
      <c r="A17" t="s">
        <v>96</v>
      </c>
      <c r="B17" t="s">
        <v>82</v>
      </c>
      <c r="C17">
        <v>43.670453999999999</v>
      </c>
      <c r="D17">
        <v>-79.482483999999999</v>
      </c>
      <c r="E17">
        <v>5.1702146820794361</v>
      </c>
      <c r="F17" s="7">
        <v>43651</v>
      </c>
      <c r="K17" s="1">
        <v>1</v>
      </c>
      <c r="M17" s="4">
        <v>1</v>
      </c>
      <c r="BB17">
        <f t="shared" si="0"/>
        <v>1</v>
      </c>
      <c r="BC17">
        <v>1</v>
      </c>
      <c r="BD17">
        <v>0</v>
      </c>
      <c r="BE17">
        <v>2</v>
      </c>
      <c r="BK17">
        <f t="shared" si="1"/>
        <v>1</v>
      </c>
      <c r="BL17">
        <f t="shared" si="2"/>
        <v>0</v>
      </c>
      <c r="BM17">
        <f t="shared" si="3"/>
        <v>0</v>
      </c>
      <c r="BN17">
        <f t="shared" si="4"/>
        <v>0</v>
      </c>
      <c r="BO17">
        <f t="shared" si="5"/>
        <v>0</v>
      </c>
      <c r="BP17">
        <f t="shared" si="6"/>
        <v>1</v>
      </c>
      <c r="BQ17">
        <f t="shared" si="7"/>
        <v>0</v>
      </c>
      <c r="BR17">
        <f t="shared" si="8"/>
        <v>0</v>
      </c>
      <c r="BS17">
        <f t="shared" si="9"/>
        <v>0</v>
      </c>
      <c r="BT17">
        <f t="shared" si="10"/>
        <v>0</v>
      </c>
      <c r="BU17">
        <f t="shared" si="11"/>
        <v>0</v>
      </c>
      <c r="BW17">
        <f t="shared" si="20"/>
        <v>2</v>
      </c>
      <c r="BY17">
        <f t="shared" si="21"/>
        <v>2</v>
      </c>
      <c r="CA17">
        <f t="shared" si="12"/>
        <v>1</v>
      </c>
      <c r="CB17">
        <f t="shared" si="13"/>
        <v>1</v>
      </c>
      <c r="CC17">
        <f t="shared" si="14"/>
        <v>0</v>
      </c>
      <c r="CE17">
        <f t="shared" si="15"/>
        <v>1</v>
      </c>
      <c r="CF17">
        <f t="shared" si="16"/>
        <v>1</v>
      </c>
      <c r="CG17">
        <f t="shared" si="17"/>
        <v>0</v>
      </c>
      <c r="CI17">
        <f t="shared" si="18"/>
        <v>2</v>
      </c>
      <c r="CJ17">
        <f t="shared" si="19"/>
        <v>2</v>
      </c>
    </row>
    <row r="18" spans="1:88" x14ac:dyDescent="0.3">
      <c r="A18" t="s">
        <v>96</v>
      </c>
      <c r="B18" t="s">
        <v>83</v>
      </c>
      <c r="C18">
        <v>43.670453999999999</v>
      </c>
      <c r="D18">
        <v>-79.482483999999999</v>
      </c>
      <c r="E18">
        <v>5.1702146820794361</v>
      </c>
      <c r="F18" s="7">
        <v>43651</v>
      </c>
      <c r="I18" s="6">
        <v>1</v>
      </c>
      <c r="M18" s="4">
        <v>1</v>
      </c>
      <c r="BB18">
        <f t="shared" si="0"/>
        <v>6</v>
      </c>
      <c r="BC18">
        <v>3</v>
      </c>
      <c r="BD18">
        <v>0</v>
      </c>
      <c r="BE18">
        <v>9</v>
      </c>
      <c r="BG18" t="s">
        <v>98</v>
      </c>
      <c r="BK18">
        <f t="shared" si="1"/>
        <v>0</v>
      </c>
      <c r="BL18">
        <f t="shared" si="2"/>
        <v>0</v>
      </c>
      <c r="BM18">
        <f t="shared" si="3"/>
        <v>0</v>
      </c>
      <c r="BN18">
        <f t="shared" si="4"/>
        <v>0</v>
      </c>
      <c r="BO18">
        <f t="shared" si="5"/>
        <v>0</v>
      </c>
      <c r="BP18">
        <f t="shared" si="6"/>
        <v>1</v>
      </c>
      <c r="BQ18">
        <f t="shared" si="7"/>
        <v>0</v>
      </c>
      <c r="BR18">
        <f t="shared" si="8"/>
        <v>0</v>
      </c>
      <c r="BS18">
        <f t="shared" si="9"/>
        <v>0</v>
      </c>
      <c r="BT18">
        <f t="shared" si="10"/>
        <v>0</v>
      </c>
      <c r="BU18">
        <f t="shared" si="11"/>
        <v>0</v>
      </c>
      <c r="BW18">
        <f t="shared" si="20"/>
        <v>2</v>
      </c>
      <c r="BY18">
        <f t="shared" si="21"/>
        <v>2</v>
      </c>
      <c r="CA18">
        <f t="shared" si="12"/>
        <v>0</v>
      </c>
      <c r="CB18">
        <f t="shared" si="13"/>
        <v>1</v>
      </c>
      <c r="CC18">
        <f t="shared" si="14"/>
        <v>1</v>
      </c>
      <c r="CE18">
        <f t="shared" si="15"/>
        <v>0</v>
      </c>
      <c r="CF18">
        <f t="shared" si="16"/>
        <v>1</v>
      </c>
      <c r="CG18">
        <f t="shared" si="17"/>
        <v>1</v>
      </c>
      <c r="CI18">
        <f t="shared" si="18"/>
        <v>1</v>
      </c>
      <c r="CJ18">
        <f t="shared" si="19"/>
        <v>1</v>
      </c>
    </row>
    <row r="19" spans="1:88" x14ac:dyDescent="0.3">
      <c r="A19" t="s">
        <v>99</v>
      </c>
      <c r="B19" t="s">
        <v>79</v>
      </c>
      <c r="C19">
        <v>43.661177000000002</v>
      </c>
      <c r="D19">
        <v>-79.500382000000002</v>
      </c>
      <c r="E19">
        <v>5.9816872255471392</v>
      </c>
      <c r="F19" s="7">
        <v>43651</v>
      </c>
      <c r="M19" s="4">
        <v>1</v>
      </c>
      <c r="BB19">
        <f t="shared" si="0"/>
        <v>3</v>
      </c>
      <c r="BC19">
        <v>2</v>
      </c>
      <c r="BD19">
        <v>0</v>
      </c>
      <c r="BE19">
        <v>5</v>
      </c>
      <c r="BK19">
        <f t="shared" si="1"/>
        <v>0</v>
      </c>
      <c r="BL19">
        <f t="shared" si="2"/>
        <v>0</v>
      </c>
      <c r="BM19">
        <f t="shared" si="3"/>
        <v>0</v>
      </c>
      <c r="BN19">
        <f t="shared" si="4"/>
        <v>0</v>
      </c>
      <c r="BO19">
        <f t="shared" si="5"/>
        <v>0</v>
      </c>
      <c r="BP19">
        <f t="shared" si="6"/>
        <v>1</v>
      </c>
      <c r="BQ19">
        <f t="shared" si="7"/>
        <v>0</v>
      </c>
      <c r="BR19">
        <f t="shared" si="8"/>
        <v>0</v>
      </c>
      <c r="BS19">
        <f t="shared" si="9"/>
        <v>0</v>
      </c>
      <c r="BT19">
        <f t="shared" si="10"/>
        <v>0</v>
      </c>
      <c r="BU19">
        <f t="shared" si="11"/>
        <v>0</v>
      </c>
      <c r="BW19">
        <f t="shared" si="20"/>
        <v>1</v>
      </c>
      <c r="BY19">
        <f t="shared" si="21"/>
        <v>1</v>
      </c>
      <c r="CA19">
        <f t="shared" si="12"/>
        <v>0</v>
      </c>
      <c r="CB19">
        <f t="shared" si="13"/>
        <v>1</v>
      </c>
      <c r="CC19">
        <f t="shared" si="14"/>
        <v>0</v>
      </c>
      <c r="CE19">
        <f t="shared" si="15"/>
        <v>0</v>
      </c>
      <c r="CF19">
        <f t="shared" si="16"/>
        <v>1</v>
      </c>
      <c r="CG19">
        <f t="shared" si="17"/>
        <v>0</v>
      </c>
      <c r="CI19">
        <f t="shared" si="18"/>
        <v>1</v>
      </c>
      <c r="CJ19">
        <f t="shared" si="19"/>
        <v>1</v>
      </c>
    </row>
    <row r="20" spans="1:88" x14ac:dyDescent="0.3">
      <c r="A20" t="s">
        <v>99</v>
      </c>
      <c r="B20" t="s">
        <v>82</v>
      </c>
      <c r="C20">
        <v>43.661177000000002</v>
      </c>
      <c r="D20">
        <v>-79.500382000000002</v>
      </c>
      <c r="E20">
        <v>5.9816872255471392</v>
      </c>
      <c r="F20" s="7">
        <v>43651</v>
      </c>
      <c r="N20" s="1">
        <v>1</v>
      </c>
      <c r="BB20">
        <f t="shared" si="0"/>
        <v>1</v>
      </c>
      <c r="BC20">
        <v>4</v>
      </c>
      <c r="BD20">
        <v>0</v>
      </c>
      <c r="BE20">
        <v>5</v>
      </c>
      <c r="BK20">
        <f t="shared" si="1"/>
        <v>1</v>
      </c>
      <c r="BL20">
        <f t="shared" si="2"/>
        <v>0</v>
      </c>
      <c r="BM20">
        <f t="shared" si="3"/>
        <v>0</v>
      </c>
      <c r="BN20">
        <f t="shared" si="4"/>
        <v>0</v>
      </c>
      <c r="BO20">
        <f t="shared" si="5"/>
        <v>0</v>
      </c>
      <c r="BP20">
        <f t="shared" si="6"/>
        <v>0</v>
      </c>
      <c r="BQ20">
        <f t="shared" si="7"/>
        <v>0</v>
      </c>
      <c r="BR20">
        <f t="shared" si="8"/>
        <v>0</v>
      </c>
      <c r="BS20">
        <f t="shared" si="9"/>
        <v>0</v>
      </c>
      <c r="BT20">
        <f t="shared" si="10"/>
        <v>0</v>
      </c>
      <c r="BU20">
        <f t="shared" si="11"/>
        <v>0</v>
      </c>
      <c r="BW20">
        <f t="shared" si="20"/>
        <v>1</v>
      </c>
      <c r="BY20">
        <f t="shared" si="21"/>
        <v>1</v>
      </c>
      <c r="CA20">
        <f t="shared" si="12"/>
        <v>1</v>
      </c>
      <c r="CB20">
        <f t="shared" si="13"/>
        <v>0</v>
      </c>
      <c r="CC20">
        <f t="shared" si="14"/>
        <v>0</v>
      </c>
      <c r="CE20">
        <f t="shared" si="15"/>
        <v>1</v>
      </c>
      <c r="CF20">
        <f t="shared" si="16"/>
        <v>0</v>
      </c>
      <c r="CG20">
        <f t="shared" si="17"/>
        <v>0</v>
      </c>
      <c r="CI20">
        <f t="shared" si="18"/>
        <v>1</v>
      </c>
      <c r="CJ20">
        <f t="shared" si="19"/>
        <v>1</v>
      </c>
    </row>
    <row r="21" spans="1:88" x14ac:dyDescent="0.3">
      <c r="A21" t="s">
        <v>99</v>
      </c>
      <c r="B21" t="s">
        <v>83</v>
      </c>
      <c r="C21">
        <v>43.661177000000002</v>
      </c>
      <c r="D21">
        <v>-79.500382000000002</v>
      </c>
      <c r="E21">
        <v>5.9816872255471392</v>
      </c>
      <c r="F21" s="7">
        <v>43651</v>
      </c>
      <c r="N21" s="1">
        <v>1</v>
      </c>
      <c r="BB21" t="e">
        <f t="shared" si="0"/>
        <v>#VALUE!</v>
      </c>
      <c r="BC21" t="s">
        <v>80</v>
      </c>
      <c r="BD21" t="s">
        <v>80</v>
      </c>
      <c r="BE21" t="s">
        <v>80</v>
      </c>
      <c r="BK21">
        <f t="shared" si="1"/>
        <v>1</v>
      </c>
      <c r="BL21">
        <f t="shared" si="2"/>
        <v>0</v>
      </c>
      <c r="BM21">
        <f t="shared" si="3"/>
        <v>0</v>
      </c>
      <c r="BN21">
        <f t="shared" si="4"/>
        <v>0</v>
      </c>
      <c r="BO21">
        <f t="shared" si="5"/>
        <v>0</v>
      </c>
      <c r="BP21">
        <f t="shared" si="6"/>
        <v>0</v>
      </c>
      <c r="BQ21">
        <f t="shared" si="7"/>
        <v>0</v>
      </c>
      <c r="BR21">
        <f t="shared" si="8"/>
        <v>0</v>
      </c>
      <c r="BS21">
        <f t="shared" si="9"/>
        <v>0</v>
      </c>
      <c r="BT21">
        <f t="shared" si="10"/>
        <v>0</v>
      </c>
      <c r="BU21">
        <f t="shared" si="11"/>
        <v>0</v>
      </c>
      <c r="BW21">
        <f t="shared" si="20"/>
        <v>1</v>
      </c>
      <c r="BY21">
        <f t="shared" si="21"/>
        <v>1</v>
      </c>
      <c r="CA21">
        <f t="shared" si="12"/>
        <v>1</v>
      </c>
      <c r="CB21">
        <f t="shared" si="13"/>
        <v>0</v>
      </c>
      <c r="CC21">
        <f t="shared" si="14"/>
        <v>0</v>
      </c>
      <c r="CE21">
        <f t="shared" si="15"/>
        <v>1</v>
      </c>
      <c r="CF21">
        <f t="shared" si="16"/>
        <v>0</v>
      </c>
      <c r="CG21">
        <f t="shared" si="17"/>
        <v>0</v>
      </c>
      <c r="CI21">
        <f t="shared" si="18"/>
        <v>1</v>
      </c>
      <c r="CJ21">
        <f t="shared" si="19"/>
        <v>1</v>
      </c>
    </row>
    <row r="22" spans="1:88" x14ac:dyDescent="0.3">
      <c r="A22" t="s">
        <v>100</v>
      </c>
      <c r="B22" t="s">
        <v>79</v>
      </c>
      <c r="C22">
        <v>43.601609000000003</v>
      </c>
      <c r="D22">
        <v>-79.583684000000005</v>
      </c>
      <c r="E22">
        <v>10.823086687118911</v>
      </c>
      <c r="F22" s="7">
        <v>43651</v>
      </c>
      <c r="M22" s="4">
        <v>1</v>
      </c>
      <c r="BB22">
        <f t="shared" si="0"/>
        <v>2</v>
      </c>
      <c r="BC22">
        <v>3</v>
      </c>
      <c r="BD22">
        <v>0</v>
      </c>
      <c r="BE22">
        <v>5</v>
      </c>
      <c r="BK22">
        <f t="shared" si="1"/>
        <v>0</v>
      </c>
      <c r="BL22">
        <f t="shared" si="2"/>
        <v>0</v>
      </c>
      <c r="BM22">
        <f t="shared" si="3"/>
        <v>0</v>
      </c>
      <c r="BN22">
        <f t="shared" si="4"/>
        <v>0</v>
      </c>
      <c r="BO22">
        <f t="shared" si="5"/>
        <v>0</v>
      </c>
      <c r="BP22">
        <f t="shared" si="6"/>
        <v>1</v>
      </c>
      <c r="BQ22">
        <f t="shared" si="7"/>
        <v>0</v>
      </c>
      <c r="BR22">
        <f t="shared" si="8"/>
        <v>0</v>
      </c>
      <c r="BS22">
        <f t="shared" si="9"/>
        <v>0</v>
      </c>
      <c r="BT22">
        <f t="shared" si="10"/>
        <v>0</v>
      </c>
      <c r="BU22">
        <f t="shared" si="11"/>
        <v>0</v>
      </c>
      <c r="BW22">
        <f t="shared" si="20"/>
        <v>1</v>
      </c>
      <c r="BY22">
        <f t="shared" si="21"/>
        <v>1</v>
      </c>
      <c r="CA22">
        <f t="shared" si="12"/>
        <v>0</v>
      </c>
      <c r="CB22">
        <f t="shared" si="13"/>
        <v>1</v>
      </c>
      <c r="CC22">
        <f t="shared" si="14"/>
        <v>0</v>
      </c>
      <c r="CE22">
        <f t="shared" si="15"/>
        <v>0</v>
      </c>
      <c r="CF22">
        <f t="shared" si="16"/>
        <v>1</v>
      </c>
      <c r="CG22">
        <f t="shared" si="17"/>
        <v>0</v>
      </c>
      <c r="CI22">
        <f t="shared" si="18"/>
        <v>1</v>
      </c>
      <c r="CJ22">
        <f t="shared" si="19"/>
        <v>1</v>
      </c>
    </row>
    <row r="23" spans="1:88" x14ac:dyDescent="0.3">
      <c r="A23" t="s">
        <v>100</v>
      </c>
      <c r="B23" t="s">
        <v>82</v>
      </c>
      <c r="C23">
        <v>43.601609000000003</v>
      </c>
      <c r="D23">
        <v>-79.583684000000005</v>
      </c>
      <c r="E23">
        <v>10.823086687118911</v>
      </c>
      <c r="F23" s="7">
        <v>43651</v>
      </c>
      <c r="M23" s="4">
        <v>1</v>
      </c>
      <c r="N23" s="1">
        <v>4</v>
      </c>
      <c r="O23" s="1">
        <v>1</v>
      </c>
      <c r="BB23">
        <f t="shared" si="0"/>
        <v>6</v>
      </c>
      <c r="BC23">
        <v>3</v>
      </c>
      <c r="BD23">
        <v>0</v>
      </c>
      <c r="BE23">
        <v>9</v>
      </c>
      <c r="BK23">
        <f t="shared" si="1"/>
        <v>4</v>
      </c>
      <c r="BL23">
        <f t="shared" si="2"/>
        <v>0</v>
      </c>
      <c r="BM23">
        <f t="shared" si="3"/>
        <v>0</v>
      </c>
      <c r="BN23">
        <f t="shared" si="4"/>
        <v>0</v>
      </c>
      <c r="BO23">
        <f t="shared" si="5"/>
        <v>1</v>
      </c>
      <c r="BP23">
        <f t="shared" si="6"/>
        <v>1</v>
      </c>
      <c r="BQ23">
        <f t="shared" si="7"/>
        <v>0</v>
      </c>
      <c r="BR23">
        <f t="shared" si="8"/>
        <v>0</v>
      </c>
      <c r="BS23">
        <f t="shared" si="9"/>
        <v>0</v>
      </c>
      <c r="BT23">
        <f t="shared" si="10"/>
        <v>0</v>
      </c>
      <c r="BU23">
        <f t="shared" si="11"/>
        <v>0</v>
      </c>
      <c r="BW23">
        <f t="shared" si="20"/>
        <v>6</v>
      </c>
      <c r="BY23">
        <f t="shared" si="21"/>
        <v>6</v>
      </c>
      <c r="CA23">
        <f t="shared" si="12"/>
        <v>5</v>
      </c>
      <c r="CB23">
        <f t="shared" si="13"/>
        <v>1</v>
      </c>
      <c r="CC23">
        <f t="shared" si="14"/>
        <v>0</v>
      </c>
      <c r="CE23">
        <f t="shared" si="15"/>
        <v>5</v>
      </c>
      <c r="CF23">
        <f t="shared" si="16"/>
        <v>1</v>
      </c>
      <c r="CG23">
        <f t="shared" si="17"/>
        <v>0</v>
      </c>
      <c r="CI23">
        <f t="shared" si="18"/>
        <v>3</v>
      </c>
      <c r="CJ23">
        <f t="shared" si="19"/>
        <v>3</v>
      </c>
    </row>
    <row r="24" spans="1:88" x14ac:dyDescent="0.3">
      <c r="A24" t="s">
        <v>100</v>
      </c>
      <c r="B24" t="s">
        <v>83</v>
      </c>
      <c r="C24">
        <v>43.601609000000003</v>
      </c>
      <c r="D24">
        <v>-79.583684000000005</v>
      </c>
      <c r="E24">
        <v>10.823086687118911</v>
      </c>
      <c r="F24" s="7">
        <v>43651</v>
      </c>
      <c r="BB24">
        <f t="shared" si="0"/>
        <v>4</v>
      </c>
      <c r="BC24">
        <v>2</v>
      </c>
      <c r="BD24">
        <v>0</v>
      </c>
      <c r="BE24">
        <v>6</v>
      </c>
      <c r="BG24" t="s">
        <v>101</v>
      </c>
      <c r="BK24">
        <f t="shared" si="1"/>
        <v>0</v>
      </c>
      <c r="BL24">
        <f t="shared" si="2"/>
        <v>0</v>
      </c>
      <c r="BM24">
        <f t="shared" si="3"/>
        <v>0</v>
      </c>
      <c r="BN24">
        <f t="shared" si="4"/>
        <v>0</v>
      </c>
      <c r="BO24">
        <f t="shared" si="5"/>
        <v>0</v>
      </c>
      <c r="BP24">
        <f t="shared" si="6"/>
        <v>0</v>
      </c>
      <c r="BQ24">
        <f t="shared" si="7"/>
        <v>0</v>
      </c>
      <c r="BR24">
        <f t="shared" si="8"/>
        <v>0</v>
      </c>
      <c r="BS24">
        <f t="shared" si="9"/>
        <v>0</v>
      </c>
      <c r="BT24">
        <f t="shared" si="10"/>
        <v>0</v>
      </c>
      <c r="BU24">
        <f t="shared" si="11"/>
        <v>0</v>
      </c>
      <c r="BW24">
        <f t="shared" si="20"/>
        <v>0</v>
      </c>
      <c r="BY24">
        <f t="shared" si="21"/>
        <v>0</v>
      </c>
      <c r="CA24">
        <f t="shared" si="12"/>
        <v>0</v>
      </c>
      <c r="CB24">
        <f t="shared" si="13"/>
        <v>0</v>
      </c>
      <c r="CC24">
        <f t="shared" si="14"/>
        <v>0</v>
      </c>
      <c r="CE24">
        <f t="shared" si="15"/>
        <v>0</v>
      </c>
      <c r="CF24">
        <f t="shared" si="16"/>
        <v>0</v>
      </c>
      <c r="CG24">
        <f t="shared" si="17"/>
        <v>0</v>
      </c>
      <c r="CI24">
        <f t="shared" si="18"/>
        <v>0</v>
      </c>
      <c r="CJ24">
        <f t="shared" si="19"/>
        <v>0</v>
      </c>
    </row>
    <row r="25" spans="1:88" x14ac:dyDescent="0.3">
      <c r="A25" t="s">
        <v>102</v>
      </c>
      <c r="B25" t="s">
        <v>79</v>
      </c>
      <c r="C25">
        <v>43.534585</v>
      </c>
      <c r="D25">
        <v>-79.645432</v>
      </c>
      <c r="E25">
        <v>15.683308388215959</v>
      </c>
      <c r="F25" s="7">
        <v>43653</v>
      </c>
      <c r="BB25">
        <f t="shared" si="0"/>
        <v>2</v>
      </c>
      <c r="BC25">
        <v>2</v>
      </c>
      <c r="BD25">
        <v>0</v>
      </c>
      <c r="BE25">
        <v>4</v>
      </c>
      <c r="BG25" t="s">
        <v>103</v>
      </c>
      <c r="BK25">
        <f t="shared" si="1"/>
        <v>0</v>
      </c>
      <c r="BL25">
        <f t="shared" si="2"/>
        <v>0</v>
      </c>
      <c r="BM25">
        <f t="shared" si="3"/>
        <v>0</v>
      </c>
      <c r="BN25">
        <f t="shared" si="4"/>
        <v>0</v>
      </c>
      <c r="BO25">
        <f t="shared" si="5"/>
        <v>0</v>
      </c>
      <c r="BP25">
        <f t="shared" si="6"/>
        <v>0</v>
      </c>
      <c r="BQ25">
        <f t="shared" si="7"/>
        <v>0</v>
      </c>
      <c r="BR25">
        <f t="shared" si="8"/>
        <v>0</v>
      </c>
      <c r="BS25">
        <f t="shared" si="9"/>
        <v>0</v>
      </c>
      <c r="BT25">
        <f t="shared" si="10"/>
        <v>0</v>
      </c>
      <c r="BU25">
        <f t="shared" si="11"/>
        <v>0</v>
      </c>
      <c r="BW25">
        <f t="shared" si="20"/>
        <v>0</v>
      </c>
      <c r="BY25">
        <f t="shared" si="21"/>
        <v>0</v>
      </c>
      <c r="CA25">
        <f t="shared" si="12"/>
        <v>0</v>
      </c>
      <c r="CB25">
        <f t="shared" si="13"/>
        <v>0</v>
      </c>
      <c r="CC25">
        <f t="shared" si="14"/>
        <v>0</v>
      </c>
      <c r="CE25">
        <f t="shared" si="15"/>
        <v>0</v>
      </c>
      <c r="CF25">
        <f t="shared" si="16"/>
        <v>0</v>
      </c>
      <c r="CG25">
        <f t="shared" si="17"/>
        <v>0</v>
      </c>
      <c r="CI25">
        <f t="shared" si="18"/>
        <v>0</v>
      </c>
      <c r="CJ25">
        <f t="shared" si="19"/>
        <v>0</v>
      </c>
    </row>
    <row r="26" spans="1:88" x14ac:dyDescent="0.3">
      <c r="A26" t="s">
        <v>102</v>
      </c>
      <c r="B26" t="s">
        <v>82</v>
      </c>
      <c r="C26">
        <v>43.534585</v>
      </c>
      <c r="D26">
        <v>-79.645432</v>
      </c>
      <c r="E26">
        <v>15.683308388215959</v>
      </c>
      <c r="F26" s="7">
        <v>43653</v>
      </c>
      <c r="P26" s="4">
        <v>1</v>
      </c>
      <c r="BB26">
        <f t="shared" si="0"/>
        <v>3</v>
      </c>
      <c r="BC26">
        <v>3</v>
      </c>
      <c r="BD26">
        <v>0</v>
      </c>
      <c r="BE26">
        <v>6</v>
      </c>
      <c r="BK26">
        <f t="shared" si="1"/>
        <v>0</v>
      </c>
      <c r="BL26">
        <f t="shared" si="2"/>
        <v>1</v>
      </c>
      <c r="BM26">
        <f t="shared" si="3"/>
        <v>0</v>
      </c>
      <c r="BN26">
        <f t="shared" si="4"/>
        <v>0</v>
      </c>
      <c r="BO26">
        <f t="shared" si="5"/>
        <v>0</v>
      </c>
      <c r="BP26">
        <f t="shared" si="6"/>
        <v>0</v>
      </c>
      <c r="BQ26">
        <f t="shared" si="7"/>
        <v>0</v>
      </c>
      <c r="BR26">
        <f t="shared" si="8"/>
        <v>0</v>
      </c>
      <c r="BS26">
        <f t="shared" si="9"/>
        <v>0</v>
      </c>
      <c r="BT26">
        <f t="shared" si="10"/>
        <v>0</v>
      </c>
      <c r="BU26">
        <f t="shared" si="11"/>
        <v>0</v>
      </c>
      <c r="BW26">
        <f t="shared" si="20"/>
        <v>1</v>
      </c>
      <c r="BY26">
        <f t="shared" si="21"/>
        <v>1</v>
      </c>
      <c r="CA26">
        <f t="shared" si="12"/>
        <v>0</v>
      </c>
      <c r="CB26">
        <f t="shared" si="13"/>
        <v>1</v>
      </c>
      <c r="CC26">
        <f t="shared" si="14"/>
        <v>0</v>
      </c>
      <c r="CE26">
        <f t="shared" si="15"/>
        <v>0</v>
      </c>
      <c r="CF26">
        <f t="shared" si="16"/>
        <v>1</v>
      </c>
      <c r="CG26">
        <f t="shared" si="17"/>
        <v>0</v>
      </c>
      <c r="CI26">
        <f t="shared" si="18"/>
        <v>1</v>
      </c>
      <c r="CJ26">
        <f t="shared" si="19"/>
        <v>1</v>
      </c>
    </row>
    <row r="27" spans="1:88" x14ac:dyDescent="0.3">
      <c r="A27" t="s">
        <v>102</v>
      </c>
      <c r="B27" t="s">
        <v>83</v>
      </c>
      <c r="C27">
        <v>43.534585</v>
      </c>
      <c r="D27">
        <v>-79.645432</v>
      </c>
      <c r="E27">
        <v>15.683308388215959</v>
      </c>
      <c r="F27" s="7">
        <v>43653</v>
      </c>
      <c r="Q27" s="4">
        <v>2</v>
      </c>
      <c r="BB27">
        <f t="shared" si="0"/>
        <v>4</v>
      </c>
      <c r="BC27">
        <v>2</v>
      </c>
      <c r="BD27">
        <v>0</v>
      </c>
      <c r="BE27">
        <v>6</v>
      </c>
      <c r="BG27" t="s">
        <v>104</v>
      </c>
      <c r="BK27">
        <f t="shared" si="1"/>
        <v>0</v>
      </c>
      <c r="BL27">
        <f t="shared" si="2"/>
        <v>0</v>
      </c>
      <c r="BM27">
        <f t="shared" si="3"/>
        <v>0</v>
      </c>
      <c r="BN27">
        <f t="shared" si="4"/>
        <v>0</v>
      </c>
      <c r="BO27">
        <f t="shared" si="5"/>
        <v>0</v>
      </c>
      <c r="BP27">
        <f t="shared" si="6"/>
        <v>0</v>
      </c>
      <c r="BQ27">
        <f t="shared" si="7"/>
        <v>0</v>
      </c>
      <c r="BR27">
        <f t="shared" si="8"/>
        <v>0</v>
      </c>
      <c r="BS27">
        <f t="shared" si="9"/>
        <v>0</v>
      </c>
      <c r="BT27">
        <f t="shared" si="10"/>
        <v>0</v>
      </c>
      <c r="BU27">
        <f t="shared" si="11"/>
        <v>2</v>
      </c>
      <c r="BW27">
        <f t="shared" si="20"/>
        <v>2</v>
      </c>
      <c r="BY27">
        <f t="shared" si="21"/>
        <v>2</v>
      </c>
      <c r="CA27">
        <f t="shared" si="12"/>
        <v>0</v>
      </c>
      <c r="CB27">
        <f t="shared" si="13"/>
        <v>2</v>
      </c>
      <c r="CC27">
        <f t="shared" si="14"/>
        <v>0</v>
      </c>
      <c r="CE27">
        <f t="shared" si="15"/>
        <v>0</v>
      </c>
      <c r="CF27">
        <f t="shared" si="16"/>
        <v>2</v>
      </c>
      <c r="CG27">
        <f t="shared" si="17"/>
        <v>0</v>
      </c>
      <c r="CI27">
        <f t="shared" si="18"/>
        <v>1</v>
      </c>
      <c r="CJ27">
        <f t="shared" si="19"/>
        <v>1</v>
      </c>
    </row>
    <row r="28" spans="1:88" x14ac:dyDescent="0.3">
      <c r="A28" t="s">
        <v>105</v>
      </c>
      <c r="B28" t="s">
        <v>79</v>
      </c>
      <c r="C28">
        <v>43.550224999999998</v>
      </c>
      <c r="D28">
        <v>-79.654061999999996</v>
      </c>
      <c r="E28">
        <v>15.508860622091273</v>
      </c>
      <c r="F28" s="7">
        <v>43653</v>
      </c>
      <c r="I28" s="6">
        <v>2</v>
      </c>
      <c r="BB28">
        <f t="shared" si="0"/>
        <v>3</v>
      </c>
      <c r="BC28">
        <v>4</v>
      </c>
      <c r="BD28">
        <v>0</v>
      </c>
      <c r="BE28">
        <v>7</v>
      </c>
      <c r="BG28" t="s">
        <v>106</v>
      </c>
      <c r="BK28">
        <f t="shared" si="1"/>
        <v>0</v>
      </c>
      <c r="BL28">
        <f t="shared" si="2"/>
        <v>0</v>
      </c>
      <c r="BM28">
        <f t="shared" si="3"/>
        <v>0</v>
      </c>
      <c r="BN28">
        <f t="shared" si="4"/>
        <v>0</v>
      </c>
      <c r="BO28">
        <f t="shared" si="5"/>
        <v>0</v>
      </c>
      <c r="BP28">
        <f t="shared" si="6"/>
        <v>0</v>
      </c>
      <c r="BQ28">
        <f t="shared" si="7"/>
        <v>0</v>
      </c>
      <c r="BR28">
        <f t="shared" si="8"/>
        <v>0</v>
      </c>
      <c r="BS28">
        <f t="shared" si="9"/>
        <v>0</v>
      </c>
      <c r="BT28">
        <f t="shared" si="10"/>
        <v>0</v>
      </c>
      <c r="BU28">
        <f t="shared" si="11"/>
        <v>0</v>
      </c>
      <c r="BW28">
        <f t="shared" si="20"/>
        <v>2</v>
      </c>
      <c r="BY28">
        <f t="shared" si="21"/>
        <v>2</v>
      </c>
      <c r="CA28">
        <f t="shared" si="12"/>
        <v>0</v>
      </c>
      <c r="CB28">
        <f t="shared" si="13"/>
        <v>0</v>
      </c>
      <c r="CC28">
        <f t="shared" si="14"/>
        <v>2</v>
      </c>
      <c r="CE28">
        <f t="shared" si="15"/>
        <v>0</v>
      </c>
      <c r="CF28">
        <f t="shared" si="16"/>
        <v>0</v>
      </c>
      <c r="CG28">
        <f t="shared" si="17"/>
        <v>2</v>
      </c>
      <c r="CI28">
        <f t="shared" si="18"/>
        <v>0</v>
      </c>
      <c r="CJ28">
        <f t="shared" si="19"/>
        <v>0</v>
      </c>
    </row>
    <row r="29" spans="1:88" x14ac:dyDescent="0.3">
      <c r="A29" t="s">
        <v>105</v>
      </c>
      <c r="B29" t="s">
        <v>82</v>
      </c>
      <c r="C29">
        <v>43.550224999999998</v>
      </c>
      <c r="D29">
        <v>-79.654061999999996</v>
      </c>
      <c r="E29">
        <v>15.508860622091273</v>
      </c>
      <c r="F29" s="7">
        <v>43653</v>
      </c>
      <c r="R29" s="4">
        <v>3</v>
      </c>
      <c r="BB29">
        <f t="shared" si="0"/>
        <v>4</v>
      </c>
      <c r="BC29">
        <v>3</v>
      </c>
      <c r="BD29">
        <v>0</v>
      </c>
      <c r="BE29">
        <v>7</v>
      </c>
      <c r="BK29">
        <f t="shared" si="1"/>
        <v>0</v>
      </c>
      <c r="BL29">
        <f t="shared" si="2"/>
        <v>0</v>
      </c>
      <c r="BM29">
        <f t="shared" si="3"/>
        <v>0</v>
      </c>
      <c r="BN29">
        <f t="shared" si="4"/>
        <v>0</v>
      </c>
      <c r="BO29">
        <f t="shared" si="5"/>
        <v>0</v>
      </c>
      <c r="BP29">
        <f t="shared" si="6"/>
        <v>0</v>
      </c>
      <c r="BQ29">
        <f t="shared" si="7"/>
        <v>0</v>
      </c>
      <c r="BR29">
        <f t="shared" si="8"/>
        <v>0</v>
      </c>
      <c r="BS29">
        <f t="shared" si="9"/>
        <v>0</v>
      </c>
      <c r="BT29">
        <f t="shared" si="10"/>
        <v>0</v>
      </c>
      <c r="BU29">
        <f t="shared" si="11"/>
        <v>3</v>
      </c>
      <c r="BW29">
        <f t="shared" si="20"/>
        <v>3</v>
      </c>
      <c r="BY29">
        <f t="shared" si="21"/>
        <v>3</v>
      </c>
      <c r="CA29">
        <f t="shared" si="12"/>
        <v>0</v>
      </c>
      <c r="CB29">
        <f t="shared" si="13"/>
        <v>3</v>
      </c>
      <c r="CC29">
        <f t="shared" si="14"/>
        <v>0</v>
      </c>
      <c r="CE29">
        <f t="shared" si="15"/>
        <v>0</v>
      </c>
      <c r="CF29">
        <f t="shared" si="16"/>
        <v>3</v>
      </c>
      <c r="CG29">
        <f t="shared" si="17"/>
        <v>0</v>
      </c>
      <c r="CI29">
        <f t="shared" si="18"/>
        <v>1</v>
      </c>
      <c r="CJ29">
        <f t="shared" si="19"/>
        <v>1</v>
      </c>
    </row>
    <row r="30" spans="1:88" x14ac:dyDescent="0.3">
      <c r="A30" t="s">
        <v>105</v>
      </c>
      <c r="B30" t="s">
        <v>83</v>
      </c>
      <c r="C30">
        <v>43.550224999999998</v>
      </c>
      <c r="D30">
        <v>-79.654061999999996</v>
      </c>
      <c r="E30">
        <v>15.508860622091273</v>
      </c>
      <c r="F30" s="7">
        <v>43653</v>
      </c>
      <c r="BB30">
        <f t="shared" si="0"/>
        <v>4</v>
      </c>
      <c r="BC30">
        <v>5</v>
      </c>
      <c r="BD30">
        <v>0</v>
      </c>
      <c r="BE30">
        <v>9</v>
      </c>
      <c r="BG30" t="s">
        <v>107</v>
      </c>
      <c r="BK30">
        <f t="shared" si="1"/>
        <v>0</v>
      </c>
      <c r="BL30">
        <f t="shared" si="2"/>
        <v>0</v>
      </c>
      <c r="BM30">
        <f t="shared" si="3"/>
        <v>0</v>
      </c>
      <c r="BN30">
        <f t="shared" si="4"/>
        <v>0</v>
      </c>
      <c r="BO30">
        <f t="shared" si="5"/>
        <v>0</v>
      </c>
      <c r="BP30">
        <f t="shared" si="6"/>
        <v>0</v>
      </c>
      <c r="BQ30">
        <f t="shared" si="7"/>
        <v>0</v>
      </c>
      <c r="BR30">
        <f t="shared" si="8"/>
        <v>0</v>
      </c>
      <c r="BS30">
        <f t="shared" si="9"/>
        <v>0</v>
      </c>
      <c r="BT30">
        <f t="shared" si="10"/>
        <v>0</v>
      </c>
      <c r="BU30">
        <f t="shared" si="11"/>
        <v>0</v>
      </c>
      <c r="BW30">
        <f t="shared" si="20"/>
        <v>0</v>
      </c>
      <c r="BY30">
        <f t="shared" si="21"/>
        <v>0</v>
      </c>
      <c r="CA30">
        <f t="shared" si="12"/>
        <v>0</v>
      </c>
      <c r="CB30">
        <f t="shared" si="13"/>
        <v>0</v>
      </c>
      <c r="CC30">
        <f t="shared" si="14"/>
        <v>0</v>
      </c>
      <c r="CE30">
        <f t="shared" si="15"/>
        <v>0</v>
      </c>
      <c r="CF30">
        <f t="shared" si="16"/>
        <v>0</v>
      </c>
      <c r="CG30">
        <f t="shared" si="17"/>
        <v>0</v>
      </c>
      <c r="CI30">
        <f t="shared" si="18"/>
        <v>0</v>
      </c>
      <c r="CJ30">
        <f t="shared" si="19"/>
        <v>0</v>
      </c>
    </row>
    <row r="31" spans="1:88" x14ac:dyDescent="0.3">
      <c r="A31" t="s">
        <v>108</v>
      </c>
      <c r="B31" t="s">
        <v>79</v>
      </c>
      <c r="C31">
        <v>43.534939000000001</v>
      </c>
      <c r="D31">
        <v>-79.732911999999999</v>
      </c>
      <c r="E31">
        <v>19.508997954505052</v>
      </c>
      <c r="F31" s="7">
        <v>43653</v>
      </c>
      <c r="BB31">
        <f t="shared" si="0"/>
        <v>5</v>
      </c>
      <c r="BC31">
        <v>2</v>
      </c>
      <c r="BD31">
        <v>0</v>
      </c>
      <c r="BE31">
        <v>7</v>
      </c>
      <c r="BG31" t="s">
        <v>109</v>
      </c>
      <c r="BK31">
        <f t="shared" si="1"/>
        <v>0</v>
      </c>
      <c r="BL31">
        <f t="shared" si="2"/>
        <v>0</v>
      </c>
      <c r="BM31">
        <f t="shared" si="3"/>
        <v>0</v>
      </c>
      <c r="BN31">
        <f t="shared" si="4"/>
        <v>0</v>
      </c>
      <c r="BO31">
        <f t="shared" si="5"/>
        <v>0</v>
      </c>
      <c r="BP31">
        <f t="shared" si="6"/>
        <v>0</v>
      </c>
      <c r="BQ31">
        <f t="shared" si="7"/>
        <v>0</v>
      </c>
      <c r="BR31">
        <f t="shared" si="8"/>
        <v>0</v>
      </c>
      <c r="BS31">
        <f t="shared" si="9"/>
        <v>0</v>
      </c>
      <c r="BT31">
        <f t="shared" si="10"/>
        <v>0</v>
      </c>
      <c r="BU31">
        <f t="shared" si="11"/>
        <v>0</v>
      </c>
      <c r="BW31">
        <f t="shared" si="20"/>
        <v>0</v>
      </c>
      <c r="BY31">
        <f t="shared" si="21"/>
        <v>0</v>
      </c>
      <c r="CA31">
        <f t="shared" si="12"/>
        <v>0</v>
      </c>
      <c r="CB31">
        <f t="shared" si="13"/>
        <v>0</v>
      </c>
      <c r="CC31">
        <f t="shared" si="14"/>
        <v>0</v>
      </c>
      <c r="CE31">
        <f t="shared" si="15"/>
        <v>0</v>
      </c>
      <c r="CF31">
        <f t="shared" si="16"/>
        <v>0</v>
      </c>
      <c r="CG31">
        <f t="shared" si="17"/>
        <v>0</v>
      </c>
      <c r="CI31">
        <f t="shared" si="18"/>
        <v>0</v>
      </c>
      <c r="CJ31">
        <f t="shared" si="19"/>
        <v>0</v>
      </c>
    </row>
    <row r="32" spans="1:88" x14ac:dyDescent="0.3">
      <c r="A32" t="s">
        <v>108</v>
      </c>
      <c r="B32" t="s">
        <v>82</v>
      </c>
      <c r="C32">
        <v>43.534939000000001</v>
      </c>
      <c r="D32">
        <v>-79.732911999999999</v>
      </c>
      <c r="E32">
        <v>19.508997954505052</v>
      </c>
      <c r="F32" s="7">
        <v>43653</v>
      </c>
      <c r="I32" s="6">
        <v>1</v>
      </c>
      <c r="BB32">
        <f t="shared" si="0"/>
        <v>2</v>
      </c>
      <c r="BC32">
        <v>2</v>
      </c>
      <c r="BD32">
        <v>0</v>
      </c>
      <c r="BE32">
        <v>4</v>
      </c>
      <c r="BG32" t="s">
        <v>110</v>
      </c>
      <c r="BK32">
        <f t="shared" si="1"/>
        <v>0</v>
      </c>
      <c r="BL32">
        <f t="shared" si="2"/>
        <v>0</v>
      </c>
      <c r="BM32">
        <f t="shared" si="3"/>
        <v>0</v>
      </c>
      <c r="BN32">
        <f t="shared" si="4"/>
        <v>0</v>
      </c>
      <c r="BO32">
        <f t="shared" si="5"/>
        <v>0</v>
      </c>
      <c r="BP32">
        <f t="shared" si="6"/>
        <v>0</v>
      </c>
      <c r="BQ32">
        <f t="shared" si="7"/>
        <v>0</v>
      </c>
      <c r="BR32">
        <f t="shared" si="8"/>
        <v>0</v>
      </c>
      <c r="BS32">
        <f t="shared" si="9"/>
        <v>0</v>
      </c>
      <c r="BT32">
        <f t="shared" si="10"/>
        <v>0</v>
      </c>
      <c r="BU32">
        <f t="shared" si="11"/>
        <v>0</v>
      </c>
      <c r="BW32">
        <f t="shared" si="20"/>
        <v>1</v>
      </c>
      <c r="BY32">
        <f t="shared" si="21"/>
        <v>1</v>
      </c>
      <c r="CA32">
        <f t="shared" si="12"/>
        <v>0</v>
      </c>
      <c r="CB32">
        <f t="shared" si="13"/>
        <v>0</v>
      </c>
      <c r="CC32">
        <f t="shared" si="14"/>
        <v>1</v>
      </c>
      <c r="CE32">
        <f t="shared" si="15"/>
        <v>0</v>
      </c>
      <c r="CF32">
        <f t="shared" si="16"/>
        <v>0</v>
      </c>
      <c r="CG32">
        <f t="shared" si="17"/>
        <v>1</v>
      </c>
      <c r="CI32">
        <f t="shared" si="18"/>
        <v>0</v>
      </c>
      <c r="CJ32">
        <f t="shared" si="19"/>
        <v>0</v>
      </c>
    </row>
    <row r="33" spans="1:88" x14ac:dyDescent="0.3">
      <c r="A33" t="s">
        <v>108</v>
      </c>
      <c r="B33" t="s">
        <v>83</v>
      </c>
      <c r="C33">
        <v>43.534939000000001</v>
      </c>
      <c r="D33">
        <v>-79.732911999999999</v>
      </c>
      <c r="E33">
        <v>19.508997954505052</v>
      </c>
      <c r="F33" s="7">
        <v>43653</v>
      </c>
      <c r="S33" s="1">
        <v>1</v>
      </c>
      <c r="BB33">
        <f t="shared" si="0"/>
        <v>4</v>
      </c>
      <c r="BC33">
        <v>4</v>
      </c>
      <c r="BD33">
        <v>0</v>
      </c>
      <c r="BE33">
        <v>8</v>
      </c>
      <c r="BG33" t="s">
        <v>101</v>
      </c>
      <c r="BK33">
        <f t="shared" si="1"/>
        <v>0</v>
      </c>
      <c r="BL33">
        <f t="shared" si="2"/>
        <v>0</v>
      </c>
      <c r="BM33">
        <f t="shared" si="3"/>
        <v>1</v>
      </c>
      <c r="BN33">
        <f t="shared" si="4"/>
        <v>0</v>
      </c>
      <c r="BO33">
        <f t="shared" si="5"/>
        <v>0</v>
      </c>
      <c r="BP33">
        <f t="shared" si="6"/>
        <v>0</v>
      </c>
      <c r="BQ33">
        <f t="shared" si="7"/>
        <v>0</v>
      </c>
      <c r="BR33">
        <f t="shared" si="8"/>
        <v>0</v>
      </c>
      <c r="BS33">
        <f t="shared" si="9"/>
        <v>0</v>
      </c>
      <c r="BT33">
        <f t="shared" si="10"/>
        <v>0</v>
      </c>
      <c r="BU33">
        <f t="shared" si="11"/>
        <v>0</v>
      </c>
      <c r="BW33">
        <f t="shared" si="20"/>
        <v>1</v>
      </c>
      <c r="BY33">
        <f t="shared" si="21"/>
        <v>1</v>
      </c>
      <c r="CA33">
        <f t="shared" si="12"/>
        <v>1</v>
      </c>
      <c r="CB33">
        <f t="shared" si="13"/>
        <v>0</v>
      </c>
      <c r="CC33">
        <f t="shared" si="14"/>
        <v>0</v>
      </c>
      <c r="CE33">
        <f t="shared" si="15"/>
        <v>1</v>
      </c>
      <c r="CF33">
        <f t="shared" si="16"/>
        <v>0</v>
      </c>
      <c r="CG33">
        <f t="shared" si="17"/>
        <v>0</v>
      </c>
      <c r="CI33">
        <f t="shared" si="18"/>
        <v>1</v>
      </c>
      <c r="CJ33">
        <f t="shared" si="19"/>
        <v>1</v>
      </c>
    </row>
    <row r="34" spans="1:88" x14ac:dyDescent="0.3">
      <c r="A34" t="s">
        <v>111</v>
      </c>
      <c r="B34" t="s">
        <v>79</v>
      </c>
      <c r="C34">
        <v>43.71387</v>
      </c>
      <c r="D34">
        <v>-79.505919000000006</v>
      </c>
      <c r="E34">
        <v>7.4043136459389727</v>
      </c>
      <c r="F34" s="7">
        <v>43654</v>
      </c>
      <c r="T34" s="4">
        <v>1</v>
      </c>
      <c r="BB34">
        <f t="shared" si="0"/>
        <v>18</v>
      </c>
      <c r="BC34">
        <v>11</v>
      </c>
      <c r="BD34">
        <v>0</v>
      </c>
      <c r="BE34">
        <v>29</v>
      </c>
      <c r="BG34" t="s">
        <v>112</v>
      </c>
      <c r="BK34">
        <f t="shared" si="1"/>
        <v>0</v>
      </c>
      <c r="BL34">
        <f t="shared" si="2"/>
        <v>0</v>
      </c>
      <c r="BM34">
        <f t="shared" si="3"/>
        <v>0</v>
      </c>
      <c r="BN34">
        <f t="shared" si="4"/>
        <v>0</v>
      </c>
      <c r="BO34">
        <f t="shared" si="5"/>
        <v>0</v>
      </c>
      <c r="BP34">
        <f t="shared" si="6"/>
        <v>1</v>
      </c>
      <c r="BQ34">
        <f t="shared" si="7"/>
        <v>0</v>
      </c>
      <c r="BR34">
        <f t="shared" si="8"/>
        <v>0</v>
      </c>
      <c r="BS34">
        <f t="shared" si="9"/>
        <v>0</v>
      </c>
      <c r="BT34">
        <f t="shared" si="10"/>
        <v>0</v>
      </c>
      <c r="BU34">
        <f t="shared" si="11"/>
        <v>0</v>
      </c>
      <c r="BW34">
        <f t="shared" si="20"/>
        <v>1</v>
      </c>
      <c r="BY34">
        <f t="shared" si="21"/>
        <v>1</v>
      </c>
      <c r="CA34">
        <f t="shared" si="12"/>
        <v>0</v>
      </c>
      <c r="CB34">
        <f t="shared" si="13"/>
        <v>1</v>
      </c>
      <c r="CC34">
        <f t="shared" si="14"/>
        <v>0</v>
      </c>
      <c r="CE34">
        <f t="shared" si="15"/>
        <v>0</v>
      </c>
      <c r="CF34">
        <f t="shared" si="16"/>
        <v>1</v>
      </c>
      <c r="CG34">
        <f t="shared" si="17"/>
        <v>0</v>
      </c>
      <c r="CI34">
        <f t="shared" si="18"/>
        <v>1</v>
      </c>
      <c r="CJ34">
        <f t="shared" si="19"/>
        <v>1</v>
      </c>
    </row>
    <row r="35" spans="1:88" x14ac:dyDescent="0.3">
      <c r="A35" t="s">
        <v>111</v>
      </c>
      <c r="B35" t="s">
        <v>82</v>
      </c>
      <c r="C35">
        <v>43.71387</v>
      </c>
      <c r="D35">
        <v>-79.505919000000006</v>
      </c>
      <c r="E35">
        <v>7.4043136459389727</v>
      </c>
      <c r="F35" s="7">
        <v>43654</v>
      </c>
      <c r="G35" s="1">
        <v>1</v>
      </c>
      <c r="I35" s="6">
        <v>1</v>
      </c>
      <c r="U35">
        <v>1</v>
      </c>
      <c r="BB35">
        <f t="shared" si="0"/>
        <v>3</v>
      </c>
      <c r="BC35">
        <v>5</v>
      </c>
      <c r="BD35">
        <v>0</v>
      </c>
      <c r="BE35">
        <v>8</v>
      </c>
      <c r="BK35">
        <f t="shared" si="1"/>
        <v>1</v>
      </c>
      <c r="BL35">
        <f t="shared" si="2"/>
        <v>0</v>
      </c>
      <c r="BM35">
        <f t="shared" si="3"/>
        <v>0</v>
      </c>
      <c r="BN35">
        <f t="shared" si="4"/>
        <v>0</v>
      </c>
      <c r="BO35">
        <f t="shared" si="5"/>
        <v>0</v>
      </c>
      <c r="BP35">
        <f t="shared" si="6"/>
        <v>0</v>
      </c>
      <c r="BQ35">
        <f t="shared" si="7"/>
        <v>0</v>
      </c>
      <c r="BR35">
        <f t="shared" si="8"/>
        <v>0</v>
      </c>
      <c r="BS35">
        <f t="shared" si="9"/>
        <v>0</v>
      </c>
      <c r="BT35">
        <f t="shared" si="10"/>
        <v>0</v>
      </c>
      <c r="BU35">
        <f t="shared" si="11"/>
        <v>0</v>
      </c>
      <c r="BW35">
        <f t="shared" si="20"/>
        <v>3</v>
      </c>
      <c r="BY35">
        <f t="shared" si="21"/>
        <v>3</v>
      </c>
      <c r="CA35">
        <f t="shared" si="12"/>
        <v>1</v>
      </c>
      <c r="CB35">
        <f t="shared" si="13"/>
        <v>0</v>
      </c>
      <c r="CC35">
        <f t="shared" si="14"/>
        <v>2</v>
      </c>
      <c r="CE35">
        <f t="shared" si="15"/>
        <v>1</v>
      </c>
      <c r="CF35">
        <f t="shared" si="16"/>
        <v>0</v>
      </c>
      <c r="CG35">
        <f t="shared" si="17"/>
        <v>1</v>
      </c>
      <c r="CI35">
        <f t="shared" si="18"/>
        <v>2</v>
      </c>
      <c r="CJ35">
        <f t="shared" si="19"/>
        <v>1</v>
      </c>
    </row>
    <row r="36" spans="1:88" x14ac:dyDescent="0.3">
      <c r="A36" t="s">
        <v>111</v>
      </c>
      <c r="B36" t="s">
        <v>83</v>
      </c>
      <c r="C36">
        <v>43.71387</v>
      </c>
      <c r="D36">
        <v>-79.505919000000006</v>
      </c>
      <c r="E36">
        <v>7.4043136459389727</v>
      </c>
      <c r="F36" s="7">
        <v>43654</v>
      </c>
      <c r="V36" s="1">
        <v>1</v>
      </c>
      <c r="BB36">
        <f t="shared" si="0"/>
        <v>12</v>
      </c>
      <c r="BC36">
        <v>8</v>
      </c>
      <c r="BD36">
        <v>0</v>
      </c>
      <c r="BE36">
        <v>20</v>
      </c>
      <c r="BG36" t="s">
        <v>113</v>
      </c>
      <c r="BK36">
        <f t="shared" si="1"/>
        <v>0</v>
      </c>
      <c r="BL36">
        <f t="shared" si="2"/>
        <v>0</v>
      </c>
      <c r="BM36">
        <f t="shared" si="3"/>
        <v>1</v>
      </c>
      <c r="BN36">
        <f t="shared" si="4"/>
        <v>0</v>
      </c>
      <c r="BO36">
        <f t="shared" si="5"/>
        <v>0</v>
      </c>
      <c r="BP36">
        <f t="shared" si="6"/>
        <v>0</v>
      </c>
      <c r="BQ36">
        <f t="shared" si="7"/>
        <v>0</v>
      </c>
      <c r="BR36">
        <f t="shared" si="8"/>
        <v>0</v>
      </c>
      <c r="BS36">
        <f t="shared" si="9"/>
        <v>0</v>
      </c>
      <c r="BT36">
        <f t="shared" si="10"/>
        <v>0</v>
      </c>
      <c r="BU36">
        <f t="shared" si="11"/>
        <v>0</v>
      </c>
      <c r="BW36">
        <f t="shared" si="20"/>
        <v>1</v>
      </c>
      <c r="BY36">
        <f t="shared" si="21"/>
        <v>1</v>
      </c>
      <c r="CA36">
        <f t="shared" si="12"/>
        <v>1</v>
      </c>
      <c r="CB36">
        <f t="shared" si="13"/>
        <v>0</v>
      </c>
      <c r="CC36">
        <f t="shared" si="14"/>
        <v>0</v>
      </c>
      <c r="CE36">
        <f t="shared" si="15"/>
        <v>1</v>
      </c>
      <c r="CF36">
        <f t="shared" si="16"/>
        <v>0</v>
      </c>
      <c r="CG36">
        <f t="shared" si="17"/>
        <v>0</v>
      </c>
      <c r="CI36">
        <f t="shared" si="18"/>
        <v>1</v>
      </c>
      <c r="CJ36">
        <f t="shared" si="19"/>
        <v>1</v>
      </c>
    </row>
    <row r="37" spans="1:88" x14ac:dyDescent="0.3">
      <c r="A37" t="s">
        <v>114</v>
      </c>
      <c r="B37" t="s">
        <v>79</v>
      </c>
      <c r="C37">
        <v>43.719453000000001</v>
      </c>
      <c r="D37">
        <v>-79.445162999999994</v>
      </c>
      <c r="E37">
        <v>5.4158014911438661</v>
      </c>
      <c r="F37" s="7">
        <v>43654</v>
      </c>
      <c r="J37" s="8">
        <v>1</v>
      </c>
      <c r="M37" s="4">
        <v>1</v>
      </c>
      <c r="W37">
        <v>1</v>
      </c>
      <c r="BB37">
        <f t="shared" si="0"/>
        <v>1</v>
      </c>
      <c r="BC37">
        <v>4</v>
      </c>
      <c r="BD37">
        <v>0</v>
      </c>
      <c r="BE37">
        <v>5</v>
      </c>
      <c r="BG37" t="s">
        <v>115</v>
      </c>
      <c r="BK37">
        <f t="shared" si="1"/>
        <v>0</v>
      </c>
      <c r="BL37">
        <f t="shared" si="2"/>
        <v>0</v>
      </c>
      <c r="BM37">
        <f t="shared" si="3"/>
        <v>0</v>
      </c>
      <c r="BN37">
        <f t="shared" si="4"/>
        <v>0</v>
      </c>
      <c r="BO37">
        <f t="shared" si="5"/>
        <v>0</v>
      </c>
      <c r="BP37">
        <f t="shared" si="6"/>
        <v>1</v>
      </c>
      <c r="BQ37">
        <f t="shared" si="7"/>
        <v>0</v>
      </c>
      <c r="BR37">
        <f t="shared" si="8"/>
        <v>1</v>
      </c>
      <c r="BS37">
        <f t="shared" si="9"/>
        <v>2</v>
      </c>
      <c r="BT37">
        <f t="shared" si="10"/>
        <v>2</v>
      </c>
      <c r="BU37">
        <f t="shared" si="11"/>
        <v>0</v>
      </c>
      <c r="BW37">
        <f t="shared" si="20"/>
        <v>3</v>
      </c>
      <c r="BY37">
        <f t="shared" si="21"/>
        <v>1</v>
      </c>
      <c r="CA37">
        <f t="shared" si="12"/>
        <v>0</v>
      </c>
      <c r="CB37">
        <f t="shared" si="13"/>
        <v>2</v>
      </c>
      <c r="CC37">
        <f t="shared" si="14"/>
        <v>1</v>
      </c>
      <c r="CE37">
        <f t="shared" si="15"/>
        <v>0</v>
      </c>
      <c r="CF37">
        <f t="shared" si="16"/>
        <v>1</v>
      </c>
      <c r="CG37">
        <f t="shared" si="17"/>
        <v>0</v>
      </c>
      <c r="CI37">
        <f t="shared" si="18"/>
        <v>6</v>
      </c>
      <c r="CJ37">
        <f t="shared" si="19"/>
        <v>4</v>
      </c>
    </row>
    <row r="38" spans="1:88" x14ac:dyDescent="0.3">
      <c r="A38" t="s">
        <v>114</v>
      </c>
      <c r="B38" t="s">
        <v>82</v>
      </c>
      <c r="C38">
        <v>43.719453000000001</v>
      </c>
      <c r="D38">
        <v>-79.445162999999994</v>
      </c>
      <c r="E38">
        <v>5.4158014911438661</v>
      </c>
      <c r="F38" s="7">
        <v>43654</v>
      </c>
      <c r="I38" s="6">
        <v>1</v>
      </c>
      <c r="BB38">
        <f t="shared" si="0"/>
        <v>1</v>
      </c>
      <c r="BC38">
        <v>2</v>
      </c>
      <c r="BD38">
        <v>0</v>
      </c>
      <c r="BE38">
        <v>3</v>
      </c>
      <c r="BK38">
        <f t="shared" si="1"/>
        <v>0</v>
      </c>
      <c r="BL38">
        <f t="shared" si="2"/>
        <v>0</v>
      </c>
      <c r="BM38">
        <f t="shared" si="3"/>
        <v>0</v>
      </c>
      <c r="BN38">
        <f t="shared" si="4"/>
        <v>0</v>
      </c>
      <c r="BO38">
        <f t="shared" si="5"/>
        <v>0</v>
      </c>
      <c r="BP38">
        <f t="shared" si="6"/>
        <v>0</v>
      </c>
      <c r="BQ38">
        <f t="shared" si="7"/>
        <v>0</v>
      </c>
      <c r="BR38">
        <f t="shared" si="8"/>
        <v>0</v>
      </c>
      <c r="BS38">
        <f t="shared" si="9"/>
        <v>0</v>
      </c>
      <c r="BT38">
        <f t="shared" si="10"/>
        <v>0</v>
      </c>
      <c r="BU38">
        <f t="shared" si="11"/>
        <v>0</v>
      </c>
      <c r="BW38">
        <f t="shared" si="20"/>
        <v>1</v>
      </c>
      <c r="BY38">
        <f t="shared" si="21"/>
        <v>1</v>
      </c>
      <c r="CA38">
        <f t="shared" si="12"/>
        <v>0</v>
      </c>
      <c r="CB38">
        <f t="shared" si="13"/>
        <v>0</v>
      </c>
      <c r="CC38">
        <f t="shared" si="14"/>
        <v>1</v>
      </c>
      <c r="CE38">
        <f t="shared" si="15"/>
        <v>0</v>
      </c>
      <c r="CF38">
        <f t="shared" si="16"/>
        <v>0</v>
      </c>
      <c r="CG38">
        <f t="shared" si="17"/>
        <v>1</v>
      </c>
      <c r="CI38">
        <f t="shared" si="18"/>
        <v>0</v>
      </c>
      <c r="CJ38">
        <f t="shared" si="19"/>
        <v>0</v>
      </c>
    </row>
    <row r="39" spans="1:88" x14ac:dyDescent="0.3">
      <c r="A39" t="s">
        <v>114</v>
      </c>
      <c r="B39" t="s">
        <v>83</v>
      </c>
      <c r="C39">
        <v>43.719453000000001</v>
      </c>
      <c r="D39">
        <v>-79.445162999999994</v>
      </c>
      <c r="E39">
        <v>5.4158014911438661</v>
      </c>
      <c r="F39" s="7">
        <v>43654</v>
      </c>
      <c r="K39" s="1">
        <v>1</v>
      </c>
      <c r="BB39">
        <f t="shared" si="0"/>
        <v>0</v>
      </c>
      <c r="BC39">
        <v>1</v>
      </c>
      <c r="BD39">
        <v>1</v>
      </c>
      <c r="BE39">
        <v>2</v>
      </c>
      <c r="BK39">
        <f t="shared" si="1"/>
        <v>1</v>
      </c>
      <c r="BL39">
        <f t="shared" si="2"/>
        <v>0</v>
      </c>
      <c r="BM39">
        <f t="shared" si="3"/>
        <v>0</v>
      </c>
      <c r="BN39">
        <f t="shared" si="4"/>
        <v>0</v>
      </c>
      <c r="BO39">
        <f t="shared" si="5"/>
        <v>0</v>
      </c>
      <c r="BP39">
        <f t="shared" si="6"/>
        <v>0</v>
      </c>
      <c r="BQ39">
        <f t="shared" si="7"/>
        <v>0</v>
      </c>
      <c r="BR39">
        <f t="shared" si="8"/>
        <v>0</v>
      </c>
      <c r="BS39">
        <f t="shared" si="9"/>
        <v>0</v>
      </c>
      <c r="BT39">
        <f t="shared" si="10"/>
        <v>0</v>
      </c>
      <c r="BU39">
        <f t="shared" si="11"/>
        <v>0</v>
      </c>
      <c r="BW39">
        <f t="shared" si="20"/>
        <v>1</v>
      </c>
      <c r="BY39">
        <f t="shared" si="21"/>
        <v>1</v>
      </c>
      <c r="CA39">
        <f t="shared" si="12"/>
        <v>1</v>
      </c>
      <c r="CB39">
        <f t="shared" si="13"/>
        <v>0</v>
      </c>
      <c r="CC39">
        <f t="shared" si="14"/>
        <v>0</v>
      </c>
      <c r="CE39">
        <f t="shared" si="15"/>
        <v>1</v>
      </c>
      <c r="CF39">
        <f t="shared" si="16"/>
        <v>0</v>
      </c>
      <c r="CG39">
        <f t="shared" si="17"/>
        <v>0</v>
      </c>
      <c r="CI39">
        <f t="shared" si="18"/>
        <v>1</v>
      </c>
      <c r="CJ39">
        <f t="shared" si="19"/>
        <v>1</v>
      </c>
    </row>
    <row r="40" spans="1:88" x14ac:dyDescent="0.3">
      <c r="A40" t="s">
        <v>116</v>
      </c>
      <c r="B40" t="s">
        <v>79</v>
      </c>
      <c r="C40">
        <v>43.713472000000003</v>
      </c>
      <c r="D40">
        <v>-79.463271000000006</v>
      </c>
      <c r="E40">
        <v>5.7031825324835577</v>
      </c>
      <c r="F40" s="7">
        <v>43654</v>
      </c>
      <c r="BB40">
        <f t="shared" si="0"/>
        <v>2</v>
      </c>
      <c r="BC40">
        <v>1</v>
      </c>
      <c r="BD40">
        <v>0</v>
      </c>
      <c r="BE40">
        <v>3</v>
      </c>
      <c r="BG40" t="s">
        <v>117</v>
      </c>
      <c r="BK40">
        <f t="shared" si="1"/>
        <v>0</v>
      </c>
      <c r="BL40">
        <f t="shared" si="2"/>
        <v>0</v>
      </c>
      <c r="BM40">
        <f t="shared" si="3"/>
        <v>0</v>
      </c>
      <c r="BN40">
        <f t="shared" si="4"/>
        <v>0</v>
      </c>
      <c r="BO40">
        <f t="shared" si="5"/>
        <v>0</v>
      </c>
      <c r="BP40">
        <f t="shared" si="6"/>
        <v>0</v>
      </c>
      <c r="BQ40">
        <f t="shared" si="7"/>
        <v>0</v>
      </c>
      <c r="BR40">
        <f t="shared" si="8"/>
        <v>0</v>
      </c>
      <c r="BS40">
        <f t="shared" si="9"/>
        <v>0</v>
      </c>
      <c r="BT40">
        <f t="shared" si="10"/>
        <v>0</v>
      </c>
      <c r="BU40">
        <f t="shared" si="11"/>
        <v>0</v>
      </c>
      <c r="BW40">
        <f t="shared" si="20"/>
        <v>0</v>
      </c>
      <c r="BY40">
        <f t="shared" si="21"/>
        <v>0</v>
      </c>
      <c r="CA40">
        <f t="shared" si="12"/>
        <v>0</v>
      </c>
      <c r="CB40">
        <f t="shared" si="13"/>
        <v>0</v>
      </c>
      <c r="CC40">
        <f t="shared" si="14"/>
        <v>0</v>
      </c>
      <c r="CE40">
        <f t="shared" si="15"/>
        <v>0</v>
      </c>
      <c r="CF40">
        <f t="shared" si="16"/>
        <v>0</v>
      </c>
      <c r="CG40">
        <f t="shared" si="17"/>
        <v>0</v>
      </c>
      <c r="CI40">
        <f t="shared" si="18"/>
        <v>0</v>
      </c>
      <c r="CJ40">
        <f t="shared" si="19"/>
        <v>0</v>
      </c>
    </row>
    <row r="41" spans="1:88" x14ac:dyDescent="0.3">
      <c r="A41" t="s">
        <v>118</v>
      </c>
      <c r="B41" t="s">
        <v>79</v>
      </c>
      <c r="C41">
        <v>43.713583999999997</v>
      </c>
      <c r="D41">
        <v>-79.475768000000002</v>
      </c>
      <c r="E41">
        <v>6.1738769548090557</v>
      </c>
      <c r="F41" s="7">
        <v>43654</v>
      </c>
      <c r="BB41">
        <f t="shared" si="0"/>
        <v>3</v>
      </c>
      <c r="BC41">
        <v>3</v>
      </c>
      <c r="BD41">
        <v>0</v>
      </c>
      <c r="BE41">
        <v>6</v>
      </c>
      <c r="BG41" t="s">
        <v>119</v>
      </c>
      <c r="BK41">
        <f t="shared" si="1"/>
        <v>0</v>
      </c>
      <c r="BL41">
        <f t="shared" si="2"/>
        <v>0</v>
      </c>
      <c r="BM41">
        <f t="shared" si="3"/>
        <v>0</v>
      </c>
      <c r="BN41">
        <f t="shared" si="4"/>
        <v>0</v>
      </c>
      <c r="BO41">
        <f t="shared" si="5"/>
        <v>0</v>
      </c>
      <c r="BP41">
        <f t="shared" si="6"/>
        <v>0</v>
      </c>
      <c r="BQ41">
        <f t="shared" si="7"/>
        <v>0</v>
      </c>
      <c r="BR41">
        <f t="shared" si="8"/>
        <v>0</v>
      </c>
      <c r="BS41">
        <f t="shared" si="9"/>
        <v>0</v>
      </c>
      <c r="BT41">
        <f t="shared" si="10"/>
        <v>0</v>
      </c>
      <c r="BU41">
        <f t="shared" si="11"/>
        <v>0</v>
      </c>
      <c r="BW41">
        <f t="shared" si="20"/>
        <v>0</v>
      </c>
      <c r="BY41">
        <f t="shared" si="21"/>
        <v>0</v>
      </c>
      <c r="CA41">
        <f t="shared" si="12"/>
        <v>0</v>
      </c>
      <c r="CB41">
        <f t="shared" si="13"/>
        <v>0</v>
      </c>
      <c r="CC41">
        <f t="shared" si="14"/>
        <v>0</v>
      </c>
      <c r="CE41">
        <f t="shared" si="15"/>
        <v>0</v>
      </c>
      <c r="CF41">
        <f t="shared" si="16"/>
        <v>0</v>
      </c>
      <c r="CG41">
        <f t="shared" si="17"/>
        <v>0</v>
      </c>
      <c r="CI41">
        <f t="shared" si="18"/>
        <v>0</v>
      </c>
      <c r="CJ41">
        <f t="shared" si="19"/>
        <v>0</v>
      </c>
    </row>
    <row r="42" spans="1:88" x14ac:dyDescent="0.3">
      <c r="A42" t="s">
        <v>118</v>
      </c>
      <c r="B42" t="s">
        <v>82</v>
      </c>
      <c r="C42">
        <v>43.713583999999997</v>
      </c>
      <c r="D42">
        <v>-79.475768000000002</v>
      </c>
      <c r="E42">
        <v>6.1738769548090557</v>
      </c>
      <c r="F42" s="7">
        <v>43654</v>
      </c>
      <c r="W42">
        <v>2</v>
      </c>
      <c r="BB42">
        <f t="shared" si="0"/>
        <v>4</v>
      </c>
      <c r="BC42">
        <v>3</v>
      </c>
      <c r="BD42">
        <v>0</v>
      </c>
      <c r="BE42">
        <v>7</v>
      </c>
      <c r="BG42" t="s">
        <v>120</v>
      </c>
      <c r="BK42">
        <f t="shared" si="1"/>
        <v>0</v>
      </c>
      <c r="BL42">
        <f t="shared" si="2"/>
        <v>0</v>
      </c>
      <c r="BM42">
        <f t="shared" si="3"/>
        <v>0</v>
      </c>
      <c r="BN42">
        <f t="shared" si="4"/>
        <v>0</v>
      </c>
      <c r="BO42">
        <f t="shared" si="5"/>
        <v>0</v>
      </c>
      <c r="BP42">
        <f t="shared" si="6"/>
        <v>0</v>
      </c>
      <c r="BQ42">
        <f t="shared" si="7"/>
        <v>0</v>
      </c>
      <c r="BR42">
        <f t="shared" si="8"/>
        <v>2</v>
      </c>
      <c r="BS42">
        <f t="shared" si="9"/>
        <v>2</v>
      </c>
      <c r="BT42">
        <f t="shared" si="10"/>
        <v>2</v>
      </c>
      <c r="BU42">
        <f t="shared" si="11"/>
        <v>0</v>
      </c>
      <c r="BW42">
        <f t="shared" si="20"/>
        <v>2</v>
      </c>
      <c r="BY42">
        <f t="shared" si="21"/>
        <v>0</v>
      </c>
      <c r="CA42">
        <f t="shared" si="12"/>
        <v>0</v>
      </c>
      <c r="CB42">
        <f t="shared" si="13"/>
        <v>2</v>
      </c>
      <c r="CC42">
        <f t="shared" si="14"/>
        <v>0</v>
      </c>
      <c r="CE42">
        <f t="shared" si="15"/>
        <v>0</v>
      </c>
      <c r="CF42">
        <f t="shared" si="16"/>
        <v>0</v>
      </c>
      <c r="CG42">
        <f t="shared" si="17"/>
        <v>0</v>
      </c>
      <c r="CI42">
        <f t="shared" si="18"/>
        <v>4</v>
      </c>
      <c r="CJ42">
        <f t="shared" si="19"/>
        <v>3</v>
      </c>
    </row>
    <row r="43" spans="1:88" x14ac:dyDescent="0.3">
      <c r="A43" t="s">
        <v>118</v>
      </c>
      <c r="B43" t="s">
        <v>83</v>
      </c>
      <c r="C43">
        <v>43.713583999999997</v>
      </c>
      <c r="D43">
        <v>-79.475768000000002</v>
      </c>
      <c r="E43">
        <v>6.1738769548090557</v>
      </c>
      <c r="F43" s="7">
        <v>43654</v>
      </c>
      <c r="K43" s="1">
        <v>2</v>
      </c>
      <c r="O43" s="1">
        <v>1</v>
      </c>
      <c r="W43">
        <v>1</v>
      </c>
      <c r="X43" s="4">
        <v>2</v>
      </c>
      <c r="BB43" t="e">
        <f t="shared" si="0"/>
        <v>#VALUE!</v>
      </c>
      <c r="BC43" t="s">
        <v>80</v>
      </c>
      <c r="BD43" t="s">
        <v>80</v>
      </c>
      <c r="BE43" t="s">
        <v>80</v>
      </c>
      <c r="BG43" t="s">
        <v>121</v>
      </c>
      <c r="BK43">
        <f t="shared" si="1"/>
        <v>2</v>
      </c>
      <c r="BL43">
        <f t="shared" si="2"/>
        <v>0</v>
      </c>
      <c r="BM43">
        <f t="shared" si="3"/>
        <v>0</v>
      </c>
      <c r="BN43">
        <f t="shared" si="4"/>
        <v>0</v>
      </c>
      <c r="BO43">
        <f t="shared" si="5"/>
        <v>1</v>
      </c>
      <c r="BP43">
        <f t="shared" si="6"/>
        <v>2</v>
      </c>
      <c r="BQ43">
        <f t="shared" si="7"/>
        <v>0</v>
      </c>
      <c r="BR43">
        <f t="shared" si="8"/>
        <v>1</v>
      </c>
      <c r="BS43">
        <f t="shared" si="9"/>
        <v>1</v>
      </c>
      <c r="BT43">
        <f t="shared" si="10"/>
        <v>1</v>
      </c>
      <c r="BU43">
        <f t="shared" si="11"/>
        <v>0</v>
      </c>
      <c r="BW43">
        <f t="shared" si="20"/>
        <v>6</v>
      </c>
      <c r="BY43">
        <f t="shared" si="21"/>
        <v>5</v>
      </c>
      <c r="CA43">
        <f t="shared" si="12"/>
        <v>3</v>
      </c>
      <c r="CB43">
        <f t="shared" si="13"/>
        <v>3</v>
      </c>
      <c r="CC43">
        <f t="shared" si="14"/>
        <v>0</v>
      </c>
      <c r="CE43">
        <f t="shared" si="15"/>
        <v>3</v>
      </c>
      <c r="CF43">
        <f t="shared" si="16"/>
        <v>2</v>
      </c>
      <c r="CG43">
        <f t="shared" si="17"/>
        <v>0</v>
      </c>
      <c r="CI43">
        <f t="shared" si="18"/>
        <v>7</v>
      </c>
      <c r="CJ43">
        <f t="shared" si="19"/>
        <v>6</v>
      </c>
    </row>
    <row r="44" spans="1:88" x14ac:dyDescent="0.3">
      <c r="A44" t="s">
        <v>122</v>
      </c>
      <c r="B44" t="s">
        <v>79</v>
      </c>
      <c r="C44">
        <v>43.713092000000003</v>
      </c>
      <c r="D44">
        <v>-79.515598999999995</v>
      </c>
      <c r="E44">
        <v>7.7894790881923477</v>
      </c>
      <c r="F44" s="7">
        <v>43654</v>
      </c>
      <c r="K44" s="1">
        <v>1</v>
      </c>
      <c r="Y44">
        <v>2</v>
      </c>
      <c r="BB44">
        <f t="shared" si="0"/>
        <v>1</v>
      </c>
      <c r="BC44">
        <v>2</v>
      </c>
      <c r="BD44">
        <v>0</v>
      </c>
      <c r="BE44">
        <v>3</v>
      </c>
      <c r="BG44" t="s">
        <v>123</v>
      </c>
      <c r="BK44">
        <f t="shared" si="1"/>
        <v>1</v>
      </c>
      <c r="BL44">
        <f t="shared" si="2"/>
        <v>0</v>
      </c>
      <c r="BM44">
        <f t="shared" si="3"/>
        <v>0</v>
      </c>
      <c r="BN44">
        <f t="shared" si="4"/>
        <v>0</v>
      </c>
      <c r="BO44">
        <f t="shared" si="5"/>
        <v>0</v>
      </c>
      <c r="BP44">
        <f t="shared" si="6"/>
        <v>0</v>
      </c>
      <c r="BQ44">
        <f t="shared" si="7"/>
        <v>0</v>
      </c>
      <c r="BR44">
        <f t="shared" si="8"/>
        <v>0</v>
      </c>
      <c r="BS44">
        <f t="shared" si="9"/>
        <v>0</v>
      </c>
      <c r="BT44">
        <f t="shared" si="10"/>
        <v>0</v>
      </c>
      <c r="BU44">
        <f t="shared" si="11"/>
        <v>0</v>
      </c>
      <c r="BW44">
        <f t="shared" si="20"/>
        <v>3</v>
      </c>
      <c r="BY44">
        <f t="shared" si="21"/>
        <v>1</v>
      </c>
      <c r="CA44">
        <f t="shared" si="12"/>
        <v>3</v>
      </c>
      <c r="CB44">
        <f t="shared" si="13"/>
        <v>0</v>
      </c>
      <c r="CC44">
        <f t="shared" si="14"/>
        <v>0</v>
      </c>
      <c r="CE44">
        <f t="shared" si="15"/>
        <v>1</v>
      </c>
      <c r="CF44">
        <f t="shared" si="16"/>
        <v>0</v>
      </c>
      <c r="CG44">
        <f t="shared" si="17"/>
        <v>0</v>
      </c>
      <c r="CI44">
        <f t="shared" si="18"/>
        <v>2</v>
      </c>
      <c r="CJ44">
        <f t="shared" si="19"/>
        <v>1</v>
      </c>
    </row>
    <row r="45" spans="1:88" x14ac:dyDescent="0.3">
      <c r="A45" t="s">
        <v>122</v>
      </c>
      <c r="B45" t="s">
        <v>82</v>
      </c>
      <c r="C45">
        <v>43.713092000000003</v>
      </c>
      <c r="D45">
        <v>-79.515598999999995</v>
      </c>
      <c r="E45">
        <v>7.7894790881923477</v>
      </c>
      <c r="F45" s="7">
        <v>43654</v>
      </c>
      <c r="V45" s="1">
        <v>2</v>
      </c>
      <c r="Z45" s="4">
        <v>1</v>
      </c>
      <c r="BB45">
        <f t="shared" si="0"/>
        <v>0</v>
      </c>
      <c r="BC45">
        <v>3</v>
      </c>
      <c r="BD45">
        <v>0</v>
      </c>
      <c r="BE45">
        <v>3</v>
      </c>
      <c r="BG45" t="s">
        <v>124</v>
      </c>
      <c r="BK45">
        <f t="shared" si="1"/>
        <v>1</v>
      </c>
      <c r="BL45">
        <f t="shared" si="2"/>
        <v>0</v>
      </c>
      <c r="BM45">
        <f t="shared" si="3"/>
        <v>2</v>
      </c>
      <c r="BN45">
        <f t="shared" si="4"/>
        <v>0</v>
      </c>
      <c r="BO45">
        <f t="shared" si="5"/>
        <v>0</v>
      </c>
      <c r="BP45">
        <f t="shared" si="6"/>
        <v>0</v>
      </c>
      <c r="BQ45">
        <f t="shared" si="7"/>
        <v>0</v>
      </c>
      <c r="BR45">
        <f t="shared" si="8"/>
        <v>0</v>
      </c>
      <c r="BS45">
        <f t="shared" si="9"/>
        <v>0</v>
      </c>
      <c r="BT45">
        <f t="shared" si="10"/>
        <v>0</v>
      </c>
      <c r="BU45">
        <f t="shared" si="11"/>
        <v>0</v>
      </c>
      <c r="BW45">
        <f t="shared" si="20"/>
        <v>3</v>
      </c>
      <c r="BY45">
        <f t="shared" si="21"/>
        <v>3</v>
      </c>
      <c r="CA45">
        <f t="shared" si="12"/>
        <v>2</v>
      </c>
      <c r="CB45">
        <f t="shared" si="13"/>
        <v>1</v>
      </c>
      <c r="CC45">
        <f t="shared" si="14"/>
        <v>0</v>
      </c>
      <c r="CE45">
        <f t="shared" si="15"/>
        <v>2</v>
      </c>
      <c r="CF45">
        <f t="shared" si="16"/>
        <v>1</v>
      </c>
      <c r="CG45">
        <f t="shared" si="17"/>
        <v>0</v>
      </c>
      <c r="CI45">
        <f t="shared" si="18"/>
        <v>2</v>
      </c>
      <c r="CJ45">
        <f t="shared" si="19"/>
        <v>2</v>
      </c>
    </row>
    <row r="46" spans="1:88" x14ac:dyDescent="0.3">
      <c r="A46" t="s">
        <v>122</v>
      </c>
      <c r="B46" t="s">
        <v>83</v>
      </c>
      <c r="C46">
        <v>43.713092000000003</v>
      </c>
      <c r="D46">
        <v>-79.515598999999995</v>
      </c>
      <c r="E46">
        <v>7.7894790881923477</v>
      </c>
      <c r="F46" s="7">
        <v>43654</v>
      </c>
      <c r="K46" s="1">
        <v>1</v>
      </c>
      <c r="AA46" s="4">
        <v>1</v>
      </c>
      <c r="BB46">
        <f t="shared" si="0"/>
        <v>1</v>
      </c>
      <c r="BC46">
        <v>4</v>
      </c>
      <c r="BD46">
        <v>0</v>
      </c>
      <c r="BE46">
        <v>5</v>
      </c>
      <c r="BK46">
        <f t="shared" si="1"/>
        <v>1</v>
      </c>
      <c r="BL46">
        <f t="shared" si="2"/>
        <v>0</v>
      </c>
      <c r="BM46">
        <f t="shared" si="3"/>
        <v>0</v>
      </c>
      <c r="BN46">
        <f t="shared" si="4"/>
        <v>0</v>
      </c>
      <c r="BO46">
        <f t="shared" si="5"/>
        <v>0</v>
      </c>
      <c r="BP46">
        <f t="shared" si="6"/>
        <v>1</v>
      </c>
      <c r="BQ46">
        <f t="shared" si="7"/>
        <v>0</v>
      </c>
      <c r="BR46">
        <f t="shared" si="8"/>
        <v>0</v>
      </c>
      <c r="BS46">
        <f t="shared" si="9"/>
        <v>0</v>
      </c>
      <c r="BT46">
        <f t="shared" si="10"/>
        <v>0</v>
      </c>
      <c r="BU46">
        <f t="shared" si="11"/>
        <v>0</v>
      </c>
      <c r="BW46">
        <f t="shared" si="20"/>
        <v>2</v>
      </c>
      <c r="BY46">
        <f t="shared" si="21"/>
        <v>2</v>
      </c>
      <c r="CA46">
        <f t="shared" si="12"/>
        <v>1</v>
      </c>
      <c r="CB46">
        <f t="shared" si="13"/>
        <v>1</v>
      </c>
      <c r="CC46">
        <f t="shared" si="14"/>
        <v>0</v>
      </c>
      <c r="CE46">
        <f t="shared" si="15"/>
        <v>1</v>
      </c>
      <c r="CF46">
        <f t="shared" si="16"/>
        <v>1</v>
      </c>
      <c r="CG46">
        <f t="shared" si="17"/>
        <v>0</v>
      </c>
      <c r="CI46">
        <f t="shared" si="18"/>
        <v>2</v>
      </c>
      <c r="CJ46">
        <f t="shared" si="19"/>
        <v>2</v>
      </c>
    </row>
    <row r="47" spans="1:88" x14ac:dyDescent="0.3">
      <c r="A47" t="s">
        <v>125</v>
      </c>
      <c r="B47" t="s">
        <v>79</v>
      </c>
      <c r="C47">
        <v>43.711948</v>
      </c>
      <c r="D47">
        <v>-79.535893999999999</v>
      </c>
      <c r="E47">
        <v>8.6452662829363174</v>
      </c>
      <c r="F47" s="7">
        <v>43654</v>
      </c>
      <c r="J47" s="8">
        <v>1</v>
      </c>
      <c r="BB47">
        <f t="shared" si="0"/>
        <v>3</v>
      </c>
      <c r="BC47">
        <v>2</v>
      </c>
      <c r="BD47">
        <v>2</v>
      </c>
      <c r="BE47">
        <v>7</v>
      </c>
      <c r="BK47">
        <f t="shared" si="1"/>
        <v>0</v>
      </c>
      <c r="BL47">
        <f t="shared" si="2"/>
        <v>0</v>
      </c>
      <c r="BM47">
        <f t="shared" si="3"/>
        <v>0</v>
      </c>
      <c r="BN47">
        <f t="shared" si="4"/>
        <v>0</v>
      </c>
      <c r="BO47">
        <f t="shared" si="5"/>
        <v>0</v>
      </c>
      <c r="BP47">
        <f t="shared" si="6"/>
        <v>0</v>
      </c>
      <c r="BQ47">
        <f t="shared" si="7"/>
        <v>0</v>
      </c>
      <c r="BR47">
        <f t="shared" si="8"/>
        <v>0</v>
      </c>
      <c r="BS47">
        <f t="shared" si="9"/>
        <v>1</v>
      </c>
      <c r="BT47">
        <f t="shared" si="10"/>
        <v>1</v>
      </c>
      <c r="BU47">
        <f t="shared" si="11"/>
        <v>0</v>
      </c>
      <c r="BW47">
        <f t="shared" si="20"/>
        <v>1</v>
      </c>
      <c r="BY47">
        <f t="shared" si="21"/>
        <v>0</v>
      </c>
      <c r="CA47">
        <f t="shared" si="12"/>
        <v>0</v>
      </c>
      <c r="CB47">
        <f t="shared" si="13"/>
        <v>0</v>
      </c>
      <c r="CC47">
        <f t="shared" si="14"/>
        <v>1</v>
      </c>
      <c r="CE47">
        <f t="shared" si="15"/>
        <v>0</v>
      </c>
      <c r="CF47">
        <f t="shared" si="16"/>
        <v>0</v>
      </c>
      <c r="CG47">
        <f t="shared" si="17"/>
        <v>0</v>
      </c>
      <c r="CI47">
        <f t="shared" si="18"/>
        <v>3</v>
      </c>
      <c r="CJ47">
        <f t="shared" si="19"/>
        <v>2</v>
      </c>
    </row>
    <row r="48" spans="1:88" x14ac:dyDescent="0.3">
      <c r="A48" t="s">
        <v>125</v>
      </c>
      <c r="B48" t="s">
        <v>82</v>
      </c>
      <c r="C48">
        <v>43.711948</v>
      </c>
      <c r="D48">
        <v>-79.535893999999999</v>
      </c>
      <c r="E48">
        <v>8.6452662829363174</v>
      </c>
      <c r="F48" s="7">
        <v>43654</v>
      </c>
      <c r="BB48">
        <f t="shared" si="0"/>
        <v>1</v>
      </c>
      <c r="BC48">
        <v>2</v>
      </c>
      <c r="BD48">
        <v>0</v>
      </c>
      <c r="BE48">
        <v>3</v>
      </c>
      <c r="BK48">
        <f t="shared" si="1"/>
        <v>0</v>
      </c>
      <c r="BL48">
        <f t="shared" si="2"/>
        <v>0</v>
      </c>
      <c r="BM48">
        <f t="shared" si="3"/>
        <v>0</v>
      </c>
      <c r="BN48">
        <f t="shared" si="4"/>
        <v>0</v>
      </c>
      <c r="BO48">
        <f t="shared" si="5"/>
        <v>0</v>
      </c>
      <c r="BP48">
        <f t="shared" si="6"/>
        <v>0</v>
      </c>
      <c r="BQ48">
        <f t="shared" si="7"/>
        <v>0</v>
      </c>
      <c r="BR48">
        <f t="shared" si="8"/>
        <v>0</v>
      </c>
      <c r="BS48">
        <f t="shared" si="9"/>
        <v>0</v>
      </c>
      <c r="BT48">
        <f t="shared" si="10"/>
        <v>0</v>
      </c>
      <c r="BU48">
        <f t="shared" si="11"/>
        <v>0</v>
      </c>
      <c r="BW48">
        <f t="shared" si="20"/>
        <v>0</v>
      </c>
      <c r="BY48">
        <f t="shared" si="21"/>
        <v>0</v>
      </c>
      <c r="CA48">
        <f t="shared" si="12"/>
        <v>0</v>
      </c>
      <c r="CB48">
        <f t="shared" si="13"/>
        <v>0</v>
      </c>
      <c r="CC48">
        <f t="shared" si="14"/>
        <v>0</v>
      </c>
      <c r="CE48">
        <f t="shared" si="15"/>
        <v>0</v>
      </c>
      <c r="CF48">
        <f t="shared" si="16"/>
        <v>0</v>
      </c>
      <c r="CG48">
        <f t="shared" si="17"/>
        <v>0</v>
      </c>
      <c r="CI48">
        <f t="shared" si="18"/>
        <v>0</v>
      </c>
      <c r="CJ48">
        <f t="shared" si="19"/>
        <v>0</v>
      </c>
    </row>
    <row r="49" spans="1:88" x14ac:dyDescent="0.3">
      <c r="A49" t="s">
        <v>125</v>
      </c>
      <c r="B49" t="s">
        <v>83</v>
      </c>
      <c r="C49">
        <v>43.711948</v>
      </c>
      <c r="D49">
        <v>-79.535893999999999</v>
      </c>
      <c r="E49">
        <v>8.6452662829363174</v>
      </c>
      <c r="F49" s="7">
        <v>43654</v>
      </c>
      <c r="BB49">
        <f t="shared" si="0"/>
        <v>3</v>
      </c>
      <c r="BC49">
        <v>2</v>
      </c>
      <c r="BD49">
        <v>0</v>
      </c>
      <c r="BE49">
        <v>5</v>
      </c>
      <c r="BK49">
        <f t="shared" si="1"/>
        <v>0</v>
      </c>
      <c r="BL49">
        <f t="shared" si="2"/>
        <v>0</v>
      </c>
      <c r="BM49">
        <f t="shared" si="3"/>
        <v>0</v>
      </c>
      <c r="BN49">
        <f t="shared" si="4"/>
        <v>0</v>
      </c>
      <c r="BO49">
        <f t="shared" si="5"/>
        <v>0</v>
      </c>
      <c r="BP49">
        <f t="shared" si="6"/>
        <v>0</v>
      </c>
      <c r="BQ49">
        <f t="shared" si="7"/>
        <v>0</v>
      </c>
      <c r="BR49">
        <f t="shared" si="8"/>
        <v>0</v>
      </c>
      <c r="BS49">
        <f t="shared" si="9"/>
        <v>0</v>
      </c>
      <c r="BT49">
        <f t="shared" si="10"/>
        <v>0</v>
      </c>
      <c r="BU49">
        <f t="shared" si="11"/>
        <v>0</v>
      </c>
      <c r="BW49">
        <f t="shared" si="20"/>
        <v>0</v>
      </c>
      <c r="BY49">
        <f t="shared" si="21"/>
        <v>0</v>
      </c>
      <c r="CA49">
        <f t="shared" si="12"/>
        <v>0</v>
      </c>
      <c r="CB49">
        <f t="shared" si="13"/>
        <v>0</v>
      </c>
      <c r="CC49">
        <f t="shared" si="14"/>
        <v>0</v>
      </c>
      <c r="CE49">
        <f t="shared" si="15"/>
        <v>0</v>
      </c>
      <c r="CF49">
        <f t="shared" si="16"/>
        <v>0</v>
      </c>
      <c r="CG49">
        <f t="shared" si="17"/>
        <v>0</v>
      </c>
      <c r="CI49">
        <f t="shared" si="18"/>
        <v>0</v>
      </c>
      <c r="CJ49">
        <f t="shared" si="19"/>
        <v>0</v>
      </c>
    </row>
    <row r="50" spans="1:88" x14ac:dyDescent="0.3">
      <c r="A50" t="s">
        <v>126</v>
      </c>
      <c r="B50" t="s">
        <v>79</v>
      </c>
      <c r="C50">
        <v>43.564655000000002</v>
      </c>
      <c r="D50">
        <v>-79.720468999999994</v>
      </c>
      <c r="E50">
        <v>18.129729041860788</v>
      </c>
      <c r="F50" s="7">
        <v>43655</v>
      </c>
      <c r="BB50">
        <f t="shared" si="0"/>
        <v>0</v>
      </c>
      <c r="BC50">
        <v>1</v>
      </c>
      <c r="BD50">
        <v>0</v>
      </c>
      <c r="BE50">
        <v>1</v>
      </c>
      <c r="BG50" t="s">
        <v>127</v>
      </c>
      <c r="BK50">
        <f t="shared" si="1"/>
        <v>0</v>
      </c>
      <c r="BL50">
        <f t="shared" si="2"/>
        <v>0</v>
      </c>
      <c r="BM50">
        <f t="shared" si="3"/>
        <v>0</v>
      </c>
      <c r="BN50">
        <f t="shared" si="4"/>
        <v>0</v>
      </c>
      <c r="BO50">
        <f t="shared" si="5"/>
        <v>0</v>
      </c>
      <c r="BP50">
        <f t="shared" si="6"/>
        <v>0</v>
      </c>
      <c r="BQ50">
        <f t="shared" si="7"/>
        <v>0</v>
      </c>
      <c r="BR50">
        <f t="shared" si="8"/>
        <v>0</v>
      </c>
      <c r="BS50">
        <f t="shared" si="9"/>
        <v>0</v>
      </c>
      <c r="BT50">
        <f t="shared" si="10"/>
        <v>0</v>
      </c>
      <c r="BU50">
        <f t="shared" si="11"/>
        <v>0</v>
      </c>
      <c r="BW50">
        <f t="shared" si="20"/>
        <v>0</v>
      </c>
      <c r="BY50">
        <f t="shared" si="21"/>
        <v>0</v>
      </c>
      <c r="CA50">
        <f t="shared" si="12"/>
        <v>0</v>
      </c>
      <c r="CB50">
        <f t="shared" si="13"/>
        <v>0</v>
      </c>
      <c r="CC50">
        <f t="shared" si="14"/>
        <v>0</v>
      </c>
      <c r="CE50">
        <f t="shared" si="15"/>
        <v>0</v>
      </c>
      <c r="CF50">
        <f t="shared" si="16"/>
        <v>0</v>
      </c>
      <c r="CG50">
        <f t="shared" si="17"/>
        <v>0</v>
      </c>
      <c r="CI50">
        <f t="shared" si="18"/>
        <v>0</v>
      </c>
      <c r="CJ50">
        <f t="shared" si="19"/>
        <v>0</v>
      </c>
    </row>
    <row r="51" spans="1:88" x14ac:dyDescent="0.3">
      <c r="A51" t="s">
        <v>128</v>
      </c>
      <c r="B51" t="s">
        <v>79</v>
      </c>
      <c r="C51">
        <v>43.571026000000003</v>
      </c>
      <c r="D51">
        <v>-79.733337000000006</v>
      </c>
      <c r="E51">
        <v>18.589161793082503</v>
      </c>
      <c r="F51" s="7">
        <v>43655</v>
      </c>
      <c r="M51" s="4">
        <v>2</v>
      </c>
      <c r="AB51" s="6">
        <v>1</v>
      </c>
      <c r="BB51">
        <f t="shared" si="0"/>
        <v>1</v>
      </c>
      <c r="BC51">
        <v>4</v>
      </c>
      <c r="BD51">
        <v>0</v>
      </c>
      <c r="BE51">
        <v>5</v>
      </c>
      <c r="BK51">
        <f t="shared" si="1"/>
        <v>0</v>
      </c>
      <c r="BL51">
        <f t="shared" si="2"/>
        <v>1</v>
      </c>
      <c r="BM51">
        <f t="shared" si="3"/>
        <v>0</v>
      </c>
      <c r="BN51">
        <f t="shared" si="4"/>
        <v>0</v>
      </c>
      <c r="BO51">
        <f t="shared" si="5"/>
        <v>0</v>
      </c>
      <c r="BP51">
        <f t="shared" si="6"/>
        <v>2</v>
      </c>
      <c r="BQ51">
        <f t="shared" si="7"/>
        <v>0</v>
      </c>
      <c r="BR51">
        <f t="shared" si="8"/>
        <v>0</v>
      </c>
      <c r="BS51">
        <f t="shared" si="9"/>
        <v>0</v>
      </c>
      <c r="BT51">
        <f t="shared" si="10"/>
        <v>0</v>
      </c>
      <c r="BU51">
        <f t="shared" si="11"/>
        <v>0</v>
      </c>
      <c r="BW51">
        <f t="shared" si="20"/>
        <v>3</v>
      </c>
      <c r="BY51">
        <f t="shared" si="21"/>
        <v>3</v>
      </c>
      <c r="CA51">
        <f t="shared" si="12"/>
        <v>0</v>
      </c>
      <c r="CB51">
        <f t="shared" si="13"/>
        <v>2</v>
      </c>
      <c r="CC51">
        <f t="shared" si="14"/>
        <v>1</v>
      </c>
      <c r="CE51">
        <f t="shared" si="15"/>
        <v>0</v>
      </c>
      <c r="CF51">
        <f t="shared" si="16"/>
        <v>2</v>
      </c>
      <c r="CG51">
        <f t="shared" si="17"/>
        <v>1</v>
      </c>
      <c r="CI51">
        <f t="shared" si="18"/>
        <v>2</v>
      </c>
      <c r="CJ51">
        <f t="shared" si="19"/>
        <v>2</v>
      </c>
    </row>
    <row r="52" spans="1:88" x14ac:dyDescent="0.3">
      <c r="A52" t="s">
        <v>128</v>
      </c>
      <c r="B52" t="s">
        <v>82</v>
      </c>
      <c r="C52">
        <v>43.571026000000003</v>
      </c>
      <c r="D52">
        <v>-79.733337000000006</v>
      </c>
      <c r="E52">
        <v>18.589161793082503</v>
      </c>
      <c r="F52" s="7">
        <v>43655</v>
      </c>
      <c r="K52" s="1">
        <v>1</v>
      </c>
      <c r="M52" s="4">
        <v>1</v>
      </c>
      <c r="BB52">
        <f t="shared" si="0"/>
        <v>1</v>
      </c>
      <c r="BC52">
        <v>3</v>
      </c>
      <c r="BD52">
        <v>0</v>
      </c>
      <c r="BE52">
        <v>4</v>
      </c>
      <c r="BG52" t="s">
        <v>129</v>
      </c>
      <c r="BK52">
        <f t="shared" si="1"/>
        <v>1</v>
      </c>
      <c r="BL52">
        <f t="shared" si="2"/>
        <v>0</v>
      </c>
      <c r="BM52">
        <f t="shared" si="3"/>
        <v>0</v>
      </c>
      <c r="BN52">
        <f t="shared" si="4"/>
        <v>0</v>
      </c>
      <c r="BO52">
        <f t="shared" si="5"/>
        <v>0</v>
      </c>
      <c r="BP52">
        <f t="shared" si="6"/>
        <v>1</v>
      </c>
      <c r="BQ52">
        <f t="shared" si="7"/>
        <v>0</v>
      </c>
      <c r="BR52">
        <f t="shared" si="8"/>
        <v>0</v>
      </c>
      <c r="BS52">
        <f t="shared" si="9"/>
        <v>0</v>
      </c>
      <c r="BT52">
        <f t="shared" si="10"/>
        <v>0</v>
      </c>
      <c r="BU52">
        <f t="shared" si="11"/>
        <v>0</v>
      </c>
      <c r="BW52">
        <f t="shared" si="20"/>
        <v>2</v>
      </c>
      <c r="BY52">
        <f t="shared" si="21"/>
        <v>2</v>
      </c>
      <c r="CA52">
        <f t="shared" si="12"/>
        <v>1</v>
      </c>
      <c r="CB52">
        <f t="shared" si="13"/>
        <v>1</v>
      </c>
      <c r="CC52">
        <f t="shared" si="14"/>
        <v>0</v>
      </c>
      <c r="CE52">
        <f t="shared" si="15"/>
        <v>1</v>
      </c>
      <c r="CF52">
        <f t="shared" si="16"/>
        <v>1</v>
      </c>
      <c r="CG52">
        <f t="shared" si="17"/>
        <v>0</v>
      </c>
      <c r="CI52">
        <f t="shared" si="18"/>
        <v>2</v>
      </c>
      <c r="CJ52">
        <f t="shared" si="19"/>
        <v>2</v>
      </c>
    </row>
    <row r="53" spans="1:88" x14ac:dyDescent="0.3">
      <c r="A53" t="s">
        <v>128</v>
      </c>
      <c r="B53" t="s">
        <v>83</v>
      </c>
      <c r="C53">
        <v>43.571026000000003</v>
      </c>
      <c r="D53">
        <v>-79.733337000000006</v>
      </c>
      <c r="E53">
        <v>18.589161793082503</v>
      </c>
      <c r="F53" s="7">
        <v>43655</v>
      </c>
      <c r="AC53" s="4">
        <v>1</v>
      </c>
      <c r="BB53">
        <f t="shared" si="0"/>
        <v>3</v>
      </c>
      <c r="BC53">
        <v>3</v>
      </c>
      <c r="BD53">
        <v>0</v>
      </c>
      <c r="BE53">
        <v>6</v>
      </c>
      <c r="BG53" t="s">
        <v>130</v>
      </c>
      <c r="BK53">
        <f t="shared" si="1"/>
        <v>0</v>
      </c>
      <c r="BL53">
        <f t="shared" si="2"/>
        <v>0</v>
      </c>
      <c r="BM53">
        <f t="shared" si="3"/>
        <v>0</v>
      </c>
      <c r="BN53">
        <f t="shared" si="4"/>
        <v>0</v>
      </c>
      <c r="BO53">
        <f t="shared" si="5"/>
        <v>0</v>
      </c>
      <c r="BP53">
        <f t="shared" si="6"/>
        <v>0</v>
      </c>
      <c r="BQ53">
        <f t="shared" si="7"/>
        <v>0</v>
      </c>
      <c r="BR53">
        <f t="shared" si="8"/>
        <v>0</v>
      </c>
      <c r="BS53">
        <f t="shared" si="9"/>
        <v>0</v>
      </c>
      <c r="BT53">
        <f t="shared" si="10"/>
        <v>0</v>
      </c>
      <c r="BU53">
        <f t="shared" si="11"/>
        <v>1</v>
      </c>
      <c r="BW53">
        <f t="shared" si="20"/>
        <v>1</v>
      </c>
      <c r="BY53">
        <f t="shared" si="21"/>
        <v>1</v>
      </c>
      <c r="CA53">
        <f t="shared" si="12"/>
        <v>0</v>
      </c>
      <c r="CB53">
        <f t="shared" si="13"/>
        <v>1</v>
      </c>
      <c r="CC53">
        <f t="shared" si="14"/>
        <v>0</v>
      </c>
      <c r="CE53">
        <f t="shared" si="15"/>
        <v>0</v>
      </c>
      <c r="CF53">
        <f t="shared" si="16"/>
        <v>1</v>
      </c>
      <c r="CG53">
        <f t="shared" si="17"/>
        <v>0</v>
      </c>
      <c r="CI53">
        <f t="shared" si="18"/>
        <v>1</v>
      </c>
      <c r="CJ53">
        <f t="shared" si="19"/>
        <v>1</v>
      </c>
    </row>
    <row r="54" spans="1:88" x14ac:dyDescent="0.3">
      <c r="A54" t="s">
        <v>131</v>
      </c>
      <c r="B54" t="s">
        <v>79</v>
      </c>
      <c r="C54">
        <v>43.554563999999999</v>
      </c>
      <c r="D54">
        <v>-79.756833999999998</v>
      </c>
      <c r="E54">
        <v>20.079379322885636</v>
      </c>
      <c r="F54" s="7">
        <v>43655</v>
      </c>
      <c r="AA54" s="4">
        <v>3</v>
      </c>
      <c r="BB54">
        <f t="shared" si="0"/>
        <v>4</v>
      </c>
      <c r="BC54">
        <v>1</v>
      </c>
      <c r="BD54">
        <v>0</v>
      </c>
      <c r="BE54">
        <v>5</v>
      </c>
      <c r="BG54" t="s">
        <v>132</v>
      </c>
      <c r="BK54">
        <f t="shared" si="1"/>
        <v>0</v>
      </c>
      <c r="BL54">
        <f t="shared" si="2"/>
        <v>0</v>
      </c>
      <c r="BM54">
        <f t="shared" si="3"/>
        <v>0</v>
      </c>
      <c r="BN54">
        <f t="shared" si="4"/>
        <v>0</v>
      </c>
      <c r="BO54">
        <f t="shared" si="5"/>
        <v>0</v>
      </c>
      <c r="BP54">
        <f t="shared" si="6"/>
        <v>3</v>
      </c>
      <c r="BQ54">
        <f t="shared" si="7"/>
        <v>0</v>
      </c>
      <c r="BR54">
        <f t="shared" si="8"/>
        <v>0</v>
      </c>
      <c r="BS54">
        <f t="shared" si="9"/>
        <v>0</v>
      </c>
      <c r="BT54">
        <f t="shared" si="10"/>
        <v>0</v>
      </c>
      <c r="BU54">
        <f t="shared" si="11"/>
        <v>0</v>
      </c>
      <c r="BW54">
        <f t="shared" si="20"/>
        <v>3</v>
      </c>
      <c r="BY54">
        <f t="shared" si="21"/>
        <v>3</v>
      </c>
      <c r="CA54">
        <f t="shared" si="12"/>
        <v>0</v>
      </c>
      <c r="CB54">
        <f t="shared" si="13"/>
        <v>3</v>
      </c>
      <c r="CC54">
        <f t="shared" si="14"/>
        <v>0</v>
      </c>
      <c r="CE54">
        <f t="shared" si="15"/>
        <v>0</v>
      </c>
      <c r="CF54">
        <f t="shared" si="16"/>
        <v>3</v>
      </c>
      <c r="CG54">
        <f t="shared" si="17"/>
        <v>0</v>
      </c>
      <c r="CI54">
        <f t="shared" si="18"/>
        <v>1</v>
      </c>
      <c r="CJ54">
        <f t="shared" si="19"/>
        <v>1</v>
      </c>
    </row>
    <row r="55" spans="1:88" x14ac:dyDescent="0.3">
      <c r="A55" t="s">
        <v>131</v>
      </c>
      <c r="B55" t="s">
        <v>82</v>
      </c>
      <c r="C55">
        <v>43.554563999999999</v>
      </c>
      <c r="D55">
        <v>-79.756833999999998</v>
      </c>
      <c r="E55">
        <v>20.079379322885636</v>
      </c>
      <c r="F55" s="7">
        <v>43655</v>
      </c>
      <c r="I55" s="6">
        <v>2</v>
      </c>
      <c r="U55">
        <v>1</v>
      </c>
      <c r="AD55" s="4">
        <v>1</v>
      </c>
      <c r="BB55">
        <f t="shared" si="0"/>
        <v>3</v>
      </c>
      <c r="BC55">
        <v>3</v>
      </c>
      <c r="BD55">
        <v>0</v>
      </c>
      <c r="BE55">
        <v>6</v>
      </c>
      <c r="BK55">
        <f t="shared" si="1"/>
        <v>0</v>
      </c>
      <c r="BL55">
        <f t="shared" si="2"/>
        <v>0</v>
      </c>
      <c r="BM55">
        <f t="shared" si="3"/>
        <v>0</v>
      </c>
      <c r="BN55">
        <f t="shared" si="4"/>
        <v>0</v>
      </c>
      <c r="BO55">
        <f t="shared" si="5"/>
        <v>0</v>
      </c>
      <c r="BP55">
        <f t="shared" si="6"/>
        <v>1</v>
      </c>
      <c r="BQ55">
        <f t="shared" si="7"/>
        <v>0</v>
      </c>
      <c r="BR55">
        <f t="shared" si="8"/>
        <v>0</v>
      </c>
      <c r="BS55">
        <f t="shared" si="9"/>
        <v>0</v>
      </c>
      <c r="BT55">
        <f t="shared" si="10"/>
        <v>0</v>
      </c>
      <c r="BU55">
        <f t="shared" si="11"/>
        <v>0</v>
      </c>
      <c r="BW55">
        <f t="shared" si="20"/>
        <v>4</v>
      </c>
      <c r="BY55">
        <f t="shared" si="21"/>
        <v>4</v>
      </c>
      <c r="CA55">
        <f t="shared" si="12"/>
        <v>0</v>
      </c>
      <c r="CB55">
        <f t="shared" si="13"/>
        <v>1</v>
      </c>
      <c r="CC55">
        <f t="shared" si="14"/>
        <v>3</v>
      </c>
      <c r="CE55">
        <f t="shared" si="15"/>
        <v>0</v>
      </c>
      <c r="CF55">
        <f t="shared" si="16"/>
        <v>1</v>
      </c>
      <c r="CG55">
        <f t="shared" si="17"/>
        <v>2</v>
      </c>
      <c r="CI55">
        <f t="shared" si="18"/>
        <v>2</v>
      </c>
      <c r="CJ55">
        <f t="shared" si="19"/>
        <v>1</v>
      </c>
    </row>
    <row r="56" spans="1:88" x14ac:dyDescent="0.3">
      <c r="A56" t="s">
        <v>131</v>
      </c>
      <c r="B56" t="s">
        <v>83</v>
      </c>
      <c r="C56">
        <v>43.554563999999999</v>
      </c>
      <c r="D56">
        <v>-79.756833999999998</v>
      </c>
      <c r="E56">
        <v>20.079379322885636</v>
      </c>
      <c r="F56" s="7">
        <v>43655</v>
      </c>
      <c r="BB56">
        <f t="shared" si="0"/>
        <v>5</v>
      </c>
      <c r="BC56">
        <v>1</v>
      </c>
      <c r="BD56">
        <v>0</v>
      </c>
      <c r="BE56">
        <v>6</v>
      </c>
      <c r="BK56">
        <f t="shared" si="1"/>
        <v>0</v>
      </c>
      <c r="BL56">
        <f t="shared" si="2"/>
        <v>0</v>
      </c>
      <c r="BM56">
        <f t="shared" si="3"/>
        <v>0</v>
      </c>
      <c r="BN56">
        <f t="shared" si="4"/>
        <v>0</v>
      </c>
      <c r="BO56">
        <f t="shared" si="5"/>
        <v>0</v>
      </c>
      <c r="BP56">
        <f t="shared" si="6"/>
        <v>0</v>
      </c>
      <c r="BQ56">
        <f t="shared" si="7"/>
        <v>0</v>
      </c>
      <c r="BR56">
        <f t="shared" si="8"/>
        <v>0</v>
      </c>
      <c r="BS56">
        <f t="shared" si="9"/>
        <v>0</v>
      </c>
      <c r="BT56">
        <f t="shared" si="10"/>
        <v>0</v>
      </c>
      <c r="BU56">
        <f t="shared" si="11"/>
        <v>0</v>
      </c>
      <c r="BW56">
        <f t="shared" si="20"/>
        <v>0</v>
      </c>
      <c r="BY56">
        <f t="shared" si="21"/>
        <v>0</v>
      </c>
      <c r="CA56">
        <f t="shared" si="12"/>
        <v>0</v>
      </c>
      <c r="CB56">
        <f t="shared" si="13"/>
        <v>0</v>
      </c>
      <c r="CC56">
        <f t="shared" si="14"/>
        <v>0</v>
      </c>
      <c r="CE56">
        <f t="shared" si="15"/>
        <v>0</v>
      </c>
      <c r="CF56">
        <f t="shared" si="16"/>
        <v>0</v>
      </c>
      <c r="CG56">
        <f t="shared" si="17"/>
        <v>0</v>
      </c>
      <c r="CI56">
        <f t="shared" si="18"/>
        <v>0</v>
      </c>
      <c r="CJ56">
        <f t="shared" si="19"/>
        <v>0</v>
      </c>
    </row>
    <row r="57" spans="1:88" x14ac:dyDescent="0.3">
      <c r="A57" t="s">
        <v>133</v>
      </c>
      <c r="B57" t="s">
        <v>79</v>
      </c>
      <c r="C57">
        <v>43.484110999999999</v>
      </c>
      <c r="D57">
        <v>-79.837701999999993</v>
      </c>
      <c r="E57">
        <v>25.777914157727512</v>
      </c>
      <c r="F57" s="7">
        <v>43655</v>
      </c>
      <c r="I57" s="6">
        <v>3</v>
      </c>
      <c r="K57" s="1">
        <v>2</v>
      </c>
      <c r="BB57">
        <f t="shared" si="0"/>
        <v>1</v>
      </c>
      <c r="BC57">
        <v>2</v>
      </c>
      <c r="BD57">
        <v>0</v>
      </c>
      <c r="BE57">
        <v>3</v>
      </c>
      <c r="BG57" t="s">
        <v>134</v>
      </c>
      <c r="BK57">
        <f t="shared" si="1"/>
        <v>2</v>
      </c>
      <c r="BL57">
        <f t="shared" si="2"/>
        <v>0</v>
      </c>
      <c r="BM57">
        <f t="shared" si="3"/>
        <v>0</v>
      </c>
      <c r="BN57">
        <f t="shared" si="4"/>
        <v>0</v>
      </c>
      <c r="BO57">
        <f t="shared" si="5"/>
        <v>0</v>
      </c>
      <c r="BP57">
        <f t="shared" si="6"/>
        <v>0</v>
      </c>
      <c r="BQ57">
        <f t="shared" si="7"/>
        <v>0</v>
      </c>
      <c r="BR57">
        <f t="shared" si="8"/>
        <v>0</v>
      </c>
      <c r="BS57">
        <f t="shared" si="9"/>
        <v>0</v>
      </c>
      <c r="BT57">
        <f t="shared" si="10"/>
        <v>0</v>
      </c>
      <c r="BU57">
        <f t="shared" si="11"/>
        <v>0</v>
      </c>
      <c r="BW57">
        <f t="shared" si="20"/>
        <v>5</v>
      </c>
      <c r="BY57">
        <f t="shared" si="21"/>
        <v>5</v>
      </c>
      <c r="CA57">
        <f t="shared" si="12"/>
        <v>2</v>
      </c>
      <c r="CB57">
        <f t="shared" si="13"/>
        <v>0</v>
      </c>
      <c r="CC57">
        <f t="shared" si="14"/>
        <v>3</v>
      </c>
      <c r="CE57">
        <f t="shared" si="15"/>
        <v>2</v>
      </c>
      <c r="CF57">
        <f t="shared" si="16"/>
        <v>0</v>
      </c>
      <c r="CG57">
        <f t="shared" si="17"/>
        <v>3</v>
      </c>
      <c r="CI57">
        <f t="shared" si="18"/>
        <v>1</v>
      </c>
      <c r="CJ57">
        <f t="shared" si="19"/>
        <v>1</v>
      </c>
    </row>
    <row r="58" spans="1:88" x14ac:dyDescent="0.3">
      <c r="A58" t="s">
        <v>133</v>
      </c>
      <c r="B58" t="s">
        <v>82</v>
      </c>
      <c r="C58">
        <v>43.484110999999999</v>
      </c>
      <c r="D58">
        <v>-79.837701999999993</v>
      </c>
      <c r="E58">
        <v>25.777914157727512</v>
      </c>
      <c r="F58" s="7">
        <v>43655</v>
      </c>
      <c r="K58" s="1">
        <v>2</v>
      </c>
      <c r="Y58">
        <v>4</v>
      </c>
      <c r="BB58">
        <f t="shared" si="0"/>
        <v>0</v>
      </c>
      <c r="BC58">
        <v>3</v>
      </c>
      <c r="BD58">
        <v>0</v>
      </c>
      <c r="BE58">
        <v>3</v>
      </c>
      <c r="BK58">
        <f t="shared" si="1"/>
        <v>2</v>
      </c>
      <c r="BL58">
        <f t="shared" si="2"/>
        <v>0</v>
      </c>
      <c r="BM58">
        <f t="shared" si="3"/>
        <v>0</v>
      </c>
      <c r="BN58">
        <f t="shared" si="4"/>
        <v>0</v>
      </c>
      <c r="BO58">
        <f t="shared" si="5"/>
        <v>0</v>
      </c>
      <c r="BP58">
        <f t="shared" si="6"/>
        <v>0</v>
      </c>
      <c r="BQ58">
        <f t="shared" si="7"/>
        <v>0</v>
      </c>
      <c r="BR58">
        <f t="shared" si="8"/>
        <v>0</v>
      </c>
      <c r="BS58">
        <f t="shared" si="9"/>
        <v>0</v>
      </c>
      <c r="BT58">
        <f t="shared" si="10"/>
        <v>0</v>
      </c>
      <c r="BU58">
        <f t="shared" si="11"/>
        <v>0</v>
      </c>
      <c r="BW58">
        <f t="shared" si="20"/>
        <v>6</v>
      </c>
      <c r="BY58">
        <f t="shared" si="21"/>
        <v>2</v>
      </c>
      <c r="CA58">
        <f t="shared" si="12"/>
        <v>6</v>
      </c>
      <c r="CB58">
        <f t="shared" si="13"/>
        <v>0</v>
      </c>
      <c r="CC58">
        <f t="shared" si="14"/>
        <v>0</v>
      </c>
      <c r="CE58">
        <f t="shared" si="15"/>
        <v>2</v>
      </c>
      <c r="CF58">
        <f t="shared" si="16"/>
        <v>0</v>
      </c>
      <c r="CG58">
        <f t="shared" si="17"/>
        <v>0</v>
      </c>
      <c r="CI58">
        <f t="shared" si="18"/>
        <v>2</v>
      </c>
      <c r="CJ58">
        <f t="shared" si="19"/>
        <v>1</v>
      </c>
    </row>
    <row r="59" spans="1:88" x14ac:dyDescent="0.3">
      <c r="A59" t="s">
        <v>133</v>
      </c>
      <c r="B59" t="s">
        <v>83</v>
      </c>
      <c r="C59">
        <v>43.484110999999999</v>
      </c>
      <c r="D59">
        <v>-79.837701999999993</v>
      </c>
      <c r="E59">
        <v>25.777914157727512</v>
      </c>
      <c r="F59" s="7">
        <v>43655</v>
      </c>
      <c r="K59" s="1">
        <v>1</v>
      </c>
      <c r="BB59">
        <f t="shared" si="0"/>
        <v>0</v>
      </c>
      <c r="BC59">
        <v>3</v>
      </c>
      <c r="BD59">
        <v>0</v>
      </c>
      <c r="BE59">
        <v>3</v>
      </c>
      <c r="BK59">
        <f t="shared" si="1"/>
        <v>1</v>
      </c>
      <c r="BL59">
        <f t="shared" si="2"/>
        <v>0</v>
      </c>
      <c r="BM59">
        <f t="shared" si="3"/>
        <v>0</v>
      </c>
      <c r="BN59">
        <f t="shared" si="4"/>
        <v>0</v>
      </c>
      <c r="BO59">
        <f t="shared" si="5"/>
        <v>0</v>
      </c>
      <c r="BP59">
        <f t="shared" si="6"/>
        <v>0</v>
      </c>
      <c r="BQ59">
        <f t="shared" si="7"/>
        <v>0</v>
      </c>
      <c r="BR59">
        <f t="shared" si="8"/>
        <v>0</v>
      </c>
      <c r="BS59">
        <f t="shared" si="9"/>
        <v>0</v>
      </c>
      <c r="BT59">
        <f t="shared" si="10"/>
        <v>0</v>
      </c>
      <c r="BU59">
        <f t="shared" si="11"/>
        <v>0</v>
      </c>
      <c r="BW59">
        <f t="shared" si="20"/>
        <v>1</v>
      </c>
      <c r="BY59">
        <f t="shared" si="21"/>
        <v>1</v>
      </c>
      <c r="CA59">
        <f t="shared" si="12"/>
        <v>1</v>
      </c>
      <c r="CB59">
        <f t="shared" si="13"/>
        <v>0</v>
      </c>
      <c r="CC59">
        <f t="shared" si="14"/>
        <v>0</v>
      </c>
      <c r="CE59">
        <f t="shared" si="15"/>
        <v>1</v>
      </c>
      <c r="CF59">
        <f t="shared" si="16"/>
        <v>0</v>
      </c>
      <c r="CG59">
        <f t="shared" si="17"/>
        <v>0</v>
      </c>
      <c r="CI59">
        <f t="shared" si="18"/>
        <v>1</v>
      </c>
      <c r="CJ59">
        <f t="shared" si="19"/>
        <v>1</v>
      </c>
    </row>
    <row r="60" spans="1:88" x14ac:dyDescent="0.3">
      <c r="A60" t="s">
        <v>135</v>
      </c>
      <c r="B60" t="s">
        <v>79</v>
      </c>
      <c r="C60">
        <v>43.438668999999997</v>
      </c>
      <c r="D60">
        <v>-79.780878000000001</v>
      </c>
      <c r="E60">
        <v>25.047446263536923</v>
      </c>
      <c r="F60" s="7">
        <v>43655</v>
      </c>
      <c r="I60" s="6">
        <v>2</v>
      </c>
      <c r="BB60">
        <f t="shared" si="0"/>
        <v>4</v>
      </c>
      <c r="BC60">
        <v>2</v>
      </c>
      <c r="BD60">
        <v>0</v>
      </c>
      <c r="BE60">
        <v>6</v>
      </c>
      <c r="BK60">
        <f t="shared" si="1"/>
        <v>0</v>
      </c>
      <c r="BL60">
        <f t="shared" si="2"/>
        <v>0</v>
      </c>
      <c r="BM60">
        <f t="shared" si="3"/>
        <v>0</v>
      </c>
      <c r="BN60">
        <f t="shared" si="4"/>
        <v>0</v>
      </c>
      <c r="BO60">
        <f t="shared" si="5"/>
        <v>0</v>
      </c>
      <c r="BP60">
        <f t="shared" si="6"/>
        <v>0</v>
      </c>
      <c r="BQ60">
        <f t="shared" si="7"/>
        <v>0</v>
      </c>
      <c r="BR60">
        <f t="shared" si="8"/>
        <v>0</v>
      </c>
      <c r="BS60">
        <f t="shared" si="9"/>
        <v>0</v>
      </c>
      <c r="BT60">
        <f t="shared" si="10"/>
        <v>0</v>
      </c>
      <c r="BU60">
        <f t="shared" si="11"/>
        <v>0</v>
      </c>
      <c r="BW60">
        <f t="shared" si="20"/>
        <v>2</v>
      </c>
      <c r="BY60">
        <f t="shared" si="21"/>
        <v>2</v>
      </c>
      <c r="CA60">
        <f t="shared" si="12"/>
        <v>0</v>
      </c>
      <c r="CB60">
        <f t="shared" si="13"/>
        <v>0</v>
      </c>
      <c r="CC60">
        <f t="shared" si="14"/>
        <v>2</v>
      </c>
      <c r="CE60">
        <f t="shared" si="15"/>
        <v>0</v>
      </c>
      <c r="CF60">
        <f t="shared" si="16"/>
        <v>0</v>
      </c>
      <c r="CG60">
        <f t="shared" si="17"/>
        <v>2</v>
      </c>
      <c r="CI60">
        <f t="shared" si="18"/>
        <v>0</v>
      </c>
      <c r="CJ60">
        <f t="shared" si="19"/>
        <v>0</v>
      </c>
    </row>
    <row r="61" spans="1:88" x14ac:dyDescent="0.3">
      <c r="A61" t="s">
        <v>135</v>
      </c>
      <c r="B61" t="s">
        <v>82</v>
      </c>
      <c r="C61">
        <v>43.438668999999997</v>
      </c>
      <c r="D61">
        <v>-79.780878000000001</v>
      </c>
      <c r="E61">
        <v>25.047446263536923</v>
      </c>
      <c r="F61" s="7">
        <v>43655</v>
      </c>
      <c r="BB61">
        <f t="shared" si="0"/>
        <v>2</v>
      </c>
      <c r="BC61">
        <v>2</v>
      </c>
      <c r="BD61">
        <v>0</v>
      </c>
      <c r="BE61">
        <v>4</v>
      </c>
      <c r="BK61">
        <f t="shared" si="1"/>
        <v>0</v>
      </c>
      <c r="BL61">
        <f t="shared" si="2"/>
        <v>0</v>
      </c>
      <c r="BM61">
        <f t="shared" si="3"/>
        <v>0</v>
      </c>
      <c r="BN61">
        <f t="shared" si="4"/>
        <v>0</v>
      </c>
      <c r="BO61">
        <f t="shared" si="5"/>
        <v>0</v>
      </c>
      <c r="BP61">
        <f t="shared" si="6"/>
        <v>0</v>
      </c>
      <c r="BQ61">
        <f t="shared" si="7"/>
        <v>0</v>
      </c>
      <c r="BR61">
        <f t="shared" si="8"/>
        <v>0</v>
      </c>
      <c r="BS61">
        <f t="shared" si="9"/>
        <v>0</v>
      </c>
      <c r="BT61">
        <f t="shared" si="10"/>
        <v>0</v>
      </c>
      <c r="BU61">
        <f t="shared" si="11"/>
        <v>0</v>
      </c>
      <c r="BW61">
        <f t="shared" si="20"/>
        <v>0</v>
      </c>
      <c r="BY61">
        <f t="shared" si="21"/>
        <v>0</v>
      </c>
      <c r="CA61">
        <f t="shared" si="12"/>
        <v>0</v>
      </c>
      <c r="CB61">
        <f t="shared" si="13"/>
        <v>0</v>
      </c>
      <c r="CC61">
        <f t="shared" si="14"/>
        <v>0</v>
      </c>
      <c r="CE61">
        <f t="shared" si="15"/>
        <v>0</v>
      </c>
      <c r="CF61">
        <f t="shared" si="16"/>
        <v>0</v>
      </c>
      <c r="CG61">
        <f t="shared" si="17"/>
        <v>0</v>
      </c>
      <c r="CI61">
        <f t="shared" si="18"/>
        <v>0</v>
      </c>
      <c r="CJ61">
        <f t="shared" si="19"/>
        <v>0</v>
      </c>
    </row>
    <row r="62" spans="1:88" x14ac:dyDescent="0.3">
      <c r="A62" t="s">
        <v>135</v>
      </c>
      <c r="B62" t="s">
        <v>83</v>
      </c>
      <c r="C62">
        <v>43.438668999999997</v>
      </c>
      <c r="D62">
        <v>-79.780878000000001</v>
      </c>
      <c r="E62">
        <v>25.047446263536923</v>
      </c>
      <c r="F62" s="7">
        <v>43655</v>
      </c>
      <c r="I62" s="6">
        <v>6</v>
      </c>
      <c r="BB62">
        <f t="shared" si="0"/>
        <v>2</v>
      </c>
      <c r="BC62">
        <v>3</v>
      </c>
      <c r="BD62">
        <v>0</v>
      </c>
      <c r="BE62">
        <v>5</v>
      </c>
      <c r="BK62">
        <f t="shared" si="1"/>
        <v>0</v>
      </c>
      <c r="BL62">
        <f t="shared" si="2"/>
        <v>0</v>
      </c>
      <c r="BM62">
        <f t="shared" si="3"/>
        <v>0</v>
      </c>
      <c r="BN62">
        <f t="shared" si="4"/>
        <v>0</v>
      </c>
      <c r="BO62">
        <f t="shared" si="5"/>
        <v>0</v>
      </c>
      <c r="BP62">
        <f t="shared" si="6"/>
        <v>0</v>
      </c>
      <c r="BQ62">
        <f t="shared" si="7"/>
        <v>0</v>
      </c>
      <c r="BR62">
        <f t="shared" si="8"/>
        <v>0</v>
      </c>
      <c r="BS62">
        <f t="shared" si="9"/>
        <v>0</v>
      </c>
      <c r="BT62">
        <f t="shared" si="10"/>
        <v>0</v>
      </c>
      <c r="BU62">
        <f t="shared" si="11"/>
        <v>0</v>
      </c>
      <c r="BW62">
        <f t="shared" si="20"/>
        <v>6</v>
      </c>
      <c r="BY62">
        <f t="shared" si="21"/>
        <v>6</v>
      </c>
      <c r="CA62">
        <f t="shared" si="12"/>
        <v>0</v>
      </c>
      <c r="CB62">
        <f t="shared" si="13"/>
        <v>0</v>
      </c>
      <c r="CC62">
        <f t="shared" si="14"/>
        <v>6</v>
      </c>
      <c r="CE62">
        <f t="shared" si="15"/>
        <v>0</v>
      </c>
      <c r="CF62">
        <f t="shared" si="16"/>
        <v>0</v>
      </c>
      <c r="CG62">
        <f t="shared" si="17"/>
        <v>6</v>
      </c>
      <c r="CI62">
        <f t="shared" si="18"/>
        <v>0</v>
      </c>
      <c r="CJ62">
        <f t="shared" si="19"/>
        <v>0</v>
      </c>
    </row>
    <row r="63" spans="1:88" x14ac:dyDescent="0.3">
      <c r="A63" t="s">
        <v>136</v>
      </c>
      <c r="B63" t="s">
        <v>79</v>
      </c>
      <c r="C63">
        <v>43.492716999999999</v>
      </c>
      <c r="D63">
        <v>-79.748080999999999</v>
      </c>
      <c r="E63">
        <v>21.577728391433972</v>
      </c>
      <c r="F63" s="7">
        <v>43655</v>
      </c>
      <c r="I63" s="6">
        <v>1</v>
      </c>
      <c r="BB63">
        <f t="shared" si="0"/>
        <v>0</v>
      </c>
      <c r="BC63">
        <v>4</v>
      </c>
      <c r="BD63">
        <v>0</v>
      </c>
      <c r="BE63">
        <v>4</v>
      </c>
      <c r="BK63">
        <f t="shared" si="1"/>
        <v>0</v>
      </c>
      <c r="BL63">
        <f t="shared" si="2"/>
        <v>0</v>
      </c>
      <c r="BM63">
        <f t="shared" si="3"/>
        <v>0</v>
      </c>
      <c r="BN63">
        <f t="shared" si="4"/>
        <v>0</v>
      </c>
      <c r="BO63">
        <f t="shared" si="5"/>
        <v>0</v>
      </c>
      <c r="BP63">
        <f t="shared" si="6"/>
        <v>0</v>
      </c>
      <c r="BQ63">
        <f t="shared" si="7"/>
        <v>0</v>
      </c>
      <c r="BR63">
        <f t="shared" si="8"/>
        <v>0</v>
      </c>
      <c r="BS63">
        <f t="shared" si="9"/>
        <v>0</v>
      </c>
      <c r="BT63">
        <f t="shared" si="10"/>
        <v>0</v>
      </c>
      <c r="BU63">
        <f t="shared" si="11"/>
        <v>0</v>
      </c>
      <c r="BW63">
        <f t="shared" si="20"/>
        <v>1</v>
      </c>
      <c r="BY63">
        <f t="shared" si="21"/>
        <v>1</v>
      </c>
      <c r="CA63">
        <f t="shared" si="12"/>
        <v>0</v>
      </c>
      <c r="CB63">
        <f t="shared" si="13"/>
        <v>0</v>
      </c>
      <c r="CC63">
        <f t="shared" si="14"/>
        <v>1</v>
      </c>
      <c r="CE63">
        <f t="shared" si="15"/>
        <v>0</v>
      </c>
      <c r="CF63">
        <f t="shared" si="16"/>
        <v>0</v>
      </c>
      <c r="CG63">
        <f t="shared" si="17"/>
        <v>1</v>
      </c>
      <c r="CI63">
        <f t="shared" si="18"/>
        <v>0</v>
      </c>
      <c r="CJ63">
        <f t="shared" si="19"/>
        <v>0</v>
      </c>
    </row>
    <row r="64" spans="1:88" x14ac:dyDescent="0.3">
      <c r="A64" t="s">
        <v>136</v>
      </c>
      <c r="B64" t="s">
        <v>82</v>
      </c>
      <c r="C64">
        <v>43.492716999999999</v>
      </c>
      <c r="D64">
        <v>-79.748080999999999</v>
      </c>
      <c r="E64">
        <v>21.577728391433972</v>
      </c>
      <c r="F64" s="7">
        <v>43655</v>
      </c>
      <c r="K64" s="1">
        <v>2</v>
      </c>
      <c r="BB64">
        <f t="shared" si="0"/>
        <v>3</v>
      </c>
      <c r="BC64">
        <v>4</v>
      </c>
      <c r="BD64">
        <v>0</v>
      </c>
      <c r="BE64">
        <v>7</v>
      </c>
      <c r="BK64">
        <f t="shared" si="1"/>
        <v>2</v>
      </c>
      <c r="BL64">
        <f t="shared" si="2"/>
        <v>0</v>
      </c>
      <c r="BM64">
        <f t="shared" si="3"/>
        <v>0</v>
      </c>
      <c r="BN64">
        <f t="shared" si="4"/>
        <v>0</v>
      </c>
      <c r="BO64">
        <f t="shared" si="5"/>
        <v>0</v>
      </c>
      <c r="BP64">
        <f t="shared" si="6"/>
        <v>0</v>
      </c>
      <c r="BQ64">
        <f t="shared" si="7"/>
        <v>0</v>
      </c>
      <c r="BR64">
        <f t="shared" si="8"/>
        <v>0</v>
      </c>
      <c r="BS64">
        <f t="shared" si="9"/>
        <v>0</v>
      </c>
      <c r="BT64">
        <f t="shared" si="10"/>
        <v>0</v>
      </c>
      <c r="BU64">
        <f t="shared" si="11"/>
        <v>0</v>
      </c>
      <c r="BW64">
        <f t="shared" si="20"/>
        <v>2</v>
      </c>
      <c r="BY64">
        <f t="shared" si="21"/>
        <v>2</v>
      </c>
      <c r="CA64">
        <f t="shared" si="12"/>
        <v>2</v>
      </c>
      <c r="CB64">
        <f t="shared" si="13"/>
        <v>0</v>
      </c>
      <c r="CC64">
        <f t="shared" si="14"/>
        <v>0</v>
      </c>
      <c r="CE64">
        <f t="shared" si="15"/>
        <v>2</v>
      </c>
      <c r="CF64">
        <f t="shared" si="16"/>
        <v>0</v>
      </c>
      <c r="CG64">
        <f t="shared" si="17"/>
        <v>0</v>
      </c>
      <c r="CI64">
        <f t="shared" si="18"/>
        <v>1</v>
      </c>
      <c r="CJ64">
        <f t="shared" si="19"/>
        <v>1</v>
      </c>
    </row>
    <row r="65" spans="1:88" x14ac:dyDescent="0.3">
      <c r="A65" t="s">
        <v>136</v>
      </c>
      <c r="B65" t="s">
        <v>83</v>
      </c>
      <c r="C65">
        <v>43.492716999999999</v>
      </c>
      <c r="D65">
        <v>-79.748080999999999</v>
      </c>
      <c r="E65">
        <v>21.577728391433972</v>
      </c>
      <c r="F65" s="7">
        <v>43655</v>
      </c>
      <c r="BB65" t="e">
        <f t="shared" si="0"/>
        <v>#VALUE!</v>
      </c>
      <c r="BC65" t="s">
        <v>80</v>
      </c>
      <c r="BD65" t="s">
        <v>80</v>
      </c>
      <c r="BE65" t="s">
        <v>80</v>
      </c>
      <c r="BK65">
        <f t="shared" si="1"/>
        <v>0</v>
      </c>
      <c r="BL65">
        <f t="shared" si="2"/>
        <v>0</v>
      </c>
      <c r="BM65">
        <f t="shared" si="3"/>
        <v>0</v>
      </c>
      <c r="BN65">
        <f t="shared" si="4"/>
        <v>0</v>
      </c>
      <c r="BO65">
        <f t="shared" si="5"/>
        <v>0</v>
      </c>
      <c r="BP65">
        <f t="shared" si="6"/>
        <v>0</v>
      </c>
      <c r="BQ65">
        <f t="shared" si="7"/>
        <v>0</v>
      </c>
      <c r="BR65">
        <f t="shared" si="8"/>
        <v>0</v>
      </c>
      <c r="BS65">
        <f t="shared" si="9"/>
        <v>0</v>
      </c>
      <c r="BT65">
        <f t="shared" si="10"/>
        <v>0</v>
      </c>
      <c r="BU65">
        <f t="shared" si="11"/>
        <v>0</v>
      </c>
      <c r="BW65">
        <f t="shared" si="20"/>
        <v>0</v>
      </c>
      <c r="BY65">
        <f t="shared" si="21"/>
        <v>0</v>
      </c>
      <c r="CA65">
        <f t="shared" si="12"/>
        <v>0</v>
      </c>
      <c r="CB65">
        <f t="shared" si="13"/>
        <v>0</v>
      </c>
      <c r="CC65">
        <f t="shared" si="14"/>
        <v>0</v>
      </c>
      <c r="CE65">
        <f t="shared" si="15"/>
        <v>0</v>
      </c>
      <c r="CF65">
        <f t="shared" si="16"/>
        <v>0</v>
      </c>
      <c r="CG65">
        <f t="shared" si="17"/>
        <v>0</v>
      </c>
      <c r="CI65">
        <f t="shared" si="18"/>
        <v>0</v>
      </c>
      <c r="CJ65">
        <f t="shared" si="19"/>
        <v>0</v>
      </c>
    </row>
    <row r="66" spans="1:88" x14ac:dyDescent="0.3">
      <c r="A66" t="s">
        <v>137</v>
      </c>
      <c r="B66" t="s">
        <v>79</v>
      </c>
      <c r="C66">
        <v>43.516263000000002</v>
      </c>
      <c r="D66">
        <v>-79.779219999999995</v>
      </c>
      <c r="E66">
        <v>22.159305759509927</v>
      </c>
      <c r="F66" s="7">
        <v>43655</v>
      </c>
      <c r="S66" s="1">
        <v>11</v>
      </c>
      <c r="BB66">
        <f t="shared" si="0"/>
        <v>8</v>
      </c>
      <c r="BC66">
        <v>4</v>
      </c>
      <c r="BD66">
        <v>0</v>
      </c>
      <c r="BE66">
        <v>12</v>
      </c>
      <c r="BK66">
        <f t="shared" si="1"/>
        <v>0</v>
      </c>
      <c r="BL66">
        <f t="shared" si="2"/>
        <v>0</v>
      </c>
      <c r="BM66">
        <f t="shared" si="3"/>
        <v>11</v>
      </c>
      <c r="BN66">
        <f t="shared" si="4"/>
        <v>0</v>
      </c>
      <c r="BO66">
        <f t="shared" si="5"/>
        <v>0</v>
      </c>
      <c r="BP66">
        <f t="shared" si="6"/>
        <v>0</v>
      </c>
      <c r="BQ66">
        <f t="shared" si="7"/>
        <v>0</v>
      </c>
      <c r="BR66">
        <f t="shared" si="8"/>
        <v>0</v>
      </c>
      <c r="BS66">
        <f t="shared" si="9"/>
        <v>0</v>
      </c>
      <c r="BT66">
        <f t="shared" si="10"/>
        <v>0</v>
      </c>
      <c r="BU66">
        <f t="shared" si="11"/>
        <v>0</v>
      </c>
      <c r="BW66">
        <f t="shared" si="20"/>
        <v>11</v>
      </c>
      <c r="BY66">
        <f t="shared" si="21"/>
        <v>11</v>
      </c>
      <c r="CA66">
        <f t="shared" si="12"/>
        <v>11</v>
      </c>
      <c r="CB66">
        <f t="shared" si="13"/>
        <v>0</v>
      </c>
      <c r="CC66">
        <f t="shared" si="14"/>
        <v>0</v>
      </c>
      <c r="CE66">
        <f t="shared" si="15"/>
        <v>11</v>
      </c>
      <c r="CF66">
        <f t="shared" si="16"/>
        <v>0</v>
      </c>
      <c r="CG66">
        <f t="shared" si="17"/>
        <v>0</v>
      </c>
      <c r="CI66">
        <f t="shared" si="18"/>
        <v>1</v>
      </c>
      <c r="CJ66">
        <f t="shared" si="19"/>
        <v>1</v>
      </c>
    </row>
    <row r="67" spans="1:88" x14ac:dyDescent="0.3">
      <c r="A67" t="s">
        <v>137</v>
      </c>
      <c r="B67" t="s">
        <v>82</v>
      </c>
      <c r="C67">
        <v>43.516263000000002</v>
      </c>
      <c r="D67">
        <v>-79.779219999999995</v>
      </c>
      <c r="E67">
        <v>22.159305759509927</v>
      </c>
      <c r="F67" s="7">
        <v>43655</v>
      </c>
      <c r="AE67" s="1">
        <v>2</v>
      </c>
      <c r="BB67">
        <f t="shared" si="0"/>
        <v>7</v>
      </c>
      <c r="BC67">
        <v>4</v>
      </c>
      <c r="BD67">
        <v>0</v>
      </c>
      <c r="BE67">
        <v>11</v>
      </c>
      <c r="BK67">
        <f t="shared" ref="BK67:BK130" si="22">G67+H67+K67+N67+Z67+AE67+AH67+AQ67</f>
        <v>2</v>
      </c>
      <c r="BL67">
        <f t="shared" ref="BL67:BL130" si="23" xml:space="preserve"> P67+AB67</f>
        <v>0</v>
      </c>
      <c r="BM67">
        <f t="shared" ref="BM67:BM130" si="24">S67+V67</f>
        <v>0</v>
      </c>
      <c r="BN67">
        <f t="shared" ref="BN67:BN130" si="25">AL67+AP67+AG67</f>
        <v>0</v>
      </c>
      <c r="BO67">
        <f t="shared" ref="BO67:BO130" si="26">L67+O67+AY67</f>
        <v>0</v>
      </c>
      <c r="BP67">
        <f t="shared" ref="BP67:BP130" si="27">M67+T67+X67+AA67+AD67+AR67+AS67+AU67+AV67+AX67</f>
        <v>0</v>
      </c>
      <c r="BQ67">
        <f t="shared" ref="BQ67:BQ130" si="28" xml:space="preserve"> AJ67+AN67+AO67</f>
        <v>0</v>
      </c>
      <c r="BR67">
        <f t="shared" ref="BR67:BR130" si="29" xml:space="preserve"> W67+AZ67</f>
        <v>0</v>
      </c>
      <c r="BS67">
        <f t="shared" ref="BS67:BS130" si="30">J67+AZ67+W67</f>
        <v>0</v>
      </c>
      <c r="BT67">
        <f t="shared" ref="BT67:BT130" si="31">BQ67+BS67</f>
        <v>0</v>
      </c>
      <c r="BU67">
        <f t="shared" ref="BU67:BU130" si="32">Q67+R67+AC67</f>
        <v>0</v>
      </c>
      <c r="BW67">
        <f t="shared" ref="BW67:BW130" si="33">SUM(G67:AZ67)</f>
        <v>2</v>
      </c>
      <c r="BY67">
        <f t="shared" si="21"/>
        <v>2</v>
      </c>
      <c r="CA67">
        <f t="shared" ref="CA67:CA130" si="34">CE67+Y67+AJ67+AN67</f>
        <v>2</v>
      </c>
      <c r="CB67">
        <f t="shared" ref="CB67:CB130" si="35">CF67+W67+AO67+AZ67</f>
        <v>0</v>
      </c>
      <c r="CC67">
        <f t="shared" ref="CC67:CC130" si="36">CG67+J67+U67+AK67+AT67</f>
        <v>0</v>
      </c>
      <c r="CE67">
        <f t="shared" ref="CE67:CE130" si="37">G67+H67+K67+L67+N67+O67+S67+V67+AE67+AH67+AM67+AQ67+AW67+AY67</f>
        <v>2</v>
      </c>
      <c r="CF67">
        <f t="shared" ref="CF67:CF130" si="38">M67+P67+Q67+R67+T67+X67+Z67+AA67+AC67+AD67+AG67+AI67+AL67+AP67+AR67+AS67+AU67+AV67+AX67</f>
        <v>0</v>
      </c>
      <c r="CG67">
        <f t="shared" ref="CG67:CG130" si="39">I67+AB67</f>
        <v>0</v>
      </c>
      <c r="CI67">
        <f t="shared" ref="CI67:CI130" si="40" xml:space="preserve"> COUNTIF(BK67:BU67, "&gt;0") + COUNTIF(AZ67, "&gt;0") + COUNTIF(AT67, "&gt;0") + COUNTIF(AK67, "&gt;0") + COUNTIF(Y67, "&gt;0") + COUNTIF(W67, "&gt;0") + COUNTIF(J67,"&gt;0") + COUNTIF(AM67,"&gt;0") + COUNTIF(AN67,"&gt;0") + COUNTIF(AO67,"&gt;0") + COUNTIF(AJ67,"&gt;0") + COUNTIF(AW67,"&gt;0") + COUNTIF(AI67,"&gt;0") + COUNTIF(U67, "&gt;0")</f>
        <v>1</v>
      </c>
      <c r="CJ67">
        <f t="shared" ref="CJ67:CJ130" si="41" xml:space="preserve"> COUNTIF(BK67:BU67, "&gt;0")</f>
        <v>1</v>
      </c>
    </row>
    <row r="68" spans="1:88" x14ac:dyDescent="0.3">
      <c r="A68" t="s">
        <v>137</v>
      </c>
      <c r="B68" t="s">
        <v>83</v>
      </c>
      <c r="C68">
        <v>43.516263000000002</v>
      </c>
      <c r="D68">
        <v>-79.779219999999995</v>
      </c>
      <c r="E68">
        <v>22.159305759509927</v>
      </c>
      <c r="F68" s="7">
        <v>43655</v>
      </c>
      <c r="AE68" s="1">
        <v>1</v>
      </c>
      <c r="BB68">
        <f t="shared" ref="BB68:BB131" si="42">BE68-SUM(BC68:BD68)</f>
        <v>2</v>
      </c>
      <c r="BC68">
        <v>2</v>
      </c>
      <c r="BD68">
        <v>0</v>
      </c>
      <c r="BE68">
        <v>4</v>
      </c>
      <c r="BK68">
        <f t="shared" si="22"/>
        <v>1</v>
      </c>
      <c r="BL68">
        <f t="shared" si="23"/>
        <v>0</v>
      </c>
      <c r="BM68">
        <f t="shared" si="24"/>
        <v>0</v>
      </c>
      <c r="BN68">
        <f t="shared" si="25"/>
        <v>0</v>
      </c>
      <c r="BO68">
        <f t="shared" si="26"/>
        <v>0</v>
      </c>
      <c r="BP68">
        <f t="shared" si="27"/>
        <v>0</v>
      </c>
      <c r="BQ68">
        <f t="shared" si="28"/>
        <v>0</v>
      </c>
      <c r="BR68">
        <f t="shared" si="29"/>
        <v>0</v>
      </c>
      <c r="BS68">
        <f t="shared" si="30"/>
        <v>0</v>
      </c>
      <c r="BT68">
        <f t="shared" si="31"/>
        <v>0</v>
      </c>
      <c r="BU68">
        <f t="shared" si="32"/>
        <v>0</v>
      </c>
      <c r="BW68">
        <f t="shared" si="33"/>
        <v>1</v>
      </c>
      <c r="BY68">
        <f t="shared" ref="BY68:BY131" si="43">G68+H68+I68+K68+L68+N68+M68+O68+P68+Q68+R68+S68+T68+U68+V68+X68+Z68+AA68+AB68+AC68+AD68+AE68+AG68+AH68+AI68+AL68+AM68+AP68+AQ68+AR68+AS68+AU68+AV68+AW68+AX68+AY68</f>
        <v>1</v>
      </c>
      <c r="CA68">
        <f t="shared" si="34"/>
        <v>1</v>
      </c>
      <c r="CB68">
        <f t="shared" si="35"/>
        <v>0</v>
      </c>
      <c r="CC68">
        <f t="shared" si="36"/>
        <v>0</v>
      </c>
      <c r="CE68">
        <f t="shared" si="37"/>
        <v>1</v>
      </c>
      <c r="CF68">
        <f t="shared" si="38"/>
        <v>0</v>
      </c>
      <c r="CG68">
        <f t="shared" si="39"/>
        <v>0</v>
      </c>
      <c r="CI68">
        <f t="shared" si="40"/>
        <v>1</v>
      </c>
      <c r="CJ68">
        <f t="shared" si="41"/>
        <v>1</v>
      </c>
    </row>
    <row r="69" spans="1:88" x14ac:dyDescent="0.3">
      <c r="A69" t="s">
        <v>138</v>
      </c>
      <c r="B69" t="s">
        <v>79</v>
      </c>
      <c r="C69">
        <v>43.535065000000003</v>
      </c>
      <c r="D69">
        <v>-79.721652000000006</v>
      </c>
      <c r="E69">
        <v>18.997972198905334</v>
      </c>
      <c r="F69" s="7">
        <v>43655</v>
      </c>
      <c r="H69" s="1">
        <v>2</v>
      </c>
      <c r="Y69">
        <v>1</v>
      </c>
      <c r="BB69">
        <f t="shared" si="42"/>
        <v>0</v>
      </c>
      <c r="BC69">
        <v>3</v>
      </c>
      <c r="BD69">
        <v>0</v>
      </c>
      <c r="BE69">
        <v>3</v>
      </c>
      <c r="BK69">
        <f t="shared" si="22"/>
        <v>2</v>
      </c>
      <c r="BL69">
        <f t="shared" si="23"/>
        <v>0</v>
      </c>
      <c r="BM69">
        <f t="shared" si="24"/>
        <v>0</v>
      </c>
      <c r="BN69">
        <f t="shared" si="25"/>
        <v>0</v>
      </c>
      <c r="BO69">
        <f t="shared" si="26"/>
        <v>0</v>
      </c>
      <c r="BP69">
        <f t="shared" si="27"/>
        <v>0</v>
      </c>
      <c r="BQ69">
        <f t="shared" si="28"/>
        <v>0</v>
      </c>
      <c r="BR69">
        <f t="shared" si="29"/>
        <v>0</v>
      </c>
      <c r="BS69">
        <f t="shared" si="30"/>
        <v>0</v>
      </c>
      <c r="BT69">
        <f t="shared" si="31"/>
        <v>0</v>
      </c>
      <c r="BU69">
        <f t="shared" si="32"/>
        <v>0</v>
      </c>
      <c r="BW69">
        <f t="shared" si="33"/>
        <v>3</v>
      </c>
      <c r="BY69">
        <f t="shared" si="43"/>
        <v>2</v>
      </c>
      <c r="CA69">
        <f t="shared" si="34"/>
        <v>3</v>
      </c>
      <c r="CB69">
        <f t="shared" si="35"/>
        <v>0</v>
      </c>
      <c r="CC69">
        <f t="shared" si="36"/>
        <v>0</v>
      </c>
      <c r="CE69">
        <f t="shared" si="37"/>
        <v>2</v>
      </c>
      <c r="CF69">
        <f t="shared" si="38"/>
        <v>0</v>
      </c>
      <c r="CG69">
        <f t="shared" si="39"/>
        <v>0</v>
      </c>
      <c r="CI69">
        <f t="shared" si="40"/>
        <v>2</v>
      </c>
      <c r="CJ69">
        <f t="shared" si="41"/>
        <v>1</v>
      </c>
    </row>
    <row r="70" spans="1:88" x14ac:dyDescent="0.3">
      <c r="A70" t="s">
        <v>138</v>
      </c>
      <c r="B70" t="s">
        <v>82</v>
      </c>
      <c r="C70">
        <v>43.535065000000003</v>
      </c>
      <c r="D70">
        <v>-79.721652000000006</v>
      </c>
      <c r="E70">
        <v>18.997972198905334</v>
      </c>
      <c r="F70" s="7">
        <v>43655</v>
      </c>
      <c r="Y70">
        <v>1</v>
      </c>
      <c r="BB70">
        <f t="shared" si="42"/>
        <v>0</v>
      </c>
      <c r="BC70">
        <v>3</v>
      </c>
      <c r="BD70">
        <v>0</v>
      </c>
      <c r="BE70">
        <v>3</v>
      </c>
      <c r="BK70">
        <f t="shared" si="22"/>
        <v>0</v>
      </c>
      <c r="BL70">
        <f t="shared" si="23"/>
        <v>0</v>
      </c>
      <c r="BM70">
        <f t="shared" si="24"/>
        <v>0</v>
      </c>
      <c r="BN70">
        <f t="shared" si="25"/>
        <v>0</v>
      </c>
      <c r="BO70">
        <f t="shared" si="26"/>
        <v>0</v>
      </c>
      <c r="BP70">
        <f t="shared" si="27"/>
        <v>0</v>
      </c>
      <c r="BQ70">
        <f t="shared" si="28"/>
        <v>0</v>
      </c>
      <c r="BR70">
        <f t="shared" si="29"/>
        <v>0</v>
      </c>
      <c r="BS70">
        <f t="shared" si="30"/>
        <v>0</v>
      </c>
      <c r="BT70">
        <f t="shared" si="31"/>
        <v>0</v>
      </c>
      <c r="BU70">
        <f t="shared" si="32"/>
        <v>0</v>
      </c>
      <c r="BW70">
        <f t="shared" si="33"/>
        <v>1</v>
      </c>
      <c r="BY70">
        <f t="shared" si="43"/>
        <v>0</v>
      </c>
      <c r="CA70">
        <f t="shared" si="34"/>
        <v>1</v>
      </c>
      <c r="CB70">
        <f t="shared" si="35"/>
        <v>0</v>
      </c>
      <c r="CC70">
        <f t="shared" si="36"/>
        <v>0</v>
      </c>
      <c r="CE70">
        <f t="shared" si="37"/>
        <v>0</v>
      </c>
      <c r="CF70">
        <f t="shared" si="38"/>
        <v>0</v>
      </c>
      <c r="CG70">
        <f t="shared" si="39"/>
        <v>0</v>
      </c>
      <c r="CI70">
        <f t="shared" si="40"/>
        <v>1</v>
      </c>
      <c r="CJ70">
        <f t="shared" si="41"/>
        <v>0</v>
      </c>
    </row>
    <row r="71" spans="1:88" x14ac:dyDescent="0.3">
      <c r="A71" t="s">
        <v>138</v>
      </c>
      <c r="B71" t="s">
        <v>83</v>
      </c>
      <c r="C71">
        <v>43.535065000000003</v>
      </c>
      <c r="D71">
        <v>-79.721652000000006</v>
      </c>
      <c r="E71">
        <v>18.997972198905334</v>
      </c>
      <c r="F71" s="7">
        <v>43655</v>
      </c>
      <c r="K71" s="1">
        <v>1</v>
      </c>
      <c r="Y71">
        <v>1</v>
      </c>
      <c r="BB71">
        <f t="shared" si="42"/>
        <v>0</v>
      </c>
      <c r="BC71">
        <v>3</v>
      </c>
      <c r="BD71">
        <v>0</v>
      </c>
      <c r="BE71">
        <v>3</v>
      </c>
      <c r="BK71">
        <f t="shared" si="22"/>
        <v>1</v>
      </c>
      <c r="BL71">
        <f t="shared" si="23"/>
        <v>0</v>
      </c>
      <c r="BM71">
        <f t="shared" si="24"/>
        <v>0</v>
      </c>
      <c r="BN71">
        <f t="shared" si="25"/>
        <v>0</v>
      </c>
      <c r="BO71">
        <f t="shared" si="26"/>
        <v>0</v>
      </c>
      <c r="BP71">
        <f t="shared" si="27"/>
        <v>0</v>
      </c>
      <c r="BQ71">
        <f t="shared" si="28"/>
        <v>0</v>
      </c>
      <c r="BR71">
        <f t="shared" si="29"/>
        <v>0</v>
      </c>
      <c r="BS71">
        <f t="shared" si="30"/>
        <v>0</v>
      </c>
      <c r="BT71">
        <f t="shared" si="31"/>
        <v>0</v>
      </c>
      <c r="BU71">
        <f t="shared" si="32"/>
        <v>0</v>
      </c>
      <c r="BW71">
        <f t="shared" si="33"/>
        <v>2</v>
      </c>
      <c r="BY71">
        <f t="shared" si="43"/>
        <v>1</v>
      </c>
      <c r="CA71">
        <f t="shared" si="34"/>
        <v>2</v>
      </c>
      <c r="CB71">
        <f t="shared" si="35"/>
        <v>0</v>
      </c>
      <c r="CC71">
        <f t="shared" si="36"/>
        <v>0</v>
      </c>
      <c r="CE71">
        <f t="shared" si="37"/>
        <v>1</v>
      </c>
      <c r="CF71">
        <f t="shared" si="38"/>
        <v>0</v>
      </c>
      <c r="CG71">
        <f t="shared" si="39"/>
        <v>0</v>
      </c>
      <c r="CI71">
        <f t="shared" si="40"/>
        <v>2</v>
      </c>
      <c r="CJ71">
        <f t="shared" si="41"/>
        <v>1</v>
      </c>
    </row>
    <row r="72" spans="1:88" x14ac:dyDescent="0.3">
      <c r="A72" t="s">
        <v>139</v>
      </c>
      <c r="B72" t="s">
        <v>79</v>
      </c>
      <c r="C72">
        <v>43.358911999999997</v>
      </c>
      <c r="D72">
        <v>-80.043032999999994</v>
      </c>
      <c r="E72">
        <v>39.028505357466301</v>
      </c>
      <c r="F72" s="7">
        <v>43656</v>
      </c>
      <c r="I72" s="6">
        <v>2</v>
      </c>
      <c r="BB72">
        <f t="shared" si="42"/>
        <v>0</v>
      </c>
      <c r="BC72">
        <v>4</v>
      </c>
      <c r="BD72">
        <v>0</v>
      </c>
      <c r="BE72">
        <v>4</v>
      </c>
      <c r="BK72">
        <f t="shared" si="22"/>
        <v>0</v>
      </c>
      <c r="BL72">
        <f t="shared" si="23"/>
        <v>0</v>
      </c>
      <c r="BM72">
        <f t="shared" si="24"/>
        <v>0</v>
      </c>
      <c r="BN72">
        <f t="shared" si="25"/>
        <v>0</v>
      </c>
      <c r="BO72">
        <f t="shared" si="26"/>
        <v>0</v>
      </c>
      <c r="BP72">
        <f t="shared" si="27"/>
        <v>0</v>
      </c>
      <c r="BQ72">
        <f t="shared" si="28"/>
        <v>0</v>
      </c>
      <c r="BR72">
        <f t="shared" si="29"/>
        <v>0</v>
      </c>
      <c r="BS72">
        <f t="shared" si="30"/>
        <v>0</v>
      </c>
      <c r="BT72">
        <f t="shared" si="31"/>
        <v>0</v>
      </c>
      <c r="BU72">
        <f t="shared" si="32"/>
        <v>0</v>
      </c>
      <c r="BW72">
        <f t="shared" si="33"/>
        <v>2</v>
      </c>
      <c r="BY72">
        <f t="shared" si="43"/>
        <v>2</v>
      </c>
      <c r="CA72">
        <f t="shared" si="34"/>
        <v>0</v>
      </c>
      <c r="CB72">
        <f t="shared" si="35"/>
        <v>0</v>
      </c>
      <c r="CC72">
        <f t="shared" si="36"/>
        <v>2</v>
      </c>
      <c r="CE72">
        <f t="shared" si="37"/>
        <v>0</v>
      </c>
      <c r="CF72">
        <f t="shared" si="38"/>
        <v>0</v>
      </c>
      <c r="CG72">
        <f t="shared" si="39"/>
        <v>2</v>
      </c>
      <c r="CI72">
        <f t="shared" si="40"/>
        <v>0</v>
      </c>
      <c r="CJ72">
        <f t="shared" si="41"/>
        <v>0</v>
      </c>
    </row>
    <row r="73" spans="1:88" x14ac:dyDescent="0.3">
      <c r="A73" t="s">
        <v>139</v>
      </c>
      <c r="B73" t="s">
        <v>82</v>
      </c>
      <c r="C73">
        <v>43.358911999999997</v>
      </c>
      <c r="D73">
        <v>-80.043032999999994</v>
      </c>
      <c r="E73">
        <v>39.028505357466301</v>
      </c>
      <c r="F73" s="7">
        <v>43656</v>
      </c>
      <c r="I73" s="6">
        <v>1</v>
      </c>
      <c r="BB73">
        <f t="shared" si="42"/>
        <v>2</v>
      </c>
      <c r="BC73">
        <v>2</v>
      </c>
      <c r="BD73">
        <v>0</v>
      </c>
      <c r="BE73">
        <v>4</v>
      </c>
      <c r="BG73" t="s">
        <v>140</v>
      </c>
      <c r="BK73">
        <f t="shared" si="22"/>
        <v>0</v>
      </c>
      <c r="BL73">
        <f t="shared" si="23"/>
        <v>0</v>
      </c>
      <c r="BM73">
        <f t="shared" si="24"/>
        <v>0</v>
      </c>
      <c r="BN73">
        <f t="shared" si="25"/>
        <v>0</v>
      </c>
      <c r="BO73">
        <f t="shared" si="26"/>
        <v>0</v>
      </c>
      <c r="BP73">
        <f t="shared" si="27"/>
        <v>0</v>
      </c>
      <c r="BQ73">
        <f t="shared" si="28"/>
        <v>0</v>
      </c>
      <c r="BR73">
        <f t="shared" si="29"/>
        <v>0</v>
      </c>
      <c r="BS73">
        <f t="shared" si="30"/>
        <v>0</v>
      </c>
      <c r="BT73">
        <f t="shared" si="31"/>
        <v>0</v>
      </c>
      <c r="BU73">
        <f t="shared" si="32"/>
        <v>0</v>
      </c>
      <c r="BW73">
        <f t="shared" si="33"/>
        <v>1</v>
      </c>
      <c r="BY73">
        <f t="shared" si="43"/>
        <v>1</v>
      </c>
      <c r="CA73">
        <f t="shared" si="34"/>
        <v>0</v>
      </c>
      <c r="CB73">
        <f t="shared" si="35"/>
        <v>0</v>
      </c>
      <c r="CC73">
        <f t="shared" si="36"/>
        <v>1</v>
      </c>
      <c r="CE73">
        <f t="shared" si="37"/>
        <v>0</v>
      </c>
      <c r="CF73">
        <f t="shared" si="38"/>
        <v>0</v>
      </c>
      <c r="CG73">
        <f t="shared" si="39"/>
        <v>1</v>
      </c>
      <c r="CI73">
        <f t="shared" si="40"/>
        <v>0</v>
      </c>
      <c r="CJ73">
        <f t="shared" si="41"/>
        <v>0</v>
      </c>
    </row>
    <row r="74" spans="1:88" x14ac:dyDescent="0.3">
      <c r="A74" t="s">
        <v>139</v>
      </c>
      <c r="B74" t="s">
        <v>83</v>
      </c>
      <c r="C74">
        <v>43.358911999999997</v>
      </c>
      <c r="D74">
        <v>-80.043032999999994</v>
      </c>
      <c r="E74">
        <v>39.028505357466301</v>
      </c>
      <c r="F74" s="7">
        <v>43656</v>
      </c>
      <c r="I74" s="6">
        <v>1</v>
      </c>
      <c r="J74" s="8">
        <v>1</v>
      </c>
      <c r="BB74">
        <f t="shared" si="42"/>
        <v>2</v>
      </c>
      <c r="BC74">
        <v>4</v>
      </c>
      <c r="BD74">
        <v>0</v>
      </c>
      <c r="BE74">
        <v>6</v>
      </c>
      <c r="BK74">
        <f t="shared" si="22"/>
        <v>0</v>
      </c>
      <c r="BL74">
        <f t="shared" si="23"/>
        <v>0</v>
      </c>
      <c r="BM74">
        <f t="shared" si="24"/>
        <v>0</v>
      </c>
      <c r="BN74">
        <f t="shared" si="25"/>
        <v>0</v>
      </c>
      <c r="BO74">
        <f t="shared" si="26"/>
        <v>0</v>
      </c>
      <c r="BP74">
        <f t="shared" si="27"/>
        <v>0</v>
      </c>
      <c r="BQ74">
        <f t="shared" si="28"/>
        <v>0</v>
      </c>
      <c r="BR74">
        <f t="shared" si="29"/>
        <v>0</v>
      </c>
      <c r="BS74">
        <f t="shared" si="30"/>
        <v>1</v>
      </c>
      <c r="BT74">
        <f t="shared" si="31"/>
        <v>1</v>
      </c>
      <c r="BU74">
        <f t="shared" si="32"/>
        <v>0</v>
      </c>
      <c r="BW74">
        <f t="shared" si="33"/>
        <v>2</v>
      </c>
      <c r="BY74">
        <f t="shared" si="43"/>
        <v>1</v>
      </c>
      <c r="CA74">
        <f t="shared" si="34"/>
        <v>0</v>
      </c>
      <c r="CB74">
        <f t="shared" si="35"/>
        <v>0</v>
      </c>
      <c r="CC74">
        <f t="shared" si="36"/>
        <v>2</v>
      </c>
      <c r="CE74">
        <f t="shared" si="37"/>
        <v>0</v>
      </c>
      <c r="CF74">
        <f t="shared" si="38"/>
        <v>0</v>
      </c>
      <c r="CG74">
        <f t="shared" si="39"/>
        <v>1</v>
      </c>
      <c r="CI74">
        <f t="shared" si="40"/>
        <v>3</v>
      </c>
      <c r="CJ74">
        <f t="shared" si="41"/>
        <v>2</v>
      </c>
    </row>
    <row r="75" spans="1:88" x14ac:dyDescent="0.3">
      <c r="A75" t="s">
        <v>141</v>
      </c>
      <c r="B75" t="s">
        <v>79</v>
      </c>
      <c r="C75">
        <v>43.349550999999998</v>
      </c>
      <c r="D75">
        <v>-80.098406999999995</v>
      </c>
      <c r="E75">
        <v>41.740484523883964</v>
      </c>
      <c r="F75" s="7">
        <v>43656</v>
      </c>
      <c r="AF75">
        <v>2</v>
      </c>
      <c r="BB75">
        <f t="shared" si="42"/>
        <v>3</v>
      </c>
      <c r="BC75">
        <v>2</v>
      </c>
      <c r="BD75">
        <v>0</v>
      </c>
      <c r="BE75">
        <v>5</v>
      </c>
      <c r="BK75">
        <f t="shared" si="22"/>
        <v>0</v>
      </c>
      <c r="BL75">
        <f t="shared" si="23"/>
        <v>0</v>
      </c>
      <c r="BM75">
        <f t="shared" si="24"/>
        <v>0</v>
      </c>
      <c r="BN75">
        <f t="shared" si="25"/>
        <v>0</v>
      </c>
      <c r="BO75">
        <f t="shared" si="26"/>
        <v>0</v>
      </c>
      <c r="BP75">
        <f t="shared" si="27"/>
        <v>0</v>
      </c>
      <c r="BQ75">
        <f t="shared" si="28"/>
        <v>0</v>
      </c>
      <c r="BR75">
        <f t="shared" si="29"/>
        <v>0</v>
      </c>
      <c r="BS75">
        <f t="shared" si="30"/>
        <v>0</v>
      </c>
      <c r="BT75">
        <f t="shared" si="31"/>
        <v>0</v>
      </c>
      <c r="BU75">
        <f t="shared" si="32"/>
        <v>0</v>
      </c>
      <c r="BW75">
        <f t="shared" si="33"/>
        <v>2</v>
      </c>
      <c r="BY75">
        <f t="shared" si="43"/>
        <v>0</v>
      </c>
      <c r="CA75">
        <f t="shared" si="34"/>
        <v>0</v>
      </c>
      <c r="CB75">
        <f t="shared" si="35"/>
        <v>0</v>
      </c>
      <c r="CC75">
        <f t="shared" si="36"/>
        <v>0</v>
      </c>
      <c r="CE75">
        <f t="shared" si="37"/>
        <v>0</v>
      </c>
      <c r="CF75">
        <f t="shared" si="38"/>
        <v>0</v>
      </c>
      <c r="CG75">
        <f t="shared" si="39"/>
        <v>0</v>
      </c>
      <c r="CI75">
        <f t="shared" si="40"/>
        <v>0</v>
      </c>
      <c r="CJ75">
        <f t="shared" si="41"/>
        <v>0</v>
      </c>
    </row>
    <row r="76" spans="1:88" x14ac:dyDescent="0.3">
      <c r="A76" t="s">
        <v>141</v>
      </c>
      <c r="B76" t="s">
        <v>82</v>
      </c>
      <c r="C76">
        <v>43.349550999999998</v>
      </c>
      <c r="D76">
        <v>-80.098406999999995</v>
      </c>
      <c r="E76">
        <v>41.740484523883964</v>
      </c>
      <c r="F76" s="7">
        <v>43656</v>
      </c>
      <c r="Y76">
        <v>6</v>
      </c>
      <c r="AG76" s="4">
        <v>1</v>
      </c>
      <c r="BB76">
        <f t="shared" si="42"/>
        <v>4</v>
      </c>
      <c r="BC76">
        <v>2</v>
      </c>
      <c r="BD76">
        <v>0</v>
      </c>
      <c r="BE76">
        <v>6</v>
      </c>
      <c r="BK76">
        <f t="shared" si="22"/>
        <v>0</v>
      </c>
      <c r="BL76">
        <f t="shared" si="23"/>
        <v>0</v>
      </c>
      <c r="BM76">
        <f t="shared" si="24"/>
        <v>0</v>
      </c>
      <c r="BN76">
        <f t="shared" si="25"/>
        <v>1</v>
      </c>
      <c r="BO76">
        <f t="shared" si="26"/>
        <v>0</v>
      </c>
      <c r="BP76">
        <f t="shared" si="27"/>
        <v>0</v>
      </c>
      <c r="BQ76">
        <f t="shared" si="28"/>
        <v>0</v>
      </c>
      <c r="BR76">
        <f t="shared" si="29"/>
        <v>0</v>
      </c>
      <c r="BS76">
        <f t="shared" si="30"/>
        <v>0</v>
      </c>
      <c r="BT76">
        <f t="shared" si="31"/>
        <v>0</v>
      </c>
      <c r="BU76">
        <f t="shared" si="32"/>
        <v>0</v>
      </c>
      <c r="BW76">
        <f t="shared" si="33"/>
        <v>7</v>
      </c>
      <c r="BY76">
        <f t="shared" si="43"/>
        <v>1</v>
      </c>
      <c r="CA76">
        <f t="shared" si="34"/>
        <v>6</v>
      </c>
      <c r="CB76">
        <f t="shared" si="35"/>
        <v>1</v>
      </c>
      <c r="CC76">
        <f t="shared" si="36"/>
        <v>0</v>
      </c>
      <c r="CE76">
        <f t="shared" si="37"/>
        <v>0</v>
      </c>
      <c r="CF76">
        <f t="shared" si="38"/>
        <v>1</v>
      </c>
      <c r="CG76">
        <f t="shared" si="39"/>
        <v>0</v>
      </c>
      <c r="CI76">
        <f t="shared" si="40"/>
        <v>2</v>
      </c>
      <c r="CJ76">
        <f t="shared" si="41"/>
        <v>1</v>
      </c>
    </row>
    <row r="77" spans="1:88" x14ac:dyDescent="0.3">
      <c r="A77" t="s">
        <v>142</v>
      </c>
      <c r="B77" t="s">
        <v>79</v>
      </c>
      <c r="C77">
        <v>43.357422</v>
      </c>
      <c r="D77">
        <v>-80.052571999999998</v>
      </c>
      <c r="E77">
        <v>39.489793800478559</v>
      </c>
      <c r="F77" s="7">
        <v>43656</v>
      </c>
      <c r="I77" s="6">
        <v>3</v>
      </c>
      <c r="BB77">
        <f t="shared" si="42"/>
        <v>1</v>
      </c>
      <c r="BC77">
        <v>3</v>
      </c>
      <c r="BD77">
        <v>0</v>
      </c>
      <c r="BE77">
        <v>4</v>
      </c>
      <c r="BG77" t="s">
        <v>143</v>
      </c>
      <c r="BK77">
        <f t="shared" si="22"/>
        <v>0</v>
      </c>
      <c r="BL77">
        <f t="shared" si="23"/>
        <v>0</v>
      </c>
      <c r="BM77">
        <f t="shared" si="24"/>
        <v>0</v>
      </c>
      <c r="BN77">
        <f t="shared" si="25"/>
        <v>0</v>
      </c>
      <c r="BO77">
        <f t="shared" si="26"/>
        <v>0</v>
      </c>
      <c r="BP77">
        <f t="shared" si="27"/>
        <v>0</v>
      </c>
      <c r="BQ77">
        <f t="shared" si="28"/>
        <v>0</v>
      </c>
      <c r="BR77">
        <f t="shared" si="29"/>
        <v>0</v>
      </c>
      <c r="BS77">
        <f t="shared" si="30"/>
        <v>0</v>
      </c>
      <c r="BT77">
        <f t="shared" si="31"/>
        <v>0</v>
      </c>
      <c r="BU77">
        <f t="shared" si="32"/>
        <v>0</v>
      </c>
      <c r="BW77">
        <f t="shared" si="33"/>
        <v>3</v>
      </c>
      <c r="BY77">
        <f t="shared" si="43"/>
        <v>3</v>
      </c>
      <c r="CA77">
        <f t="shared" si="34"/>
        <v>0</v>
      </c>
      <c r="CB77">
        <f t="shared" si="35"/>
        <v>0</v>
      </c>
      <c r="CC77">
        <f t="shared" si="36"/>
        <v>3</v>
      </c>
      <c r="CE77">
        <f t="shared" si="37"/>
        <v>0</v>
      </c>
      <c r="CF77">
        <f t="shared" si="38"/>
        <v>0</v>
      </c>
      <c r="CG77">
        <f t="shared" si="39"/>
        <v>3</v>
      </c>
      <c r="CI77">
        <f t="shared" si="40"/>
        <v>0</v>
      </c>
      <c r="CJ77">
        <f t="shared" si="41"/>
        <v>0</v>
      </c>
    </row>
    <row r="78" spans="1:88" x14ac:dyDescent="0.3">
      <c r="A78" t="s">
        <v>142</v>
      </c>
      <c r="B78" t="s">
        <v>82</v>
      </c>
      <c r="C78">
        <v>43.357422</v>
      </c>
      <c r="D78">
        <v>-80.052571999999998</v>
      </c>
      <c r="E78">
        <v>39.489793800478559</v>
      </c>
      <c r="F78" s="7">
        <v>43656</v>
      </c>
      <c r="I78" s="6">
        <v>3</v>
      </c>
      <c r="BB78">
        <f t="shared" si="42"/>
        <v>4</v>
      </c>
      <c r="BC78">
        <v>2</v>
      </c>
      <c r="BD78">
        <v>0</v>
      </c>
      <c r="BE78">
        <v>6</v>
      </c>
      <c r="BG78" t="s">
        <v>144</v>
      </c>
      <c r="BK78">
        <f t="shared" si="22"/>
        <v>0</v>
      </c>
      <c r="BL78">
        <f t="shared" si="23"/>
        <v>0</v>
      </c>
      <c r="BM78">
        <f t="shared" si="24"/>
        <v>0</v>
      </c>
      <c r="BN78">
        <f t="shared" si="25"/>
        <v>0</v>
      </c>
      <c r="BO78">
        <f t="shared" si="26"/>
        <v>0</v>
      </c>
      <c r="BP78">
        <f t="shared" si="27"/>
        <v>0</v>
      </c>
      <c r="BQ78">
        <f t="shared" si="28"/>
        <v>0</v>
      </c>
      <c r="BR78">
        <f t="shared" si="29"/>
        <v>0</v>
      </c>
      <c r="BS78">
        <f t="shared" si="30"/>
        <v>0</v>
      </c>
      <c r="BT78">
        <f t="shared" si="31"/>
        <v>0</v>
      </c>
      <c r="BU78">
        <f t="shared" si="32"/>
        <v>0</v>
      </c>
      <c r="BW78">
        <f t="shared" si="33"/>
        <v>3</v>
      </c>
      <c r="BY78">
        <f t="shared" si="43"/>
        <v>3</v>
      </c>
      <c r="CA78">
        <f t="shared" si="34"/>
        <v>0</v>
      </c>
      <c r="CB78">
        <f t="shared" si="35"/>
        <v>0</v>
      </c>
      <c r="CC78">
        <f t="shared" si="36"/>
        <v>3</v>
      </c>
      <c r="CE78">
        <f t="shared" si="37"/>
        <v>0</v>
      </c>
      <c r="CF78">
        <f t="shared" si="38"/>
        <v>0</v>
      </c>
      <c r="CG78">
        <f t="shared" si="39"/>
        <v>3</v>
      </c>
      <c r="CI78">
        <f t="shared" si="40"/>
        <v>0</v>
      </c>
      <c r="CJ78">
        <f t="shared" si="41"/>
        <v>0</v>
      </c>
    </row>
    <row r="79" spans="1:88" x14ac:dyDescent="0.3">
      <c r="A79" t="s">
        <v>142</v>
      </c>
      <c r="B79" t="s">
        <v>83</v>
      </c>
      <c r="C79">
        <v>43.357422</v>
      </c>
      <c r="D79">
        <v>-80.052571999999998</v>
      </c>
      <c r="E79">
        <v>39.489793800478559</v>
      </c>
      <c r="F79" s="7">
        <v>43656</v>
      </c>
      <c r="I79" s="6">
        <v>11</v>
      </c>
      <c r="K79" s="1">
        <v>1</v>
      </c>
      <c r="BB79">
        <f t="shared" si="42"/>
        <v>2</v>
      </c>
      <c r="BC79">
        <v>3</v>
      </c>
      <c r="BD79">
        <v>0</v>
      </c>
      <c r="BE79">
        <v>5</v>
      </c>
      <c r="BK79">
        <f t="shared" si="22"/>
        <v>1</v>
      </c>
      <c r="BL79">
        <f t="shared" si="23"/>
        <v>0</v>
      </c>
      <c r="BM79">
        <f t="shared" si="24"/>
        <v>0</v>
      </c>
      <c r="BN79">
        <f t="shared" si="25"/>
        <v>0</v>
      </c>
      <c r="BO79">
        <f t="shared" si="26"/>
        <v>0</v>
      </c>
      <c r="BP79">
        <f t="shared" si="27"/>
        <v>0</v>
      </c>
      <c r="BQ79">
        <f t="shared" si="28"/>
        <v>0</v>
      </c>
      <c r="BR79">
        <f t="shared" si="29"/>
        <v>0</v>
      </c>
      <c r="BS79">
        <f t="shared" si="30"/>
        <v>0</v>
      </c>
      <c r="BT79">
        <f t="shared" si="31"/>
        <v>0</v>
      </c>
      <c r="BU79">
        <f t="shared" si="32"/>
        <v>0</v>
      </c>
      <c r="BW79">
        <f t="shared" si="33"/>
        <v>12</v>
      </c>
      <c r="BY79">
        <f t="shared" si="43"/>
        <v>12</v>
      </c>
      <c r="CA79">
        <f t="shared" si="34"/>
        <v>1</v>
      </c>
      <c r="CB79">
        <f t="shared" si="35"/>
        <v>0</v>
      </c>
      <c r="CC79">
        <f t="shared" si="36"/>
        <v>11</v>
      </c>
      <c r="CE79">
        <f t="shared" si="37"/>
        <v>1</v>
      </c>
      <c r="CF79">
        <f t="shared" si="38"/>
        <v>0</v>
      </c>
      <c r="CG79">
        <f t="shared" si="39"/>
        <v>11</v>
      </c>
      <c r="CI79">
        <f t="shared" si="40"/>
        <v>1</v>
      </c>
      <c r="CJ79">
        <f t="shared" si="41"/>
        <v>1</v>
      </c>
    </row>
    <row r="80" spans="1:88" x14ac:dyDescent="0.3">
      <c r="A80" t="s">
        <v>145</v>
      </c>
      <c r="B80" t="s">
        <v>79</v>
      </c>
      <c r="C80">
        <v>43.321018000000002</v>
      </c>
      <c r="D80">
        <v>-80.049312999999998</v>
      </c>
      <c r="E80">
        <v>40.735362961623842</v>
      </c>
      <c r="F80" s="7">
        <v>43656</v>
      </c>
      <c r="I80" s="6">
        <v>1</v>
      </c>
      <c r="AF80">
        <v>2</v>
      </c>
      <c r="AH80" s="1">
        <v>2</v>
      </c>
      <c r="AI80" s="4">
        <v>1</v>
      </c>
      <c r="BB80">
        <f t="shared" si="42"/>
        <v>1</v>
      </c>
      <c r="BC80">
        <v>3</v>
      </c>
      <c r="BD80">
        <v>0</v>
      </c>
      <c r="BE80">
        <v>4</v>
      </c>
      <c r="BK80">
        <f t="shared" si="22"/>
        <v>2</v>
      </c>
      <c r="BL80">
        <f t="shared" si="23"/>
        <v>0</v>
      </c>
      <c r="BM80">
        <f t="shared" si="24"/>
        <v>0</v>
      </c>
      <c r="BN80">
        <f t="shared" si="25"/>
        <v>0</v>
      </c>
      <c r="BO80">
        <f t="shared" si="26"/>
        <v>0</v>
      </c>
      <c r="BP80">
        <f t="shared" si="27"/>
        <v>0</v>
      </c>
      <c r="BQ80">
        <f t="shared" si="28"/>
        <v>0</v>
      </c>
      <c r="BR80">
        <f t="shared" si="29"/>
        <v>0</v>
      </c>
      <c r="BS80">
        <f t="shared" si="30"/>
        <v>0</v>
      </c>
      <c r="BT80">
        <f t="shared" si="31"/>
        <v>0</v>
      </c>
      <c r="BU80">
        <f t="shared" si="32"/>
        <v>0</v>
      </c>
      <c r="BW80">
        <f t="shared" si="33"/>
        <v>6</v>
      </c>
      <c r="BY80">
        <f t="shared" si="43"/>
        <v>4</v>
      </c>
      <c r="CA80">
        <f t="shared" si="34"/>
        <v>2</v>
      </c>
      <c r="CB80">
        <f t="shared" si="35"/>
        <v>1</v>
      </c>
      <c r="CC80">
        <f t="shared" si="36"/>
        <v>1</v>
      </c>
      <c r="CE80">
        <f t="shared" si="37"/>
        <v>2</v>
      </c>
      <c r="CF80">
        <f t="shared" si="38"/>
        <v>1</v>
      </c>
      <c r="CG80">
        <f t="shared" si="39"/>
        <v>1</v>
      </c>
      <c r="CI80">
        <f t="shared" si="40"/>
        <v>2</v>
      </c>
      <c r="CJ80">
        <f t="shared" si="41"/>
        <v>1</v>
      </c>
    </row>
    <row r="81" spans="1:88" x14ac:dyDescent="0.3">
      <c r="A81" t="s">
        <v>145</v>
      </c>
      <c r="B81" t="s">
        <v>82</v>
      </c>
      <c r="C81">
        <v>43.321018000000002</v>
      </c>
      <c r="D81">
        <v>-80.049312999999998</v>
      </c>
      <c r="E81">
        <v>40.735362961623842</v>
      </c>
      <c r="F81" s="7">
        <v>43656</v>
      </c>
      <c r="I81" s="6">
        <v>1</v>
      </c>
      <c r="AF81">
        <v>1</v>
      </c>
      <c r="BB81">
        <f t="shared" si="42"/>
        <v>2</v>
      </c>
      <c r="BC81">
        <v>2</v>
      </c>
      <c r="BD81">
        <v>0</v>
      </c>
      <c r="BE81">
        <v>4</v>
      </c>
      <c r="BK81">
        <f t="shared" si="22"/>
        <v>0</v>
      </c>
      <c r="BL81">
        <f t="shared" si="23"/>
        <v>0</v>
      </c>
      <c r="BM81">
        <f t="shared" si="24"/>
        <v>0</v>
      </c>
      <c r="BN81">
        <f t="shared" si="25"/>
        <v>0</v>
      </c>
      <c r="BO81">
        <f t="shared" si="26"/>
        <v>0</v>
      </c>
      <c r="BP81">
        <f t="shared" si="27"/>
        <v>0</v>
      </c>
      <c r="BQ81">
        <f t="shared" si="28"/>
        <v>0</v>
      </c>
      <c r="BR81">
        <f t="shared" si="29"/>
        <v>0</v>
      </c>
      <c r="BS81">
        <f t="shared" si="30"/>
        <v>0</v>
      </c>
      <c r="BT81">
        <f t="shared" si="31"/>
        <v>0</v>
      </c>
      <c r="BU81">
        <f t="shared" si="32"/>
        <v>0</v>
      </c>
      <c r="BW81">
        <f t="shared" si="33"/>
        <v>2</v>
      </c>
      <c r="BY81">
        <f t="shared" si="43"/>
        <v>1</v>
      </c>
      <c r="CA81">
        <f t="shared" si="34"/>
        <v>0</v>
      </c>
      <c r="CB81">
        <f t="shared" si="35"/>
        <v>0</v>
      </c>
      <c r="CC81">
        <f t="shared" si="36"/>
        <v>1</v>
      </c>
      <c r="CE81">
        <f t="shared" si="37"/>
        <v>0</v>
      </c>
      <c r="CF81">
        <f t="shared" si="38"/>
        <v>0</v>
      </c>
      <c r="CG81">
        <f t="shared" si="39"/>
        <v>1</v>
      </c>
      <c r="CI81">
        <f t="shared" si="40"/>
        <v>0</v>
      </c>
      <c r="CJ81">
        <f t="shared" si="41"/>
        <v>0</v>
      </c>
    </row>
    <row r="82" spans="1:88" x14ac:dyDescent="0.3">
      <c r="A82" t="s">
        <v>145</v>
      </c>
      <c r="B82" t="s">
        <v>83</v>
      </c>
      <c r="C82">
        <v>43.321018000000002</v>
      </c>
      <c r="D82">
        <v>-80.049312999999998</v>
      </c>
      <c r="E82">
        <v>40.735362961623842</v>
      </c>
      <c r="F82" s="7">
        <v>43656</v>
      </c>
      <c r="BB82">
        <f t="shared" si="42"/>
        <v>1</v>
      </c>
      <c r="BC82">
        <v>2</v>
      </c>
      <c r="BD82">
        <v>0</v>
      </c>
      <c r="BE82">
        <v>3</v>
      </c>
      <c r="BK82">
        <f t="shared" si="22"/>
        <v>0</v>
      </c>
      <c r="BL82">
        <f t="shared" si="23"/>
        <v>0</v>
      </c>
      <c r="BM82">
        <f t="shared" si="24"/>
        <v>0</v>
      </c>
      <c r="BN82">
        <f t="shared" si="25"/>
        <v>0</v>
      </c>
      <c r="BO82">
        <f t="shared" si="26"/>
        <v>0</v>
      </c>
      <c r="BP82">
        <f t="shared" si="27"/>
        <v>0</v>
      </c>
      <c r="BQ82">
        <f t="shared" si="28"/>
        <v>0</v>
      </c>
      <c r="BR82">
        <f t="shared" si="29"/>
        <v>0</v>
      </c>
      <c r="BS82">
        <f t="shared" si="30"/>
        <v>0</v>
      </c>
      <c r="BT82">
        <f t="shared" si="31"/>
        <v>0</v>
      </c>
      <c r="BU82">
        <f t="shared" si="32"/>
        <v>0</v>
      </c>
      <c r="BW82">
        <f t="shared" si="33"/>
        <v>0</v>
      </c>
      <c r="BY82">
        <f t="shared" si="43"/>
        <v>0</v>
      </c>
      <c r="CA82">
        <f t="shared" si="34"/>
        <v>0</v>
      </c>
      <c r="CB82">
        <f t="shared" si="35"/>
        <v>0</v>
      </c>
      <c r="CC82">
        <f t="shared" si="36"/>
        <v>0</v>
      </c>
      <c r="CE82">
        <f t="shared" si="37"/>
        <v>0</v>
      </c>
      <c r="CF82">
        <f t="shared" si="38"/>
        <v>0</v>
      </c>
      <c r="CG82">
        <f t="shared" si="39"/>
        <v>0</v>
      </c>
      <c r="CI82">
        <f t="shared" si="40"/>
        <v>0</v>
      </c>
      <c r="CJ82">
        <f t="shared" si="41"/>
        <v>0</v>
      </c>
    </row>
    <row r="83" spans="1:88" x14ac:dyDescent="0.3">
      <c r="A83" t="s">
        <v>146</v>
      </c>
      <c r="B83" t="s">
        <v>79</v>
      </c>
      <c r="C83">
        <v>43.330041999999999</v>
      </c>
      <c r="D83">
        <v>-79.995565999999997</v>
      </c>
      <c r="E83">
        <v>38.176490993876349</v>
      </c>
      <c r="F83" s="7">
        <v>43656</v>
      </c>
      <c r="BB83">
        <f t="shared" si="42"/>
        <v>2</v>
      </c>
      <c r="BC83">
        <v>3</v>
      </c>
      <c r="BD83">
        <v>0</v>
      </c>
      <c r="BE83">
        <v>5</v>
      </c>
      <c r="BK83">
        <f t="shared" si="22"/>
        <v>0</v>
      </c>
      <c r="BL83">
        <f t="shared" si="23"/>
        <v>0</v>
      </c>
      <c r="BM83">
        <f t="shared" si="24"/>
        <v>0</v>
      </c>
      <c r="BN83">
        <f t="shared" si="25"/>
        <v>0</v>
      </c>
      <c r="BO83">
        <f t="shared" si="26"/>
        <v>0</v>
      </c>
      <c r="BP83">
        <f t="shared" si="27"/>
        <v>0</v>
      </c>
      <c r="BQ83">
        <f t="shared" si="28"/>
        <v>0</v>
      </c>
      <c r="BR83">
        <f t="shared" si="29"/>
        <v>0</v>
      </c>
      <c r="BS83">
        <f t="shared" si="30"/>
        <v>0</v>
      </c>
      <c r="BT83">
        <f t="shared" si="31"/>
        <v>0</v>
      </c>
      <c r="BU83">
        <f t="shared" si="32"/>
        <v>0</v>
      </c>
      <c r="BW83">
        <f t="shared" si="33"/>
        <v>0</v>
      </c>
      <c r="BY83">
        <f t="shared" si="43"/>
        <v>0</v>
      </c>
      <c r="CA83">
        <f t="shared" si="34"/>
        <v>0</v>
      </c>
      <c r="CB83">
        <f t="shared" si="35"/>
        <v>0</v>
      </c>
      <c r="CC83">
        <f t="shared" si="36"/>
        <v>0</v>
      </c>
      <c r="CE83">
        <f t="shared" si="37"/>
        <v>0</v>
      </c>
      <c r="CF83">
        <f t="shared" si="38"/>
        <v>0</v>
      </c>
      <c r="CG83">
        <f t="shared" si="39"/>
        <v>0</v>
      </c>
      <c r="CI83">
        <f t="shared" si="40"/>
        <v>0</v>
      </c>
      <c r="CJ83">
        <f t="shared" si="41"/>
        <v>0</v>
      </c>
    </row>
    <row r="84" spans="1:88" x14ac:dyDescent="0.3">
      <c r="A84" t="s">
        <v>146</v>
      </c>
      <c r="B84" t="s">
        <v>82</v>
      </c>
      <c r="C84">
        <v>43.330041999999999</v>
      </c>
      <c r="D84">
        <v>-79.995565999999997</v>
      </c>
      <c r="E84">
        <v>38.176490993876349</v>
      </c>
      <c r="F84" s="7">
        <v>43656</v>
      </c>
      <c r="BB84">
        <f t="shared" si="42"/>
        <v>3</v>
      </c>
      <c r="BC84">
        <v>2</v>
      </c>
      <c r="BD84">
        <v>0</v>
      </c>
      <c r="BE84">
        <v>5</v>
      </c>
      <c r="BG84" t="s">
        <v>147</v>
      </c>
      <c r="BK84">
        <f t="shared" si="22"/>
        <v>0</v>
      </c>
      <c r="BL84">
        <f t="shared" si="23"/>
        <v>0</v>
      </c>
      <c r="BM84">
        <f t="shared" si="24"/>
        <v>0</v>
      </c>
      <c r="BN84">
        <f t="shared" si="25"/>
        <v>0</v>
      </c>
      <c r="BO84">
        <f t="shared" si="26"/>
        <v>0</v>
      </c>
      <c r="BP84">
        <f t="shared" si="27"/>
        <v>0</v>
      </c>
      <c r="BQ84">
        <f t="shared" si="28"/>
        <v>0</v>
      </c>
      <c r="BR84">
        <f t="shared" si="29"/>
        <v>0</v>
      </c>
      <c r="BS84">
        <f t="shared" si="30"/>
        <v>0</v>
      </c>
      <c r="BT84">
        <f t="shared" si="31"/>
        <v>0</v>
      </c>
      <c r="BU84">
        <f t="shared" si="32"/>
        <v>0</v>
      </c>
      <c r="BW84">
        <f t="shared" si="33"/>
        <v>0</v>
      </c>
      <c r="BY84">
        <f t="shared" si="43"/>
        <v>0</v>
      </c>
      <c r="CA84">
        <f t="shared" si="34"/>
        <v>0</v>
      </c>
      <c r="CB84">
        <f t="shared" si="35"/>
        <v>0</v>
      </c>
      <c r="CC84">
        <f t="shared" si="36"/>
        <v>0</v>
      </c>
      <c r="CE84">
        <f t="shared" si="37"/>
        <v>0</v>
      </c>
      <c r="CF84">
        <f t="shared" si="38"/>
        <v>0</v>
      </c>
      <c r="CG84">
        <f t="shared" si="39"/>
        <v>0</v>
      </c>
      <c r="CI84">
        <f t="shared" si="40"/>
        <v>0</v>
      </c>
      <c r="CJ84">
        <f t="shared" si="41"/>
        <v>0</v>
      </c>
    </row>
    <row r="85" spans="1:88" x14ac:dyDescent="0.3">
      <c r="A85" t="s">
        <v>148</v>
      </c>
      <c r="B85" t="s">
        <v>79</v>
      </c>
      <c r="C85">
        <v>43.343046000000001</v>
      </c>
      <c r="D85">
        <v>-79.959704000000002</v>
      </c>
      <c r="E85">
        <v>36.194334429129185</v>
      </c>
      <c r="F85" s="7">
        <v>43656</v>
      </c>
      <c r="I85" s="6">
        <v>1</v>
      </c>
      <c r="K85" s="1">
        <v>2</v>
      </c>
      <c r="BB85">
        <f t="shared" si="42"/>
        <v>0</v>
      </c>
      <c r="BC85">
        <v>3</v>
      </c>
      <c r="BD85">
        <v>0</v>
      </c>
      <c r="BE85">
        <v>3</v>
      </c>
      <c r="BK85">
        <f t="shared" si="22"/>
        <v>2</v>
      </c>
      <c r="BL85">
        <f t="shared" si="23"/>
        <v>0</v>
      </c>
      <c r="BM85">
        <f t="shared" si="24"/>
        <v>0</v>
      </c>
      <c r="BN85">
        <f t="shared" si="25"/>
        <v>0</v>
      </c>
      <c r="BO85">
        <f t="shared" si="26"/>
        <v>0</v>
      </c>
      <c r="BP85">
        <f t="shared" si="27"/>
        <v>0</v>
      </c>
      <c r="BQ85">
        <f t="shared" si="28"/>
        <v>0</v>
      </c>
      <c r="BR85">
        <f t="shared" si="29"/>
        <v>0</v>
      </c>
      <c r="BS85">
        <f t="shared" si="30"/>
        <v>0</v>
      </c>
      <c r="BT85">
        <f t="shared" si="31"/>
        <v>0</v>
      </c>
      <c r="BU85">
        <f t="shared" si="32"/>
        <v>0</v>
      </c>
      <c r="BW85">
        <f t="shared" si="33"/>
        <v>3</v>
      </c>
      <c r="BY85">
        <f t="shared" si="43"/>
        <v>3</v>
      </c>
      <c r="CA85">
        <f t="shared" si="34"/>
        <v>2</v>
      </c>
      <c r="CB85">
        <f t="shared" si="35"/>
        <v>0</v>
      </c>
      <c r="CC85">
        <f t="shared" si="36"/>
        <v>1</v>
      </c>
      <c r="CE85">
        <f t="shared" si="37"/>
        <v>2</v>
      </c>
      <c r="CF85">
        <f t="shared" si="38"/>
        <v>0</v>
      </c>
      <c r="CG85">
        <f t="shared" si="39"/>
        <v>1</v>
      </c>
      <c r="CI85">
        <f t="shared" si="40"/>
        <v>1</v>
      </c>
      <c r="CJ85">
        <f t="shared" si="41"/>
        <v>1</v>
      </c>
    </row>
    <row r="86" spans="1:88" x14ac:dyDescent="0.3">
      <c r="A86" t="s">
        <v>148</v>
      </c>
      <c r="B86" t="s">
        <v>82</v>
      </c>
      <c r="C86">
        <v>43.343046000000001</v>
      </c>
      <c r="D86">
        <v>-79.959704000000002</v>
      </c>
      <c r="E86">
        <v>36.194334429129185</v>
      </c>
      <c r="F86" s="7">
        <v>43656</v>
      </c>
      <c r="M86" s="4">
        <v>1</v>
      </c>
      <c r="BB86">
        <f t="shared" si="42"/>
        <v>2</v>
      </c>
      <c r="BC86">
        <v>2</v>
      </c>
      <c r="BD86">
        <v>0</v>
      </c>
      <c r="BE86">
        <v>4</v>
      </c>
      <c r="BK86">
        <f t="shared" si="22"/>
        <v>0</v>
      </c>
      <c r="BL86">
        <f t="shared" si="23"/>
        <v>0</v>
      </c>
      <c r="BM86">
        <f t="shared" si="24"/>
        <v>0</v>
      </c>
      <c r="BN86">
        <f t="shared" si="25"/>
        <v>0</v>
      </c>
      <c r="BO86">
        <f t="shared" si="26"/>
        <v>0</v>
      </c>
      <c r="BP86">
        <f t="shared" si="27"/>
        <v>1</v>
      </c>
      <c r="BQ86">
        <f t="shared" si="28"/>
        <v>0</v>
      </c>
      <c r="BR86">
        <f t="shared" si="29"/>
        <v>0</v>
      </c>
      <c r="BS86">
        <f t="shared" si="30"/>
        <v>0</v>
      </c>
      <c r="BT86">
        <f t="shared" si="31"/>
        <v>0</v>
      </c>
      <c r="BU86">
        <f t="shared" si="32"/>
        <v>0</v>
      </c>
      <c r="BW86">
        <f t="shared" si="33"/>
        <v>1</v>
      </c>
      <c r="BY86">
        <f t="shared" si="43"/>
        <v>1</v>
      </c>
      <c r="CA86">
        <f t="shared" si="34"/>
        <v>0</v>
      </c>
      <c r="CB86">
        <f t="shared" si="35"/>
        <v>1</v>
      </c>
      <c r="CC86">
        <f t="shared" si="36"/>
        <v>0</v>
      </c>
      <c r="CE86">
        <f t="shared" si="37"/>
        <v>0</v>
      </c>
      <c r="CF86">
        <f t="shared" si="38"/>
        <v>1</v>
      </c>
      <c r="CG86">
        <f t="shared" si="39"/>
        <v>0</v>
      </c>
      <c r="CI86">
        <f t="shared" si="40"/>
        <v>1</v>
      </c>
      <c r="CJ86">
        <f t="shared" si="41"/>
        <v>1</v>
      </c>
    </row>
    <row r="87" spans="1:88" x14ac:dyDescent="0.3">
      <c r="A87" t="s">
        <v>148</v>
      </c>
      <c r="B87" t="s">
        <v>83</v>
      </c>
      <c r="C87">
        <v>43.343046000000001</v>
      </c>
      <c r="D87">
        <v>-79.959704000000002</v>
      </c>
      <c r="E87">
        <v>36.194334429129185</v>
      </c>
      <c r="F87" s="7">
        <v>43656</v>
      </c>
      <c r="BB87">
        <f t="shared" si="42"/>
        <v>3</v>
      </c>
      <c r="BC87">
        <v>2</v>
      </c>
      <c r="BD87">
        <v>0</v>
      </c>
      <c r="BE87">
        <v>5</v>
      </c>
      <c r="BG87" t="s">
        <v>149</v>
      </c>
      <c r="BK87">
        <f t="shared" si="22"/>
        <v>0</v>
      </c>
      <c r="BL87">
        <f t="shared" si="23"/>
        <v>0</v>
      </c>
      <c r="BM87">
        <f t="shared" si="24"/>
        <v>0</v>
      </c>
      <c r="BN87">
        <f t="shared" si="25"/>
        <v>0</v>
      </c>
      <c r="BO87">
        <f t="shared" si="26"/>
        <v>0</v>
      </c>
      <c r="BP87">
        <f t="shared" si="27"/>
        <v>0</v>
      </c>
      <c r="BQ87">
        <f t="shared" si="28"/>
        <v>0</v>
      </c>
      <c r="BR87">
        <f t="shared" si="29"/>
        <v>0</v>
      </c>
      <c r="BS87">
        <f t="shared" si="30"/>
        <v>0</v>
      </c>
      <c r="BT87">
        <f t="shared" si="31"/>
        <v>0</v>
      </c>
      <c r="BU87">
        <f t="shared" si="32"/>
        <v>0</v>
      </c>
      <c r="BW87">
        <f t="shared" si="33"/>
        <v>0</v>
      </c>
      <c r="BY87">
        <f t="shared" si="43"/>
        <v>0</v>
      </c>
      <c r="CA87">
        <f t="shared" si="34"/>
        <v>0</v>
      </c>
      <c r="CB87">
        <f t="shared" si="35"/>
        <v>0</v>
      </c>
      <c r="CC87">
        <f t="shared" si="36"/>
        <v>0</v>
      </c>
      <c r="CE87">
        <f t="shared" si="37"/>
        <v>0</v>
      </c>
      <c r="CF87">
        <f t="shared" si="38"/>
        <v>0</v>
      </c>
      <c r="CG87">
        <f t="shared" si="39"/>
        <v>0</v>
      </c>
      <c r="CI87">
        <f t="shared" si="40"/>
        <v>0</v>
      </c>
      <c r="CJ87">
        <f t="shared" si="41"/>
        <v>0</v>
      </c>
    </row>
    <row r="88" spans="1:88" x14ac:dyDescent="0.3">
      <c r="A88" t="s">
        <v>150</v>
      </c>
      <c r="B88" t="s">
        <v>79</v>
      </c>
      <c r="C88">
        <v>43.589593999999998</v>
      </c>
      <c r="D88">
        <v>-79.638468000000003</v>
      </c>
      <c r="E88">
        <v>13.68268250679235</v>
      </c>
      <c r="F88" s="7">
        <v>43658</v>
      </c>
      <c r="BB88">
        <f t="shared" si="42"/>
        <v>0</v>
      </c>
      <c r="BC88">
        <v>2</v>
      </c>
      <c r="BD88">
        <v>0</v>
      </c>
      <c r="BE88">
        <v>2</v>
      </c>
      <c r="BG88" t="s">
        <v>151</v>
      </c>
      <c r="BK88">
        <f t="shared" si="22"/>
        <v>0</v>
      </c>
      <c r="BL88">
        <f t="shared" si="23"/>
        <v>0</v>
      </c>
      <c r="BM88">
        <f t="shared" si="24"/>
        <v>0</v>
      </c>
      <c r="BN88">
        <f t="shared" si="25"/>
        <v>0</v>
      </c>
      <c r="BO88">
        <f t="shared" si="26"/>
        <v>0</v>
      </c>
      <c r="BP88">
        <f t="shared" si="27"/>
        <v>0</v>
      </c>
      <c r="BQ88">
        <f t="shared" si="28"/>
        <v>0</v>
      </c>
      <c r="BR88">
        <f t="shared" si="29"/>
        <v>0</v>
      </c>
      <c r="BS88">
        <f t="shared" si="30"/>
        <v>0</v>
      </c>
      <c r="BT88">
        <f t="shared" si="31"/>
        <v>0</v>
      </c>
      <c r="BU88">
        <f t="shared" si="32"/>
        <v>0</v>
      </c>
      <c r="BW88">
        <f t="shared" si="33"/>
        <v>0</v>
      </c>
      <c r="BY88">
        <f t="shared" si="43"/>
        <v>0</v>
      </c>
      <c r="CA88">
        <f t="shared" si="34"/>
        <v>0</v>
      </c>
      <c r="CB88">
        <f t="shared" si="35"/>
        <v>0</v>
      </c>
      <c r="CC88">
        <f t="shared" si="36"/>
        <v>0</v>
      </c>
      <c r="CE88">
        <f t="shared" si="37"/>
        <v>0</v>
      </c>
      <c r="CF88">
        <f t="shared" si="38"/>
        <v>0</v>
      </c>
      <c r="CG88">
        <f t="shared" si="39"/>
        <v>0</v>
      </c>
      <c r="CI88">
        <f t="shared" si="40"/>
        <v>0</v>
      </c>
      <c r="CJ88">
        <f t="shared" si="41"/>
        <v>0</v>
      </c>
    </row>
    <row r="89" spans="1:88" x14ac:dyDescent="0.3">
      <c r="A89" t="s">
        <v>150</v>
      </c>
      <c r="B89" t="s">
        <v>82</v>
      </c>
      <c r="C89">
        <v>43.589593999999998</v>
      </c>
      <c r="D89">
        <v>-79.638468000000003</v>
      </c>
      <c r="E89">
        <v>13.68268250679235</v>
      </c>
      <c r="F89" s="7">
        <v>43658</v>
      </c>
      <c r="BB89">
        <f t="shared" si="42"/>
        <v>0</v>
      </c>
      <c r="BC89">
        <v>3</v>
      </c>
      <c r="BD89">
        <v>0</v>
      </c>
      <c r="BE89">
        <v>3</v>
      </c>
      <c r="BG89" t="s">
        <v>152</v>
      </c>
      <c r="BK89">
        <f t="shared" si="22"/>
        <v>0</v>
      </c>
      <c r="BL89">
        <f t="shared" si="23"/>
        <v>0</v>
      </c>
      <c r="BM89">
        <f t="shared" si="24"/>
        <v>0</v>
      </c>
      <c r="BN89">
        <f t="shared" si="25"/>
        <v>0</v>
      </c>
      <c r="BO89">
        <f t="shared" si="26"/>
        <v>0</v>
      </c>
      <c r="BP89">
        <f t="shared" si="27"/>
        <v>0</v>
      </c>
      <c r="BQ89">
        <f t="shared" si="28"/>
        <v>0</v>
      </c>
      <c r="BR89">
        <f t="shared" si="29"/>
        <v>0</v>
      </c>
      <c r="BS89">
        <f t="shared" si="30"/>
        <v>0</v>
      </c>
      <c r="BT89">
        <f t="shared" si="31"/>
        <v>0</v>
      </c>
      <c r="BU89">
        <f t="shared" si="32"/>
        <v>0</v>
      </c>
      <c r="BW89">
        <f t="shared" si="33"/>
        <v>0</v>
      </c>
      <c r="BY89">
        <f t="shared" si="43"/>
        <v>0</v>
      </c>
      <c r="CA89">
        <f t="shared" si="34"/>
        <v>0</v>
      </c>
      <c r="CB89">
        <f t="shared" si="35"/>
        <v>0</v>
      </c>
      <c r="CC89">
        <f t="shared" si="36"/>
        <v>0</v>
      </c>
      <c r="CE89">
        <f t="shared" si="37"/>
        <v>0</v>
      </c>
      <c r="CF89">
        <f t="shared" si="38"/>
        <v>0</v>
      </c>
      <c r="CG89">
        <f t="shared" si="39"/>
        <v>0</v>
      </c>
      <c r="CI89">
        <f t="shared" si="40"/>
        <v>0</v>
      </c>
      <c r="CJ89">
        <f t="shared" si="41"/>
        <v>0</v>
      </c>
    </row>
    <row r="90" spans="1:88" x14ac:dyDescent="0.3">
      <c r="A90" t="s">
        <v>150</v>
      </c>
      <c r="B90" t="s">
        <v>83</v>
      </c>
      <c r="C90">
        <v>43.589593999999998</v>
      </c>
      <c r="D90">
        <v>-79.638468000000003</v>
      </c>
      <c r="E90">
        <v>13.68268250679235</v>
      </c>
      <c r="F90" s="7">
        <v>43658</v>
      </c>
      <c r="BB90">
        <f t="shared" si="42"/>
        <v>0</v>
      </c>
      <c r="BC90">
        <v>3</v>
      </c>
      <c r="BD90">
        <v>0</v>
      </c>
      <c r="BE90">
        <v>3</v>
      </c>
      <c r="BK90">
        <f t="shared" si="22"/>
        <v>0</v>
      </c>
      <c r="BL90">
        <f t="shared" si="23"/>
        <v>0</v>
      </c>
      <c r="BM90">
        <f t="shared" si="24"/>
        <v>0</v>
      </c>
      <c r="BN90">
        <f t="shared" si="25"/>
        <v>0</v>
      </c>
      <c r="BO90">
        <f t="shared" si="26"/>
        <v>0</v>
      </c>
      <c r="BP90">
        <f t="shared" si="27"/>
        <v>0</v>
      </c>
      <c r="BQ90">
        <f t="shared" si="28"/>
        <v>0</v>
      </c>
      <c r="BR90">
        <f t="shared" si="29"/>
        <v>0</v>
      </c>
      <c r="BS90">
        <f t="shared" si="30"/>
        <v>0</v>
      </c>
      <c r="BT90">
        <f t="shared" si="31"/>
        <v>0</v>
      </c>
      <c r="BU90">
        <f t="shared" si="32"/>
        <v>0</v>
      </c>
      <c r="BW90">
        <f t="shared" si="33"/>
        <v>0</v>
      </c>
      <c r="BY90">
        <f t="shared" si="43"/>
        <v>0</v>
      </c>
      <c r="CA90">
        <f t="shared" si="34"/>
        <v>0</v>
      </c>
      <c r="CB90">
        <f t="shared" si="35"/>
        <v>0</v>
      </c>
      <c r="CC90">
        <f t="shared" si="36"/>
        <v>0</v>
      </c>
      <c r="CE90">
        <f t="shared" si="37"/>
        <v>0</v>
      </c>
      <c r="CF90">
        <f t="shared" si="38"/>
        <v>0</v>
      </c>
      <c r="CG90">
        <f t="shared" si="39"/>
        <v>0</v>
      </c>
      <c r="CI90">
        <f t="shared" si="40"/>
        <v>0</v>
      </c>
      <c r="CJ90">
        <f t="shared" si="41"/>
        <v>0</v>
      </c>
    </row>
    <row r="91" spans="1:88" x14ac:dyDescent="0.3">
      <c r="A91" t="s">
        <v>153</v>
      </c>
      <c r="B91" t="s">
        <v>79</v>
      </c>
      <c r="C91">
        <v>43.573690999999997</v>
      </c>
      <c r="D91">
        <v>-79.636480000000006</v>
      </c>
      <c r="E91">
        <v>14.001677974802247</v>
      </c>
      <c r="F91" s="7">
        <v>43658</v>
      </c>
      <c r="BB91">
        <f t="shared" si="42"/>
        <v>0</v>
      </c>
      <c r="BC91">
        <v>3</v>
      </c>
      <c r="BD91">
        <v>0</v>
      </c>
      <c r="BE91">
        <v>3</v>
      </c>
      <c r="BK91">
        <f t="shared" si="22"/>
        <v>0</v>
      </c>
      <c r="BL91">
        <f t="shared" si="23"/>
        <v>0</v>
      </c>
      <c r="BM91">
        <f t="shared" si="24"/>
        <v>0</v>
      </c>
      <c r="BN91">
        <f t="shared" si="25"/>
        <v>0</v>
      </c>
      <c r="BO91">
        <f t="shared" si="26"/>
        <v>0</v>
      </c>
      <c r="BP91">
        <f t="shared" si="27"/>
        <v>0</v>
      </c>
      <c r="BQ91">
        <f t="shared" si="28"/>
        <v>0</v>
      </c>
      <c r="BR91">
        <f t="shared" si="29"/>
        <v>0</v>
      </c>
      <c r="BS91">
        <f t="shared" si="30"/>
        <v>0</v>
      </c>
      <c r="BT91">
        <f t="shared" si="31"/>
        <v>0</v>
      </c>
      <c r="BU91">
        <f t="shared" si="32"/>
        <v>0</v>
      </c>
      <c r="BW91">
        <f t="shared" si="33"/>
        <v>0</v>
      </c>
      <c r="BY91">
        <f t="shared" si="43"/>
        <v>0</v>
      </c>
      <c r="CA91">
        <f t="shared" si="34"/>
        <v>0</v>
      </c>
      <c r="CB91">
        <f t="shared" si="35"/>
        <v>0</v>
      </c>
      <c r="CC91">
        <f t="shared" si="36"/>
        <v>0</v>
      </c>
      <c r="CE91">
        <f t="shared" si="37"/>
        <v>0</v>
      </c>
      <c r="CF91">
        <f t="shared" si="38"/>
        <v>0</v>
      </c>
      <c r="CG91">
        <f t="shared" si="39"/>
        <v>0</v>
      </c>
      <c r="CI91">
        <f t="shared" si="40"/>
        <v>0</v>
      </c>
      <c r="CJ91">
        <f t="shared" si="41"/>
        <v>0</v>
      </c>
    </row>
    <row r="92" spans="1:88" x14ac:dyDescent="0.3">
      <c r="A92" t="s">
        <v>153</v>
      </c>
      <c r="B92" t="s">
        <v>82</v>
      </c>
      <c r="C92">
        <v>43.573690999999997</v>
      </c>
      <c r="D92">
        <v>-79.636480000000006</v>
      </c>
      <c r="E92">
        <v>14.001677974802247</v>
      </c>
      <c r="F92" s="7">
        <v>43658</v>
      </c>
      <c r="K92" s="1">
        <v>1</v>
      </c>
      <c r="BB92">
        <f t="shared" si="42"/>
        <v>0</v>
      </c>
      <c r="BC92">
        <v>2</v>
      </c>
      <c r="BD92">
        <v>0</v>
      </c>
      <c r="BE92">
        <v>2</v>
      </c>
      <c r="BK92">
        <f t="shared" si="22"/>
        <v>1</v>
      </c>
      <c r="BL92">
        <f t="shared" si="23"/>
        <v>0</v>
      </c>
      <c r="BM92">
        <f t="shared" si="24"/>
        <v>0</v>
      </c>
      <c r="BN92">
        <f t="shared" si="25"/>
        <v>0</v>
      </c>
      <c r="BO92">
        <f t="shared" si="26"/>
        <v>0</v>
      </c>
      <c r="BP92">
        <f t="shared" si="27"/>
        <v>0</v>
      </c>
      <c r="BQ92">
        <f t="shared" si="28"/>
        <v>0</v>
      </c>
      <c r="BR92">
        <f t="shared" si="29"/>
        <v>0</v>
      </c>
      <c r="BS92">
        <f t="shared" si="30"/>
        <v>0</v>
      </c>
      <c r="BT92">
        <f t="shared" si="31"/>
        <v>0</v>
      </c>
      <c r="BU92">
        <f t="shared" si="32"/>
        <v>0</v>
      </c>
      <c r="BW92">
        <f t="shared" si="33"/>
        <v>1</v>
      </c>
      <c r="BY92">
        <f t="shared" si="43"/>
        <v>1</v>
      </c>
      <c r="CA92">
        <f t="shared" si="34"/>
        <v>1</v>
      </c>
      <c r="CB92">
        <f t="shared" si="35"/>
        <v>0</v>
      </c>
      <c r="CC92">
        <f t="shared" si="36"/>
        <v>0</v>
      </c>
      <c r="CE92">
        <f t="shared" si="37"/>
        <v>1</v>
      </c>
      <c r="CF92">
        <f t="shared" si="38"/>
        <v>0</v>
      </c>
      <c r="CG92">
        <f t="shared" si="39"/>
        <v>0</v>
      </c>
      <c r="CI92">
        <f t="shared" si="40"/>
        <v>1</v>
      </c>
      <c r="CJ92">
        <f t="shared" si="41"/>
        <v>1</v>
      </c>
    </row>
    <row r="93" spans="1:88" x14ac:dyDescent="0.3">
      <c r="A93" t="s">
        <v>154</v>
      </c>
      <c r="B93" t="s">
        <v>79</v>
      </c>
      <c r="C93">
        <v>43.568720999999996</v>
      </c>
      <c r="D93">
        <v>-79.651831999999999</v>
      </c>
      <c r="E93">
        <v>14.843419071395408</v>
      </c>
      <c r="F93" s="7">
        <v>43658</v>
      </c>
      <c r="BB93">
        <f t="shared" si="42"/>
        <v>1</v>
      </c>
      <c r="BC93">
        <v>5</v>
      </c>
      <c r="BD93">
        <v>0</v>
      </c>
      <c r="BE93">
        <v>6</v>
      </c>
      <c r="BK93">
        <f t="shared" si="22"/>
        <v>0</v>
      </c>
      <c r="BL93">
        <f t="shared" si="23"/>
        <v>0</v>
      </c>
      <c r="BM93">
        <f t="shared" si="24"/>
        <v>0</v>
      </c>
      <c r="BN93">
        <f t="shared" si="25"/>
        <v>0</v>
      </c>
      <c r="BO93">
        <f t="shared" si="26"/>
        <v>0</v>
      </c>
      <c r="BP93">
        <f t="shared" si="27"/>
        <v>0</v>
      </c>
      <c r="BQ93">
        <f t="shared" si="28"/>
        <v>0</v>
      </c>
      <c r="BR93">
        <f t="shared" si="29"/>
        <v>0</v>
      </c>
      <c r="BS93">
        <f t="shared" si="30"/>
        <v>0</v>
      </c>
      <c r="BT93">
        <f t="shared" si="31"/>
        <v>0</v>
      </c>
      <c r="BU93">
        <f t="shared" si="32"/>
        <v>0</v>
      </c>
      <c r="BW93">
        <f t="shared" si="33"/>
        <v>0</v>
      </c>
      <c r="BY93">
        <f t="shared" si="43"/>
        <v>0</v>
      </c>
      <c r="CA93">
        <f t="shared" si="34"/>
        <v>0</v>
      </c>
      <c r="CB93">
        <f t="shared" si="35"/>
        <v>0</v>
      </c>
      <c r="CC93">
        <f t="shared" si="36"/>
        <v>0</v>
      </c>
      <c r="CE93">
        <f t="shared" si="37"/>
        <v>0</v>
      </c>
      <c r="CF93">
        <f t="shared" si="38"/>
        <v>0</v>
      </c>
      <c r="CG93">
        <f t="shared" si="39"/>
        <v>0</v>
      </c>
      <c r="CI93">
        <f t="shared" si="40"/>
        <v>0</v>
      </c>
      <c r="CJ93">
        <f t="shared" si="41"/>
        <v>0</v>
      </c>
    </row>
    <row r="94" spans="1:88" x14ac:dyDescent="0.3">
      <c r="A94" t="s">
        <v>154</v>
      </c>
      <c r="B94" t="s">
        <v>82</v>
      </c>
      <c r="C94">
        <v>43.568720999999996</v>
      </c>
      <c r="D94">
        <v>-79.651831999999999</v>
      </c>
      <c r="E94">
        <v>14.843419071395408</v>
      </c>
      <c r="F94" s="7">
        <v>43658</v>
      </c>
      <c r="BB94">
        <f t="shared" si="42"/>
        <v>0</v>
      </c>
      <c r="BC94">
        <v>3</v>
      </c>
      <c r="BD94">
        <v>0</v>
      </c>
      <c r="BE94">
        <v>3</v>
      </c>
      <c r="BK94">
        <f t="shared" si="22"/>
        <v>0</v>
      </c>
      <c r="BL94">
        <f t="shared" si="23"/>
        <v>0</v>
      </c>
      <c r="BM94">
        <f t="shared" si="24"/>
        <v>0</v>
      </c>
      <c r="BN94">
        <f t="shared" si="25"/>
        <v>0</v>
      </c>
      <c r="BO94">
        <f t="shared" si="26"/>
        <v>0</v>
      </c>
      <c r="BP94">
        <f t="shared" si="27"/>
        <v>0</v>
      </c>
      <c r="BQ94">
        <f t="shared" si="28"/>
        <v>0</v>
      </c>
      <c r="BR94">
        <f t="shared" si="29"/>
        <v>0</v>
      </c>
      <c r="BS94">
        <f t="shared" si="30"/>
        <v>0</v>
      </c>
      <c r="BT94">
        <f t="shared" si="31"/>
        <v>0</v>
      </c>
      <c r="BU94">
        <f t="shared" si="32"/>
        <v>0</v>
      </c>
      <c r="BW94">
        <f t="shared" si="33"/>
        <v>0</v>
      </c>
      <c r="BY94">
        <f t="shared" si="43"/>
        <v>0</v>
      </c>
      <c r="CA94">
        <f t="shared" si="34"/>
        <v>0</v>
      </c>
      <c r="CB94">
        <f t="shared" si="35"/>
        <v>0</v>
      </c>
      <c r="CC94">
        <f t="shared" si="36"/>
        <v>0</v>
      </c>
      <c r="CE94">
        <f t="shared" si="37"/>
        <v>0</v>
      </c>
      <c r="CF94">
        <f t="shared" si="38"/>
        <v>0</v>
      </c>
      <c r="CG94">
        <f t="shared" si="39"/>
        <v>0</v>
      </c>
      <c r="CI94">
        <f t="shared" si="40"/>
        <v>0</v>
      </c>
      <c r="CJ94">
        <f t="shared" si="41"/>
        <v>0</v>
      </c>
    </row>
    <row r="95" spans="1:88" x14ac:dyDescent="0.3">
      <c r="A95" t="s">
        <v>154</v>
      </c>
      <c r="B95" t="s">
        <v>83</v>
      </c>
      <c r="C95">
        <v>43.568720999999996</v>
      </c>
      <c r="D95">
        <v>-79.651831999999999</v>
      </c>
      <c r="E95">
        <v>14.843419071395408</v>
      </c>
      <c r="F95" s="7">
        <v>43658</v>
      </c>
      <c r="BB95">
        <f t="shared" si="42"/>
        <v>2</v>
      </c>
      <c r="BC95">
        <v>1</v>
      </c>
      <c r="BD95">
        <v>0</v>
      </c>
      <c r="BE95">
        <v>3</v>
      </c>
      <c r="BK95">
        <f t="shared" si="22"/>
        <v>0</v>
      </c>
      <c r="BL95">
        <f t="shared" si="23"/>
        <v>0</v>
      </c>
      <c r="BM95">
        <f t="shared" si="24"/>
        <v>0</v>
      </c>
      <c r="BN95">
        <f t="shared" si="25"/>
        <v>0</v>
      </c>
      <c r="BO95">
        <f t="shared" si="26"/>
        <v>0</v>
      </c>
      <c r="BP95">
        <f t="shared" si="27"/>
        <v>0</v>
      </c>
      <c r="BQ95">
        <f t="shared" si="28"/>
        <v>0</v>
      </c>
      <c r="BR95">
        <f t="shared" si="29"/>
        <v>0</v>
      </c>
      <c r="BS95">
        <f t="shared" si="30"/>
        <v>0</v>
      </c>
      <c r="BT95">
        <f t="shared" si="31"/>
        <v>0</v>
      </c>
      <c r="BU95">
        <f t="shared" si="32"/>
        <v>0</v>
      </c>
      <c r="BW95">
        <f t="shared" si="33"/>
        <v>0</v>
      </c>
      <c r="BY95">
        <f t="shared" si="43"/>
        <v>0</v>
      </c>
      <c r="CA95">
        <f t="shared" si="34"/>
        <v>0</v>
      </c>
      <c r="CB95">
        <f t="shared" si="35"/>
        <v>0</v>
      </c>
      <c r="CC95">
        <f t="shared" si="36"/>
        <v>0</v>
      </c>
      <c r="CE95">
        <f t="shared" si="37"/>
        <v>0</v>
      </c>
      <c r="CF95">
        <f t="shared" si="38"/>
        <v>0</v>
      </c>
      <c r="CG95">
        <f t="shared" si="39"/>
        <v>0</v>
      </c>
      <c r="CI95">
        <f t="shared" si="40"/>
        <v>0</v>
      </c>
      <c r="CJ95">
        <f t="shared" si="41"/>
        <v>0</v>
      </c>
    </row>
    <row r="96" spans="1:88" x14ac:dyDescent="0.3">
      <c r="A96" t="s">
        <v>155</v>
      </c>
      <c r="B96" t="s">
        <v>79</v>
      </c>
      <c r="C96">
        <v>43.565106</v>
      </c>
      <c r="D96">
        <v>-79.671002000000001</v>
      </c>
      <c r="E96">
        <v>15.822132738647284</v>
      </c>
      <c r="F96" s="7">
        <v>43658</v>
      </c>
      <c r="BB96">
        <f t="shared" si="42"/>
        <v>2</v>
      </c>
      <c r="BC96">
        <v>5</v>
      </c>
      <c r="BD96">
        <v>0</v>
      </c>
      <c r="BE96">
        <v>7</v>
      </c>
      <c r="BK96">
        <f t="shared" si="22"/>
        <v>0</v>
      </c>
      <c r="BL96">
        <f t="shared" si="23"/>
        <v>0</v>
      </c>
      <c r="BM96">
        <f t="shared" si="24"/>
        <v>0</v>
      </c>
      <c r="BN96">
        <f t="shared" si="25"/>
        <v>0</v>
      </c>
      <c r="BO96">
        <f t="shared" si="26"/>
        <v>0</v>
      </c>
      <c r="BP96">
        <f t="shared" si="27"/>
        <v>0</v>
      </c>
      <c r="BQ96">
        <f t="shared" si="28"/>
        <v>0</v>
      </c>
      <c r="BR96">
        <f t="shared" si="29"/>
        <v>0</v>
      </c>
      <c r="BS96">
        <f t="shared" si="30"/>
        <v>0</v>
      </c>
      <c r="BT96">
        <f t="shared" si="31"/>
        <v>0</v>
      </c>
      <c r="BU96">
        <f t="shared" si="32"/>
        <v>0</v>
      </c>
      <c r="BW96">
        <f t="shared" si="33"/>
        <v>0</v>
      </c>
      <c r="BY96">
        <f t="shared" si="43"/>
        <v>0</v>
      </c>
      <c r="CA96">
        <f t="shared" si="34"/>
        <v>0</v>
      </c>
      <c r="CB96">
        <f t="shared" si="35"/>
        <v>0</v>
      </c>
      <c r="CC96">
        <f t="shared" si="36"/>
        <v>0</v>
      </c>
      <c r="CE96">
        <f t="shared" si="37"/>
        <v>0</v>
      </c>
      <c r="CF96">
        <f t="shared" si="38"/>
        <v>0</v>
      </c>
      <c r="CG96">
        <f t="shared" si="39"/>
        <v>0</v>
      </c>
      <c r="CI96">
        <f t="shared" si="40"/>
        <v>0</v>
      </c>
      <c r="CJ96">
        <f t="shared" si="41"/>
        <v>0</v>
      </c>
    </row>
    <row r="97" spans="1:88" x14ac:dyDescent="0.3">
      <c r="A97" t="s">
        <v>155</v>
      </c>
      <c r="B97" t="s">
        <v>82</v>
      </c>
      <c r="C97">
        <v>43.565106</v>
      </c>
      <c r="D97">
        <v>-79.671002000000001</v>
      </c>
      <c r="E97">
        <v>15.822132738647284</v>
      </c>
      <c r="F97" s="7">
        <v>43658</v>
      </c>
      <c r="BB97">
        <f t="shared" si="42"/>
        <v>2</v>
      </c>
      <c r="BC97">
        <v>4</v>
      </c>
      <c r="BD97">
        <v>0</v>
      </c>
      <c r="BE97">
        <v>6</v>
      </c>
      <c r="BK97">
        <f t="shared" si="22"/>
        <v>0</v>
      </c>
      <c r="BL97">
        <f t="shared" si="23"/>
        <v>0</v>
      </c>
      <c r="BM97">
        <f t="shared" si="24"/>
        <v>0</v>
      </c>
      <c r="BN97">
        <f t="shared" si="25"/>
        <v>0</v>
      </c>
      <c r="BO97">
        <f t="shared" si="26"/>
        <v>0</v>
      </c>
      <c r="BP97">
        <f t="shared" si="27"/>
        <v>0</v>
      </c>
      <c r="BQ97">
        <f t="shared" si="28"/>
        <v>0</v>
      </c>
      <c r="BR97">
        <f t="shared" si="29"/>
        <v>0</v>
      </c>
      <c r="BS97">
        <f t="shared" si="30"/>
        <v>0</v>
      </c>
      <c r="BT97">
        <f t="shared" si="31"/>
        <v>0</v>
      </c>
      <c r="BU97">
        <f t="shared" si="32"/>
        <v>0</v>
      </c>
      <c r="BW97">
        <f t="shared" si="33"/>
        <v>0</v>
      </c>
      <c r="BY97">
        <f t="shared" si="43"/>
        <v>0</v>
      </c>
      <c r="CA97">
        <f t="shared" si="34"/>
        <v>0</v>
      </c>
      <c r="CB97">
        <f t="shared" si="35"/>
        <v>0</v>
      </c>
      <c r="CC97">
        <f t="shared" si="36"/>
        <v>0</v>
      </c>
      <c r="CE97">
        <f t="shared" si="37"/>
        <v>0</v>
      </c>
      <c r="CF97">
        <f t="shared" si="38"/>
        <v>0</v>
      </c>
      <c r="CG97">
        <f t="shared" si="39"/>
        <v>0</v>
      </c>
      <c r="CI97">
        <f t="shared" si="40"/>
        <v>0</v>
      </c>
      <c r="CJ97">
        <f t="shared" si="41"/>
        <v>0</v>
      </c>
    </row>
    <row r="98" spans="1:88" x14ac:dyDescent="0.3">
      <c r="A98" t="s">
        <v>155</v>
      </c>
      <c r="B98" t="s">
        <v>83</v>
      </c>
      <c r="C98">
        <v>43.565106</v>
      </c>
      <c r="D98">
        <v>-79.671002000000001</v>
      </c>
      <c r="E98">
        <v>15.822132738647284</v>
      </c>
      <c r="F98" s="7">
        <v>43658</v>
      </c>
      <c r="I98" s="6">
        <v>1</v>
      </c>
      <c r="AD98" s="4">
        <v>1</v>
      </c>
      <c r="BB98">
        <f t="shared" si="42"/>
        <v>3</v>
      </c>
      <c r="BC98">
        <v>2</v>
      </c>
      <c r="BD98">
        <v>0</v>
      </c>
      <c r="BE98">
        <v>5</v>
      </c>
      <c r="BK98">
        <f t="shared" si="22"/>
        <v>0</v>
      </c>
      <c r="BL98">
        <f t="shared" si="23"/>
        <v>0</v>
      </c>
      <c r="BM98">
        <f t="shared" si="24"/>
        <v>0</v>
      </c>
      <c r="BN98">
        <f t="shared" si="25"/>
        <v>0</v>
      </c>
      <c r="BO98">
        <f t="shared" si="26"/>
        <v>0</v>
      </c>
      <c r="BP98">
        <f t="shared" si="27"/>
        <v>1</v>
      </c>
      <c r="BQ98">
        <f t="shared" si="28"/>
        <v>0</v>
      </c>
      <c r="BR98">
        <f t="shared" si="29"/>
        <v>0</v>
      </c>
      <c r="BS98">
        <f t="shared" si="30"/>
        <v>0</v>
      </c>
      <c r="BT98">
        <f t="shared" si="31"/>
        <v>0</v>
      </c>
      <c r="BU98">
        <f t="shared" si="32"/>
        <v>0</v>
      </c>
      <c r="BW98">
        <f t="shared" si="33"/>
        <v>2</v>
      </c>
      <c r="BY98">
        <f t="shared" si="43"/>
        <v>2</v>
      </c>
      <c r="CA98">
        <f t="shared" si="34"/>
        <v>0</v>
      </c>
      <c r="CB98">
        <f t="shared" si="35"/>
        <v>1</v>
      </c>
      <c r="CC98">
        <f t="shared" si="36"/>
        <v>1</v>
      </c>
      <c r="CE98">
        <f t="shared" si="37"/>
        <v>0</v>
      </c>
      <c r="CF98">
        <f t="shared" si="38"/>
        <v>1</v>
      </c>
      <c r="CG98">
        <f t="shared" si="39"/>
        <v>1</v>
      </c>
      <c r="CI98">
        <f t="shared" si="40"/>
        <v>1</v>
      </c>
      <c r="CJ98">
        <f t="shared" si="41"/>
        <v>1</v>
      </c>
    </row>
    <row r="99" spans="1:88" x14ac:dyDescent="0.3">
      <c r="A99" t="s">
        <v>156</v>
      </c>
      <c r="B99" t="s">
        <v>79</v>
      </c>
      <c r="C99">
        <v>43.566504000000002</v>
      </c>
      <c r="D99">
        <v>-79.680149</v>
      </c>
      <c r="E99">
        <v>16.205476833770209</v>
      </c>
      <c r="F99" s="7">
        <v>43658</v>
      </c>
      <c r="W99">
        <v>2</v>
      </c>
      <c r="AJ99">
        <v>1</v>
      </c>
      <c r="BB99">
        <f t="shared" si="42"/>
        <v>0</v>
      </c>
      <c r="BC99">
        <v>3</v>
      </c>
      <c r="BD99">
        <v>0</v>
      </c>
      <c r="BE99">
        <v>3</v>
      </c>
      <c r="BG99" t="s">
        <v>157</v>
      </c>
      <c r="BK99">
        <f t="shared" si="22"/>
        <v>0</v>
      </c>
      <c r="BL99">
        <f t="shared" si="23"/>
        <v>0</v>
      </c>
      <c r="BM99">
        <f t="shared" si="24"/>
        <v>0</v>
      </c>
      <c r="BN99">
        <f t="shared" si="25"/>
        <v>0</v>
      </c>
      <c r="BO99">
        <f t="shared" si="26"/>
        <v>0</v>
      </c>
      <c r="BP99">
        <f t="shared" si="27"/>
        <v>0</v>
      </c>
      <c r="BQ99">
        <f t="shared" si="28"/>
        <v>1</v>
      </c>
      <c r="BR99">
        <f t="shared" si="29"/>
        <v>2</v>
      </c>
      <c r="BS99">
        <f t="shared" si="30"/>
        <v>2</v>
      </c>
      <c r="BT99">
        <f t="shared" si="31"/>
        <v>3</v>
      </c>
      <c r="BU99">
        <f t="shared" si="32"/>
        <v>0</v>
      </c>
      <c r="BW99">
        <f t="shared" si="33"/>
        <v>3</v>
      </c>
      <c r="BY99">
        <f t="shared" si="43"/>
        <v>0</v>
      </c>
      <c r="CA99">
        <f t="shared" si="34"/>
        <v>1</v>
      </c>
      <c r="CB99">
        <f t="shared" si="35"/>
        <v>2</v>
      </c>
      <c r="CC99">
        <f t="shared" si="36"/>
        <v>0</v>
      </c>
      <c r="CE99">
        <f t="shared" si="37"/>
        <v>0</v>
      </c>
      <c r="CF99">
        <f t="shared" si="38"/>
        <v>0</v>
      </c>
      <c r="CG99">
        <f t="shared" si="39"/>
        <v>0</v>
      </c>
      <c r="CI99">
        <f t="shared" si="40"/>
        <v>6</v>
      </c>
      <c r="CJ99">
        <f t="shared" si="41"/>
        <v>4</v>
      </c>
    </row>
    <row r="100" spans="1:88" x14ac:dyDescent="0.3">
      <c r="A100" t="s">
        <v>156</v>
      </c>
      <c r="B100" t="s">
        <v>82</v>
      </c>
      <c r="C100">
        <v>43.566504000000002</v>
      </c>
      <c r="D100">
        <v>-79.680149</v>
      </c>
      <c r="E100">
        <v>16.205476833770209</v>
      </c>
      <c r="F100" s="7">
        <v>43658</v>
      </c>
      <c r="BB100">
        <f t="shared" si="42"/>
        <v>0</v>
      </c>
      <c r="BC100">
        <v>3</v>
      </c>
      <c r="BD100">
        <v>0</v>
      </c>
      <c r="BE100">
        <v>3</v>
      </c>
      <c r="BG100" t="s">
        <v>158</v>
      </c>
      <c r="BK100">
        <f t="shared" si="22"/>
        <v>0</v>
      </c>
      <c r="BL100">
        <f t="shared" si="23"/>
        <v>0</v>
      </c>
      <c r="BM100">
        <f t="shared" si="24"/>
        <v>0</v>
      </c>
      <c r="BN100">
        <f t="shared" si="25"/>
        <v>0</v>
      </c>
      <c r="BO100">
        <f t="shared" si="26"/>
        <v>0</v>
      </c>
      <c r="BP100">
        <f t="shared" si="27"/>
        <v>0</v>
      </c>
      <c r="BQ100">
        <f t="shared" si="28"/>
        <v>0</v>
      </c>
      <c r="BR100">
        <f t="shared" si="29"/>
        <v>0</v>
      </c>
      <c r="BS100">
        <f t="shared" si="30"/>
        <v>0</v>
      </c>
      <c r="BT100">
        <f t="shared" si="31"/>
        <v>0</v>
      </c>
      <c r="BU100">
        <f t="shared" si="32"/>
        <v>0</v>
      </c>
      <c r="BW100">
        <f t="shared" si="33"/>
        <v>0</v>
      </c>
      <c r="BY100">
        <f t="shared" si="43"/>
        <v>0</v>
      </c>
      <c r="CA100">
        <f t="shared" si="34"/>
        <v>0</v>
      </c>
      <c r="CB100">
        <f t="shared" si="35"/>
        <v>0</v>
      </c>
      <c r="CC100">
        <f t="shared" si="36"/>
        <v>0</v>
      </c>
      <c r="CE100">
        <f t="shared" si="37"/>
        <v>0</v>
      </c>
      <c r="CF100">
        <f t="shared" si="38"/>
        <v>0</v>
      </c>
      <c r="CG100">
        <f t="shared" si="39"/>
        <v>0</v>
      </c>
      <c r="CI100">
        <f t="shared" si="40"/>
        <v>0</v>
      </c>
      <c r="CJ100">
        <f t="shared" si="41"/>
        <v>0</v>
      </c>
    </row>
    <row r="101" spans="1:88" x14ac:dyDescent="0.3">
      <c r="A101" t="s">
        <v>156</v>
      </c>
      <c r="B101" t="s">
        <v>83</v>
      </c>
      <c r="C101">
        <v>43.566504000000002</v>
      </c>
      <c r="D101">
        <v>-79.680149</v>
      </c>
      <c r="E101">
        <v>16.205476833770209</v>
      </c>
      <c r="F101" s="7">
        <v>43658</v>
      </c>
      <c r="K101" s="1">
        <v>14</v>
      </c>
      <c r="W101">
        <v>1</v>
      </c>
      <c r="AF101">
        <v>1</v>
      </c>
      <c r="BB101">
        <f t="shared" si="42"/>
        <v>1</v>
      </c>
      <c r="BC101">
        <v>5</v>
      </c>
      <c r="BD101">
        <v>0</v>
      </c>
      <c r="BE101">
        <v>6</v>
      </c>
      <c r="BG101" t="s">
        <v>123</v>
      </c>
      <c r="BK101">
        <f t="shared" si="22"/>
        <v>14</v>
      </c>
      <c r="BL101">
        <f t="shared" si="23"/>
        <v>0</v>
      </c>
      <c r="BM101">
        <f t="shared" si="24"/>
        <v>0</v>
      </c>
      <c r="BN101">
        <f t="shared" si="25"/>
        <v>0</v>
      </c>
      <c r="BO101">
        <f t="shared" si="26"/>
        <v>0</v>
      </c>
      <c r="BP101">
        <f t="shared" si="27"/>
        <v>0</v>
      </c>
      <c r="BQ101">
        <f t="shared" si="28"/>
        <v>0</v>
      </c>
      <c r="BR101">
        <f t="shared" si="29"/>
        <v>1</v>
      </c>
      <c r="BS101">
        <f t="shared" si="30"/>
        <v>1</v>
      </c>
      <c r="BT101">
        <f t="shared" si="31"/>
        <v>1</v>
      </c>
      <c r="BU101">
        <f t="shared" si="32"/>
        <v>0</v>
      </c>
      <c r="BW101">
        <f t="shared" si="33"/>
        <v>16</v>
      </c>
      <c r="BY101">
        <f t="shared" si="43"/>
        <v>14</v>
      </c>
      <c r="CA101">
        <f t="shared" si="34"/>
        <v>14</v>
      </c>
      <c r="CB101">
        <f t="shared" si="35"/>
        <v>1</v>
      </c>
      <c r="CC101">
        <f t="shared" si="36"/>
        <v>0</v>
      </c>
      <c r="CE101">
        <f t="shared" si="37"/>
        <v>14</v>
      </c>
      <c r="CF101">
        <f t="shared" si="38"/>
        <v>0</v>
      </c>
      <c r="CG101">
        <f t="shared" si="39"/>
        <v>0</v>
      </c>
      <c r="CI101">
        <f t="shared" si="40"/>
        <v>5</v>
      </c>
      <c r="CJ101">
        <f t="shared" si="41"/>
        <v>4</v>
      </c>
    </row>
    <row r="102" spans="1:88" x14ac:dyDescent="0.3">
      <c r="A102" t="s">
        <v>159</v>
      </c>
      <c r="B102" t="s">
        <v>79</v>
      </c>
      <c r="C102">
        <v>43.457450999999999</v>
      </c>
      <c r="D102">
        <v>-79.866815000000003</v>
      </c>
      <c r="E102">
        <v>27.942248666842435</v>
      </c>
      <c r="F102" s="7">
        <v>43661</v>
      </c>
      <c r="I102" s="6">
        <v>1</v>
      </c>
      <c r="BB102">
        <f t="shared" si="42"/>
        <v>1</v>
      </c>
      <c r="BC102">
        <v>3</v>
      </c>
      <c r="BD102">
        <v>0</v>
      </c>
      <c r="BE102">
        <v>4</v>
      </c>
      <c r="BK102">
        <f t="shared" si="22"/>
        <v>0</v>
      </c>
      <c r="BL102">
        <f t="shared" si="23"/>
        <v>0</v>
      </c>
      <c r="BM102">
        <f t="shared" si="24"/>
        <v>0</v>
      </c>
      <c r="BN102">
        <f t="shared" si="25"/>
        <v>0</v>
      </c>
      <c r="BO102">
        <f t="shared" si="26"/>
        <v>0</v>
      </c>
      <c r="BP102">
        <f t="shared" si="27"/>
        <v>0</v>
      </c>
      <c r="BQ102">
        <f t="shared" si="28"/>
        <v>0</v>
      </c>
      <c r="BR102">
        <f t="shared" si="29"/>
        <v>0</v>
      </c>
      <c r="BS102">
        <f t="shared" si="30"/>
        <v>0</v>
      </c>
      <c r="BT102">
        <f t="shared" si="31"/>
        <v>0</v>
      </c>
      <c r="BU102">
        <f t="shared" si="32"/>
        <v>0</v>
      </c>
      <c r="BW102">
        <f t="shared" si="33"/>
        <v>1</v>
      </c>
      <c r="BY102">
        <f t="shared" si="43"/>
        <v>1</v>
      </c>
      <c r="CA102">
        <f t="shared" si="34"/>
        <v>0</v>
      </c>
      <c r="CB102">
        <f t="shared" si="35"/>
        <v>0</v>
      </c>
      <c r="CC102">
        <f t="shared" si="36"/>
        <v>1</v>
      </c>
      <c r="CE102">
        <f t="shared" si="37"/>
        <v>0</v>
      </c>
      <c r="CF102">
        <f t="shared" si="38"/>
        <v>0</v>
      </c>
      <c r="CG102">
        <f t="shared" si="39"/>
        <v>1</v>
      </c>
      <c r="CI102">
        <f t="shared" si="40"/>
        <v>0</v>
      </c>
      <c r="CJ102">
        <f t="shared" si="41"/>
        <v>0</v>
      </c>
    </row>
    <row r="103" spans="1:88" x14ac:dyDescent="0.3">
      <c r="A103" t="s">
        <v>159</v>
      </c>
      <c r="B103" t="s">
        <v>82</v>
      </c>
      <c r="C103">
        <v>43.457450999999999</v>
      </c>
      <c r="D103">
        <v>-79.866815000000003</v>
      </c>
      <c r="E103">
        <v>27.942248666842435</v>
      </c>
      <c r="F103" s="7">
        <v>43661</v>
      </c>
      <c r="BB103">
        <f t="shared" si="42"/>
        <v>1</v>
      </c>
      <c r="BC103">
        <v>2</v>
      </c>
      <c r="BD103">
        <v>0</v>
      </c>
      <c r="BE103">
        <v>3</v>
      </c>
      <c r="BK103">
        <f t="shared" si="22"/>
        <v>0</v>
      </c>
      <c r="BL103">
        <f t="shared" si="23"/>
        <v>0</v>
      </c>
      <c r="BM103">
        <f t="shared" si="24"/>
        <v>0</v>
      </c>
      <c r="BN103">
        <f t="shared" si="25"/>
        <v>0</v>
      </c>
      <c r="BO103">
        <f t="shared" si="26"/>
        <v>0</v>
      </c>
      <c r="BP103">
        <f t="shared" si="27"/>
        <v>0</v>
      </c>
      <c r="BQ103">
        <f t="shared" si="28"/>
        <v>0</v>
      </c>
      <c r="BR103">
        <f t="shared" si="29"/>
        <v>0</v>
      </c>
      <c r="BS103">
        <f t="shared" si="30"/>
        <v>0</v>
      </c>
      <c r="BT103">
        <f t="shared" si="31"/>
        <v>0</v>
      </c>
      <c r="BU103">
        <f t="shared" si="32"/>
        <v>0</v>
      </c>
      <c r="BW103">
        <f t="shared" si="33"/>
        <v>0</v>
      </c>
      <c r="BY103">
        <f t="shared" si="43"/>
        <v>0</v>
      </c>
      <c r="CA103">
        <f t="shared" si="34"/>
        <v>0</v>
      </c>
      <c r="CB103">
        <f t="shared" si="35"/>
        <v>0</v>
      </c>
      <c r="CC103">
        <f t="shared" si="36"/>
        <v>0</v>
      </c>
      <c r="CE103">
        <f t="shared" si="37"/>
        <v>0</v>
      </c>
      <c r="CF103">
        <f t="shared" si="38"/>
        <v>0</v>
      </c>
      <c r="CG103">
        <f t="shared" si="39"/>
        <v>0</v>
      </c>
      <c r="CI103">
        <f t="shared" si="40"/>
        <v>0</v>
      </c>
      <c r="CJ103">
        <f t="shared" si="41"/>
        <v>0</v>
      </c>
    </row>
    <row r="104" spans="1:88" x14ac:dyDescent="0.3">
      <c r="A104" t="s">
        <v>159</v>
      </c>
      <c r="B104" t="s">
        <v>83</v>
      </c>
      <c r="C104">
        <v>43.457450999999999</v>
      </c>
      <c r="D104">
        <v>-79.866815000000003</v>
      </c>
      <c r="E104">
        <v>27.942248666842435</v>
      </c>
      <c r="F104" s="7">
        <v>43661</v>
      </c>
      <c r="BB104">
        <f t="shared" si="42"/>
        <v>0</v>
      </c>
      <c r="BC104">
        <v>3</v>
      </c>
      <c r="BD104">
        <v>0</v>
      </c>
      <c r="BE104">
        <v>3</v>
      </c>
      <c r="BG104" t="s">
        <v>160</v>
      </c>
      <c r="BK104">
        <f t="shared" si="22"/>
        <v>0</v>
      </c>
      <c r="BL104">
        <f t="shared" si="23"/>
        <v>0</v>
      </c>
      <c r="BM104">
        <f t="shared" si="24"/>
        <v>0</v>
      </c>
      <c r="BN104">
        <f t="shared" si="25"/>
        <v>0</v>
      </c>
      <c r="BO104">
        <f t="shared" si="26"/>
        <v>0</v>
      </c>
      <c r="BP104">
        <f t="shared" si="27"/>
        <v>0</v>
      </c>
      <c r="BQ104">
        <f t="shared" si="28"/>
        <v>0</v>
      </c>
      <c r="BR104">
        <f t="shared" si="29"/>
        <v>0</v>
      </c>
      <c r="BS104">
        <f t="shared" si="30"/>
        <v>0</v>
      </c>
      <c r="BT104">
        <f t="shared" si="31"/>
        <v>0</v>
      </c>
      <c r="BU104">
        <f t="shared" si="32"/>
        <v>0</v>
      </c>
      <c r="BW104">
        <f t="shared" si="33"/>
        <v>0</v>
      </c>
      <c r="BY104">
        <f t="shared" si="43"/>
        <v>0</v>
      </c>
      <c r="CA104">
        <f t="shared" si="34"/>
        <v>0</v>
      </c>
      <c r="CB104">
        <f t="shared" si="35"/>
        <v>0</v>
      </c>
      <c r="CC104">
        <f t="shared" si="36"/>
        <v>0</v>
      </c>
      <c r="CE104">
        <f t="shared" si="37"/>
        <v>0</v>
      </c>
      <c r="CF104">
        <f t="shared" si="38"/>
        <v>0</v>
      </c>
      <c r="CG104">
        <f t="shared" si="39"/>
        <v>0</v>
      </c>
      <c r="CI104">
        <f t="shared" si="40"/>
        <v>0</v>
      </c>
      <c r="CJ104">
        <f t="shared" si="41"/>
        <v>0</v>
      </c>
    </row>
    <row r="105" spans="1:88" x14ac:dyDescent="0.3">
      <c r="A105" t="s">
        <v>161</v>
      </c>
      <c r="B105" t="s">
        <v>79</v>
      </c>
      <c r="C105">
        <v>43.414009999999998</v>
      </c>
      <c r="D105">
        <v>-79.953028000000003</v>
      </c>
      <c r="E105">
        <v>33.189520440162525</v>
      </c>
      <c r="F105" s="7">
        <v>43661</v>
      </c>
      <c r="I105" s="6">
        <v>6</v>
      </c>
      <c r="O105" s="1">
        <v>2</v>
      </c>
      <c r="AD105" s="4">
        <v>1</v>
      </c>
      <c r="AK105">
        <v>1</v>
      </c>
      <c r="BB105">
        <f t="shared" si="42"/>
        <v>4</v>
      </c>
      <c r="BC105">
        <v>3</v>
      </c>
      <c r="BD105">
        <v>0</v>
      </c>
      <c r="BE105">
        <v>7</v>
      </c>
      <c r="BK105">
        <f t="shared" si="22"/>
        <v>0</v>
      </c>
      <c r="BL105">
        <f t="shared" si="23"/>
        <v>0</v>
      </c>
      <c r="BM105">
        <f t="shared" si="24"/>
        <v>0</v>
      </c>
      <c r="BN105">
        <f t="shared" si="25"/>
        <v>0</v>
      </c>
      <c r="BO105">
        <f t="shared" si="26"/>
        <v>2</v>
      </c>
      <c r="BP105">
        <f t="shared" si="27"/>
        <v>1</v>
      </c>
      <c r="BQ105">
        <f t="shared" si="28"/>
        <v>0</v>
      </c>
      <c r="BR105">
        <f t="shared" si="29"/>
        <v>0</v>
      </c>
      <c r="BS105">
        <f t="shared" si="30"/>
        <v>0</v>
      </c>
      <c r="BT105">
        <f t="shared" si="31"/>
        <v>0</v>
      </c>
      <c r="BU105">
        <f t="shared" si="32"/>
        <v>0</v>
      </c>
      <c r="BW105">
        <f t="shared" si="33"/>
        <v>10</v>
      </c>
      <c r="BY105">
        <f t="shared" si="43"/>
        <v>9</v>
      </c>
      <c r="CA105">
        <f t="shared" si="34"/>
        <v>2</v>
      </c>
      <c r="CB105">
        <f t="shared" si="35"/>
        <v>1</v>
      </c>
      <c r="CC105">
        <f t="shared" si="36"/>
        <v>7</v>
      </c>
      <c r="CE105">
        <f t="shared" si="37"/>
        <v>2</v>
      </c>
      <c r="CF105">
        <f t="shared" si="38"/>
        <v>1</v>
      </c>
      <c r="CG105">
        <f t="shared" si="39"/>
        <v>6</v>
      </c>
      <c r="CI105">
        <f t="shared" si="40"/>
        <v>3</v>
      </c>
      <c r="CJ105">
        <f t="shared" si="41"/>
        <v>2</v>
      </c>
    </row>
    <row r="106" spans="1:88" x14ac:dyDescent="0.3">
      <c r="A106" t="s">
        <v>161</v>
      </c>
      <c r="B106" t="s">
        <v>82</v>
      </c>
      <c r="C106">
        <v>43.414009999999998</v>
      </c>
      <c r="D106">
        <v>-79.953028000000003</v>
      </c>
      <c r="E106">
        <v>33.189520440162525</v>
      </c>
      <c r="F106" s="7">
        <v>43661</v>
      </c>
      <c r="AL106" s="4">
        <v>2</v>
      </c>
      <c r="BB106">
        <f t="shared" si="42"/>
        <v>4</v>
      </c>
      <c r="BC106">
        <v>2</v>
      </c>
      <c r="BD106">
        <v>0</v>
      </c>
      <c r="BE106">
        <v>6</v>
      </c>
      <c r="BK106">
        <f t="shared" si="22"/>
        <v>0</v>
      </c>
      <c r="BL106">
        <f t="shared" si="23"/>
        <v>0</v>
      </c>
      <c r="BM106">
        <f t="shared" si="24"/>
        <v>0</v>
      </c>
      <c r="BN106">
        <f t="shared" si="25"/>
        <v>2</v>
      </c>
      <c r="BO106">
        <f t="shared" si="26"/>
        <v>0</v>
      </c>
      <c r="BP106">
        <f t="shared" si="27"/>
        <v>0</v>
      </c>
      <c r="BQ106">
        <f t="shared" si="28"/>
        <v>0</v>
      </c>
      <c r="BR106">
        <f t="shared" si="29"/>
        <v>0</v>
      </c>
      <c r="BS106">
        <f t="shared" si="30"/>
        <v>0</v>
      </c>
      <c r="BT106">
        <f t="shared" si="31"/>
        <v>0</v>
      </c>
      <c r="BU106">
        <f t="shared" si="32"/>
        <v>0</v>
      </c>
      <c r="BW106">
        <f t="shared" si="33"/>
        <v>2</v>
      </c>
      <c r="BY106">
        <f t="shared" si="43"/>
        <v>2</v>
      </c>
      <c r="CA106">
        <f t="shared" si="34"/>
        <v>0</v>
      </c>
      <c r="CB106">
        <f t="shared" si="35"/>
        <v>2</v>
      </c>
      <c r="CC106">
        <f t="shared" si="36"/>
        <v>0</v>
      </c>
      <c r="CE106">
        <f t="shared" si="37"/>
        <v>0</v>
      </c>
      <c r="CF106">
        <f t="shared" si="38"/>
        <v>2</v>
      </c>
      <c r="CG106">
        <f t="shared" si="39"/>
        <v>0</v>
      </c>
      <c r="CI106">
        <f t="shared" si="40"/>
        <v>1</v>
      </c>
      <c r="CJ106">
        <f t="shared" si="41"/>
        <v>1</v>
      </c>
    </row>
    <row r="107" spans="1:88" x14ac:dyDescent="0.3">
      <c r="A107" t="s">
        <v>161</v>
      </c>
      <c r="B107" t="s">
        <v>83</v>
      </c>
      <c r="C107">
        <v>43.414009999999998</v>
      </c>
      <c r="D107">
        <v>-79.953028000000003</v>
      </c>
      <c r="E107">
        <v>33.189520440162525</v>
      </c>
      <c r="F107" s="7">
        <v>43661</v>
      </c>
      <c r="I107" s="6">
        <v>1</v>
      </c>
      <c r="AK107">
        <v>1</v>
      </c>
      <c r="AM107" s="1">
        <v>4</v>
      </c>
      <c r="BB107">
        <f t="shared" si="42"/>
        <v>2</v>
      </c>
      <c r="BC107">
        <v>2</v>
      </c>
      <c r="BD107">
        <v>0</v>
      </c>
      <c r="BE107">
        <v>4</v>
      </c>
      <c r="BK107">
        <f t="shared" si="22"/>
        <v>0</v>
      </c>
      <c r="BL107">
        <f t="shared" si="23"/>
        <v>0</v>
      </c>
      <c r="BM107">
        <f t="shared" si="24"/>
        <v>0</v>
      </c>
      <c r="BN107">
        <f t="shared" si="25"/>
        <v>0</v>
      </c>
      <c r="BO107">
        <f t="shared" si="26"/>
        <v>0</v>
      </c>
      <c r="BP107">
        <f t="shared" si="27"/>
        <v>0</v>
      </c>
      <c r="BQ107">
        <f t="shared" si="28"/>
        <v>0</v>
      </c>
      <c r="BR107">
        <f t="shared" si="29"/>
        <v>0</v>
      </c>
      <c r="BS107">
        <f t="shared" si="30"/>
        <v>0</v>
      </c>
      <c r="BT107">
        <f t="shared" si="31"/>
        <v>0</v>
      </c>
      <c r="BU107">
        <f t="shared" si="32"/>
        <v>0</v>
      </c>
      <c r="BW107">
        <f t="shared" si="33"/>
        <v>6</v>
      </c>
      <c r="BY107">
        <f t="shared" si="43"/>
        <v>5</v>
      </c>
      <c r="CA107">
        <f t="shared" si="34"/>
        <v>4</v>
      </c>
      <c r="CB107">
        <f t="shared" si="35"/>
        <v>0</v>
      </c>
      <c r="CC107">
        <f t="shared" si="36"/>
        <v>2</v>
      </c>
      <c r="CE107">
        <f t="shared" si="37"/>
        <v>4</v>
      </c>
      <c r="CF107">
        <f t="shared" si="38"/>
        <v>0</v>
      </c>
      <c r="CG107">
        <f t="shared" si="39"/>
        <v>1</v>
      </c>
      <c r="CI107">
        <f t="shared" si="40"/>
        <v>2</v>
      </c>
      <c r="CJ107">
        <f t="shared" si="41"/>
        <v>0</v>
      </c>
    </row>
    <row r="108" spans="1:88" x14ac:dyDescent="0.3">
      <c r="A108" t="s">
        <v>162</v>
      </c>
      <c r="B108" t="s">
        <v>79</v>
      </c>
      <c r="C108">
        <v>43.399222000000002</v>
      </c>
      <c r="D108">
        <v>-79.930576000000002</v>
      </c>
      <c r="E108">
        <v>32.768829598808203</v>
      </c>
      <c r="F108" s="7">
        <v>43661</v>
      </c>
      <c r="W108">
        <v>1</v>
      </c>
      <c r="Y108">
        <v>3</v>
      </c>
      <c r="BB108">
        <f t="shared" si="42"/>
        <v>1</v>
      </c>
      <c r="BC108">
        <v>3</v>
      </c>
      <c r="BD108">
        <v>0</v>
      </c>
      <c r="BE108">
        <v>4</v>
      </c>
      <c r="BK108">
        <f t="shared" si="22"/>
        <v>0</v>
      </c>
      <c r="BL108">
        <f t="shared" si="23"/>
        <v>0</v>
      </c>
      <c r="BM108">
        <f t="shared" si="24"/>
        <v>0</v>
      </c>
      <c r="BN108">
        <f t="shared" si="25"/>
        <v>0</v>
      </c>
      <c r="BO108">
        <f t="shared" si="26"/>
        <v>0</v>
      </c>
      <c r="BP108">
        <f t="shared" si="27"/>
        <v>0</v>
      </c>
      <c r="BQ108">
        <f t="shared" si="28"/>
        <v>0</v>
      </c>
      <c r="BR108">
        <f t="shared" si="29"/>
        <v>1</v>
      </c>
      <c r="BS108">
        <f t="shared" si="30"/>
        <v>1</v>
      </c>
      <c r="BT108">
        <f t="shared" si="31"/>
        <v>1</v>
      </c>
      <c r="BU108">
        <f t="shared" si="32"/>
        <v>0</v>
      </c>
      <c r="BW108">
        <f t="shared" si="33"/>
        <v>4</v>
      </c>
      <c r="BY108">
        <f t="shared" si="43"/>
        <v>0</v>
      </c>
      <c r="CA108">
        <f t="shared" si="34"/>
        <v>3</v>
      </c>
      <c r="CB108">
        <f t="shared" si="35"/>
        <v>1</v>
      </c>
      <c r="CC108">
        <f t="shared" si="36"/>
        <v>0</v>
      </c>
      <c r="CE108">
        <f t="shared" si="37"/>
        <v>0</v>
      </c>
      <c r="CF108">
        <f t="shared" si="38"/>
        <v>0</v>
      </c>
      <c r="CG108">
        <f t="shared" si="39"/>
        <v>0</v>
      </c>
      <c r="CI108">
        <f t="shared" si="40"/>
        <v>5</v>
      </c>
      <c r="CJ108">
        <f t="shared" si="41"/>
        <v>3</v>
      </c>
    </row>
    <row r="109" spans="1:88" x14ac:dyDescent="0.3">
      <c r="A109" t="s">
        <v>162</v>
      </c>
      <c r="B109" t="s">
        <v>82</v>
      </c>
      <c r="C109">
        <v>43.399222000000002</v>
      </c>
      <c r="D109">
        <v>-79.930576000000002</v>
      </c>
      <c r="E109">
        <v>32.768829598808203</v>
      </c>
      <c r="F109" s="7">
        <v>43661</v>
      </c>
      <c r="BB109">
        <f t="shared" si="42"/>
        <v>3</v>
      </c>
      <c r="BC109">
        <v>2</v>
      </c>
      <c r="BD109">
        <v>0</v>
      </c>
      <c r="BE109">
        <v>5</v>
      </c>
      <c r="BK109">
        <f t="shared" si="22"/>
        <v>0</v>
      </c>
      <c r="BL109">
        <f t="shared" si="23"/>
        <v>0</v>
      </c>
      <c r="BM109">
        <f t="shared" si="24"/>
        <v>0</v>
      </c>
      <c r="BN109">
        <f t="shared" si="25"/>
        <v>0</v>
      </c>
      <c r="BO109">
        <f t="shared" si="26"/>
        <v>0</v>
      </c>
      <c r="BP109">
        <f t="shared" si="27"/>
        <v>0</v>
      </c>
      <c r="BQ109">
        <f t="shared" si="28"/>
        <v>0</v>
      </c>
      <c r="BR109">
        <f t="shared" si="29"/>
        <v>0</v>
      </c>
      <c r="BS109">
        <f t="shared" si="30"/>
        <v>0</v>
      </c>
      <c r="BT109">
        <f t="shared" si="31"/>
        <v>0</v>
      </c>
      <c r="BU109">
        <f t="shared" si="32"/>
        <v>0</v>
      </c>
      <c r="BW109">
        <f t="shared" si="33"/>
        <v>0</v>
      </c>
      <c r="BY109">
        <f t="shared" si="43"/>
        <v>0</v>
      </c>
      <c r="CA109">
        <f t="shared" si="34"/>
        <v>0</v>
      </c>
      <c r="CB109">
        <f t="shared" si="35"/>
        <v>0</v>
      </c>
      <c r="CC109">
        <f t="shared" si="36"/>
        <v>0</v>
      </c>
      <c r="CE109">
        <f t="shared" si="37"/>
        <v>0</v>
      </c>
      <c r="CF109">
        <f t="shared" si="38"/>
        <v>0</v>
      </c>
      <c r="CG109">
        <f t="shared" si="39"/>
        <v>0</v>
      </c>
      <c r="CI109">
        <f t="shared" si="40"/>
        <v>0</v>
      </c>
      <c r="CJ109">
        <f t="shared" si="41"/>
        <v>0</v>
      </c>
    </row>
    <row r="110" spans="1:88" x14ac:dyDescent="0.3">
      <c r="A110" t="s">
        <v>162</v>
      </c>
      <c r="B110" t="s">
        <v>83</v>
      </c>
      <c r="C110">
        <v>43.399222000000002</v>
      </c>
      <c r="D110">
        <v>-79.930576000000002</v>
      </c>
      <c r="E110">
        <v>32.768829598808203</v>
      </c>
      <c r="F110" s="7">
        <v>43661</v>
      </c>
      <c r="W110">
        <v>2</v>
      </c>
      <c r="Y110">
        <v>2</v>
      </c>
      <c r="BB110">
        <f t="shared" si="42"/>
        <v>1</v>
      </c>
      <c r="BC110">
        <v>3</v>
      </c>
      <c r="BD110">
        <v>0</v>
      </c>
      <c r="BE110">
        <v>4</v>
      </c>
      <c r="BG110" t="s">
        <v>163</v>
      </c>
      <c r="BK110">
        <f t="shared" si="22"/>
        <v>0</v>
      </c>
      <c r="BL110">
        <f t="shared" si="23"/>
        <v>0</v>
      </c>
      <c r="BM110">
        <f t="shared" si="24"/>
        <v>0</v>
      </c>
      <c r="BN110">
        <f t="shared" si="25"/>
        <v>0</v>
      </c>
      <c r="BO110">
        <f t="shared" si="26"/>
        <v>0</v>
      </c>
      <c r="BP110">
        <f t="shared" si="27"/>
        <v>0</v>
      </c>
      <c r="BQ110">
        <f t="shared" si="28"/>
        <v>0</v>
      </c>
      <c r="BR110">
        <f t="shared" si="29"/>
        <v>2</v>
      </c>
      <c r="BS110">
        <f t="shared" si="30"/>
        <v>2</v>
      </c>
      <c r="BT110">
        <f t="shared" si="31"/>
        <v>2</v>
      </c>
      <c r="BU110">
        <f t="shared" si="32"/>
        <v>0</v>
      </c>
      <c r="BW110">
        <f t="shared" si="33"/>
        <v>4</v>
      </c>
      <c r="BY110">
        <f t="shared" si="43"/>
        <v>0</v>
      </c>
      <c r="CA110">
        <f t="shared" si="34"/>
        <v>2</v>
      </c>
      <c r="CB110">
        <f t="shared" si="35"/>
        <v>2</v>
      </c>
      <c r="CC110">
        <f t="shared" si="36"/>
        <v>0</v>
      </c>
      <c r="CE110">
        <f t="shared" si="37"/>
        <v>0</v>
      </c>
      <c r="CF110">
        <f t="shared" si="38"/>
        <v>0</v>
      </c>
      <c r="CG110">
        <f t="shared" si="39"/>
        <v>0</v>
      </c>
      <c r="CI110">
        <f t="shared" si="40"/>
        <v>5</v>
      </c>
      <c r="CJ110">
        <f t="shared" si="41"/>
        <v>3</v>
      </c>
    </row>
    <row r="111" spans="1:88" x14ac:dyDescent="0.3">
      <c r="A111" t="s">
        <v>164</v>
      </c>
      <c r="B111" t="s">
        <v>79</v>
      </c>
      <c r="C111">
        <v>43.387611999999997</v>
      </c>
      <c r="D111">
        <v>-79.959232</v>
      </c>
      <c r="E111">
        <v>34.412474938792137</v>
      </c>
      <c r="F111" s="7">
        <v>43661</v>
      </c>
      <c r="Y111">
        <v>3</v>
      </c>
      <c r="BB111">
        <f t="shared" si="42"/>
        <v>4</v>
      </c>
      <c r="BC111">
        <v>4</v>
      </c>
      <c r="BD111">
        <v>0</v>
      </c>
      <c r="BE111">
        <v>8</v>
      </c>
      <c r="BK111">
        <f t="shared" si="22"/>
        <v>0</v>
      </c>
      <c r="BL111">
        <f t="shared" si="23"/>
        <v>0</v>
      </c>
      <c r="BM111">
        <f t="shared" si="24"/>
        <v>0</v>
      </c>
      <c r="BN111">
        <f t="shared" si="25"/>
        <v>0</v>
      </c>
      <c r="BO111">
        <f t="shared" si="26"/>
        <v>0</v>
      </c>
      <c r="BP111">
        <f t="shared" si="27"/>
        <v>0</v>
      </c>
      <c r="BQ111">
        <f t="shared" si="28"/>
        <v>0</v>
      </c>
      <c r="BR111">
        <f t="shared" si="29"/>
        <v>0</v>
      </c>
      <c r="BS111">
        <f t="shared" si="30"/>
        <v>0</v>
      </c>
      <c r="BT111">
        <f t="shared" si="31"/>
        <v>0</v>
      </c>
      <c r="BU111">
        <f t="shared" si="32"/>
        <v>0</v>
      </c>
      <c r="BW111">
        <f t="shared" si="33"/>
        <v>3</v>
      </c>
      <c r="BY111">
        <f t="shared" si="43"/>
        <v>0</v>
      </c>
      <c r="CA111">
        <f t="shared" si="34"/>
        <v>3</v>
      </c>
      <c r="CB111">
        <f t="shared" si="35"/>
        <v>0</v>
      </c>
      <c r="CC111">
        <f t="shared" si="36"/>
        <v>0</v>
      </c>
      <c r="CE111">
        <f t="shared" si="37"/>
        <v>0</v>
      </c>
      <c r="CF111">
        <f t="shared" si="38"/>
        <v>0</v>
      </c>
      <c r="CG111">
        <f t="shared" si="39"/>
        <v>0</v>
      </c>
      <c r="CI111">
        <f t="shared" si="40"/>
        <v>1</v>
      </c>
      <c r="CJ111">
        <f t="shared" si="41"/>
        <v>0</v>
      </c>
    </row>
    <row r="112" spans="1:88" x14ac:dyDescent="0.3">
      <c r="A112" t="s">
        <v>164</v>
      </c>
      <c r="B112" t="s">
        <v>82</v>
      </c>
      <c r="C112">
        <v>43.387611999999997</v>
      </c>
      <c r="D112">
        <v>-79.959232</v>
      </c>
      <c r="E112">
        <v>34.412474938792137</v>
      </c>
      <c r="F112" s="7">
        <v>43661</v>
      </c>
      <c r="I112" s="6">
        <v>1</v>
      </c>
      <c r="BB112">
        <f t="shared" si="42"/>
        <v>3</v>
      </c>
      <c r="BC112">
        <v>4</v>
      </c>
      <c r="BD112">
        <v>0</v>
      </c>
      <c r="BE112">
        <v>7</v>
      </c>
      <c r="BK112">
        <f t="shared" si="22"/>
        <v>0</v>
      </c>
      <c r="BL112">
        <f t="shared" si="23"/>
        <v>0</v>
      </c>
      <c r="BM112">
        <f t="shared" si="24"/>
        <v>0</v>
      </c>
      <c r="BN112">
        <f t="shared" si="25"/>
        <v>0</v>
      </c>
      <c r="BO112">
        <f t="shared" si="26"/>
        <v>0</v>
      </c>
      <c r="BP112">
        <f t="shared" si="27"/>
        <v>0</v>
      </c>
      <c r="BQ112">
        <f t="shared" si="28"/>
        <v>0</v>
      </c>
      <c r="BR112">
        <f t="shared" si="29"/>
        <v>0</v>
      </c>
      <c r="BS112">
        <f t="shared" si="30"/>
        <v>0</v>
      </c>
      <c r="BT112">
        <f t="shared" si="31"/>
        <v>0</v>
      </c>
      <c r="BU112">
        <f t="shared" si="32"/>
        <v>0</v>
      </c>
      <c r="BW112">
        <f t="shared" si="33"/>
        <v>1</v>
      </c>
      <c r="BY112">
        <f t="shared" si="43"/>
        <v>1</v>
      </c>
      <c r="CA112">
        <f t="shared" si="34"/>
        <v>0</v>
      </c>
      <c r="CB112">
        <f t="shared" si="35"/>
        <v>0</v>
      </c>
      <c r="CC112">
        <f t="shared" si="36"/>
        <v>1</v>
      </c>
      <c r="CE112">
        <f t="shared" si="37"/>
        <v>0</v>
      </c>
      <c r="CF112">
        <f t="shared" si="38"/>
        <v>0</v>
      </c>
      <c r="CG112">
        <f t="shared" si="39"/>
        <v>1</v>
      </c>
      <c r="CI112">
        <f t="shared" si="40"/>
        <v>0</v>
      </c>
      <c r="CJ112">
        <f t="shared" si="41"/>
        <v>0</v>
      </c>
    </row>
    <row r="113" spans="1:88" x14ac:dyDescent="0.3">
      <c r="A113" t="s">
        <v>164</v>
      </c>
      <c r="B113" t="s">
        <v>83</v>
      </c>
      <c r="C113">
        <v>43.387611999999997</v>
      </c>
      <c r="D113">
        <v>-79.959232</v>
      </c>
      <c r="E113">
        <v>34.412474938792137</v>
      </c>
      <c r="F113" s="7">
        <v>43661</v>
      </c>
      <c r="K113" s="1">
        <v>2</v>
      </c>
      <c r="BB113">
        <f t="shared" si="42"/>
        <v>3</v>
      </c>
      <c r="BC113">
        <v>5</v>
      </c>
      <c r="BD113">
        <v>0</v>
      </c>
      <c r="BE113">
        <v>8</v>
      </c>
      <c r="BK113">
        <f t="shared" si="22"/>
        <v>2</v>
      </c>
      <c r="BL113">
        <f t="shared" si="23"/>
        <v>0</v>
      </c>
      <c r="BM113">
        <f t="shared" si="24"/>
        <v>0</v>
      </c>
      <c r="BN113">
        <f t="shared" si="25"/>
        <v>0</v>
      </c>
      <c r="BO113">
        <f t="shared" si="26"/>
        <v>0</v>
      </c>
      <c r="BP113">
        <f t="shared" si="27"/>
        <v>0</v>
      </c>
      <c r="BQ113">
        <f t="shared" si="28"/>
        <v>0</v>
      </c>
      <c r="BR113">
        <f t="shared" si="29"/>
        <v>0</v>
      </c>
      <c r="BS113">
        <f t="shared" si="30"/>
        <v>0</v>
      </c>
      <c r="BT113">
        <f t="shared" si="31"/>
        <v>0</v>
      </c>
      <c r="BU113">
        <f t="shared" si="32"/>
        <v>0</v>
      </c>
      <c r="BW113">
        <f t="shared" si="33"/>
        <v>2</v>
      </c>
      <c r="BY113">
        <f t="shared" si="43"/>
        <v>2</v>
      </c>
      <c r="CA113">
        <f t="shared" si="34"/>
        <v>2</v>
      </c>
      <c r="CB113">
        <f t="shared" si="35"/>
        <v>0</v>
      </c>
      <c r="CC113">
        <f t="shared" si="36"/>
        <v>0</v>
      </c>
      <c r="CE113">
        <f t="shared" si="37"/>
        <v>2</v>
      </c>
      <c r="CF113">
        <f t="shared" si="38"/>
        <v>0</v>
      </c>
      <c r="CG113">
        <f t="shared" si="39"/>
        <v>0</v>
      </c>
      <c r="CI113">
        <f t="shared" si="40"/>
        <v>1</v>
      </c>
      <c r="CJ113">
        <f t="shared" si="41"/>
        <v>1</v>
      </c>
    </row>
    <row r="114" spans="1:88" x14ac:dyDescent="0.3">
      <c r="A114" t="s">
        <v>165</v>
      </c>
      <c r="B114" t="s">
        <v>79</v>
      </c>
      <c r="C114">
        <v>43.377146000000003</v>
      </c>
      <c r="D114">
        <v>-79.973860999999999</v>
      </c>
      <c r="E114">
        <v>35.422507619397869</v>
      </c>
      <c r="F114" s="7">
        <v>43661</v>
      </c>
      <c r="I114" s="6">
        <v>1</v>
      </c>
      <c r="Y114">
        <v>4</v>
      </c>
      <c r="BB114">
        <f t="shared" si="42"/>
        <v>3</v>
      </c>
      <c r="BC114">
        <v>3</v>
      </c>
      <c r="BD114">
        <v>0</v>
      </c>
      <c r="BE114">
        <v>6</v>
      </c>
      <c r="BG114" t="s">
        <v>166</v>
      </c>
      <c r="BK114">
        <f t="shared" si="22"/>
        <v>0</v>
      </c>
      <c r="BL114">
        <f t="shared" si="23"/>
        <v>0</v>
      </c>
      <c r="BM114">
        <f t="shared" si="24"/>
        <v>0</v>
      </c>
      <c r="BN114">
        <f t="shared" si="25"/>
        <v>0</v>
      </c>
      <c r="BO114">
        <f t="shared" si="26"/>
        <v>0</v>
      </c>
      <c r="BP114">
        <f t="shared" si="27"/>
        <v>0</v>
      </c>
      <c r="BQ114">
        <f t="shared" si="28"/>
        <v>0</v>
      </c>
      <c r="BR114">
        <f t="shared" si="29"/>
        <v>0</v>
      </c>
      <c r="BS114">
        <f t="shared" si="30"/>
        <v>0</v>
      </c>
      <c r="BT114">
        <f t="shared" si="31"/>
        <v>0</v>
      </c>
      <c r="BU114">
        <f t="shared" si="32"/>
        <v>0</v>
      </c>
      <c r="BW114">
        <f t="shared" si="33"/>
        <v>5</v>
      </c>
      <c r="BY114">
        <f t="shared" si="43"/>
        <v>1</v>
      </c>
      <c r="CA114">
        <f t="shared" si="34"/>
        <v>4</v>
      </c>
      <c r="CB114">
        <f t="shared" si="35"/>
        <v>0</v>
      </c>
      <c r="CC114">
        <f t="shared" si="36"/>
        <v>1</v>
      </c>
      <c r="CE114">
        <f t="shared" si="37"/>
        <v>0</v>
      </c>
      <c r="CF114">
        <f t="shared" si="38"/>
        <v>0</v>
      </c>
      <c r="CG114">
        <f t="shared" si="39"/>
        <v>1</v>
      </c>
      <c r="CI114">
        <f t="shared" si="40"/>
        <v>1</v>
      </c>
      <c r="CJ114">
        <f t="shared" si="41"/>
        <v>0</v>
      </c>
    </row>
    <row r="115" spans="1:88" x14ac:dyDescent="0.3">
      <c r="A115" t="s">
        <v>165</v>
      </c>
      <c r="B115" t="s">
        <v>82</v>
      </c>
      <c r="C115">
        <v>43.377146000000003</v>
      </c>
      <c r="D115">
        <v>-79.973860999999999</v>
      </c>
      <c r="E115">
        <v>35.422507619397869</v>
      </c>
      <c r="F115" s="7">
        <v>43661</v>
      </c>
      <c r="AJ115">
        <v>1</v>
      </c>
      <c r="BB115">
        <f t="shared" si="42"/>
        <v>3</v>
      </c>
      <c r="BC115">
        <v>3</v>
      </c>
      <c r="BD115">
        <v>0</v>
      </c>
      <c r="BE115">
        <v>6</v>
      </c>
      <c r="BG115" t="s">
        <v>167</v>
      </c>
      <c r="BK115">
        <f t="shared" si="22"/>
        <v>0</v>
      </c>
      <c r="BL115">
        <f t="shared" si="23"/>
        <v>0</v>
      </c>
      <c r="BM115">
        <f t="shared" si="24"/>
        <v>0</v>
      </c>
      <c r="BN115">
        <f t="shared" si="25"/>
        <v>0</v>
      </c>
      <c r="BO115">
        <f t="shared" si="26"/>
        <v>0</v>
      </c>
      <c r="BP115">
        <f t="shared" si="27"/>
        <v>0</v>
      </c>
      <c r="BQ115">
        <f t="shared" si="28"/>
        <v>1</v>
      </c>
      <c r="BR115">
        <f t="shared" si="29"/>
        <v>0</v>
      </c>
      <c r="BS115">
        <f t="shared" si="30"/>
        <v>0</v>
      </c>
      <c r="BT115">
        <f t="shared" si="31"/>
        <v>1</v>
      </c>
      <c r="BU115">
        <f t="shared" si="32"/>
        <v>0</v>
      </c>
      <c r="BW115">
        <f t="shared" si="33"/>
        <v>1</v>
      </c>
      <c r="BY115">
        <f t="shared" si="43"/>
        <v>0</v>
      </c>
      <c r="CA115">
        <f t="shared" si="34"/>
        <v>1</v>
      </c>
      <c r="CB115">
        <f t="shared" si="35"/>
        <v>0</v>
      </c>
      <c r="CC115">
        <f t="shared" si="36"/>
        <v>0</v>
      </c>
      <c r="CE115">
        <f t="shared" si="37"/>
        <v>0</v>
      </c>
      <c r="CF115">
        <f t="shared" si="38"/>
        <v>0</v>
      </c>
      <c r="CG115">
        <f t="shared" si="39"/>
        <v>0</v>
      </c>
      <c r="CI115">
        <f t="shared" si="40"/>
        <v>3</v>
      </c>
      <c r="CJ115">
        <f t="shared" si="41"/>
        <v>2</v>
      </c>
    </row>
    <row r="116" spans="1:88" x14ac:dyDescent="0.3">
      <c r="A116" t="s">
        <v>165</v>
      </c>
      <c r="B116" t="s">
        <v>83</v>
      </c>
      <c r="C116">
        <v>43.377146000000003</v>
      </c>
      <c r="D116">
        <v>-79.973860999999999</v>
      </c>
      <c r="E116">
        <v>35.422507619397869</v>
      </c>
      <c r="F116" s="7">
        <v>43661</v>
      </c>
      <c r="Y116">
        <v>1</v>
      </c>
      <c r="BB116">
        <f t="shared" si="42"/>
        <v>3</v>
      </c>
      <c r="BC116">
        <v>2</v>
      </c>
      <c r="BD116">
        <v>0</v>
      </c>
      <c r="BE116">
        <v>5</v>
      </c>
      <c r="BK116">
        <f t="shared" si="22"/>
        <v>0</v>
      </c>
      <c r="BL116">
        <f t="shared" si="23"/>
        <v>0</v>
      </c>
      <c r="BM116">
        <f t="shared" si="24"/>
        <v>0</v>
      </c>
      <c r="BN116">
        <f t="shared" si="25"/>
        <v>0</v>
      </c>
      <c r="BO116">
        <f t="shared" si="26"/>
        <v>0</v>
      </c>
      <c r="BP116">
        <f t="shared" si="27"/>
        <v>0</v>
      </c>
      <c r="BQ116">
        <f t="shared" si="28"/>
        <v>0</v>
      </c>
      <c r="BR116">
        <f t="shared" si="29"/>
        <v>0</v>
      </c>
      <c r="BS116">
        <f t="shared" si="30"/>
        <v>0</v>
      </c>
      <c r="BT116">
        <f t="shared" si="31"/>
        <v>0</v>
      </c>
      <c r="BU116">
        <f t="shared" si="32"/>
        <v>0</v>
      </c>
      <c r="BW116">
        <f t="shared" si="33"/>
        <v>1</v>
      </c>
      <c r="BY116">
        <f t="shared" si="43"/>
        <v>0</v>
      </c>
      <c r="CA116">
        <f t="shared" si="34"/>
        <v>1</v>
      </c>
      <c r="CB116">
        <f t="shared" si="35"/>
        <v>0</v>
      </c>
      <c r="CC116">
        <f t="shared" si="36"/>
        <v>0</v>
      </c>
      <c r="CE116">
        <f t="shared" si="37"/>
        <v>0</v>
      </c>
      <c r="CF116">
        <f t="shared" si="38"/>
        <v>0</v>
      </c>
      <c r="CG116">
        <f t="shared" si="39"/>
        <v>0</v>
      </c>
      <c r="CI116">
        <f t="shared" si="40"/>
        <v>1</v>
      </c>
      <c r="CJ116">
        <f t="shared" si="41"/>
        <v>0</v>
      </c>
    </row>
    <row r="117" spans="1:88" x14ac:dyDescent="0.3">
      <c r="A117" t="s">
        <v>168</v>
      </c>
      <c r="B117" t="s">
        <v>79</v>
      </c>
      <c r="C117">
        <v>43.371307999999999</v>
      </c>
      <c r="D117">
        <v>-79.981819000000002</v>
      </c>
      <c r="E117">
        <v>35.978006045349858</v>
      </c>
      <c r="F117" s="7">
        <v>43661</v>
      </c>
      <c r="Y117">
        <v>13</v>
      </c>
      <c r="AJ117">
        <v>1</v>
      </c>
      <c r="BB117">
        <f t="shared" si="42"/>
        <v>1</v>
      </c>
      <c r="BC117">
        <v>3</v>
      </c>
      <c r="BD117">
        <v>0</v>
      </c>
      <c r="BE117">
        <v>4</v>
      </c>
      <c r="BK117">
        <f t="shared" si="22"/>
        <v>0</v>
      </c>
      <c r="BL117">
        <f t="shared" si="23"/>
        <v>0</v>
      </c>
      <c r="BM117">
        <f t="shared" si="24"/>
        <v>0</v>
      </c>
      <c r="BN117">
        <f t="shared" si="25"/>
        <v>0</v>
      </c>
      <c r="BO117">
        <f t="shared" si="26"/>
        <v>0</v>
      </c>
      <c r="BP117">
        <f t="shared" si="27"/>
        <v>0</v>
      </c>
      <c r="BQ117">
        <f t="shared" si="28"/>
        <v>1</v>
      </c>
      <c r="BR117">
        <f t="shared" si="29"/>
        <v>0</v>
      </c>
      <c r="BS117">
        <f t="shared" si="30"/>
        <v>0</v>
      </c>
      <c r="BT117">
        <f t="shared" si="31"/>
        <v>1</v>
      </c>
      <c r="BU117">
        <f t="shared" si="32"/>
        <v>0</v>
      </c>
      <c r="BW117">
        <f t="shared" si="33"/>
        <v>14</v>
      </c>
      <c r="BY117">
        <f t="shared" si="43"/>
        <v>0</v>
      </c>
      <c r="CA117">
        <f t="shared" si="34"/>
        <v>14</v>
      </c>
      <c r="CB117">
        <f t="shared" si="35"/>
        <v>0</v>
      </c>
      <c r="CC117">
        <f t="shared" si="36"/>
        <v>0</v>
      </c>
      <c r="CE117">
        <f t="shared" si="37"/>
        <v>0</v>
      </c>
      <c r="CF117">
        <f t="shared" si="38"/>
        <v>0</v>
      </c>
      <c r="CG117">
        <f t="shared" si="39"/>
        <v>0</v>
      </c>
      <c r="CI117">
        <f t="shared" si="40"/>
        <v>4</v>
      </c>
      <c r="CJ117">
        <f t="shared" si="41"/>
        <v>2</v>
      </c>
    </row>
    <row r="118" spans="1:88" x14ac:dyDescent="0.3">
      <c r="A118" t="s">
        <v>168</v>
      </c>
      <c r="B118" t="s">
        <v>82</v>
      </c>
      <c r="C118">
        <v>43.371307999999999</v>
      </c>
      <c r="D118">
        <v>-79.981819000000002</v>
      </c>
      <c r="E118">
        <v>35.978006045349858</v>
      </c>
      <c r="F118" s="7">
        <v>43661</v>
      </c>
      <c r="BB118">
        <f t="shared" si="42"/>
        <v>2</v>
      </c>
      <c r="BC118">
        <v>1</v>
      </c>
      <c r="BD118">
        <v>0</v>
      </c>
      <c r="BE118">
        <v>3</v>
      </c>
      <c r="BK118">
        <f t="shared" si="22"/>
        <v>0</v>
      </c>
      <c r="BL118">
        <f t="shared" si="23"/>
        <v>0</v>
      </c>
      <c r="BM118">
        <f t="shared" si="24"/>
        <v>0</v>
      </c>
      <c r="BN118">
        <f t="shared" si="25"/>
        <v>0</v>
      </c>
      <c r="BO118">
        <f t="shared" si="26"/>
        <v>0</v>
      </c>
      <c r="BP118">
        <f t="shared" si="27"/>
        <v>0</v>
      </c>
      <c r="BQ118">
        <f t="shared" si="28"/>
        <v>0</v>
      </c>
      <c r="BR118">
        <f t="shared" si="29"/>
        <v>0</v>
      </c>
      <c r="BS118">
        <f t="shared" si="30"/>
        <v>0</v>
      </c>
      <c r="BT118">
        <f t="shared" si="31"/>
        <v>0</v>
      </c>
      <c r="BU118">
        <f t="shared" si="32"/>
        <v>0</v>
      </c>
      <c r="BW118">
        <f t="shared" si="33"/>
        <v>0</v>
      </c>
      <c r="BY118">
        <f t="shared" si="43"/>
        <v>0</v>
      </c>
      <c r="CA118">
        <f t="shared" si="34"/>
        <v>0</v>
      </c>
      <c r="CB118">
        <f t="shared" si="35"/>
        <v>0</v>
      </c>
      <c r="CC118">
        <f t="shared" si="36"/>
        <v>0</v>
      </c>
      <c r="CE118">
        <f t="shared" si="37"/>
        <v>0</v>
      </c>
      <c r="CF118">
        <f t="shared" si="38"/>
        <v>0</v>
      </c>
      <c r="CG118">
        <f t="shared" si="39"/>
        <v>0</v>
      </c>
      <c r="CI118">
        <f t="shared" si="40"/>
        <v>0</v>
      </c>
      <c r="CJ118">
        <f t="shared" si="41"/>
        <v>0</v>
      </c>
    </row>
    <row r="119" spans="1:88" x14ac:dyDescent="0.3">
      <c r="A119" t="s">
        <v>168</v>
      </c>
      <c r="B119" t="s">
        <v>83</v>
      </c>
      <c r="C119">
        <v>43.371307999999999</v>
      </c>
      <c r="D119">
        <v>-79.981819000000002</v>
      </c>
      <c r="E119">
        <v>35.978006045349858</v>
      </c>
      <c r="F119" s="7">
        <v>43661</v>
      </c>
      <c r="AN119">
        <v>2</v>
      </c>
      <c r="BB119">
        <f t="shared" si="42"/>
        <v>3</v>
      </c>
      <c r="BC119">
        <v>2</v>
      </c>
      <c r="BD119">
        <v>0</v>
      </c>
      <c r="BE119">
        <v>5</v>
      </c>
      <c r="BG119" t="s">
        <v>169</v>
      </c>
      <c r="BK119">
        <f t="shared" si="22"/>
        <v>0</v>
      </c>
      <c r="BL119">
        <f t="shared" si="23"/>
        <v>0</v>
      </c>
      <c r="BM119">
        <f t="shared" si="24"/>
        <v>0</v>
      </c>
      <c r="BN119">
        <f t="shared" si="25"/>
        <v>0</v>
      </c>
      <c r="BO119">
        <f t="shared" si="26"/>
        <v>0</v>
      </c>
      <c r="BP119">
        <f t="shared" si="27"/>
        <v>0</v>
      </c>
      <c r="BQ119">
        <f t="shared" si="28"/>
        <v>2</v>
      </c>
      <c r="BR119">
        <f t="shared" si="29"/>
        <v>0</v>
      </c>
      <c r="BS119">
        <f t="shared" si="30"/>
        <v>0</v>
      </c>
      <c r="BT119">
        <f t="shared" si="31"/>
        <v>2</v>
      </c>
      <c r="BU119">
        <f t="shared" si="32"/>
        <v>0</v>
      </c>
      <c r="BW119">
        <f t="shared" si="33"/>
        <v>2</v>
      </c>
      <c r="BY119">
        <f t="shared" si="43"/>
        <v>0</v>
      </c>
      <c r="CA119">
        <f t="shared" si="34"/>
        <v>2</v>
      </c>
      <c r="CB119">
        <f t="shared" si="35"/>
        <v>0</v>
      </c>
      <c r="CC119">
        <f t="shared" si="36"/>
        <v>0</v>
      </c>
      <c r="CE119">
        <f t="shared" si="37"/>
        <v>0</v>
      </c>
      <c r="CF119">
        <f t="shared" si="38"/>
        <v>0</v>
      </c>
      <c r="CG119">
        <f t="shared" si="39"/>
        <v>0</v>
      </c>
      <c r="CI119">
        <f t="shared" si="40"/>
        <v>3</v>
      </c>
      <c r="CJ119">
        <f t="shared" si="41"/>
        <v>2</v>
      </c>
    </row>
    <row r="120" spans="1:88" x14ac:dyDescent="0.3">
      <c r="A120" t="s">
        <v>170</v>
      </c>
      <c r="B120" t="s">
        <v>79</v>
      </c>
      <c r="C120">
        <v>43.519441</v>
      </c>
      <c r="D120">
        <v>-79.750471000000005</v>
      </c>
      <c r="E120">
        <v>20.773113766565707</v>
      </c>
      <c r="F120" s="7">
        <v>43661</v>
      </c>
      <c r="Y120">
        <v>5</v>
      </c>
      <c r="BB120">
        <f t="shared" si="42"/>
        <v>0</v>
      </c>
      <c r="BC120">
        <v>3</v>
      </c>
      <c r="BD120">
        <v>0</v>
      </c>
      <c r="BE120">
        <v>3</v>
      </c>
      <c r="BK120">
        <f t="shared" si="22"/>
        <v>0</v>
      </c>
      <c r="BL120">
        <f t="shared" si="23"/>
        <v>0</v>
      </c>
      <c r="BM120">
        <f t="shared" si="24"/>
        <v>0</v>
      </c>
      <c r="BN120">
        <f t="shared" si="25"/>
        <v>0</v>
      </c>
      <c r="BO120">
        <f t="shared" si="26"/>
        <v>0</v>
      </c>
      <c r="BP120">
        <f t="shared" si="27"/>
        <v>0</v>
      </c>
      <c r="BQ120">
        <f t="shared" si="28"/>
        <v>0</v>
      </c>
      <c r="BR120">
        <f t="shared" si="29"/>
        <v>0</v>
      </c>
      <c r="BS120">
        <f t="shared" si="30"/>
        <v>0</v>
      </c>
      <c r="BT120">
        <f t="shared" si="31"/>
        <v>0</v>
      </c>
      <c r="BU120">
        <f t="shared" si="32"/>
        <v>0</v>
      </c>
      <c r="BW120">
        <f t="shared" si="33"/>
        <v>5</v>
      </c>
      <c r="BY120">
        <f t="shared" si="43"/>
        <v>0</v>
      </c>
      <c r="CA120">
        <f t="shared" si="34"/>
        <v>5</v>
      </c>
      <c r="CB120">
        <f t="shared" si="35"/>
        <v>0</v>
      </c>
      <c r="CC120">
        <f t="shared" si="36"/>
        <v>0</v>
      </c>
      <c r="CE120">
        <f t="shared" si="37"/>
        <v>0</v>
      </c>
      <c r="CF120">
        <f t="shared" si="38"/>
        <v>0</v>
      </c>
      <c r="CG120">
        <f t="shared" si="39"/>
        <v>0</v>
      </c>
      <c r="CI120">
        <f t="shared" si="40"/>
        <v>1</v>
      </c>
      <c r="CJ120">
        <f t="shared" si="41"/>
        <v>0</v>
      </c>
    </row>
    <row r="121" spans="1:88" x14ac:dyDescent="0.3">
      <c r="A121" t="s">
        <v>170</v>
      </c>
      <c r="B121" t="s">
        <v>82</v>
      </c>
      <c r="C121">
        <v>43.519441</v>
      </c>
      <c r="D121">
        <v>-79.750471000000005</v>
      </c>
      <c r="E121">
        <v>20.773113766565707</v>
      </c>
      <c r="F121" s="7">
        <v>43661</v>
      </c>
      <c r="I121" s="6">
        <v>1</v>
      </c>
      <c r="BB121">
        <f t="shared" si="42"/>
        <v>0</v>
      </c>
      <c r="BC121">
        <v>4</v>
      </c>
      <c r="BD121">
        <v>0</v>
      </c>
      <c r="BE121">
        <v>4</v>
      </c>
      <c r="BK121">
        <f t="shared" si="22"/>
        <v>0</v>
      </c>
      <c r="BL121">
        <f t="shared" si="23"/>
        <v>0</v>
      </c>
      <c r="BM121">
        <f t="shared" si="24"/>
        <v>0</v>
      </c>
      <c r="BN121">
        <f t="shared" si="25"/>
        <v>0</v>
      </c>
      <c r="BO121">
        <f t="shared" si="26"/>
        <v>0</v>
      </c>
      <c r="BP121">
        <f t="shared" si="27"/>
        <v>0</v>
      </c>
      <c r="BQ121">
        <f t="shared" si="28"/>
        <v>0</v>
      </c>
      <c r="BR121">
        <f t="shared" si="29"/>
        <v>0</v>
      </c>
      <c r="BS121">
        <f t="shared" si="30"/>
        <v>0</v>
      </c>
      <c r="BT121">
        <f t="shared" si="31"/>
        <v>0</v>
      </c>
      <c r="BU121">
        <f t="shared" si="32"/>
        <v>0</v>
      </c>
      <c r="BW121">
        <f t="shared" si="33"/>
        <v>1</v>
      </c>
      <c r="BY121">
        <f t="shared" si="43"/>
        <v>1</v>
      </c>
      <c r="CA121">
        <f t="shared" si="34"/>
        <v>0</v>
      </c>
      <c r="CB121">
        <f t="shared" si="35"/>
        <v>0</v>
      </c>
      <c r="CC121">
        <f t="shared" si="36"/>
        <v>1</v>
      </c>
      <c r="CE121">
        <f t="shared" si="37"/>
        <v>0</v>
      </c>
      <c r="CF121">
        <f t="shared" si="38"/>
        <v>0</v>
      </c>
      <c r="CG121">
        <f t="shared" si="39"/>
        <v>1</v>
      </c>
      <c r="CI121">
        <f t="shared" si="40"/>
        <v>0</v>
      </c>
      <c r="CJ121">
        <f t="shared" si="41"/>
        <v>0</v>
      </c>
    </row>
    <row r="122" spans="1:88" x14ac:dyDescent="0.3">
      <c r="A122" t="s">
        <v>170</v>
      </c>
      <c r="B122" t="s">
        <v>83</v>
      </c>
      <c r="C122">
        <v>43.519441</v>
      </c>
      <c r="D122">
        <v>-79.750471000000005</v>
      </c>
      <c r="E122">
        <v>20.773113766565707</v>
      </c>
      <c r="F122" s="7">
        <v>43661</v>
      </c>
      <c r="I122" s="6">
        <v>1</v>
      </c>
      <c r="BB122">
        <f t="shared" si="42"/>
        <v>0</v>
      </c>
      <c r="BC122">
        <v>2</v>
      </c>
      <c r="BD122">
        <v>2</v>
      </c>
      <c r="BE122">
        <v>4</v>
      </c>
      <c r="BG122" t="s">
        <v>171</v>
      </c>
      <c r="BK122">
        <f t="shared" si="22"/>
        <v>0</v>
      </c>
      <c r="BL122">
        <f t="shared" si="23"/>
        <v>0</v>
      </c>
      <c r="BM122">
        <f t="shared" si="24"/>
        <v>0</v>
      </c>
      <c r="BN122">
        <f t="shared" si="25"/>
        <v>0</v>
      </c>
      <c r="BO122">
        <f t="shared" si="26"/>
        <v>0</v>
      </c>
      <c r="BP122">
        <f t="shared" si="27"/>
        <v>0</v>
      </c>
      <c r="BQ122">
        <f t="shared" si="28"/>
        <v>0</v>
      </c>
      <c r="BR122">
        <f t="shared" si="29"/>
        <v>0</v>
      </c>
      <c r="BS122">
        <f t="shared" si="30"/>
        <v>0</v>
      </c>
      <c r="BT122">
        <f t="shared" si="31"/>
        <v>0</v>
      </c>
      <c r="BU122">
        <f t="shared" si="32"/>
        <v>0</v>
      </c>
      <c r="BW122">
        <f t="shared" si="33"/>
        <v>1</v>
      </c>
      <c r="BY122">
        <f t="shared" si="43"/>
        <v>1</v>
      </c>
      <c r="CA122">
        <f t="shared" si="34"/>
        <v>0</v>
      </c>
      <c r="CB122">
        <f t="shared" si="35"/>
        <v>0</v>
      </c>
      <c r="CC122">
        <f t="shared" si="36"/>
        <v>1</v>
      </c>
      <c r="CE122">
        <f t="shared" si="37"/>
        <v>0</v>
      </c>
      <c r="CF122">
        <f t="shared" si="38"/>
        <v>0</v>
      </c>
      <c r="CG122">
        <f t="shared" si="39"/>
        <v>1</v>
      </c>
      <c r="CI122">
        <f t="shared" si="40"/>
        <v>0</v>
      </c>
      <c r="CJ122">
        <f t="shared" si="41"/>
        <v>0</v>
      </c>
    </row>
    <row r="123" spans="1:88" x14ac:dyDescent="0.3">
      <c r="A123" t="s">
        <v>172</v>
      </c>
      <c r="B123" t="s">
        <v>79</v>
      </c>
      <c r="C123">
        <v>43.701031999999998</v>
      </c>
      <c r="D123">
        <v>-79.549473000000006</v>
      </c>
      <c r="E123">
        <v>8.9718560697484691</v>
      </c>
      <c r="F123" s="7">
        <v>43662</v>
      </c>
      <c r="K123" s="1">
        <v>1</v>
      </c>
      <c r="BB123">
        <f t="shared" si="42"/>
        <v>0</v>
      </c>
      <c r="BC123">
        <v>3</v>
      </c>
      <c r="BD123">
        <v>1</v>
      </c>
      <c r="BE123">
        <v>4</v>
      </c>
      <c r="BK123">
        <f t="shared" si="22"/>
        <v>1</v>
      </c>
      <c r="BL123">
        <f t="shared" si="23"/>
        <v>0</v>
      </c>
      <c r="BM123">
        <f t="shared" si="24"/>
        <v>0</v>
      </c>
      <c r="BN123">
        <f t="shared" si="25"/>
        <v>0</v>
      </c>
      <c r="BO123">
        <f t="shared" si="26"/>
        <v>0</v>
      </c>
      <c r="BP123">
        <f t="shared" si="27"/>
        <v>0</v>
      </c>
      <c r="BQ123">
        <f t="shared" si="28"/>
        <v>0</v>
      </c>
      <c r="BR123">
        <f t="shared" si="29"/>
        <v>0</v>
      </c>
      <c r="BS123">
        <f t="shared" si="30"/>
        <v>0</v>
      </c>
      <c r="BT123">
        <f t="shared" si="31"/>
        <v>0</v>
      </c>
      <c r="BU123">
        <f t="shared" si="32"/>
        <v>0</v>
      </c>
      <c r="BW123">
        <f t="shared" si="33"/>
        <v>1</v>
      </c>
      <c r="BY123">
        <f t="shared" si="43"/>
        <v>1</v>
      </c>
      <c r="CA123">
        <f t="shared" si="34"/>
        <v>1</v>
      </c>
      <c r="CB123">
        <f t="shared" si="35"/>
        <v>0</v>
      </c>
      <c r="CC123">
        <f t="shared" si="36"/>
        <v>0</v>
      </c>
      <c r="CE123">
        <f t="shared" si="37"/>
        <v>1</v>
      </c>
      <c r="CF123">
        <f t="shared" si="38"/>
        <v>0</v>
      </c>
      <c r="CG123">
        <f t="shared" si="39"/>
        <v>0</v>
      </c>
      <c r="CI123">
        <f t="shared" si="40"/>
        <v>1</v>
      </c>
      <c r="CJ123">
        <f t="shared" si="41"/>
        <v>1</v>
      </c>
    </row>
    <row r="124" spans="1:88" x14ac:dyDescent="0.3">
      <c r="A124" t="s">
        <v>172</v>
      </c>
      <c r="B124" t="s">
        <v>82</v>
      </c>
      <c r="C124">
        <v>43.701031999999998</v>
      </c>
      <c r="D124">
        <v>-79.549473000000006</v>
      </c>
      <c r="E124">
        <v>8.9718560697484691</v>
      </c>
      <c r="F124" s="7">
        <v>43662</v>
      </c>
      <c r="K124" s="1">
        <v>1</v>
      </c>
      <c r="AD124" s="4">
        <v>1</v>
      </c>
      <c r="BB124">
        <f t="shared" si="42"/>
        <v>1</v>
      </c>
      <c r="BC124">
        <v>4</v>
      </c>
      <c r="BD124">
        <v>1</v>
      </c>
      <c r="BE124">
        <v>6</v>
      </c>
      <c r="BG124" t="s">
        <v>173</v>
      </c>
      <c r="BK124">
        <f t="shared" si="22"/>
        <v>1</v>
      </c>
      <c r="BL124">
        <f t="shared" si="23"/>
        <v>0</v>
      </c>
      <c r="BM124">
        <f t="shared" si="24"/>
        <v>0</v>
      </c>
      <c r="BN124">
        <f t="shared" si="25"/>
        <v>0</v>
      </c>
      <c r="BO124">
        <f t="shared" si="26"/>
        <v>0</v>
      </c>
      <c r="BP124">
        <f t="shared" si="27"/>
        <v>1</v>
      </c>
      <c r="BQ124">
        <f t="shared" si="28"/>
        <v>0</v>
      </c>
      <c r="BR124">
        <f t="shared" si="29"/>
        <v>0</v>
      </c>
      <c r="BS124">
        <f t="shared" si="30"/>
        <v>0</v>
      </c>
      <c r="BT124">
        <f t="shared" si="31"/>
        <v>0</v>
      </c>
      <c r="BU124">
        <f t="shared" si="32"/>
        <v>0</v>
      </c>
      <c r="BW124">
        <f t="shared" si="33"/>
        <v>2</v>
      </c>
      <c r="BY124">
        <f t="shared" si="43"/>
        <v>2</v>
      </c>
      <c r="CA124">
        <f t="shared" si="34"/>
        <v>1</v>
      </c>
      <c r="CB124">
        <f t="shared" si="35"/>
        <v>1</v>
      </c>
      <c r="CC124">
        <f t="shared" si="36"/>
        <v>0</v>
      </c>
      <c r="CE124">
        <f t="shared" si="37"/>
        <v>1</v>
      </c>
      <c r="CF124">
        <f t="shared" si="38"/>
        <v>1</v>
      </c>
      <c r="CG124">
        <f t="shared" si="39"/>
        <v>0</v>
      </c>
      <c r="CI124">
        <f t="shared" si="40"/>
        <v>2</v>
      </c>
      <c r="CJ124">
        <f t="shared" si="41"/>
        <v>2</v>
      </c>
    </row>
    <row r="125" spans="1:88" x14ac:dyDescent="0.3">
      <c r="A125" t="s">
        <v>172</v>
      </c>
      <c r="B125" t="s">
        <v>83</v>
      </c>
      <c r="C125">
        <v>43.701031999999998</v>
      </c>
      <c r="D125">
        <v>-79.549473000000006</v>
      </c>
      <c r="E125">
        <v>8.9718560697484691</v>
      </c>
      <c r="F125" s="7">
        <v>43662</v>
      </c>
      <c r="K125" s="1">
        <v>3</v>
      </c>
      <c r="AD125" s="4">
        <v>1</v>
      </c>
      <c r="BB125">
        <f t="shared" si="42"/>
        <v>1</v>
      </c>
      <c r="BC125">
        <v>5</v>
      </c>
      <c r="BD125">
        <v>0</v>
      </c>
      <c r="BE125">
        <v>6</v>
      </c>
      <c r="BG125" t="s">
        <v>174</v>
      </c>
      <c r="BK125">
        <f t="shared" si="22"/>
        <v>3</v>
      </c>
      <c r="BL125">
        <f t="shared" si="23"/>
        <v>0</v>
      </c>
      <c r="BM125">
        <f t="shared" si="24"/>
        <v>0</v>
      </c>
      <c r="BN125">
        <f t="shared" si="25"/>
        <v>0</v>
      </c>
      <c r="BO125">
        <f t="shared" si="26"/>
        <v>0</v>
      </c>
      <c r="BP125">
        <f t="shared" si="27"/>
        <v>1</v>
      </c>
      <c r="BQ125">
        <f t="shared" si="28"/>
        <v>0</v>
      </c>
      <c r="BR125">
        <f t="shared" si="29"/>
        <v>0</v>
      </c>
      <c r="BS125">
        <f t="shared" si="30"/>
        <v>0</v>
      </c>
      <c r="BT125">
        <f t="shared" si="31"/>
        <v>0</v>
      </c>
      <c r="BU125">
        <f t="shared" si="32"/>
        <v>0</v>
      </c>
      <c r="BW125">
        <f t="shared" si="33"/>
        <v>4</v>
      </c>
      <c r="BY125">
        <f t="shared" si="43"/>
        <v>4</v>
      </c>
      <c r="CA125">
        <f t="shared" si="34"/>
        <v>3</v>
      </c>
      <c r="CB125">
        <f t="shared" si="35"/>
        <v>1</v>
      </c>
      <c r="CC125">
        <f t="shared" si="36"/>
        <v>0</v>
      </c>
      <c r="CE125">
        <f t="shared" si="37"/>
        <v>3</v>
      </c>
      <c r="CF125">
        <f t="shared" si="38"/>
        <v>1</v>
      </c>
      <c r="CG125">
        <f t="shared" si="39"/>
        <v>0</v>
      </c>
      <c r="CI125">
        <f t="shared" si="40"/>
        <v>2</v>
      </c>
      <c r="CJ125">
        <f t="shared" si="41"/>
        <v>2</v>
      </c>
    </row>
    <row r="126" spans="1:88" x14ac:dyDescent="0.3">
      <c r="A126" t="s">
        <v>175</v>
      </c>
      <c r="B126" t="s">
        <v>79</v>
      </c>
      <c r="C126">
        <v>43.702157999999997</v>
      </c>
      <c r="D126">
        <v>-79.543736999999993</v>
      </c>
      <c r="E126">
        <v>8.7311529827639554</v>
      </c>
      <c r="F126" s="7">
        <v>43662</v>
      </c>
      <c r="I126" s="6">
        <v>1</v>
      </c>
      <c r="BB126">
        <f t="shared" si="42"/>
        <v>0</v>
      </c>
      <c r="BC126">
        <v>2</v>
      </c>
      <c r="BD126">
        <v>1</v>
      </c>
      <c r="BE126">
        <v>3</v>
      </c>
      <c r="BG126" t="s">
        <v>176</v>
      </c>
      <c r="BK126">
        <f t="shared" si="22"/>
        <v>0</v>
      </c>
      <c r="BL126">
        <f t="shared" si="23"/>
        <v>0</v>
      </c>
      <c r="BM126">
        <f t="shared" si="24"/>
        <v>0</v>
      </c>
      <c r="BN126">
        <f t="shared" si="25"/>
        <v>0</v>
      </c>
      <c r="BO126">
        <f t="shared" si="26"/>
        <v>0</v>
      </c>
      <c r="BP126">
        <f t="shared" si="27"/>
        <v>0</v>
      </c>
      <c r="BQ126">
        <f t="shared" si="28"/>
        <v>0</v>
      </c>
      <c r="BR126">
        <f t="shared" si="29"/>
        <v>0</v>
      </c>
      <c r="BS126">
        <f t="shared" si="30"/>
        <v>0</v>
      </c>
      <c r="BT126">
        <f t="shared" si="31"/>
        <v>0</v>
      </c>
      <c r="BU126">
        <f t="shared" si="32"/>
        <v>0</v>
      </c>
      <c r="BW126">
        <f t="shared" si="33"/>
        <v>1</v>
      </c>
      <c r="BY126">
        <f t="shared" si="43"/>
        <v>1</v>
      </c>
      <c r="CA126">
        <f t="shared" si="34"/>
        <v>0</v>
      </c>
      <c r="CB126">
        <f t="shared" si="35"/>
        <v>0</v>
      </c>
      <c r="CC126">
        <f t="shared" si="36"/>
        <v>1</v>
      </c>
      <c r="CE126">
        <f t="shared" si="37"/>
        <v>0</v>
      </c>
      <c r="CF126">
        <f t="shared" si="38"/>
        <v>0</v>
      </c>
      <c r="CG126">
        <f t="shared" si="39"/>
        <v>1</v>
      </c>
      <c r="CI126">
        <f t="shared" si="40"/>
        <v>0</v>
      </c>
      <c r="CJ126">
        <f t="shared" si="41"/>
        <v>0</v>
      </c>
    </row>
    <row r="127" spans="1:88" x14ac:dyDescent="0.3">
      <c r="A127" t="s">
        <v>175</v>
      </c>
      <c r="B127" t="s">
        <v>82</v>
      </c>
      <c r="C127">
        <v>43.702157999999997</v>
      </c>
      <c r="D127">
        <v>-79.543736999999993</v>
      </c>
      <c r="E127">
        <v>8.7311529827639554</v>
      </c>
      <c r="F127" s="7">
        <v>43662</v>
      </c>
      <c r="AD127" s="4">
        <v>1</v>
      </c>
      <c r="BB127">
        <f t="shared" si="42"/>
        <v>0</v>
      </c>
      <c r="BC127">
        <v>3</v>
      </c>
      <c r="BD127">
        <v>1</v>
      </c>
      <c r="BE127">
        <v>4</v>
      </c>
      <c r="BK127">
        <f t="shared" si="22"/>
        <v>0</v>
      </c>
      <c r="BL127">
        <f t="shared" si="23"/>
        <v>0</v>
      </c>
      <c r="BM127">
        <f t="shared" si="24"/>
        <v>0</v>
      </c>
      <c r="BN127">
        <f t="shared" si="25"/>
        <v>0</v>
      </c>
      <c r="BO127">
        <f t="shared" si="26"/>
        <v>0</v>
      </c>
      <c r="BP127">
        <f t="shared" si="27"/>
        <v>1</v>
      </c>
      <c r="BQ127">
        <f t="shared" si="28"/>
        <v>0</v>
      </c>
      <c r="BR127">
        <f t="shared" si="29"/>
        <v>0</v>
      </c>
      <c r="BS127">
        <f t="shared" si="30"/>
        <v>0</v>
      </c>
      <c r="BT127">
        <f t="shared" si="31"/>
        <v>0</v>
      </c>
      <c r="BU127">
        <f t="shared" si="32"/>
        <v>0</v>
      </c>
      <c r="BW127">
        <f t="shared" si="33"/>
        <v>1</v>
      </c>
      <c r="BY127">
        <f t="shared" si="43"/>
        <v>1</v>
      </c>
      <c r="CA127">
        <f t="shared" si="34"/>
        <v>0</v>
      </c>
      <c r="CB127">
        <f t="shared" si="35"/>
        <v>1</v>
      </c>
      <c r="CC127">
        <f t="shared" si="36"/>
        <v>0</v>
      </c>
      <c r="CE127">
        <f t="shared" si="37"/>
        <v>0</v>
      </c>
      <c r="CF127">
        <f t="shared" si="38"/>
        <v>1</v>
      </c>
      <c r="CG127">
        <f t="shared" si="39"/>
        <v>0</v>
      </c>
      <c r="CI127">
        <f t="shared" si="40"/>
        <v>1</v>
      </c>
      <c r="CJ127">
        <f t="shared" si="41"/>
        <v>1</v>
      </c>
    </row>
    <row r="128" spans="1:88" x14ac:dyDescent="0.3">
      <c r="A128" t="s">
        <v>175</v>
      </c>
      <c r="B128" t="s">
        <v>83</v>
      </c>
      <c r="C128">
        <v>43.702157999999997</v>
      </c>
      <c r="D128">
        <v>-79.543736999999993</v>
      </c>
      <c r="E128">
        <v>8.7311529827639554</v>
      </c>
      <c r="F128" s="7">
        <v>43662</v>
      </c>
      <c r="BB128">
        <f t="shared" si="42"/>
        <v>0</v>
      </c>
      <c r="BC128">
        <v>3</v>
      </c>
      <c r="BD128">
        <v>1</v>
      </c>
      <c r="BE128">
        <v>4</v>
      </c>
      <c r="BG128" t="s">
        <v>177</v>
      </c>
      <c r="BK128">
        <f t="shared" si="22"/>
        <v>0</v>
      </c>
      <c r="BL128">
        <f t="shared" si="23"/>
        <v>0</v>
      </c>
      <c r="BM128">
        <f t="shared" si="24"/>
        <v>0</v>
      </c>
      <c r="BN128">
        <f t="shared" si="25"/>
        <v>0</v>
      </c>
      <c r="BO128">
        <f t="shared" si="26"/>
        <v>0</v>
      </c>
      <c r="BP128">
        <f t="shared" si="27"/>
        <v>0</v>
      </c>
      <c r="BQ128">
        <f t="shared" si="28"/>
        <v>0</v>
      </c>
      <c r="BR128">
        <f t="shared" si="29"/>
        <v>0</v>
      </c>
      <c r="BS128">
        <f t="shared" si="30"/>
        <v>0</v>
      </c>
      <c r="BT128">
        <f t="shared" si="31"/>
        <v>0</v>
      </c>
      <c r="BU128">
        <f t="shared" si="32"/>
        <v>0</v>
      </c>
      <c r="BW128">
        <f t="shared" si="33"/>
        <v>0</v>
      </c>
      <c r="BY128">
        <f t="shared" si="43"/>
        <v>0</v>
      </c>
      <c r="CA128">
        <f t="shared" si="34"/>
        <v>0</v>
      </c>
      <c r="CB128">
        <f t="shared" si="35"/>
        <v>0</v>
      </c>
      <c r="CC128">
        <f t="shared" si="36"/>
        <v>0</v>
      </c>
      <c r="CE128">
        <f t="shared" si="37"/>
        <v>0</v>
      </c>
      <c r="CF128">
        <f t="shared" si="38"/>
        <v>0</v>
      </c>
      <c r="CG128">
        <f t="shared" si="39"/>
        <v>0</v>
      </c>
      <c r="CI128">
        <f t="shared" si="40"/>
        <v>0</v>
      </c>
      <c r="CJ128">
        <f t="shared" si="41"/>
        <v>0</v>
      </c>
    </row>
    <row r="129" spans="1:88" x14ac:dyDescent="0.3">
      <c r="A129" t="s">
        <v>178</v>
      </c>
      <c r="B129" t="s">
        <v>79</v>
      </c>
      <c r="C129">
        <v>43.701431999999997</v>
      </c>
      <c r="D129">
        <v>-79.562510000000003</v>
      </c>
      <c r="E129">
        <v>9.5950252462272481</v>
      </c>
      <c r="F129" s="7">
        <v>43662</v>
      </c>
      <c r="K129" s="1">
        <v>1</v>
      </c>
      <c r="BB129">
        <f t="shared" si="42"/>
        <v>0</v>
      </c>
      <c r="BC129">
        <v>3</v>
      </c>
      <c r="BD129">
        <v>1</v>
      </c>
      <c r="BE129">
        <v>4</v>
      </c>
      <c r="BK129">
        <f t="shared" si="22"/>
        <v>1</v>
      </c>
      <c r="BL129">
        <f t="shared" si="23"/>
        <v>0</v>
      </c>
      <c r="BM129">
        <f t="shared" si="24"/>
        <v>0</v>
      </c>
      <c r="BN129">
        <f t="shared" si="25"/>
        <v>0</v>
      </c>
      <c r="BO129">
        <f t="shared" si="26"/>
        <v>0</v>
      </c>
      <c r="BP129">
        <f t="shared" si="27"/>
        <v>0</v>
      </c>
      <c r="BQ129">
        <f t="shared" si="28"/>
        <v>0</v>
      </c>
      <c r="BR129">
        <f t="shared" si="29"/>
        <v>0</v>
      </c>
      <c r="BS129">
        <f t="shared" si="30"/>
        <v>0</v>
      </c>
      <c r="BT129">
        <f t="shared" si="31"/>
        <v>0</v>
      </c>
      <c r="BU129">
        <f t="shared" si="32"/>
        <v>0</v>
      </c>
      <c r="BW129">
        <f t="shared" si="33"/>
        <v>1</v>
      </c>
      <c r="BY129">
        <f t="shared" si="43"/>
        <v>1</v>
      </c>
      <c r="CA129">
        <f t="shared" si="34"/>
        <v>1</v>
      </c>
      <c r="CB129">
        <f t="shared" si="35"/>
        <v>0</v>
      </c>
      <c r="CC129">
        <f t="shared" si="36"/>
        <v>0</v>
      </c>
      <c r="CE129">
        <f t="shared" si="37"/>
        <v>1</v>
      </c>
      <c r="CF129">
        <f t="shared" si="38"/>
        <v>0</v>
      </c>
      <c r="CG129">
        <f t="shared" si="39"/>
        <v>0</v>
      </c>
      <c r="CI129">
        <f t="shared" si="40"/>
        <v>1</v>
      </c>
      <c r="CJ129">
        <f t="shared" si="41"/>
        <v>1</v>
      </c>
    </row>
    <row r="130" spans="1:88" x14ac:dyDescent="0.3">
      <c r="A130" t="s">
        <v>178</v>
      </c>
      <c r="B130" t="s">
        <v>82</v>
      </c>
      <c r="C130">
        <v>43.701431999999997</v>
      </c>
      <c r="D130">
        <v>-79.562510000000003</v>
      </c>
      <c r="E130">
        <v>9.5950252462272481</v>
      </c>
      <c r="F130" s="7">
        <v>43662</v>
      </c>
      <c r="BB130">
        <f t="shared" si="42"/>
        <v>0</v>
      </c>
      <c r="BC130">
        <v>2</v>
      </c>
      <c r="BD130">
        <v>3</v>
      </c>
      <c r="BE130">
        <v>5</v>
      </c>
      <c r="BK130">
        <f t="shared" si="22"/>
        <v>0</v>
      </c>
      <c r="BL130">
        <f t="shared" si="23"/>
        <v>0</v>
      </c>
      <c r="BM130">
        <f t="shared" si="24"/>
        <v>0</v>
      </c>
      <c r="BN130">
        <f t="shared" si="25"/>
        <v>0</v>
      </c>
      <c r="BO130">
        <f t="shared" si="26"/>
        <v>0</v>
      </c>
      <c r="BP130">
        <f t="shared" si="27"/>
        <v>0</v>
      </c>
      <c r="BQ130">
        <f t="shared" si="28"/>
        <v>0</v>
      </c>
      <c r="BR130">
        <f t="shared" si="29"/>
        <v>0</v>
      </c>
      <c r="BS130">
        <f t="shared" si="30"/>
        <v>0</v>
      </c>
      <c r="BT130">
        <f t="shared" si="31"/>
        <v>0</v>
      </c>
      <c r="BU130">
        <f t="shared" si="32"/>
        <v>0</v>
      </c>
      <c r="BW130">
        <f t="shared" si="33"/>
        <v>0</v>
      </c>
      <c r="BY130">
        <f t="shared" si="43"/>
        <v>0</v>
      </c>
      <c r="CA130">
        <f t="shared" si="34"/>
        <v>0</v>
      </c>
      <c r="CB130">
        <f t="shared" si="35"/>
        <v>0</v>
      </c>
      <c r="CC130">
        <f t="shared" si="36"/>
        <v>0</v>
      </c>
      <c r="CE130">
        <f t="shared" si="37"/>
        <v>0</v>
      </c>
      <c r="CF130">
        <f t="shared" si="38"/>
        <v>0</v>
      </c>
      <c r="CG130">
        <f t="shared" si="39"/>
        <v>0</v>
      </c>
      <c r="CI130">
        <f t="shared" si="40"/>
        <v>0</v>
      </c>
      <c r="CJ130">
        <f t="shared" si="41"/>
        <v>0</v>
      </c>
    </row>
    <row r="131" spans="1:88" x14ac:dyDescent="0.3">
      <c r="A131" t="s">
        <v>178</v>
      </c>
      <c r="B131" t="s">
        <v>83</v>
      </c>
      <c r="C131">
        <v>43.701431999999997</v>
      </c>
      <c r="D131">
        <v>-79.562510000000003</v>
      </c>
      <c r="E131">
        <v>9.5950252462272481</v>
      </c>
      <c r="F131" s="7">
        <v>43662</v>
      </c>
      <c r="W131">
        <v>2</v>
      </c>
      <c r="AO131">
        <v>1</v>
      </c>
      <c r="AP131" s="4">
        <v>1</v>
      </c>
      <c r="AQ131" s="1">
        <v>1</v>
      </c>
      <c r="BB131">
        <f t="shared" si="42"/>
        <v>1</v>
      </c>
      <c r="BC131">
        <v>6</v>
      </c>
      <c r="BD131">
        <v>0</v>
      </c>
      <c r="BE131">
        <v>7</v>
      </c>
      <c r="BG131" t="s">
        <v>179</v>
      </c>
      <c r="BK131">
        <f t="shared" ref="BK131:BK193" si="44">G131+H131+K131+N131+Z131+AE131+AH131+AQ131</f>
        <v>1</v>
      </c>
      <c r="BL131">
        <f t="shared" ref="BL131:BL193" si="45" xml:space="preserve"> P131+AB131</f>
        <v>0</v>
      </c>
      <c r="BM131">
        <f t="shared" ref="BM131:BM193" si="46">S131+V131</f>
        <v>0</v>
      </c>
      <c r="BN131">
        <f t="shared" ref="BN131:BN193" si="47">AL131+AP131+AG131</f>
        <v>1</v>
      </c>
      <c r="BO131">
        <f t="shared" ref="BO131:BO193" si="48">L131+O131+AY131</f>
        <v>0</v>
      </c>
      <c r="BP131">
        <f t="shared" ref="BP131:BP193" si="49">M131+T131+X131+AA131+AD131+AR131+AS131+AU131+AV131+AX131</f>
        <v>0</v>
      </c>
      <c r="BQ131">
        <f t="shared" ref="BQ131:BQ193" si="50" xml:space="preserve"> AJ131+AN131+AO131</f>
        <v>1</v>
      </c>
      <c r="BR131">
        <f t="shared" ref="BR131:BR193" si="51" xml:space="preserve"> W131+AZ131</f>
        <v>2</v>
      </c>
      <c r="BS131">
        <f t="shared" ref="BS131:BS193" si="52">J131+AZ131+W131</f>
        <v>2</v>
      </c>
      <c r="BT131">
        <f t="shared" ref="BT131:BT193" si="53">BQ131+BS131</f>
        <v>3</v>
      </c>
      <c r="BU131">
        <f t="shared" ref="BU131:BU192" si="54">Q131+R131+AC131</f>
        <v>0</v>
      </c>
      <c r="BW131">
        <f t="shared" ref="BW131:BW193" si="55">SUM(G131:AZ131)</f>
        <v>5</v>
      </c>
      <c r="BY131">
        <f t="shared" si="43"/>
        <v>2</v>
      </c>
      <c r="CA131">
        <f t="shared" ref="CA131:CA193" si="56">CE131+Y131+AJ131+AN131</f>
        <v>1</v>
      </c>
      <c r="CB131">
        <f t="shared" ref="CB131:CB193" si="57">CF131+W131+AO131+AZ131</f>
        <v>4</v>
      </c>
      <c r="CC131">
        <f t="shared" ref="CC131:CC193" si="58">CG131+J131+U131+AK131+AT131</f>
        <v>0</v>
      </c>
      <c r="CE131">
        <f t="shared" ref="CE131:CE193" si="59">G131+H131+K131+L131+N131+O131+S131+V131+AE131+AH131+AM131+AQ131+AW131+AY131</f>
        <v>1</v>
      </c>
      <c r="CF131">
        <f t="shared" ref="CF131:CF193" si="60">M131+P131+Q131+R131+T131+X131+Z131+AA131+AC131+AD131+AG131+AI131+AL131+AP131+AR131+AS131+AU131+AV131+AX131</f>
        <v>1</v>
      </c>
      <c r="CG131">
        <f t="shared" ref="CG131:CG193" si="61">I131+AB131</f>
        <v>0</v>
      </c>
      <c r="CI131">
        <f t="shared" ref="CI131:CI193" si="62" xml:space="preserve"> COUNTIF(BK131:BU131, "&gt;0") + COUNTIF(AZ131, "&gt;0") + COUNTIF(AT131, "&gt;0") + COUNTIF(AK131, "&gt;0") + COUNTIF(Y131, "&gt;0") + COUNTIF(W131, "&gt;0") + COUNTIF(J131,"&gt;0") + COUNTIF(AM131,"&gt;0") + COUNTIF(AN131,"&gt;0") + COUNTIF(AO131,"&gt;0") + COUNTIF(AJ131,"&gt;0") + COUNTIF(AW131,"&gt;0") + COUNTIF(AI131,"&gt;0") + COUNTIF(U131, "&gt;0")</f>
        <v>8</v>
      </c>
      <c r="CJ131">
        <f t="shared" ref="CJ131:CJ193" si="63" xml:space="preserve"> COUNTIF(BK131:BU131, "&gt;0")</f>
        <v>6</v>
      </c>
    </row>
    <row r="132" spans="1:88" x14ac:dyDescent="0.3">
      <c r="A132" t="s">
        <v>180</v>
      </c>
      <c r="B132" t="s">
        <v>79</v>
      </c>
      <c r="C132">
        <v>43.690086000000001</v>
      </c>
      <c r="D132">
        <v>-79.572325000000006</v>
      </c>
      <c r="E132">
        <v>9.8464345371816666</v>
      </c>
      <c r="F132" s="7">
        <v>43662</v>
      </c>
      <c r="BB132">
        <f t="shared" ref="BB132:BB172" si="64">BE132-SUM(BC132:BD132)</f>
        <v>0</v>
      </c>
      <c r="BC132">
        <v>3</v>
      </c>
      <c r="BD132">
        <v>4</v>
      </c>
      <c r="BE132">
        <v>7</v>
      </c>
      <c r="BG132" t="s">
        <v>181</v>
      </c>
      <c r="BK132">
        <f t="shared" si="44"/>
        <v>0</v>
      </c>
      <c r="BL132">
        <f t="shared" si="45"/>
        <v>0</v>
      </c>
      <c r="BM132">
        <f t="shared" si="46"/>
        <v>0</v>
      </c>
      <c r="BN132">
        <f t="shared" si="47"/>
        <v>0</v>
      </c>
      <c r="BO132">
        <f t="shared" si="48"/>
        <v>0</v>
      </c>
      <c r="BP132">
        <f t="shared" si="49"/>
        <v>0</v>
      </c>
      <c r="BQ132">
        <f t="shared" si="50"/>
        <v>0</v>
      </c>
      <c r="BR132">
        <f t="shared" si="51"/>
        <v>0</v>
      </c>
      <c r="BS132">
        <f t="shared" si="52"/>
        <v>0</v>
      </c>
      <c r="BT132">
        <f t="shared" si="53"/>
        <v>0</v>
      </c>
      <c r="BU132">
        <f t="shared" si="54"/>
        <v>0</v>
      </c>
      <c r="BW132">
        <f t="shared" si="55"/>
        <v>0</v>
      </c>
      <c r="BY132">
        <f t="shared" ref="BY132:BY193" si="65">G132+H132+I132+K132+L132+N132+M132+O132+P132+Q132+R132+S132+T132+U132+V132+X132+Z132+AA132+AB132+AC132+AD132+AE132+AG132+AH132+AI132+AL132+AM132+AP132+AQ132+AR132+AS132+AU132+AV132+AW132+AX132+AY132</f>
        <v>0</v>
      </c>
      <c r="CA132">
        <f t="shared" si="56"/>
        <v>0</v>
      </c>
      <c r="CB132">
        <f t="shared" si="57"/>
        <v>0</v>
      </c>
      <c r="CC132">
        <f t="shared" si="58"/>
        <v>0</v>
      </c>
      <c r="CE132">
        <f t="shared" si="59"/>
        <v>0</v>
      </c>
      <c r="CF132">
        <f t="shared" si="60"/>
        <v>0</v>
      </c>
      <c r="CG132">
        <f t="shared" si="61"/>
        <v>0</v>
      </c>
      <c r="CI132">
        <f t="shared" si="62"/>
        <v>0</v>
      </c>
      <c r="CJ132">
        <f t="shared" si="63"/>
        <v>0</v>
      </c>
    </row>
    <row r="133" spans="1:88" x14ac:dyDescent="0.3">
      <c r="A133" t="s">
        <v>180</v>
      </c>
      <c r="B133" t="s">
        <v>82</v>
      </c>
      <c r="C133">
        <v>43.690086000000001</v>
      </c>
      <c r="D133">
        <v>-79.572325000000006</v>
      </c>
      <c r="E133">
        <v>9.8464345371816666</v>
      </c>
      <c r="F133" s="7">
        <v>43662</v>
      </c>
      <c r="BB133">
        <f t="shared" si="64"/>
        <v>0</v>
      </c>
      <c r="BC133">
        <v>4</v>
      </c>
      <c r="BD133">
        <v>1</v>
      </c>
      <c r="BE133">
        <v>5</v>
      </c>
      <c r="BK133">
        <f t="shared" si="44"/>
        <v>0</v>
      </c>
      <c r="BL133">
        <f t="shared" si="45"/>
        <v>0</v>
      </c>
      <c r="BM133">
        <f t="shared" si="46"/>
        <v>0</v>
      </c>
      <c r="BN133">
        <f t="shared" si="47"/>
        <v>0</v>
      </c>
      <c r="BO133">
        <f t="shared" si="48"/>
        <v>0</v>
      </c>
      <c r="BP133">
        <f t="shared" si="49"/>
        <v>0</v>
      </c>
      <c r="BQ133">
        <f t="shared" si="50"/>
        <v>0</v>
      </c>
      <c r="BR133">
        <f t="shared" si="51"/>
        <v>0</v>
      </c>
      <c r="BS133">
        <f t="shared" si="52"/>
        <v>0</v>
      </c>
      <c r="BT133">
        <f t="shared" si="53"/>
        <v>0</v>
      </c>
      <c r="BU133">
        <f t="shared" si="54"/>
        <v>0</v>
      </c>
      <c r="BW133">
        <f t="shared" si="55"/>
        <v>0</v>
      </c>
      <c r="BY133">
        <f t="shared" si="65"/>
        <v>0</v>
      </c>
      <c r="CA133">
        <f t="shared" si="56"/>
        <v>0</v>
      </c>
      <c r="CB133">
        <f t="shared" si="57"/>
        <v>0</v>
      </c>
      <c r="CC133">
        <f t="shared" si="58"/>
        <v>0</v>
      </c>
      <c r="CE133">
        <f t="shared" si="59"/>
        <v>0</v>
      </c>
      <c r="CF133">
        <f t="shared" si="60"/>
        <v>0</v>
      </c>
      <c r="CG133">
        <f t="shared" si="61"/>
        <v>0</v>
      </c>
      <c r="CI133">
        <f t="shared" si="62"/>
        <v>0</v>
      </c>
      <c r="CJ133">
        <f t="shared" si="63"/>
        <v>0</v>
      </c>
    </row>
    <row r="134" spans="1:88" x14ac:dyDescent="0.3">
      <c r="A134" t="s">
        <v>180</v>
      </c>
      <c r="B134" t="s">
        <v>83</v>
      </c>
      <c r="C134">
        <v>43.690086000000001</v>
      </c>
      <c r="D134">
        <v>-79.572325000000006</v>
      </c>
      <c r="E134">
        <v>9.8464345371816666</v>
      </c>
      <c r="F134" s="7">
        <v>43662</v>
      </c>
      <c r="BB134">
        <f t="shared" si="64"/>
        <v>0</v>
      </c>
      <c r="BC134">
        <v>9</v>
      </c>
      <c r="BD134">
        <v>3</v>
      </c>
      <c r="BE134">
        <v>12</v>
      </c>
      <c r="BG134" t="s">
        <v>182</v>
      </c>
      <c r="BK134">
        <f t="shared" si="44"/>
        <v>0</v>
      </c>
      <c r="BL134">
        <f t="shared" si="45"/>
        <v>0</v>
      </c>
      <c r="BM134">
        <f t="shared" si="46"/>
        <v>0</v>
      </c>
      <c r="BN134">
        <f t="shared" si="47"/>
        <v>0</v>
      </c>
      <c r="BO134">
        <f t="shared" si="48"/>
        <v>0</v>
      </c>
      <c r="BP134">
        <f t="shared" si="49"/>
        <v>0</v>
      </c>
      <c r="BQ134">
        <f t="shared" si="50"/>
        <v>0</v>
      </c>
      <c r="BR134">
        <f t="shared" si="51"/>
        <v>0</v>
      </c>
      <c r="BS134">
        <f t="shared" si="52"/>
        <v>0</v>
      </c>
      <c r="BT134">
        <f t="shared" si="53"/>
        <v>0</v>
      </c>
      <c r="BU134">
        <f t="shared" si="54"/>
        <v>0</v>
      </c>
      <c r="BW134">
        <f t="shared" si="55"/>
        <v>0</v>
      </c>
      <c r="BY134">
        <f t="shared" si="65"/>
        <v>0</v>
      </c>
      <c r="CA134">
        <f t="shared" si="56"/>
        <v>0</v>
      </c>
      <c r="CB134">
        <f t="shared" si="57"/>
        <v>0</v>
      </c>
      <c r="CC134">
        <f t="shared" si="58"/>
        <v>0</v>
      </c>
      <c r="CE134">
        <f t="shared" si="59"/>
        <v>0</v>
      </c>
      <c r="CF134">
        <f t="shared" si="60"/>
        <v>0</v>
      </c>
      <c r="CG134">
        <f t="shared" si="61"/>
        <v>0</v>
      </c>
      <c r="CI134">
        <f t="shared" si="62"/>
        <v>0</v>
      </c>
      <c r="CJ134">
        <f t="shared" si="63"/>
        <v>0</v>
      </c>
    </row>
    <row r="135" spans="1:88" x14ac:dyDescent="0.3">
      <c r="A135" t="s">
        <v>183</v>
      </c>
      <c r="B135" t="s">
        <v>79</v>
      </c>
      <c r="C135">
        <v>43.675131</v>
      </c>
      <c r="D135">
        <v>-79.571574999999996</v>
      </c>
      <c r="E135">
        <v>9.6180329509526974</v>
      </c>
      <c r="F135" s="7">
        <v>43662</v>
      </c>
      <c r="BB135">
        <f t="shared" si="64"/>
        <v>0</v>
      </c>
      <c r="BC135">
        <v>1</v>
      </c>
      <c r="BD135">
        <v>0</v>
      </c>
      <c r="BE135">
        <v>1</v>
      </c>
      <c r="BG135" t="s">
        <v>184</v>
      </c>
      <c r="BK135">
        <f t="shared" si="44"/>
        <v>0</v>
      </c>
      <c r="BL135">
        <f t="shared" si="45"/>
        <v>0</v>
      </c>
      <c r="BM135">
        <f t="shared" si="46"/>
        <v>0</v>
      </c>
      <c r="BN135">
        <f t="shared" si="47"/>
        <v>0</v>
      </c>
      <c r="BO135">
        <f t="shared" si="48"/>
        <v>0</v>
      </c>
      <c r="BP135">
        <f t="shared" si="49"/>
        <v>0</v>
      </c>
      <c r="BQ135">
        <f t="shared" si="50"/>
        <v>0</v>
      </c>
      <c r="BR135">
        <f t="shared" si="51"/>
        <v>0</v>
      </c>
      <c r="BS135">
        <f t="shared" si="52"/>
        <v>0</v>
      </c>
      <c r="BT135">
        <f t="shared" si="53"/>
        <v>0</v>
      </c>
      <c r="BU135">
        <f t="shared" si="54"/>
        <v>0</v>
      </c>
      <c r="BW135">
        <f t="shared" si="55"/>
        <v>0</v>
      </c>
      <c r="BY135">
        <f t="shared" si="65"/>
        <v>0</v>
      </c>
      <c r="CA135">
        <f t="shared" si="56"/>
        <v>0</v>
      </c>
      <c r="CB135">
        <f t="shared" si="57"/>
        <v>0</v>
      </c>
      <c r="CC135">
        <f t="shared" si="58"/>
        <v>0</v>
      </c>
      <c r="CE135">
        <f t="shared" si="59"/>
        <v>0</v>
      </c>
      <c r="CF135">
        <f t="shared" si="60"/>
        <v>0</v>
      </c>
      <c r="CG135">
        <f t="shared" si="61"/>
        <v>0</v>
      </c>
      <c r="CI135">
        <f t="shared" si="62"/>
        <v>0</v>
      </c>
      <c r="CJ135">
        <f t="shared" si="63"/>
        <v>0</v>
      </c>
    </row>
    <row r="136" spans="1:88" x14ac:dyDescent="0.3">
      <c r="A136" t="s">
        <v>183</v>
      </c>
      <c r="B136" t="s">
        <v>82</v>
      </c>
      <c r="C136">
        <v>43.675131</v>
      </c>
      <c r="D136">
        <v>-79.571574999999996</v>
      </c>
      <c r="E136">
        <v>9.6180329509526974</v>
      </c>
      <c r="F136" s="7">
        <v>43662</v>
      </c>
      <c r="BB136">
        <f t="shared" si="64"/>
        <v>0</v>
      </c>
      <c r="BC136">
        <v>1</v>
      </c>
      <c r="BD136">
        <v>0</v>
      </c>
      <c r="BE136">
        <v>1</v>
      </c>
      <c r="BG136" t="s">
        <v>185</v>
      </c>
      <c r="BK136">
        <f t="shared" si="44"/>
        <v>0</v>
      </c>
      <c r="BL136">
        <f t="shared" si="45"/>
        <v>0</v>
      </c>
      <c r="BM136">
        <f t="shared" si="46"/>
        <v>0</v>
      </c>
      <c r="BN136">
        <f t="shared" si="47"/>
        <v>0</v>
      </c>
      <c r="BO136">
        <f t="shared" si="48"/>
        <v>0</v>
      </c>
      <c r="BP136">
        <f t="shared" si="49"/>
        <v>0</v>
      </c>
      <c r="BQ136">
        <f t="shared" si="50"/>
        <v>0</v>
      </c>
      <c r="BR136">
        <f t="shared" si="51"/>
        <v>0</v>
      </c>
      <c r="BS136">
        <f t="shared" si="52"/>
        <v>0</v>
      </c>
      <c r="BT136">
        <f t="shared" si="53"/>
        <v>0</v>
      </c>
      <c r="BU136">
        <f t="shared" si="54"/>
        <v>0</v>
      </c>
      <c r="BW136">
        <f t="shared" si="55"/>
        <v>0</v>
      </c>
      <c r="BY136">
        <f t="shared" si="65"/>
        <v>0</v>
      </c>
      <c r="CA136">
        <f t="shared" si="56"/>
        <v>0</v>
      </c>
      <c r="CB136">
        <f t="shared" si="57"/>
        <v>0</v>
      </c>
      <c r="CC136">
        <f t="shared" si="58"/>
        <v>0</v>
      </c>
      <c r="CE136">
        <f t="shared" si="59"/>
        <v>0</v>
      </c>
      <c r="CF136">
        <f t="shared" si="60"/>
        <v>0</v>
      </c>
      <c r="CG136">
        <f t="shared" si="61"/>
        <v>0</v>
      </c>
      <c r="CI136">
        <f t="shared" si="62"/>
        <v>0</v>
      </c>
      <c r="CJ136">
        <f t="shared" si="63"/>
        <v>0</v>
      </c>
    </row>
    <row r="137" spans="1:88" x14ac:dyDescent="0.3">
      <c r="A137" t="s">
        <v>186</v>
      </c>
      <c r="B137" t="s">
        <v>79</v>
      </c>
      <c r="C137">
        <v>43.675131</v>
      </c>
      <c r="D137">
        <v>-79.571574999999996</v>
      </c>
      <c r="E137">
        <v>9.6180329509526974</v>
      </c>
      <c r="F137" s="7">
        <v>43662</v>
      </c>
      <c r="BB137">
        <f t="shared" si="64"/>
        <v>0</v>
      </c>
      <c r="BC137">
        <v>4</v>
      </c>
      <c r="BD137">
        <v>1</v>
      </c>
      <c r="BE137">
        <v>5</v>
      </c>
      <c r="BG137" t="s">
        <v>187</v>
      </c>
      <c r="BK137">
        <f t="shared" si="44"/>
        <v>0</v>
      </c>
      <c r="BL137">
        <f t="shared" si="45"/>
        <v>0</v>
      </c>
      <c r="BM137">
        <f t="shared" si="46"/>
        <v>0</v>
      </c>
      <c r="BN137">
        <f t="shared" si="47"/>
        <v>0</v>
      </c>
      <c r="BO137">
        <f t="shared" si="48"/>
        <v>0</v>
      </c>
      <c r="BP137">
        <f t="shared" si="49"/>
        <v>0</v>
      </c>
      <c r="BQ137">
        <f t="shared" si="50"/>
        <v>0</v>
      </c>
      <c r="BR137">
        <f t="shared" si="51"/>
        <v>0</v>
      </c>
      <c r="BS137">
        <f t="shared" si="52"/>
        <v>0</v>
      </c>
      <c r="BT137">
        <f t="shared" si="53"/>
        <v>0</v>
      </c>
      <c r="BU137">
        <f t="shared" si="54"/>
        <v>0</v>
      </c>
      <c r="BW137">
        <f t="shared" si="55"/>
        <v>0</v>
      </c>
      <c r="BY137">
        <f t="shared" si="65"/>
        <v>0</v>
      </c>
      <c r="CA137">
        <f t="shared" si="56"/>
        <v>0</v>
      </c>
      <c r="CB137">
        <f t="shared" si="57"/>
        <v>0</v>
      </c>
      <c r="CC137">
        <f t="shared" si="58"/>
        <v>0</v>
      </c>
      <c r="CE137">
        <f t="shared" si="59"/>
        <v>0</v>
      </c>
      <c r="CF137">
        <f t="shared" si="60"/>
        <v>0</v>
      </c>
      <c r="CG137">
        <f t="shared" si="61"/>
        <v>0</v>
      </c>
      <c r="CI137">
        <f t="shared" si="62"/>
        <v>0</v>
      </c>
      <c r="CJ137">
        <f t="shared" si="63"/>
        <v>0</v>
      </c>
    </row>
    <row r="138" spans="1:88" x14ac:dyDescent="0.3">
      <c r="A138" t="s">
        <v>186</v>
      </c>
      <c r="B138" t="s">
        <v>82</v>
      </c>
      <c r="C138">
        <v>43.675131</v>
      </c>
      <c r="D138">
        <v>-79.571574999999996</v>
      </c>
      <c r="E138">
        <v>9.6180329509526974</v>
      </c>
      <c r="F138" s="7">
        <v>43662</v>
      </c>
      <c r="BB138">
        <f t="shared" si="64"/>
        <v>0</v>
      </c>
      <c r="BC138">
        <v>2</v>
      </c>
      <c r="BD138">
        <v>3</v>
      </c>
      <c r="BE138">
        <v>5</v>
      </c>
      <c r="BG138" t="s">
        <v>188</v>
      </c>
      <c r="BK138">
        <f t="shared" si="44"/>
        <v>0</v>
      </c>
      <c r="BL138">
        <f t="shared" si="45"/>
        <v>0</v>
      </c>
      <c r="BM138">
        <f t="shared" si="46"/>
        <v>0</v>
      </c>
      <c r="BN138">
        <f t="shared" si="47"/>
        <v>0</v>
      </c>
      <c r="BO138">
        <f t="shared" si="48"/>
        <v>0</v>
      </c>
      <c r="BP138">
        <f t="shared" si="49"/>
        <v>0</v>
      </c>
      <c r="BQ138">
        <f t="shared" si="50"/>
        <v>0</v>
      </c>
      <c r="BR138">
        <f t="shared" si="51"/>
        <v>0</v>
      </c>
      <c r="BS138">
        <f t="shared" si="52"/>
        <v>0</v>
      </c>
      <c r="BT138">
        <f t="shared" si="53"/>
        <v>0</v>
      </c>
      <c r="BU138">
        <f t="shared" si="54"/>
        <v>0</v>
      </c>
      <c r="BW138">
        <f t="shared" si="55"/>
        <v>0</v>
      </c>
      <c r="BY138">
        <f t="shared" si="65"/>
        <v>0</v>
      </c>
      <c r="CA138">
        <f t="shared" si="56"/>
        <v>0</v>
      </c>
      <c r="CB138">
        <f t="shared" si="57"/>
        <v>0</v>
      </c>
      <c r="CC138">
        <f t="shared" si="58"/>
        <v>0</v>
      </c>
      <c r="CE138">
        <f t="shared" si="59"/>
        <v>0</v>
      </c>
      <c r="CF138">
        <f t="shared" si="60"/>
        <v>0</v>
      </c>
      <c r="CG138">
        <f t="shared" si="61"/>
        <v>0</v>
      </c>
      <c r="CI138">
        <f t="shared" si="62"/>
        <v>0</v>
      </c>
      <c r="CJ138">
        <f t="shared" si="63"/>
        <v>0</v>
      </c>
    </row>
    <row r="139" spans="1:88" x14ac:dyDescent="0.3">
      <c r="A139" t="s">
        <v>186</v>
      </c>
      <c r="B139" t="s">
        <v>83</v>
      </c>
      <c r="C139">
        <v>43.675131</v>
      </c>
      <c r="D139">
        <v>-79.571574999999996</v>
      </c>
      <c r="E139">
        <v>9.6180329509526974</v>
      </c>
      <c r="F139" s="7">
        <v>43662</v>
      </c>
      <c r="BB139">
        <f t="shared" si="64"/>
        <v>0</v>
      </c>
      <c r="BC139">
        <v>1</v>
      </c>
      <c r="BD139">
        <v>0</v>
      </c>
      <c r="BE139">
        <v>1</v>
      </c>
      <c r="BG139" t="s">
        <v>189</v>
      </c>
      <c r="BK139">
        <f t="shared" si="44"/>
        <v>0</v>
      </c>
      <c r="BL139">
        <f t="shared" si="45"/>
        <v>0</v>
      </c>
      <c r="BM139">
        <f t="shared" si="46"/>
        <v>0</v>
      </c>
      <c r="BN139">
        <f t="shared" si="47"/>
        <v>0</v>
      </c>
      <c r="BO139">
        <f t="shared" si="48"/>
        <v>0</v>
      </c>
      <c r="BP139">
        <f t="shared" si="49"/>
        <v>0</v>
      </c>
      <c r="BQ139">
        <f t="shared" si="50"/>
        <v>0</v>
      </c>
      <c r="BR139">
        <f t="shared" si="51"/>
        <v>0</v>
      </c>
      <c r="BS139">
        <f t="shared" si="52"/>
        <v>0</v>
      </c>
      <c r="BT139">
        <f t="shared" si="53"/>
        <v>0</v>
      </c>
      <c r="BU139">
        <f t="shared" si="54"/>
        <v>0</v>
      </c>
      <c r="BW139">
        <f t="shared" si="55"/>
        <v>0</v>
      </c>
      <c r="BY139">
        <f t="shared" si="65"/>
        <v>0</v>
      </c>
      <c r="CA139">
        <f t="shared" si="56"/>
        <v>0</v>
      </c>
      <c r="CB139">
        <f t="shared" si="57"/>
        <v>0</v>
      </c>
      <c r="CC139">
        <f t="shared" si="58"/>
        <v>0</v>
      </c>
      <c r="CE139">
        <f t="shared" si="59"/>
        <v>0</v>
      </c>
      <c r="CF139">
        <f t="shared" si="60"/>
        <v>0</v>
      </c>
      <c r="CG139">
        <f t="shared" si="61"/>
        <v>0</v>
      </c>
      <c r="CI139">
        <f t="shared" si="62"/>
        <v>0</v>
      </c>
      <c r="CJ139">
        <f t="shared" si="63"/>
        <v>0</v>
      </c>
    </row>
    <row r="140" spans="1:88" x14ac:dyDescent="0.3">
      <c r="A140" t="s">
        <v>190</v>
      </c>
      <c r="B140" t="s">
        <v>79</v>
      </c>
      <c r="C140">
        <v>43.654606999999999</v>
      </c>
      <c r="D140">
        <v>-79.607518999999996</v>
      </c>
      <c r="E140">
        <v>11.328943255042534</v>
      </c>
      <c r="F140" s="7">
        <v>43662</v>
      </c>
      <c r="BB140">
        <f t="shared" si="64"/>
        <v>1</v>
      </c>
      <c r="BC140">
        <v>4</v>
      </c>
      <c r="BD140">
        <v>0</v>
      </c>
      <c r="BE140">
        <v>5</v>
      </c>
      <c r="BK140">
        <f t="shared" si="44"/>
        <v>0</v>
      </c>
      <c r="BL140">
        <f t="shared" si="45"/>
        <v>0</v>
      </c>
      <c r="BM140">
        <f t="shared" si="46"/>
        <v>0</v>
      </c>
      <c r="BN140">
        <f t="shared" si="47"/>
        <v>0</v>
      </c>
      <c r="BO140">
        <f t="shared" si="48"/>
        <v>0</v>
      </c>
      <c r="BP140">
        <f t="shared" si="49"/>
        <v>0</v>
      </c>
      <c r="BQ140">
        <f t="shared" si="50"/>
        <v>0</v>
      </c>
      <c r="BR140">
        <f t="shared" si="51"/>
        <v>0</v>
      </c>
      <c r="BS140">
        <f t="shared" si="52"/>
        <v>0</v>
      </c>
      <c r="BT140">
        <f t="shared" si="53"/>
        <v>0</v>
      </c>
      <c r="BU140">
        <f t="shared" si="54"/>
        <v>0</v>
      </c>
      <c r="BW140">
        <f t="shared" si="55"/>
        <v>0</v>
      </c>
      <c r="BY140">
        <f t="shared" si="65"/>
        <v>0</v>
      </c>
      <c r="CA140">
        <f t="shared" si="56"/>
        <v>0</v>
      </c>
      <c r="CB140">
        <f t="shared" si="57"/>
        <v>0</v>
      </c>
      <c r="CC140">
        <f t="shared" si="58"/>
        <v>0</v>
      </c>
      <c r="CE140">
        <f t="shared" si="59"/>
        <v>0</v>
      </c>
      <c r="CF140">
        <f t="shared" si="60"/>
        <v>0</v>
      </c>
      <c r="CG140">
        <f t="shared" si="61"/>
        <v>0</v>
      </c>
      <c r="CI140">
        <f t="shared" si="62"/>
        <v>0</v>
      </c>
      <c r="CJ140">
        <f t="shared" si="63"/>
        <v>0</v>
      </c>
    </row>
    <row r="141" spans="1:88" x14ac:dyDescent="0.3">
      <c r="A141" t="s">
        <v>190</v>
      </c>
      <c r="B141" t="s">
        <v>82</v>
      </c>
      <c r="C141">
        <v>43.654606999999999</v>
      </c>
      <c r="D141">
        <v>-79.607518999999996</v>
      </c>
      <c r="E141">
        <v>11.328943255042534</v>
      </c>
      <c r="F141" s="7">
        <v>43662</v>
      </c>
      <c r="BB141">
        <f t="shared" si="64"/>
        <v>0</v>
      </c>
      <c r="BC141">
        <v>2</v>
      </c>
      <c r="BD141">
        <v>0</v>
      </c>
      <c r="BE141">
        <v>2</v>
      </c>
      <c r="BG141" t="s">
        <v>191</v>
      </c>
      <c r="BK141">
        <f t="shared" si="44"/>
        <v>0</v>
      </c>
      <c r="BL141">
        <f t="shared" si="45"/>
        <v>0</v>
      </c>
      <c r="BM141">
        <f t="shared" si="46"/>
        <v>0</v>
      </c>
      <c r="BN141">
        <f t="shared" si="47"/>
        <v>0</v>
      </c>
      <c r="BO141">
        <f t="shared" si="48"/>
        <v>0</v>
      </c>
      <c r="BP141">
        <f t="shared" si="49"/>
        <v>0</v>
      </c>
      <c r="BQ141">
        <f t="shared" si="50"/>
        <v>0</v>
      </c>
      <c r="BR141">
        <f t="shared" si="51"/>
        <v>0</v>
      </c>
      <c r="BS141">
        <f t="shared" si="52"/>
        <v>0</v>
      </c>
      <c r="BT141">
        <f t="shared" si="53"/>
        <v>0</v>
      </c>
      <c r="BU141">
        <f t="shared" si="54"/>
        <v>0</v>
      </c>
      <c r="BW141">
        <f t="shared" si="55"/>
        <v>0</v>
      </c>
      <c r="BY141">
        <f t="shared" si="65"/>
        <v>0</v>
      </c>
      <c r="CA141">
        <f t="shared" si="56"/>
        <v>0</v>
      </c>
      <c r="CB141">
        <f t="shared" si="57"/>
        <v>0</v>
      </c>
      <c r="CC141">
        <f t="shared" si="58"/>
        <v>0</v>
      </c>
      <c r="CE141">
        <f t="shared" si="59"/>
        <v>0</v>
      </c>
      <c r="CF141">
        <f t="shared" si="60"/>
        <v>0</v>
      </c>
      <c r="CG141">
        <f t="shared" si="61"/>
        <v>0</v>
      </c>
      <c r="CI141">
        <f t="shared" si="62"/>
        <v>0</v>
      </c>
      <c r="CJ141">
        <f t="shared" si="63"/>
        <v>0</v>
      </c>
    </row>
    <row r="142" spans="1:88" x14ac:dyDescent="0.3">
      <c r="A142" t="s">
        <v>190</v>
      </c>
      <c r="B142" t="s">
        <v>83</v>
      </c>
      <c r="C142">
        <v>43.654606999999999</v>
      </c>
      <c r="D142">
        <v>-79.607518999999996</v>
      </c>
      <c r="E142">
        <v>11.328943255042534</v>
      </c>
      <c r="F142" s="7">
        <v>43662</v>
      </c>
      <c r="BB142">
        <f t="shared" si="64"/>
        <v>0</v>
      </c>
      <c r="BC142">
        <v>4</v>
      </c>
      <c r="BD142">
        <v>1</v>
      </c>
      <c r="BE142">
        <v>5</v>
      </c>
      <c r="BK142">
        <f t="shared" si="44"/>
        <v>0</v>
      </c>
      <c r="BL142">
        <f t="shared" si="45"/>
        <v>0</v>
      </c>
      <c r="BM142">
        <f t="shared" si="46"/>
        <v>0</v>
      </c>
      <c r="BN142">
        <f t="shared" si="47"/>
        <v>0</v>
      </c>
      <c r="BO142">
        <f t="shared" si="48"/>
        <v>0</v>
      </c>
      <c r="BP142">
        <f t="shared" si="49"/>
        <v>0</v>
      </c>
      <c r="BQ142">
        <f t="shared" si="50"/>
        <v>0</v>
      </c>
      <c r="BR142">
        <f t="shared" si="51"/>
        <v>0</v>
      </c>
      <c r="BS142">
        <f t="shared" si="52"/>
        <v>0</v>
      </c>
      <c r="BT142">
        <f t="shared" si="53"/>
        <v>0</v>
      </c>
      <c r="BU142">
        <f t="shared" si="54"/>
        <v>0</v>
      </c>
      <c r="BW142">
        <f t="shared" si="55"/>
        <v>0</v>
      </c>
      <c r="BY142">
        <f t="shared" si="65"/>
        <v>0</v>
      </c>
      <c r="CA142">
        <f t="shared" si="56"/>
        <v>0</v>
      </c>
      <c r="CB142">
        <f t="shared" si="57"/>
        <v>0</v>
      </c>
      <c r="CC142">
        <f t="shared" si="58"/>
        <v>0</v>
      </c>
      <c r="CE142">
        <f t="shared" si="59"/>
        <v>0</v>
      </c>
      <c r="CF142">
        <f t="shared" si="60"/>
        <v>0</v>
      </c>
      <c r="CG142">
        <f t="shared" si="61"/>
        <v>0</v>
      </c>
      <c r="CI142">
        <f t="shared" si="62"/>
        <v>0</v>
      </c>
      <c r="CJ142">
        <f t="shared" si="63"/>
        <v>0</v>
      </c>
    </row>
    <row r="143" spans="1:88" x14ac:dyDescent="0.3">
      <c r="A143" t="s">
        <v>192</v>
      </c>
      <c r="B143" t="s">
        <v>79</v>
      </c>
      <c r="C143">
        <v>43.646988</v>
      </c>
      <c r="D143">
        <v>-79.583586999999994</v>
      </c>
      <c r="E143">
        <v>10.153144804362919</v>
      </c>
      <c r="F143" s="7">
        <v>43662</v>
      </c>
      <c r="BB143">
        <f t="shared" si="64"/>
        <v>0</v>
      </c>
      <c r="BC143">
        <v>2</v>
      </c>
      <c r="BD143">
        <v>2</v>
      </c>
      <c r="BE143">
        <v>4</v>
      </c>
      <c r="BG143" t="s">
        <v>193</v>
      </c>
      <c r="BK143">
        <f t="shared" si="44"/>
        <v>0</v>
      </c>
      <c r="BL143">
        <f t="shared" si="45"/>
        <v>0</v>
      </c>
      <c r="BM143">
        <f t="shared" si="46"/>
        <v>0</v>
      </c>
      <c r="BN143">
        <f t="shared" si="47"/>
        <v>0</v>
      </c>
      <c r="BO143">
        <f t="shared" si="48"/>
        <v>0</v>
      </c>
      <c r="BP143">
        <f t="shared" si="49"/>
        <v>0</v>
      </c>
      <c r="BQ143">
        <f t="shared" si="50"/>
        <v>0</v>
      </c>
      <c r="BR143">
        <f t="shared" si="51"/>
        <v>0</v>
      </c>
      <c r="BS143">
        <f t="shared" si="52"/>
        <v>0</v>
      </c>
      <c r="BT143">
        <f t="shared" si="53"/>
        <v>0</v>
      </c>
      <c r="BU143">
        <f t="shared" si="54"/>
        <v>0</v>
      </c>
      <c r="BW143">
        <f t="shared" si="55"/>
        <v>0</v>
      </c>
      <c r="BY143">
        <f t="shared" si="65"/>
        <v>0</v>
      </c>
      <c r="CA143">
        <f t="shared" si="56"/>
        <v>0</v>
      </c>
      <c r="CB143">
        <f t="shared" si="57"/>
        <v>0</v>
      </c>
      <c r="CC143">
        <f t="shared" si="58"/>
        <v>0</v>
      </c>
      <c r="CE143">
        <f t="shared" si="59"/>
        <v>0</v>
      </c>
      <c r="CF143">
        <f t="shared" si="60"/>
        <v>0</v>
      </c>
      <c r="CG143">
        <f t="shared" si="61"/>
        <v>0</v>
      </c>
      <c r="CI143">
        <f t="shared" si="62"/>
        <v>0</v>
      </c>
      <c r="CJ143">
        <f t="shared" si="63"/>
        <v>0</v>
      </c>
    </row>
    <row r="144" spans="1:88" x14ac:dyDescent="0.3">
      <c r="A144" t="s">
        <v>194</v>
      </c>
      <c r="B144" t="s">
        <v>79</v>
      </c>
      <c r="C144">
        <v>43.651476000000002</v>
      </c>
      <c r="D144">
        <v>-79.617875999999995</v>
      </c>
      <c r="E144">
        <v>11.85110791727271</v>
      </c>
      <c r="F144" s="7">
        <v>43664</v>
      </c>
      <c r="AK144">
        <v>1</v>
      </c>
      <c r="AR144" s="4">
        <v>1</v>
      </c>
      <c r="BB144">
        <f t="shared" si="64"/>
        <v>0</v>
      </c>
      <c r="BC144">
        <v>4</v>
      </c>
      <c r="BD144">
        <v>0</v>
      </c>
      <c r="BE144">
        <v>4</v>
      </c>
      <c r="BK144">
        <f t="shared" si="44"/>
        <v>0</v>
      </c>
      <c r="BL144">
        <f t="shared" si="45"/>
        <v>0</v>
      </c>
      <c r="BM144">
        <f t="shared" si="46"/>
        <v>0</v>
      </c>
      <c r="BN144">
        <f t="shared" si="47"/>
        <v>0</v>
      </c>
      <c r="BO144">
        <f t="shared" si="48"/>
        <v>0</v>
      </c>
      <c r="BP144">
        <f t="shared" si="49"/>
        <v>1</v>
      </c>
      <c r="BQ144">
        <f t="shared" si="50"/>
        <v>0</v>
      </c>
      <c r="BR144">
        <f t="shared" si="51"/>
        <v>0</v>
      </c>
      <c r="BS144">
        <f t="shared" si="52"/>
        <v>0</v>
      </c>
      <c r="BT144">
        <f t="shared" si="53"/>
        <v>0</v>
      </c>
      <c r="BU144">
        <f t="shared" si="54"/>
        <v>0</v>
      </c>
      <c r="BW144">
        <f t="shared" si="55"/>
        <v>2</v>
      </c>
      <c r="BY144">
        <f t="shared" si="65"/>
        <v>1</v>
      </c>
      <c r="CA144">
        <f t="shared" si="56"/>
        <v>0</v>
      </c>
      <c r="CB144">
        <f t="shared" si="57"/>
        <v>1</v>
      </c>
      <c r="CC144">
        <f t="shared" si="58"/>
        <v>1</v>
      </c>
      <c r="CE144">
        <f t="shared" si="59"/>
        <v>0</v>
      </c>
      <c r="CF144">
        <f t="shared" si="60"/>
        <v>1</v>
      </c>
      <c r="CG144">
        <f t="shared" si="61"/>
        <v>0</v>
      </c>
      <c r="CI144">
        <f t="shared" si="62"/>
        <v>2</v>
      </c>
      <c r="CJ144">
        <f t="shared" si="63"/>
        <v>1</v>
      </c>
    </row>
    <row r="145" spans="1:88" x14ac:dyDescent="0.3">
      <c r="A145" t="s">
        <v>194</v>
      </c>
      <c r="B145" t="s">
        <v>82</v>
      </c>
      <c r="C145">
        <v>43.651476000000002</v>
      </c>
      <c r="D145">
        <v>-79.617875999999995</v>
      </c>
      <c r="E145">
        <v>11.85110791727271</v>
      </c>
      <c r="F145" s="7">
        <v>43664</v>
      </c>
      <c r="K145" s="1">
        <v>1</v>
      </c>
      <c r="BB145">
        <f t="shared" si="64"/>
        <v>0</v>
      </c>
      <c r="BC145">
        <v>6</v>
      </c>
      <c r="BD145">
        <v>0</v>
      </c>
      <c r="BE145">
        <v>6</v>
      </c>
      <c r="BK145">
        <f t="shared" si="44"/>
        <v>1</v>
      </c>
      <c r="BL145">
        <f t="shared" si="45"/>
        <v>0</v>
      </c>
      <c r="BM145">
        <f t="shared" si="46"/>
        <v>0</v>
      </c>
      <c r="BN145">
        <f t="shared" si="47"/>
        <v>0</v>
      </c>
      <c r="BO145">
        <f t="shared" si="48"/>
        <v>0</v>
      </c>
      <c r="BP145">
        <f t="shared" si="49"/>
        <v>0</v>
      </c>
      <c r="BQ145">
        <f t="shared" si="50"/>
        <v>0</v>
      </c>
      <c r="BR145">
        <f t="shared" si="51"/>
        <v>0</v>
      </c>
      <c r="BS145">
        <f t="shared" si="52"/>
        <v>0</v>
      </c>
      <c r="BT145">
        <f t="shared" si="53"/>
        <v>0</v>
      </c>
      <c r="BU145">
        <f t="shared" si="54"/>
        <v>0</v>
      </c>
      <c r="BW145">
        <f t="shared" si="55"/>
        <v>1</v>
      </c>
      <c r="BY145">
        <f t="shared" si="65"/>
        <v>1</v>
      </c>
      <c r="CA145">
        <f t="shared" si="56"/>
        <v>1</v>
      </c>
      <c r="CB145">
        <f t="shared" si="57"/>
        <v>0</v>
      </c>
      <c r="CC145">
        <f t="shared" si="58"/>
        <v>0</v>
      </c>
      <c r="CE145">
        <f t="shared" si="59"/>
        <v>1</v>
      </c>
      <c r="CF145">
        <f t="shared" si="60"/>
        <v>0</v>
      </c>
      <c r="CG145">
        <f t="shared" si="61"/>
        <v>0</v>
      </c>
      <c r="CI145">
        <f t="shared" si="62"/>
        <v>1</v>
      </c>
      <c r="CJ145">
        <f t="shared" si="63"/>
        <v>1</v>
      </c>
    </row>
    <row r="146" spans="1:88" x14ac:dyDescent="0.3">
      <c r="A146" t="s">
        <v>194</v>
      </c>
      <c r="B146" t="s">
        <v>83</v>
      </c>
      <c r="C146">
        <v>43.651476000000002</v>
      </c>
      <c r="D146">
        <v>-79.617875999999995</v>
      </c>
      <c r="E146">
        <v>11.85110791727271</v>
      </c>
      <c r="F146" s="7">
        <v>43664</v>
      </c>
      <c r="Y146">
        <v>5</v>
      </c>
      <c r="AR146" s="4">
        <v>1</v>
      </c>
      <c r="BB146">
        <f t="shared" si="64"/>
        <v>0</v>
      </c>
      <c r="BC146">
        <v>4</v>
      </c>
      <c r="BD146">
        <v>0</v>
      </c>
      <c r="BE146">
        <v>4</v>
      </c>
      <c r="BG146" t="s">
        <v>195</v>
      </c>
      <c r="BK146">
        <f t="shared" si="44"/>
        <v>0</v>
      </c>
      <c r="BL146">
        <f t="shared" si="45"/>
        <v>0</v>
      </c>
      <c r="BM146">
        <f t="shared" si="46"/>
        <v>0</v>
      </c>
      <c r="BN146">
        <f t="shared" si="47"/>
        <v>0</v>
      </c>
      <c r="BO146">
        <f t="shared" si="48"/>
        <v>0</v>
      </c>
      <c r="BP146">
        <f t="shared" si="49"/>
        <v>1</v>
      </c>
      <c r="BQ146">
        <f t="shared" si="50"/>
        <v>0</v>
      </c>
      <c r="BR146">
        <f t="shared" si="51"/>
        <v>0</v>
      </c>
      <c r="BS146">
        <f t="shared" si="52"/>
        <v>0</v>
      </c>
      <c r="BT146">
        <f t="shared" si="53"/>
        <v>0</v>
      </c>
      <c r="BU146">
        <f t="shared" si="54"/>
        <v>0</v>
      </c>
      <c r="BW146">
        <f t="shared" si="55"/>
        <v>6</v>
      </c>
      <c r="BY146">
        <f t="shared" si="65"/>
        <v>1</v>
      </c>
      <c r="CA146">
        <f t="shared" si="56"/>
        <v>5</v>
      </c>
      <c r="CB146">
        <f t="shared" si="57"/>
        <v>1</v>
      </c>
      <c r="CC146">
        <f t="shared" si="58"/>
        <v>0</v>
      </c>
      <c r="CE146">
        <f t="shared" si="59"/>
        <v>0</v>
      </c>
      <c r="CF146">
        <f t="shared" si="60"/>
        <v>1</v>
      </c>
      <c r="CG146">
        <f t="shared" si="61"/>
        <v>0</v>
      </c>
      <c r="CI146">
        <f t="shared" si="62"/>
        <v>2</v>
      </c>
      <c r="CJ146">
        <f t="shared" si="63"/>
        <v>1</v>
      </c>
    </row>
    <row r="147" spans="1:88" x14ac:dyDescent="0.3">
      <c r="A147" t="s">
        <v>196</v>
      </c>
      <c r="B147" t="s">
        <v>79</v>
      </c>
      <c r="C147">
        <v>43.628807000000002</v>
      </c>
      <c r="D147">
        <v>-79.652009000000007</v>
      </c>
      <c r="E147">
        <v>13.687963679905621</v>
      </c>
      <c r="F147" s="7">
        <v>43664</v>
      </c>
      <c r="BB147">
        <f t="shared" si="64"/>
        <v>2</v>
      </c>
      <c r="BC147">
        <v>4</v>
      </c>
      <c r="BD147">
        <v>1</v>
      </c>
      <c r="BE147">
        <v>7</v>
      </c>
      <c r="BG147" t="s">
        <v>197</v>
      </c>
      <c r="BK147">
        <f t="shared" si="44"/>
        <v>0</v>
      </c>
      <c r="BL147">
        <f t="shared" si="45"/>
        <v>0</v>
      </c>
      <c r="BM147">
        <f t="shared" si="46"/>
        <v>0</v>
      </c>
      <c r="BN147">
        <f t="shared" si="47"/>
        <v>0</v>
      </c>
      <c r="BO147">
        <f t="shared" si="48"/>
        <v>0</v>
      </c>
      <c r="BP147">
        <f t="shared" si="49"/>
        <v>0</v>
      </c>
      <c r="BQ147">
        <f t="shared" si="50"/>
        <v>0</v>
      </c>
      <c r="BR147">
        <f t="shared" si="51"/>
        <v>0</v>
      </c>
      <c r="BS147">
        <f t="shared" si="52"/>
        <v>0</v>
      </c>
      <c r="BT147">
        <f t="shared" si="53"/>
        <v>0</v>
      </c>
      <c r="BU147">
        <f t="shared" si="54"/>
        <v>0</v>
      </c>
      <c r="BW147">
        <f t="shared" si="55"/>
        <v>0</v>
      </c>
      <c r="BY147">
        <f t="shared" si="65"/>
        <v>0</v>
      </c>
      <c r="CA147">
        <f t="shared" si="56"/>
        <v>0</v>
      </c>
      <c r="CB147">
        <f t="shared" si="57"/>
        <v>0</v>
      </c>
      <c r="CC147">
        <f t="shared" si="58"/>
        <v>0</v>
      </c>
      <c r="CE147">
        <f t="shared" si="59"/>
        <v>0</v>
      </c>
      <c r="CF147">
        <f t="shared" si="60"/>
        <v>0</v>
      </c>
      <c r="CG147">
        <f t="shared" si="61"/>
        <v>0</v>
      </c>
      <c r="CI147">
        <f t="shared" si="62"/>
        <v>0</v>
      </c>
      <c r="CJ147">
        <f t="shared" si="63"/>
        <v>0</v>
      </c>
    </row>
    <row r="148" spans="1:88" x14ac:dyDescent="0.3">
      <c r="A148" t="s">
        <v>196</v>
      </c>
      <c r="B148" t="s">
        <v>82</v>
      </c>
      <c r="C148">
        <v>43.628807000000002</v>
      </c>
      <c r="D148">
        <v>-79.652009000000007</v>
      </c>
      <c r="E148">
        <v>13.687963679905621</v>
      </c>
      <c r="F148" s="7">
        <v>43664</v>
      </c>
      <c r="BB148">
        <f t="shared" si="64"/>
        <v>1</v>
      </c>
      <c r="BC148">
        <v>7</v>
      </c>
      <c r="BD148">
        <v>0</v>
      </c>
      <c r="BE148">
        <v>8</v>
      </c>
      <c r="BG148" t="s">
        <v>198</v>
      </c>
      <c r="BK148">
        <f t="shared" si="44"/>
        <v>0</v>
      </c>
      <c r="BL148">
        <f t="shared" si="45"/>
        <v>0</v>
      </c>
      <c r="BM148">
        <f t="shared" si="46"/>
        <v>0</v>
      </c>
      <c r="BN148">
        <f t="shared" si="47"/>
        <v>0</v>
      </c>
      <c r="BO148">
        <f t="shared" si="48"/>
        <v>0</v>
      </c>
      <c r="BP148">
        <f t="shared" si="49"/>
        <v>0</v>
      </c>
      <c r="BQ148">
        <f t="shared" si="50"/>
        <v>0</v>
      </c>
      <c r="BR148">
        <f t="shared" si="51"/>
        <v>0</v>
      </c>
      <c r="BS148">
        <f t="shared" si="52"/>
        <v>0</v>
      </c>
      <c r="BT148">
        <f t="shared" si="53"/>
        <v>0</v>
      </c>
      <c r="BU148">
        <f t="shared" si="54"/>
        <v>0</v>
      </c>
      <c r="BW148">
        <f t="shared" si="55"/>
        <v>0</v>
      </c>
      <c r="BY148">
        <f t="shared" si="65"/>
        <v>0</v>
      </c>
      <c r="CA148">
        <f t="shared" si="56"/>
        <v>0</v>
      </c>
      <c r="CB148">
        <f t="shared" si="57"/>
        <v>0</v>
      </c>
      <c r="CC148">
        <f t="shared" si="58"/>
        <v>0</v>
      </c>
      <c r="CE148">
        <f t="shared" si="59"/>
        <v>0</v>
      </c>
      <c r="CF148">
        <f t="shared" si="60"/>
        <v>0</v>
      </c>
      <c r="CG148">
        <f t="shared" si="61"/>
        <v>0</v>
      </c>
      <c r="CI148">
        <f t="shared" si="62"/>
        <v>0</v>
      </c>
      <c r="CJ148">
        <f t="shared" si="63"/>
        <v>0</v>
      </c>
    </row>
    <row r="149" spans="1:88" x14ac:dyDescent="0.3">
      <c r="A149" t="s">
        <v>196</v>
      </c>
      <c r="B149" t="s">
        <v>83</v>
      </c>
      <c r="C149">
        <v>43.628807000000002</v>
      </c>
      <c r="D149">
        <v>-79.652009000000007</v>
      </c>
      <c r="E149">
        <v>13.687963679905621</v>
      </c>
      <c r="F149" s="7">
        <v>43664</v>
      </c>
      <c r="AS149" s="4">
        <v>1</v>
      </c>
      <c r="BB149">
        <f t="shared" si="64"/>
        <v>0</v>
      </c>
      <c r="BC149">
        <v>3</v>
      </c>
      <c r="BD149">
        <v>3</v>
      </c>
      <c r="BE149">
        <v>6</v>
      </c>
      <c r="BG149" t="s">
        <v>199</v>
      </c>
      <c r="BK149">
        <f t="shared" si="44"/>
        <v>0</v>
      </c>
      <c r="BL149">
        <f t="shared" si="45"/>
        <v>0</v>
      </c>
      <c r="BM149">
        <f t="shared" si="46"/>
        <v>0</v>
      </c>
      <c r="BN149">
        <f t="shared" si="47"/>
        <v>0</v>
      </c>
      <c r="BO149">
        <f t="shared" si="48"/>
        <v>0</v>
      </c>
      <c r="BP149">
        <f t="shared" si="49"/>
        <v>1</v>
      </c>
      <c r="BQ149">
        <f t="shared" si="50"/>
        <v>0</v>
      </c>
      <c r="BR149">
        <f t="shared" si="51"/>
        <v>0</v>
      </c>
      <c r="BS149">
        <f t="shared" si="52"/>
        <v>0</v>
      </c>
      <c r="BT149">
        <f t="shared" si="53"/>
        <v>0</v>
      </c>
      <c r="BU149">
        <f t="shared" si="54"/>
        <v>0</v>
      </c>
      <c r="BW149">
        <f t="shared" si="55"/>
        <v>1</v>
      </c>
      <c r="BY149">
        <f t="shared" si="65"/>
        <v>1</v>
      </c>
      <c r="CA149">
        <f t="shared" si="56"/>
        <v>0</v>
      </c>
      <c r="CB149">
        <f t="shared" si="57"/>
        <v>1</v>
      </c>
      <c r="CC149">
        <f t="shared" si="58"/>
        <v>0</v>
      </c>
      <c r="CE149">
        <f t="shared" si="59"/>
        <v>0</v>
      </c>
      <c r="CF149">
        <f t="shared" si="60"/>
        <v>1</v>
      </c>
      <c r="CG149">
        <f t="shared" si="61"/>
        <v>0</v>
      </c>
      <c r="CI149">
        <f t="shared" si="62"/>
        <v>1</v>
      </c>
      <c r="CJ149">
        <f t="shared" si="63"/>
        <v>1</v>
      </c>
    </row>
    <row r="150" spans="1:88" x14ac:dyDescent="0.3">
      <c r="A150" t="s">
        <v>200</v>
      </c>
      <c r="B150" t="s">
        <v>79</v>
      </c>
      <c r="C150">
        <v>43.618104000000002</v>
      </c>
      <c r="D150">
        <v>-79.701542000000003</v>
      </c>
      <c r="E150">
        <v>16.249375245243645</v>
      </c>
      <c r="F150" s="7">
        <v>43664</v>
      </c>
      <c r="BB150">
        <f t="shared" si="64"/>
        <v>1</v>
      </c>
      <c r="BC150">
        <v>5</v>
      </c>
      <c r="BD150">
        <v>0</v>
      </c>
      <c r="BE150">
        <v>6</v>
      </c>
      <c r="BG150" t="s">
        <v>201</v>
      </c>
      <c r="BK150">
        <f t="shared" si="44"/>
        <v>0</v>
      </c>
      <c r="BL150">
        <f t="shared" si="45"/>
        <v>0</v>
      </c>
      <c r="BM150">
        <f t="shared" si="46"/>
        <v>0</v>
      </c>
      <c r="BN150">
        <f t="shared" si="47"/>
        <v>0</v>
      </c>
      <c r="BO150">
        <f t="shared" si="48"/>
        <v>0</v>
      </c>
      <c r="BP150">
        <f t="shared" si="49"/>
        <v>0</v>
      </c>
      <c r="BQ150">
        <f t="shared" si="50"/>
        <v>0</v>
      </c>
      <c r="BR150">
        <f t="shared" si="51"/>
        <v>0</v>
      </c>
      <c r="BS150">
        <f t="shared" si="52"/>
        <v>0</v>
      </c>
      <c r="BT150">
        <f t="shared" si="53"/>
        <v>0</v>
      </c>
      <c r="BU150">
        <f t="shared" si="54"/>
        <v>0</v>
      </c>
      <c r="BW150">
        <f t="shared" si="55"/>
        <v>0</v>
      </c>
      <c r="BY150">
        <f t="shared" si="65"/>
        <v>0</v>
      </c>
      <c r="CA150">
        <f t="shared" si="56"/>
        <v>0</v>
      </c>
      <c r="CB150">
        <f t="shared" si="57"/>
        <v>0</v>
      </c>
      <c r="CC150">
        <f t="shared" si="58"/>
        <v>0</v>
      </c>
      <c r="CE150">
        <f t="shared" si="59"/>
        <v>0</v>
      </c>
      <c r="CF150">
        <f t="shared" si="60"/>
        <v>0</v>
      </c>
      <c r="CG150">
        <f t="shared" si="61"/>
        <v>0</v>
      </c>
      <c r="CI150">
        <f t="shared" si="62"/>
        <v>0</v>
      </c>
      <c r="CJ150">
        <f t="shared" si="63"/>
        <v>0</v>
      </c>
    </row>
    <row r="151" spans="1:88" x14ac:dyDescent="0.3">
      <c r="A151" t="s">
        <v>200</v>
      </c>
      <c r="B151" t="s">
        <v>82</v>
      </c>
      <c r="C151">
        <v>43.618104000000002</v>
      </c>
      <c r="D151">
        <v>-79.701542000000003</v>
      </c>
      <c r="E151">
        <v>16.249375245243645</v>
      </c>
      <c r="F151" s="7">
        <v>43664</v>
      </c>
      <c r="BB151">
        <f t="shared" si="64"/>
        <v>2</v>
      </c>
      <c r="BC151">
        <v>3</v>
      </c>
      <c r="BD151">
        <v>0</v>
      </c>
      <c r="BE151">
        <v>5</v>
      </c>
      <c r="BG151" t="s">
        <v>201</v>
      </c>
      <c r="BK151">
        <f t="shared" si="44"/>
        <v>0</v>
      </c>
      <c r="BL151">
        <f t="shared" si="45"/>
        <v>0</v>
      </c>
      <c r="BM151">
        <f t="shared" si="46"/>
        <v>0</v>
      </c>
      <c r="BN151">
        <f t="shared" si="47"/>
        <v>0</v>
      </c>
      <c r="BO151">
        <f t="shared" si="48"/>
        <v>0</v>
      </c>
      <c r="BP151">
        <f t="shared" si="49"/>
        <v>0</v>
      </c>
      <c r="BQ151">
        <f t="shared" si="50"/>
        <v>0</v>
      </c>
      <c r="BR151">
        <f t="shared" si="51"/>
        <v>0</v>
      </c>
      <c r="BS151">
        <f t="shared" si="52"/>
        <v>0</v>
      </c>
      <c r="BT151">
        <f t="shared" si="53"/>
        <v>0</v>
      </c>
      <c r="BU151">
        <f t="shared" si="54"/>
        <v>0</v>
      </c>
      <c r="BW151">
        <f t="shared" si="55"/>
        <v>0</v>
      </c>
      <c r="BY151">
        <f t="shared" si="65"/>
        <v>0</v>
      </c>
      <c r="CA151">
        <f t="shared" si="56"/>
        <v>0</v>
      </c>
      <c r="CB151">
        <f t="shared" si="57"/>
        <v>0</v>
      </c>
      <c r="CC151">
        <f t="shared" si="58"/>
        <v>0</v>
      </c>
      <c r="CE151">
        <f t="shared" si="59"/>
        <v>0</v>
      </c>
      <c r="CF151">
        <f t="shared" si="60"/>
        <v>0</v>
      </c>
      <c r="CG151">
        <f t="shared" si="61"/>
        <v>0</v>
      </c>
      <c r="CI151">
        <f t="shared" si="62"/>
        <v>0</v>
      </c>
      <c r="CJ151">
        <f t="shared" si="63"/>
        <v>0</v>
      </c>
    </row>
    <row r="152" spans="1:88" x14ac:dyDescent="0.3">
      <c r="A152" t="s">
        <v>200</v>
      </c>
      <c r="B152" t="s">
        <v>83</v>
      </c>
      <c r="C152">
        <v>43.618104000000002</v>
      </c>
      <c r="D152">
        <v>-79.701542000000003</v>
      </c>
      <c r="E152">
        <v>16.249375245243645</v>
      </c>
      <c r="F152" s="7">
        <v>43664</v>
      </c>
      <c r="AK152">
        <v>1</v>
      </c>
      <c r="AT152">
        <v>1</v>
      </c>
      <c r="BB152">
        <f t="shared" si="64"/>
        <v>1</v>
      </c>
      <c r="BC152">
        <v>2</v>
      </c>
      <c r="BD152">
        <v>0</v>
      </c>
      <c r="BE152">
        <v>3</v>
      </c>
      <c r="BG152" t="s">
        <v>202</v>
      </c>
      <c r="BK152">
        <f t="shared" si="44"/>
        <v>0</v>
      </c>
      <c r="BL152">
        <f t="shared" si="45"/>
        <v>0</v>
      </c>
      <c r="BM152">
        <f t="shared" si="46"/>
        <v>0</v>
      </c>
      <c r="BN152">
        <f t="shared" si="47"/>
        <v>0</v>
      </c>
      <c r="BO152">
        <f t="shared" si="48"/>
        <v>0</v>
      </c>
      <c r="BP152">
        <f t="shared" si="49"/>
        <v>0</v>
      </c>
      <c r="BQ152">
        <f t="shared" si="50"/>
        <v>0</v>
      </c>
      <c r="BR152">
        <f t="shared" si="51"/>
        <v>0</v>
      </c>
      <c r="BS152">
        <f t="shared" si="52"/>
        <v>0</v>
      </c>
      <c r="BT152">
        <f t="shared" si="53"/>
        <v>0</v>
      </c>
      <c r="BU152">
        <f t="shared" si="54"/>
        <v>0</v>
      </c>
      <c r="BW152">
        <f t="shared" si="55"/>
        <v>2</v>
      </c>
      <c r="BY152">
        <f t="shared" si="65"/>
        <v>0</v>
      </c>
      <c r="CA152">
        <f t="shared" si="56"/>
        <v>0</v>
      </c>
      <c r="CB152">
        <f t="shared" si="57"/>
        <v>0</v>
      </c>
      <c r="CC152">
        <f t="shared" si="58"/>
        <v>2</v>
      </c>
      <c r="CE152">
        <f t="shared" si="59"/>
        <v>0</v>
      </c>
      <c r="CF152">
        <f t="shared" si="60"/>
        <v>0</v>
      </c>
      <c r="CG152">
        <f t="shared" si="61"/>
        <v>0</v>
      </c>
      <c r="CI152">
        <f t="shared" si="62"/>
        <v>2</v>
      </c>
      <c r="CJ152">
        <f t="shared" si="63"/>
        <v>0</v>
      </c>
    </row>
    <row r="153" spans="1:88" x14ac:dyDescent="0.3">
      <c r="A153" t="s">
        <v>203</v>
      </c>
      <c r="B153" t="s">
        <v>79</v>
      </c>
      <c r="C153">
        <v>43.613475000000001</v>
      </c>
      <c r="D153">
        <v>-79.705866999999998</v>
      </c>
      <c r="E153">
        <v>16.517746332907461</v>
      </c>
      <c r="F153" s="7">
        <v>43664</v>
      </c>
      <c r="AU153" s="4">
        <v>1</v>
      </c>
      <c r="BB153">
        <f t="shared" si="64"/>
        <v>0</v>
      </c>
      <c r="BC153">
        <v>4</v>
      </c>
      <c r="BD153">
        <v>1</v>
      </c>
      <c r="BE153">
        <v>5</v>
      </c>
      <c r="BG153" t="s">
        <v>204</v>
      </c>
      <c r="BK153">
        <f t="shared" si="44"/>
        <v>0</v>
      </c>
      <c r="BL153">
        <f t="shared" si="45"/>
        <v>0</v>
      </c>
      <c r="BM153">
        <f t="shared" si="46"/>
        <v>0</v>
      </c>
      <c r="BN153">
        <f t="shared" si="47"/>
        <v>0</v>
      </c>
      <c r="BO153">
        <f t="shared" si="48"/>
        <v>0</v>
      </c>
      <c r="BP153">
        <f t="shared" si="49"/>
        <v>1</v>
      </c>
      <c r="BQ153">
        <f t="shared" si="50"/>
        <v>0</v>
      </c>
      <c r="BR153">
        <f t="shared" si="51"/>
        <v>0</v>
      </c>
      <c r="BS153">
        <f t="shared" si="52"/>
        <v>0</v>
      </c>
      <c r="BT153">
        <f t="shared" si="53"/>
        <v>0</v>
      </c>
      <c r="BU153">
        <f t="shared" si="54"/>
        <v>0</v>
      </c>
      <c r="BW153">
        <f t="shared" si="55"/>
        <v>1</v>
      </c>
      <c r="BY153">
        <f t="shared" si="65"/>
        <v>1</v>
      </c>
      <c r="CA153">
        <f t="shared" si="56"/>
        <v>0</v>
      </c>
      <c r="CB153">
        <f t="shared" si="57"/>
        <v>1</v>
      </c>
      <c r="CC153">
        <f t="shared" si="58"/>
        <v>0</v>
      </c>
      <c r="CE153">
        <f t="shared" si="59"/>
        <v>0</v>
      </c>
      <c r="CF153">
        <f t="shared" si="60"/>
        <v>1</v>
      </c>
      <c r="CG153">
        <f t="shared" si="61"/>
        <v>0</v>
      </c>
      <c r="CI153">
        <f t="shared" si="62"/>
        <v>1</v>
      </c>
      <c r="CJ153">
        <f t="shared" si="63"/>
        <v>1</v>
      </c>
    </row>
    <row r="154" spans="1:88" x14ac:dyDescent="0.3">
      <c r="A154" t="s">
        <v>203</v>
      </c>
      <c r="B154" t="s">
        <v>82</v>
      </c>
      <c r="C154">
        <v>43.613475000000001</v>
      </c>
      <c r="D154">
        <v>-79.705866999999998</v>
      </c>
      <c r="E154">
        <v>16.517746332907461</v>
      </c>
      <c r="F154" s="7">
        <v>43664</v>
      </c>
      <c r="K154" s="1">
        <v>1</v>
      </c>
      <c r="AR154" s="4">
        <v>1</v>
      </c>
      <c r="AV154" s="4">
        <v>1</v>
      </c>
      <c r="AW154" s="1">
        <v>1</v>
      </c>
      <c r="BB154">
        <f t="shared" si="64"/>
        <v>0</v>
      </c>
      <c r="BC154">
        <v>6</v>
      </c>
      <c r="BD154">
        <v>0</v>
      </c>
      <c r="BE154">
        <v>6</v>
      </c>
      <c r="BK154">
        <f t="shared" si="44"/>
        <v>1</v>
      </c>
      <c r="BL154">
        <f t="shared" si="45"/>
        <v>0</v>
      </c>
      <c r="BM154">
        <f t="shared" si="46"/>
        <v>0</v>
      </c>
      <c r="BN154">
        <f t="shared" si="47"/>
        <v>0</v>
      </c>
      <c r="BO154">
        <f t="shared" si="48"/>
        <v>0</v>
      </c>
      <c r="BP154">
        <f t="shared" si="49"/>
        <v>2</v>
      </c>
      <c r="BQ154">
        <f t="shared" si="50"/>
        <v>0</v>
      </c>
      <c r="BR154">
        <f t="shared" si="51"/>
        <v>0</v>
      </c>
      <c r="BS154">
        <f t="shared" si="52"/>
        <v>0</v>
      </c>
      <c r="BT154">
        <f t="shared" si="53"/>
        <v>0</v>
      </c>
      <c r="BU154">
        <f t="shared" si="54"/>
        <v>0</v>
      </c>
      <c r="BW154">
        <f>SUM(G154:AZ154)</f>
        <v>4</v>
      </c>
      <c r="BY154">
        <f t="shared" si="65"/>
        <v>4</v>
      </c>
      <c r="CA154">
        <f t="shared" si="56"/>
        <v>2</v>
      </c>
      <c r="CB154">
        <f t="shared" si="57"/>
        <v>2</v>
      </c>
      <c r="CC154">
        <f t="shared" si="58"/>
        <v>0</v>
      </c>
      <c r="CE154">
        <f t="shared" si="59"/>
        <v>2</v>
      </c>
      <c r="CF154">
        <f t="shared" si="60"/>
        <v>2</v>
      </c>
      <c r="CG154">
        <f t="shared" si="61"/>
        <v>0</v>
      </c>
      <c r="CI154">
        <f t="shared" si="62"/>
        <v>3</v>
      </c>
      <c r="CJ154">
        <f t="shared" si="63"/>
        <v>2</v>
      </c>
    </row>
    <row r="155" spans="1:88" x14ac:dyDescent="0.3">
      <c r="A155" t="s">
        <v>203</v>
      </c>
      <c r="B155" t="s">
        <v>83</v>
      </c>
      <c r="C155">
        <v>43.613475000000001</v>
      </c>
      <c r="D155">
        <v>-79.705866999999998</v>
      </c>
      <c r="E155">
        <v>16.517746332907461</v>
      </c>
      <c r="F155" s="7">
        <v>43664</v>
      </c>
      <c r="K155" s="1">
        <v>4</v>
      </c>
      <c r="BB155">
        <f t="shared" si="64"/>
        <v>0</v>
      </c>
      <c r="BC155">
        <v>4</v>
      </c>
      <c r="BD155">
        <v>2</v>
      </c>
      <c r="BE155">
        <v>6</v>
      </c>
      <c r="BG155" t="s">
        <v>202</v>
      </c>
      <c r="BK155">
        <f t="shared" si="44"/>
        <v>4</v>
      </c>
      <c r="BL155">
        <f t="shared" si="45"/>
        <v>0</v>
      </c>
      <c r="BM155">
        <f t="shared" si="46"/>
        <v>0</v>
      </c>
      <c r="BN155">
        <f t="shared" si="47"/>
        <v>0</v>
      </c>
      <c r="BO155">
        <f t="shared" si="48"/>
        <v>0</v>
      </c>
      <c r="BP155">
        <f t="shared" si="49"/>
        <v>0</v>
      </c>
      <c r="BQ155">
        <f t="shared" si="50"/>
        <v>0</v>
      </c>
      <c r="BR155">
        <f t="shared" si="51"/>
        <v>0</v>
      </c>
      <c r="BS155">
        <f t="shared" si="52"/>
        <v>0</v>
      </c>
      <c r="BT155">
        <f t="shared" si="53"/>
        <v>0</v>
      </c>
      <c r="BU155">
        <f t="shared" si="54"/>
        <v>0</v>
      </c>
      <c r="BW155">
        <f t="shared" si="55"/>
        <v>4</v>
      </c>
      <c r="BY155">
        <f t="shared" si="65"/>
        <v>4</v>
      </c>
      <c r="CA155">
        <f t="shared" si="56"/>
        <v>4</v>
      </c>
      <c r="CB155">
        <f t="shared" si="57"/>
        <v>0</v>
      </c>
      <c r="CC155">
        <f t="shared" si="58"/>
        <v>0</v>
      </c>
      <c r="CE155">
        <f t="shared" si="59"/>
        <v>4</v>
      </c>
      <c r="CF155">
        <f t="shared" si="60"/>
        <v>0</v>
      </c>
      <c r="CG155">
        <f t="shared" si="61"/>
        <v>0</v>
      </c>
      <c r="CI155">
        <f t="shared" si="62"/>
        <v>1</v>
      </c>
      <c r="CJ155">
        <f t="shared" si="63"/>
        <v>1</v>
      </c>
    </row>
    <row r="156" spans="1:88" x14ac:dyDescent="0.3">
      <c r="A156" t="s">
        <v>205</v>
      </c>
      <c r="B156" t="s">
        <v>79</v>
      </c>
      <c r="C156">
        <v>43.595801999999999</v>
      </c>
      <c r="D156">
        <v>-79.719547000000006</v>
      </c>
      <c r="E156">
        <v>17.445432542760066</v>
      </c>
      <c r="F156" s="7">
        <v>43664</v>
      </c>
      <c r="Y156">
        <v>2</v>
      </c>
      <c r="BB156">
        <f t="shared" si="64"/>
        <v>0</v>
      </c>
      <c r="BC156">
        <v>3</v>
      </c>
      <c r="BD156">
        <v>2</v>
      </c>
      <c r="BE156">
        <v>5</v>
      </c>
      <c r="BG156" t="s">
        <v>206</v>
      </c>
      <c r="BK156">
        <f t="shared" si="44"/>
        <v>0</v>
      </c>
      <c r="BL156">
        <f t="shared" si="45"/>
        <v>0</v>
      </c>
      <c r="BM156">
        <f t="shared" si="46"/>
        <v>0</v>
      </c>
      <c r="BN156">
        <f t="shared" si="47"/>
        <v>0</v>
      </c>
      <c r="BO156">
        <f t="shared" si="48"/>
        <v>0</v>
      </c>
      <c r="BP156">
        <f t="shared" si="49"/>
        <v>0</v>
      </c>
      <c r="BQ156">
        <f t="shared" si="50"/>
        <v>0</v>
      </c>
      <c r="BR156">
        <f t="shared" si="51"/>
        <v>0</v>
      </c>
      <c r="BS156">
        <f t="shared" si="52"/>
        <v>0</v>
      </c>
      <c r="BT156">
        <f t="shared" si="53"/>
        <v>0</v>
      </c>
      <c r="BU156">
        <f t="shared" si="54"/>
        <v>0</v>
      </c>
      <c r="BW156">
        <f t="shared" si="55"/>
        <v>2</v>
      </c>
      <c r="BY156">
        <f t="shared" si="65"/>
        <v>0</v>
      </c>
      <c r="CA156">
        <f t="shared" si="56"/>
        <v>2</v>
      </c>
      <c r="CB156">
        <f t="shared" si="57"/>
        <v>0</v>
      </c>
      <c r="CC156">
        <f t="shared" si="58"/>
        <v>0</v>
      </c>
      <c r="CE156">
        <f t="shared" si="59"/>
        <v>0</v>
      </c>
      <c r="CF156">
        <f t="shared" si="60"/>
        <v>0</v>
      </c>
      <c r="CG156">
        <f t="shared" si="61"/>
        <v>0</v>
      </c>
      <c r="CI156">
        <f t="shared" si="62"/>
        <v>1</v>
      </c>
      <c r="CJ156">
        <f t="shared" si="63"/>
        <v>0</v>
      </c>
    </row>
    <row r="157" spans="1:88" x14ac:dyDescent="0.3">
      <c r="A157" t="s">
        <v>205</v>
      </c>
      <c r="B157" t="s">
        <v>82</v>
      </c>
      <c r="C157">
        <v>43.595801999999999</v>
      </c>
      <c r="D157">
        <v>-79.719547000000006</v>
      </c>
      <c r="E157">
        <v>17.445432542760066</v>
      </c>
      <c r="F157" s="7">
        <v>43664</v>
      </c>
      <c r="H157" s="1">
        <v>3</v>
      </c>
      <c r="BB157">
        <f t="shared" si="64"/>
        <v>0</v>
      </c>
      <c r="BC157">
        <v>4</v>
      </c>
      <c r="BD157">
        <v>2</v>
      </c>
      <c r="BE157">
        <v>6</v>
      </c>
      <c r="BK157">
        <f t="shared" si="44"/>
        <v>3</v>
      </c>
      <c r="BL157">
        <f t="shared" si="45"/>
        <v>0</v>
      </c>
      <c r="BM157">
        <f t="shared" si="46"/>
        <v>0</v>
      </c>
      <c r="BN157">
        <f t="shared" si="47"/>
        <v>0</v>
      </c>
      <c r="BO157">
        <f t="shared" si="48"/>
        <v>0</v>
      </c>
      <c r="BP157">
        <f t="shared" si="49"/>
        <v>0</v>
      </c>
      <c r="BQ157">
        <f t="shared" si="50"/>
        <v>0</v>
      </c>
      <c r="BR157">
        <f t="shared" si="51"/>
        <v>0</v>
      </c>
      <c r="BS157">
        <f t="shared" si="52"/>
        <v>0</v>
      </c>
      <c r="BT157">
        <f t="shared" si="53"/>
        <v>0</v>
      </c>
      <c r="BU157">
        <f t="shared" si="54"/>
        <v>0</v>
      </c>
      <c r="BW157">
        <f t="shared" si="55"/>
        <v>3</v>
      </c>
      <c r="BY157">
        <f t="shared" si="65"/>
        <v>3</v>
      </c>
      <c r="CA157">
        <f t="shared" si="56"/>
        <v>3</v>
      </c>
      <c r="CB157">
        <f t="shared" si="57"/>
        <v>0</v>
      </c>
      <c r="CC157">
        <f t="shared" si="58"/>
        <v>0</v>
      </c>
      <c r="CE157">
        <f t="shared" si="59"/>
        <v>3</v>
      </c>
      <c r="CF157">
        <f t="shared" si="60"/>
        <v>0</v>
      </c>
      <c r="CG157">
        <f t="shared" si="61"/>
        <v>0</v>
      </c>
      <c r="CI157">
        <f t="shared" si="62"/>
        <v>1</v>
      </c>
      <c r="CJ157">
        <f t="shared" si="63"/>
        <v>1</v>
      </c>
    </row>
    <row r="158" spans="1:88" x14ac:dyDescent="0.3">
      <c r="A158" t="s">
        <v>205</v>
      </c>
      <c r="B158" t="s">
        <v>83</v>
      </c>
      <c r="C158">
        <v>43.595801999999999</v>
      </c>
      <c r="D158">
        <v>-79.719547000000006</v>
      </c>
      <c r="E158">
        <v>17.445432542760066</v>
      </c>
      <c r="F158" s="7">
        <v>43664</v>
      </c>
      <c r="H158" s="1">
        <v>1</v>
      </c>
      <c r="Y158">
        <v>1</v>
      </c>
      <c r="BB158">
        <f t="shared" si="64"/>
        <v>0</v>
      </c>
      <c r="BC158">
        <v>3</v>
      </c>
      <c r="BD158">
        <v>0</v>
      </c>
      <c r="BE158">
        <v>3</v>
      </c>
      <c r="BG158" t="s">
        <v>207</v>
      </c>
      <c r="BK158">
        <f t="shared" si="44"/>
        <v>1</v>
      </c>
      <c r="BL158">
        <f t="shared" si="45"/>
        <v>0</v>
      </c>
      <c r="BM158">
        <f t="shared" si="46"/>
        <v>0</v>
      </c>
      <c r="BN158">
        <f t="shared" si="47"/>
        <v>0</v>
      </c>
      <c r="BO158">
        <f t="shared" si="48"/>
        <v>0</v>
      </c>
      <c r="BP158">
        <f t="shared" si="49"/>
        <v>0</v>
      </c>
      <c r="BQ158">
        <f t="shared" si="50"/>
        <v>0</v>
      </c>
      <c r="BR158">
        <f t="shared" si="51"/>
        <v>0</v>
      </c>
      <c r="BS158">
        <f t="shared" si="52"/>
        <v>0</v>
      </c>
      <c r="BT158">
        <f t="shared" si="53"/>
        <v>0</v>
      </c>
      <c r="BU158">
        <f t="shared" si="54"/>
        <v>0</v>
      </c>
      <c r="BW158">
        <f t="shared" si="55"/>
        <v>2</v>
      </c>
      <c r="BY158">
        <f t="shared" si="65"/>
        <v>1</v>
      </c>
      <c r="CA158">
        <f t="shared" si="56"/>
        <v>2</v>
      </c>
      <c r="CB158">
        <f t="shared" si="57"/>
        <v>0</v>
      </c>
      <c r="CC158">
        <f t="shared" si="58"/>
        <v>0</v>
      </c>
      <c r="CE158">
        <f t="shared" si="59"/>
        <v>1</v>
      </c>
      <c r="CF158">
        <f t="shared" si="60"/>
        <v>0</v>
      </c>
      <c r="CG158">
        <f t="shared" si="61"/>
        <v>0</v>
      </c>
      <c r="CI158">
        <f t="shared" si="62"/>
        <v>2</v>
      </c>
      <c r="CJ158">
        <f t="shared" si="63"/>
        <v>1</v>
      </c>
    </row>
    <row r="159" spans="1:88" x14ac:dyDescent="0.3">
      <c r="A159" t="s">
        <v>208</v>
      </c>
      <c r="B159" t="s">
        <v>79</v>
      </c>
      <c r="C159">
        <v>43.578899999999997</v>
      </c>
      <c r="D159">
        <v>-79.713397999999998</v>
      </c>
      <c r="E159">
        <v>17.47081032053967</v>
      </c>
      <c r="F159" s="7">
        <v>43664</v>
      </c>
      <c r="K159" s="1">
        <v>1</v>
      </c>
      <c r="AX159" s="4">
        <v>1</v>
      </c>
      <c r="AY159" s="1">
        <v>1</v>
      </c>
      <c r="BB159">
        <f t="shared" si="64"/>
        <v>0</v>
      </c>
      <c r="BC159">
        <v>3</v>
      </c>
      <c r="BD159">
        <v>0</v>
      </c>
      <c r="BE159">
        <v>3</v>
      </c>
      <c r="BK159">
        <f t="shared" si="44"/>
        <v>1</v>
      </c>
      <c r="BL159">
        <f t="shared" si="45"/>
        <v>0</v>
      </c>
      <c r="BM159">
        <f t="shared" si="46"/>
        <v>0</v>
      </c>
      <c r="BN159">
        <f t="shared" si="47"/>
        <v>0</v>
      </c>
      <c r="BO159">
        <f t="shared" si="48"/>
        <v>1</v>
      </c>
      <c r="BP159">
        <f t="shared" si="49"/>
        <v>1</v>
      </c>
      <c r="BQ159">
        <f t="shared" si="50"/>
        <v>0</v>
      </c>
      <c r="BR159">
        <f t="shared" si="51"/>
        <v>0</v>
      </c>
      <c r="BS159">
        <f t="shared" si="52"/>
        <v>0</v>
      </c>
      <c r="BT159">
        <f t="shared" si="53"/>
        <v>0</v>
      </c>
      <c r="BU159">
        <f t="shared" si="54"/>
        <v>0</v>
      </c>
      <c r="BW159">
        <f t="shared" si="55"/>
        <v>3</v>
      </c>
      <c r="BY159">
        <f t="shared" si="65"/>
        <v>3</v>
      </c>
      <c r="CA159">
        <f t="shared" si="56"/>
        <v>2</v>
      </c>
      <c r="CB159">
        <f t="shared" si="57"/>
        <v>1</v>
      </c>
      <c r="CC159">
        <f t="shared" si="58"/>
        <v>0</v>
      </c>
      <c r="CE159">
        <f t="shared" si="59"/>
        <v>2</v>
      </c>
      <c r="CF159">
        <f t="shared" si="60"/>
        <v>1</v>
      </c>
      <c r="CG159">
        <f t="shared" si="61"/>
        <v>0</v>
      </c>
      <c r="CI159">
        <f t="shared" si="62"/>
        <v>3</v>
      </c>
      <c r="CJ159">
        <f t="shared" si="63"/>
        <v>3</v>
      </c>
    </row>
    <row r="160" spans="1:88" x14ac:dyDescent="0.3">
      <c r="A160" t="s">
        <v>208</v>
      </c>
      <c r="B160" t="s">
        <v>82</v>
      </c>
      <c r="C160">
        <v>43.578899999999997</v>
      </c>
      <c r="D160">
        <v>-79.713397999999998</v>
      </c>
      <c r="E160">
        <v>17.47081032053967</v>
      </c>
      <c r="F160" s="7">
        <v>43664</v>
      </c>
      <c r="BB160">
        <f t="shared" si="64"/>
        <v>0</v>
      </c>
      <c r="BC160">
        <v>4</v>
      </c>
      <c r="BD160">
        <v>1</v>
      </c>
      <c r="BE160">
        <v>5</v>
      </c>
      <c r="BG160" t="s">
        <v>209</v>
      </c>
      <c r="BK160">
        <f t="shared" si="44"/>
        <v>0</v>
      </c>
      <c r="BL160">
        <f t="shared" si="45"/>
        <v>0</v>
      </c>
      <c r="BM160">
        <f t="shared" si="46"/>
        <v>0</v>
      </c>
      <c r="BN160">
        <f t="shared" si="47"/>
        <v>0</v>
      </c>
      <c r="BO160">
        <f t="shared" si="48"/>
        <v>0</v>
      </c>
      <c r="BP160">
        <f t="shared" si="49"/>
        <v>0</v>
      </c>
      <c r="BQ160">
        <f t="shared" si="50"/>
        <v>0</v>
      </c>
      <c r="BR160">
        <f t="shared" si="51"/>
        <v>0</v>
      </c>
      <c r="BS160">
        <f t="shared" si="52"/>
        <v>0</v>
      </c>
      <c r="BT160">
        <f t="shared" si="53"/>
        <v>0</v>
      </c>
      <c r="BU160">
        <f t="shared" si="54"/>
        <v>0</v>
      </c>
      <c r="BW160">
        <f t="shared" si="55"/>
        <v>0</v>
      </c>
      <c r="BY160">
        <f t="shared" si="65"/>
        <v>0</v>
      </c>
      <c r="CA160">
        <f t="shared" si="56"/>
        <v>0</v>
      </c>
      <c r="CB160">
        <f t="shared" si="57"/>
        <v>0</v>
      </c>
      <c r="CC160">
        <f t="shared" si="58"/>
        <v>0</v>
      </c>
      <c r="CE160">
        <f t="shared" si="59"/>
        <v>0</v>
      </c>
      <c r="CF160">
        <f t="shared" si="60"/>
        <v>0</v>
      </c>
      <c r="CG160">
        <f t="shared" si="61"/>
        <v>0</v>
      </c>
      <c r="CI160">
        <f t="shared" si="62"/>
        <v>0</v>
      </c>
      <c r="CJ160">
        <f t="shared" si="63"/>
        <v>0</v>
      </c>
    </row>
    <row r="161" spans="1:88" x14ac:dyDescent="0.3">
      <c r="A161" t="s">
        <v>208</v>
      </c>
      <c r="B161" t="s">
        <v>83</v>
      </c>
      <c r="C161">
        <v>43.578899999999997</v>
      </c>
      <c r="D161">
        <v>-79.713397999999998</v>
      </c>
      <c r="E161">
        <v>17.47081032053967</v>
      </c>
      <c r="F161" s="7">
        <v>43664</v>
      </c>
      <c r="BB161">
        <f t="shared" si="64"/>
        <v>0</v>
      </c>
      <c r="BC161">
        <v>2</v>
      </c>
      <c r="BD161">
        <v>0</v>
      </c>
      <c r="BE161">
        <v>2</v>
      </c>
      <c r="BK161">
        <f t="shared" si="44"/>
        <v>0</v>
      </c>
      <c r="BL161">
        <f t="shared" si="45"/>
        <v>0</v>
      </c>
      <c r="BM161">
        <f t="shared" si="46"/>
        <v>0</v>
      </c>
      <c r="BN161">
        <f t="shared" si="47"/>
        <v>0</v>
      </c>
      <c r="BO161">
        <f t="shared" si="48"/>
        <v>0</v>
      </c>
      <c r="BP161">
        <f t="shared" si="49"/>
        <v>0</v>
      </c>
      <c r="BQ161">
        <f t="shared" si="50"/>
        <v>0</v>
      </c>
      <c r="BR161">
        <f t="shared" si="51"/>
        <v>0</v>
      </c>
      <c r="BS161">
        <f t="shared" si="52"/>
        <v>0</v>
      </c>
      <c r="BT161">
        <f t="shared" si="53"/>
        <v>0</v>
      </c>
      <c r="BU161">
        <f t="shared" si="54"/>
        <v>0</v>
      </c>
      <c r="BW161">
        <f t="shared" si="55"/>
        <v>0</v>
      </c>
      <c r="BY161">
        <f t="shared" si="65"/>
        <v>0</v>
      </c>
      <c r="CA161">
        <f t="shared" si="56"/>
        <v>0</v>
      </c>
      <c r="CB161">
        <f t="shared" si="57"/>
        <v>0</v>
      </c>
      <c r="CC161">
        <f t="shared" si="58"/>
        <v>0</v>
      </c>
      <c r="CE161">
        <f t="shared" si="59"/>
        <v>0</v>
      </c>
      <c r="CF161">
        <f t="shared" si="60"/>
        <v>0</v>
      </c>
      <c r="CG161">
        <f t="shared" si="61"/>
        <v>0</v>
      </c>
      <c r="CI161">
        <f t="shared" si="62"/>
        <v>0</v>
      </c>
      <c r="CJ161">
        <f t="shared" si="63"/>
        <v>0</v>
      </c>
    </row>
    <row r="162" spans="1:88" x14ac:dyDescent="0.3">
      <c r="A162" t="s">
        <v>210</v>
      </c>
      <c r="B162" t="s">
        <v>79</v>
      </c>
      <c r="C162">
        <v>43.553597000000003</v>
      </c>
      <c r="D162">
        <v>-79.699607999999998</v>
      </c>
      <c r="E162">
        <v>17.453630525434615</v>
      </c>
      <c r="F162" s="7">
        <v>43653</v>
      </c>
      <c r="S162" s="1">
        <v>1</v>
      </c>
      <c r="BB162">
        <f t="shared" si="64"/>
        <v>1</v>
      </c>
      <c r="BC162">
        <v>1</v>
      </c>
      <c r="BD162">
        <v>0</v>
      </c>
      <c r="BE162">
        <v>2</v>
      </c>
      <c r="BG162" t="s">
        <v>211</v>
      </c>
      <c r="BK162">
        <f t="shared" si="44"/>
        <v>0</v>
      </c>
      <c r="BL162">
        <f t="shared" si="45"/>
        <v>0</v>
      </c>
      <c r="BM162">
        <f t="shared" si="46"/>
        <v>1</v>
      </c>
      <c r="BN162">
        <f t="shared" si="47"/>
        <v>0</v>
      </c>
      <c r="BO162">
        <f t="shared" si="48"/>
        <v>0</v>
      </c>
      <c r="BP162">
        <f t="shared" si="49"/>
        <v>0</v>
      </c>
      <c r="BQ162">
        <f t="shared" si="50"/>
        <v>0</v>
      </c>
      <c r="BR162">
        <f t="shared" si="51"/>
        <v>0</v>
      </c>
      <c r="BS162">
        <f t="shared" si="52"/>
        <v>0</v>
      </c>
      <c r="BT162">
        <f t="shared" si="53"/>
        <v>0</v>
      </c>
      <c r="BU162">
        <f t="shared" si="54"/>
        <v>0</v>
      </c>
      <c r="BW162">
        <f t="shared" si="55"/>
        <v>1</v>
      </c>
      <c r="BY162">
        <f t="shared" si="65"/>
        <v>1</v>
      </c>
      <c r="CA162">
        <f t="shared" si="56"/>
        <v>1</v>
      </c>
      <c r="CB162">
        <f t="shared" si="57"/>
        <v>0</v>
      </c>
      <c r="CC162">
        <f t="shared" si="58"/>
        <v>0</v>
      </c>
      <c r="CE162">
        <f t="shared" si="59"/>
        <v>1</v>
      </c>
      <c r="CF162">
        <f t="shared" si="60"/>
        <v>0</v>
      </c>
      <c r="CG162">
        <f t="shared" si="61"/>
        <v>0</v>
      </c>
      <c r="CI162">
        <f t="shared" si="62"/>
        <v>1</v>
      </c>
      <c r="CJ162">
        <f t="shared" si="63"/>
        <v>1</v>
      </c>
    </row>
    <row r="163" spans="1:88" x14ac:dyDescent="0.3">
      <c r="A163" t="s">
        <v>212</v>
      </c>
      <c r="B163" t="s">
        <v>79</v>
      </c>
      <c r="F163" s="7">
        <v>43668</v>
      </c>
      <c r="BB163">
        <f t="shared" si="64"/>
        <v>2</v>
      </c>
      <c r="BC163">
        <v>4</v>
      </c>
      <c r="BD163">
        <v>2</v>
      </c>
      <c r="BE163">
        <v>8</v>
      </c>
      <c r="BK163">
        <f t="shared" si="44"/>
        <v>0</v>
      </c>
      <c r="BL163">
        <f t="shared" si="45"/>
        <v>0</v>
      </c>
      <c r="BM163">
        <f t="shared" si="46"/>
        <v>0</v>
      </c>
      <c r="BN163">
        <f t="shared" si="47"/>
        <v>0</v>
      </c>
      <c r="BO163">
        <f t="shared" si="48"/>
        <v>0</v>
      </c>
      <c r="BP163">
        <f t="shared" si="49"/>
        <v>0</v>
      </c>
      <c r="BQ163">
        <f t="shared" si="50"/>
        <v>0</v>
      </c>
      <c r="BR163">
        <f t="shared" si="51"/>
        <v>0</v>
      </c>
      <c r="BS163">
        <f t="shared" si="52"/>
        <v>0</v>
      </c>
      <c r="BT163">
        <f t="shared" si="53"/>
        <v>0</v>
      </c>
      <c r="BU163">
        <f t="shared" si="54"/>
        <v>0</v>
      </c>
      <c r="BW163">
        <f t="shared" si="55"/>
        <v>0</v>
      </c>
      <c r="BY163">
        <f t="shared" si="65"/>
        <v>0</v>
      </c>
      <c r="CA163">
        <f t="shared" si="56"/>
        <v>0</v>
      </c>
      <c r="CB163">
        <f t="shared" si="57"/>
        <v>0</v>
      </c>
      <c r="CC163">
        <f t="shared" si="58"/>
        <v>0</v>
      </c>
      <c r="CE163">
        <f t="shared" si="59"/>
        <v>0</v>
      </c>
      <c r="CF163">
        <f t="shared" si="60"/>
        <v>0</v>
      </c>
      <c r="CG163">
        <f t="shared" si="61"/>
        <v>0</v>
      </c>
      <c r="CI163">
        <f t="shared" si="62"/>
        <v>0</v>
      </c>
      <c r="CJ163">
        <f t="shared" si="63"/>
        <v>0</v>
      </c>
    </row>
    <row r="164" spans="1:88" x14ac:dyDescent="0.3">
      <c r="A164" t="s">
        <v>212</v>
      </c>
      <c r="B164" t="s">
        <v>82</v>
      </c>
      <c r="F164" s="7">
        <v>43668</v>
      </c>
      <c r="BB164">
        <f t="shared" si="64"/>
        <v>0</v>
      </c>
      <c r="BC164">
        <v>3</v>
      </c>
      <c r="BD164">
        <v>3</v>
      </c>
      <c r="BE164">
        <v>6</v>
      </c>
      <c r="BK164">
        <f t="shared" si="44"/>
        <v>0</v>
      </c>
      <c r="BL164">
        <f t="shared" si="45"/>
        <v>0</v>
      </c>
      <c r="BM164">
        <f t="shared" si="46"/>
        <v>0</v>
      </c>
      <c r="BN164">
        <f t="shared" si="47"/>
        <v>0</v>
      </c>
      <c r="BO164">
        <f t="shared" si="48"/>
        <v>0</v>
      </c>
      <c r="BP164">
        <f t="shared" si="49"/>
        <v>0</v>
      </c>
      <c r="BQ164">
        <f t="shared" si="50"/>
        <v>0</v>
      </c>
      <c r="BR164">
        <f t="shared" si="51"/>
        <v>0</v>
      </c>
      <c r="BS164">
        <f t="shared" si="52"/>
        <v>0</v>
      </c>
      <c r="BT164">
        <f t="shared" si="53"/>
        <v>0</v>
      </c>
      <c r="BU164">
        <f t="shared" si="54"/>
        <v>0</v>
      </c>
      <c r="BW164">
        <f t="shared" si="55"/>
        <v>0</v>
      </c>
      <c r="BY164">
        <f t="shared" si="65"/>
        <v>0</v>
      </c>
      <c r="CA164">
        <f t="shared" si="56"/>
        <v>0</v>
      </c>
      <c r="CB164">
        <f t="shared" si="57"/>
        <v>0</v>
      </c>
      <c r="CC164">
        <f t="shared" si="58"/>
        <v>0</v>
      </c>
      <c r="CE164">
        <f t="shared" si="59"/>
        <v>0</v>
      </c>
      <c r="CF164">
        <f t="shared" si="60"/>
        <v>0</v>
      </c>
      <c r="CG164">
        <f t="shared" si="61"/>
        <v>0</v>
      </c>
      <c r="CI164">
        <f t="shared" si="62"/>
        <v>0</v>
      </c>
      <c r="CJ164">
        <f t="shared" si="63"/>
        <v>0</v>
      </c>
    </row>
    <row r="165" spans="1:88" x14ac:dyDescent="0.3">
      <c r="A165" t="s">
        <v>212</v>
      </c>
      <c r="B165" t="s">
        <v>83</v>
      </c>
      <c r="F165" s="7">
        <v>43668</v>
      </c>
      <c r="BB165">
        <f t="shared" si="64"/>
        <v>1</v>
      </c>
      <c r="BC165">
        <v>4</v>
      </c>
      <c r="BD165">
        <v>1</v>
      </c>
      <c r="BE165">
        <v>6</v>
      </c>
      <c r="BG165" t="s">
        <v>213</v>
      </c>
      <c r="BK165">
        <f t="shared" si="44"/>
        <v>0</v>
      </c>
      <c r="BL165">
        <f t="shared" si="45"/>
        <v>0</v>
      </c>
      <c r="BM165">
        <f t="shared" si="46"/>
        <v>0</v>
      </c>
      <c r="BN165">
        <f t="shared" si="47"/>
        <v>0</v>
      </c>
      <c r="BO165">
        <f t="shared" si="48"/>
        <v>0</v>
      </c>
      <c r="BP165">
        <f t="shared" si="49"/>
        <v>0</v>
      </c>
      <c r="BQ165">
        <f t="shared" si="50"/>
        <v>0</v>
      </c>
      <c r="BR165">
        <f t="shared" si="51"/>
        <v>0</v>
      </c>
      <c r="BS165">
        <f t="shared" si="52"/>
        <v>0</v>
      </c>
      <c r="BT165">
        <f t="shared" si="53"/>
        <v>0</v>
      </c>
      <c r="BU165">
        <f t="shared" si="54"/>
        <v>0</v>
      </c>
      <c r="BW165">
        <f t="shared" si="55"/>
        <v>0</v>
      </c>
      <c r="BY165">
        <f t="shared" si="65"/>
        <v>0</v>
      </c>
      <c r="CA165">
        <f t="shared" si="56"/>
        <v>0</v>
      </c>
      <c r="CB165">
        <f t="shared" si="57"/>
        <v>0</v>
      </c>
      <c r="CC165">
        <f t="shared" si="58"/>
        <v>0</v>
      </c>
      <c r="CE165">
        <f t="shared" si="59"/>
        <v>0</v>
      </c>
      <c r="CF165">
        <f t="shared" si="60"/>
        <v>0</v>
      </c>
      <c r="CG165">
        <f t="shared" si="61"/>
        <v>0</v>
      </c>
      <c r="CI165">
        <f t="shared" si="62"/>
        <v>0</v>
      </c>
      <c r="CJ165">
        <f t="shared" si="63"/>
        <v>0</v>
      </c>
    </row>
    <row r="166" spans="1:88" x14ac:dyDescent="0.3">
      <c r="A166" t="s">
        <v>214</v>
      </c>
      <c r="B166" t="s">
        <v>79</v>
      </c>
      <c r="F166" s="7">
        <v>43668</v>
      </c>
      <c r="Y166">
        <v>4</v>
      </c>
      <c r="BB166">
        <f t="shared" si="64"/>
        <v>0</v>
      </c>
      <c r="BC166">
        <v>2</v>
      </c>
      <c r="BD166">
        <v>0</v>
      </c>
      <c r="BE166">
        <v>2</v>
      </c>
      <c r="BG166" t="s">
        <v>215</v>
      </c>
      <c r="BK166">
        <f t="shared" si="44"/>
        <v>0</v>
      </c>
      <c r="BL166">
        <f t="shared" si="45"/>
        <v>0</v>
      </c>
      <c r="BM166">
        <f t="shared" si="46"/>
        <v>0</v>
      </c>
      <c r="BN166">
        <f t="shared" si="47"/>
        <v>0</v>
      </c>
      <c r="BO166">
        <f t="shared" si="48"/>
        <v>0</v>
      </c>
      <c r="BP166">
        <f t="shared" si="49"/>
        <v>0</v>
      </c>
      <c r="BQ166">
        <f t="shared" si="50"/>
        <v>0</v>
      </c>
      <c r="BR166">
        <f t="shared" si="51"/>
        <v>0</v>
      </c>
      <c r="BS166">
        <f t="shared" si="52"/>
        <v>0</v>
      </c>
      <c r="BT166">
        <f t="shared" si="53"/>
        <v>0</v>
      </c>
      <c r="BU166">
        <f t="shared" si="54"/>
        <v>0</v>
      </c>
      <c r="BW166">
        <f t="shared" si="55"/>
        <v>4</v>
      </c>
      <c r="BY166">
        <f t="shared" si="65"/>
        <v>0</v>
      </c>
      <c r="CA166">
        <f t="shared" si="56"/>
        <v>4</v>
      </c>
      <c r="CB166">
        <f t="shared" si="57"/>
        <v>0</v>
      </c>
      <c r="CC166">
        <f t="shared" si="58"/>
        <v>0</v>
      </c>
      <c r="CE166">
        <f t="shared" si="59"/>
        <v>0</v>
      </c>
      <c r="CF166">
        <f t="shared" si="60"/>
        <v>0</v>
      </c>
      <c r="CG166">
        <f t="shared" si="61"/>
        <v>0</v>
      </c>
      <c r="CI166">
        <f t="shared" si="62"/>
        <v>1</v>
      </c>
      <c r="CJ166">
        <f t="shared" si="63"/>
        <v>0</v>
      </c>
    </row>
    <row r="167" spans="1:88" x14ac:dyDescent="0.3">
      <c r="A167" t="s">
        <v>216</v>
      </c>
      <c r="B167" t="s">
        <v>79</v>
      </c>
      <c r="F167" s="7">
        <v>43668</v>
      </c>
      <c r="Y167">
        <v>2</v>
      </c>
      <c r="AZ167">
        <v>1</v>
      </c>
      <c r="BB167">
        <f t="shared" si="64"/>
        <v>2</v>
      </c>
      <c r="BC167">
        <v>2</v>
      </c>
      <c r="BD167">
        <v>2</v>
      </c>
      <c r="BE167">
        <v>6</v>
      </c>
      <c r="BK167">
        <f t="shared" si="44"/>
        <v>0</v>
      </c>
      <c r="BL167">
        <f t="shared" si="45"/>
        <v>0</v>
      </c>
      <c r="BM167">
        <f t="shared" si="46"/>
        <v>0</v>
      </c>
      <c r="BN167">
        <f t="shared" si="47"/>
        <v>0</v>
      </c>
      <c r="BO167">
        <f t="shared" si="48"/>
        <v>0</v>
      </c>
      <c r="BP167">
        <f t="shared" si="49"/>
        <v>0</v>
      </c>
      <c r="BQ167">
        <f t="shared" si="50"/>
        <v>0</v>
      </c>
      <c r="BR167">
        <f t="shared" si="51"/>
        <v>1</v>
      </c>
      <c r="BS167">
        <f t="shared" si="52"/>
        <v>1</v>
      </c>
      <c r="BT167">
        <f t="shared" si="53"/>
        <v>1</v>
      </c>
      <c r="BU167">
        <f t="shared" si="54"/>
        <v>0</v>
      </c>
      <c r="BW167">
        <f t="shared" si="55"/>
        <v>3</v>
      </c>
      <c r="BY167">
        <f t="shared" si="65"/>
        <v>0</v>
      </c>
      <c r="CA167">
        <f t="shared" si="56"/>
        <v>2</v>
      </c>
      <c r="CB167">
        <f t="shared" si="57"/>
        <v>1</v>
      </c>
      <c r="CC167">
        <f t="shared" si="58"/>
        <v>0</v>
      </c>
      <c r="CE167">
        <f t="shared" si="59"/>
        <v>0</v>
      </c>
      <c r="CF167">
        <f t="shared" si="60"/>
        <v>0</v>
      </c>
      <c r="CG167">
        <f t="shared" si="61"/>
        <v>0</v>
      </c>
      <c r="CI167">
        <f t="shared" si="62"/>
        <v>5</v>
      </c>
      <c r="CJ167">
        <f t="shared" si="63"/>
        <v>3</v>
      </c>
    </row>
    <row r="168" spans="1:88" x14ac:dyDescent="0.3">
      <c r="A168" t="s">
        <v>216</v>
      </c>
      <c r="B168" t="s">
        <v>82</v>
      </c>
      <c r="F168" s="7">
        <v>43668</v>
      </c>
      <c r="BB168">
        <f t="shared" si="64"/>
        <v>0</v>
      </c>
      <c r="BC168">
        <v>2</v>
      </c>
      <c r="BD168">
        <v>2</v>
      </c>
      <c r="BE168">
        <v>4</v>
      </c>
      <c r="BK168">
        <f t="shared" si="44"/>
        <v>0</v>
      </c>
      <c r="BL168">
        <f t="shared" si="45"/>
        <v>0</v>
      </c>
      <c r="BM168">
        <f t="shared" si="46"/>
        <v>0</v>
      </c>
      <c r="BN168">
        <f t="shared" si="47"/>
        <v>0</v>
      </c>
      <c r="BO168">
        <f t="shared" si="48"/>
        <v>0</v>
      </c>
      <c r="BP168">
        <f t="shared" si="49"/>
        <v>0</v>
      </c>
      <c r="BQ168">
        <f t="shared" si="50"/>
        <v>0</v>
      </c>
      <c r="BR168">
        <f t="shared" si="51"/>
        <v>0</v>
      </c>
      <c r="BS168">
        <f t="shared" si="52"/>
        <v>0</v>
      </c>
      <c r="BT168">
        <f t="shared" si="53"/>
        <v>0</v>
      </c>
      <c r="BU168">
        <f t="shared" si="54"/>
        <v>0</v>
      </c>
      <c r="BW168">
        <f t="shared" si="55"/>
        <v>0</v>
      </c>
      <c r="BY168">
        <f t="shared" si="65"/>
        <v>0</v>
      </c>
      <c r="CA168">
        <f t="shared" si="56"/>
        <v>0</v>
      </c>
      <c r="CB168">
        <f t="shared" si="57"/>
        <v>0</v>
      </c>
      <c r="CC168">
        <f t="shared" si="58"/>
        <v>0</v>
      </c>
      <c r="CE168">
        <f t="shared" si="59"/>
        <v>0</v>
      </c>
      <c r="CF168">
        <f t="shared" si="60"/>
        <v>0</v>
      </c>
      <c r="CG168">
        <f t="shared" si="61"/>
        <v>0</v>
      </c>
      <c r="CI168">
        <f t="shared" si="62"/>
        <v>0</v>
      </c>
      <c r="CJ168">
        <f t="shared" si="63"/>
        <v>0</v>
      </c>
    </row>
    <row r="169" spans="1:88" x14ac:dyDescent="0.3">
      <c r="A169" t="s">
        <v>216</v>
      </c>
      <c r="B169" t="s">
        <v>83</v>
      </c>
      <c r="F169" s="7">
        <v>43668</v>
      </c>
      <c r="I169" s="6">
        <v>1</v>
      </c>
      <c r="BB169">
        <f t="shared" si="64"/>
        <v>1</v>
      </c>
      <c r="BC169">
        <v>1</v>
      </c>
      <c r="BD169">
        <v>0</v>
      </c>
      <c r="BE169">
        <v>2</v>
      </c>
      <c r="BK169">
        <f t="shared" si="44"/>
        <v>0</v>
      </c>
      <c r="BL169">
        <f t="shared" si="45"/>
        <v>0</v>
      </c>
      <c r="BM169">
        <f t="shared" si="46"/>
        <v>0</v>
      </c>
      <c r="BN169">
        <f t="shared" si="47"/>
        <v>0</v>
      </c>
      <c r="BO169">
        <f t="shared" si="48"/>
        <v>0</v>
      </c>
      <c r="BP169">
        <f t="shared" si="49"/>
        <v>0</v>
      </c>
      <c r="BQ169">
        <f t="shared" si="50"/>
        <v>0</v>
      </c>
      <c r="BR169">
        <f t="shared" si="51"/>
        <v>0</v>
      </c>
      <c r="BS169">
        <f t="shared" si="52"/>
        <v>0</v>
      </c>
      <c r="BT169">
        <f t="shared" si="53"/>
        <v>0</v>
      </c>
      <c r="BU169">
        <f t="shared" si="54"/>
        <v>0</v>
      </c>
      <c r="BW169">
        <f t="shared" si="55"/>
        <v>1</v>
      </c>
      <c r="BY169">
        <f t="shared" si="65"/>
        <v>1</v>
      </c>
      <c r="CA169">
        <f t="shared" si="56"/>
        <v>0</v>
      </c>
      <c r="CB169">
        <f t="shared" si="57"/>
        <v>0</v>
      </c>
      <c r="CC169">
        <f t="shared" si="58"/>
        <v>1</v>
      </c>
      <c r="CE169">
        <f t="shared" si="59"/>
        <v>0</v>
      </c>
      <c r="CF169">
        <f t="shared" si="60"/>
        <v>0</v>
      </c>
      <c r="CG169">
        <f t="shared" si="61"/>
        <v>1</v>
      </c>
      <c r="CI169">
        <f t="shared" si="62"/>
        <v>0</v>
      </c>
      <c r="CJ169">
        <f t="shared" si="63"/>
        <v>0</v>
      </c>
    </row>
    <row r="170" spans="1:88" x14ac:dyDescent="0.3">
      <c r="A170" t="s">
        <v>217</v>
      </c>
      <c r="B170" t="s">
        <v>79</v>
      </c>
      <c r="F170" s="7">
        <v>43668</v>
      </c>
      <c r="H170" s="1">
        <v>2</v>
      </c>
      <c r="Y170">
        <v>1</v>
      </c>
      <c r="BB170">
        <f t="shared" si="64"/>
        <v>1</v>
      </c>
      <c r="BC170">
        <v>4</v>
      </c>
      <c r="BD170">
        <v>2</v>
      </c>
      <c r="BE170">
        <v>7</v>
      </c>
      <c r="BK170">
        <f t="shared" si="44"/>
        <v>2</v>
      </c>
      <c r="BL170">
        <f t="shared" si="45"/>
        <v>0</v>
      </c>
      <c r="BM170">
        <f t="shared" si="46"/>
        <v>0</v>
      </c>
      <c r="BN170">
        <f t="shared" si="47"/>
        <v>0</v>
      </c>
      <c r="BO170">
        <f t="shared" si="48"/>
        <v>0</v>
      </c>
      <c r="BP170">
        <f t="shared" si="49"/>
        <v>0</v>
      </c>
      <c r="BQ170">
        <f t="shared" si="50"/>
        <v>0</v>
      </c>
      <c r="BR170">
        <f t="shared" si="51"/>
        <v>0</v>
      </c>
      <c r="BS170">
        <f t="shared" si="52"/>
        <v>0</v>
      </c>
      <c r="BT170">
        <f t="shared" si="53"/>
        <v>0</v>
      </c>
      <c r="BU170">
        <f t="shared" si="54"/>
        <v>0</v>
      </c>
      <c r="BW170">
        <f t="shared" si="55"/>
        <v>3</v>
      </c>
      <c r="BY170">
        <f t="shared" si="65"/>
        <v>2</v>
      </c>
      <c r="CA170">
        <f t="shared" si="56"/>
        <v>3</v>
      </c>
      <c r="CB170">
        <f t="shared" si="57"/>
        <v>0</v>
      </c>
      <c r="CC170">
        <f t="shared" si="58"/>
        <v>0</v>
      </c>
      <c r="CE170">
        <f t="shared" si="59"/>
        <v>2</v>
      </c>
      <c r="CF170">
        <f t="shared" si="60"/>
        <v>0</v>
      </c>
      <c r="CG170">
        <f t="shared" si="61"/>
        <v>0</v>
      </c>
      <c r="CI170">
        <f t="shared" si="62"/>
        <v>2</v>
      </c>
      <c r="CJ170">
        <f t="shared" si="63"/>
        <v>1</v>
      </c>
    </row>
    <row r="171" spans="1:88" x14ac:dyDescent="0.3">
      <c r="A171" t="s">
        <v>217</v>
      </c>
      <c r="B171" t="s">
        <v>82</v>
      </c>
      <c r="F171" s="7">
        <v>43668</v>
      </c>
      <c r="Y171">
        <v>3</v>
      </c>
      <c r="BB171">
        <f t="shared" si="64"/>
        <v>0</v>
      </c>
      <c r="BC171">
        <v>2</v>
      </c>
      <c r="BD171">
        <v>3</v>
      </c>
      <c r="BE171">
        <v>5</v>
      </c>
      <c r="BK171">
        <f t="shared" si="44"/>
        <v>0</v>
      </c>
      <c r="BL171">
        <f t="shared" si="45"/>
        <v>0</v>
      </c>
      <c r="BM171">
        <f t="shared" si="46"/>
        <v>0</v>
      </c>
      <c r="BN171">
        <f t="shared" si="47"/>
        <v>0</v>
      </c>
      <c r="BO171">
        <f t="shared" si="48"/>
        <v>0</v>
      </c>
      <c r="BP171">
        <f t="shared" si="49"/>
        <v>0</v>
      </c>
      <c r="BQ171">
        <f t="shared" si="50"/>
        <v>0</v>
      </c>
      <c r="BR171">
        <f t="shared" si="51"/>
        <v>0</v>
      </c>
      <c r="BS171">
        <f t="shared" si="52"/>
        <v>0</v>
      </c>
      <c r="BT171">
        <f t="shared" si="53"/>
        <v>0</v>
      </c>
      <c r="BU171">
        <f t="shared" si="54"/>
        <v>0</v>
      </c>
      <c r="BW171">
        <f t="shared" si="55"/>
        <v>3</v>
      </c>
      <c r="BY171">
        <f t="shared" si="65"/>
        <v>0</v>
      </c>
      <c r="CA171">
        <f t="shared" si="56"/>
        <v>3</v>
      </c>
      <c r="CB171">
        <f t="shared" si="57"/>
        <v>0</v>
      </c>
      <c r="CC171">
        <f t="shared" si="58"/>
        <v>0</v>
      </c>
      <c r="CE171">
        <f t="shared" si="59"/>
        <v>0</v>
      </c>
      <c r="CF171">
        <f t="shared" si="60"/>
        <v>0</v>
      </c>
      <c r="CG171">
        <f t="shared" si="61"/>
        <v>0</v>
      </c>
      <c r="CI171">
        <f t="shared" si="62"/>
        <v>1</v>
      </c>
      <c r="CJ171">
        <f t="shared" si="63"/>
        <v>0</v>
      </c>
    </row>
    <row r="172" spans="1:88" x14ac:dyDescent="0.3">
      <c r="A172" t="s">
        <v>217</v>
      </c>
      <c r="B172" t="s">
        <v>83</v>
      </c>
      <c r="F172" s="7">
        <v>43668</v>
      </c>
      <c r="K172" s="1">
        <v>1</v>
      </c>
      <c r="Y172">
        <v>3</v>
      </c>
      <c r="BB172">
        <f t="shared" si="64"/>
        <v>0</v>
      </c>
      <c r="BC172">
        <v>3</v>
      </c>
      <c r="BD172">
        <v>5</v>
      </c>
      <c r="BE172">
        <v>8</v>
      </c>
      <c r="BG172" t="s">
        <v>218</v>
      </c>
      <c r="BK172">
        <f t="shared" si="44"/>
        <v>1</v>
      </c>
      <c r="BL172">
        <f t="shared" si="45"/>
        <v>0</v>
      </c>
      <c r="BM172">
        <f t="shared" si="46"/>
        <v>0</v>
      </c>
      <c r="BN172">
        <f t="shared" si="47"/>
        <v>0</v>
      </c>
      <c r="BO172">
        <f t="shared" si="48"/>
        <v>0</v>
      </c>
      <c r="BP172">
        <f t="shared" si="49"/>
        <v>0</v>
      </c>
      <c r="BQ172">
        <f t="shared" si="50"/>
        <v>0</v>
      </c>
      <c r="BR172">
        <f t="shared" si="51"/>
        <v>0</v>
      </c>
      <c r="BS172">
        <f t="shared" si="52"/>
        <v>0</v>
      </c>
      <c r="BT172">
        <f t="shared" si="53"/>
        <v>0</v>
      </c>
      <c r="BU172">
        <f t="shared" si="54"/>
        <v>0</v>
      </c>
      <c r="BW172">
        <f t="shared" si="55"/>
        <v>4</v>
      </c>
      <c r="BY172">
        <f t="shared" si="65"/>
        <v>1</v>
      </c>
      <c r="CA172">
        <f t="shared" si="56"/>
        <v>4</v>
      </c>
      <c r="CB172">
        <f t="shared" si="57"/>
        <v>0</v>
      </c>
      <c r="CC172">
        <f t="shared" si="58"/>
        <v>0</v>
      </c>
      <c r="CE172">
        <f t="shared" si="59"/>
        <v>1</v>
      </c>
      <c r="CF172">
        <f t="shared" si="60"/>
        <v>0</v>
      </c>
      <c r="CG172">
        <f t="shared" si="61"/>
        <v>0</v>
      </c>
      <c r="CI172">
        <f t="shared" si="62"/>
        <v>2</v>
      </c>
      <c r="CJ172">
        <f t="shared" si="63"/>
        <v>1</v>
      </c>
    </row>
    <row r="173" spans="1:88" x14ac:dyDescent="0.3">
      <c r="A173" t="s">
        <v>161</v>
      </c>
      <c r="B173" t="s">
        <v>219</v>
      </c>
      <c r="C173">
        <v>43.414009999999998</v>
      </c>
      <c r="D173">
        <v>-79.953028000000003</v>
      </c>
      <c r="E173">
        <v>33.189520440162525</v>
      </c>
      <c r="F173" s="7">
        <v>43649</v>
      </c>
      <c r="BB173">
        <v>0</v>
      </c>
      <c r="BC173">
        <v>0</v>
      </c>
      <c r="BD173">
        <v>0</v>
      </c>
      <c r="BE173">
        <v>0</v>
      </c>
      <c r="BG173" t="s">
        <v>220</v>
      </c>
      <c r="BK173">
        <f t="shared" si="44"/>
        <v>0</v>
      </c>
      <c r="BL173">
        <f t="shared" si="45"/>
        <v>0</v>
      </c>
      <c r="BM173">
        <f t="shared" si="46"/>
        <v>0</v>
      </c>
      <c r="BN173">
        <f t="shared" si="47"/>
        <v>0</v>
      </c>
      <c r="BO173">
        <f t="shared" si="48"/>
        <v>0</v>
      </c>
      <c r="BP173">
        <f t="shared" si="49"/>
        <v>0</v>
      </c>
      <c r="BQ173">
        <f t="shared" si="50"/>
        <v>0</v>
      </c>
      <c r="BR173">
        <f t="shared" si="51"/>
        <v>0</v>
      </c>
      <c r="BS173">
        <f t="shared" si="52"/>
        <v>0</v>
      </c>
      <c r="BT173">
        <f t="shared" si="53"/>
        <v>0</v>
      </c>
      <c r="BU173">
        <f t="shared" si="54"/>
        <v>0</v>
      </c>
      <c r="BW173">
        <f t="shared" si="55"/>
        <v>0</v>
      </c>
      <c r="BY173">
        <f t="shared" si="65"/>
        <v>0</v>
      </c>
      <c r="CA173">
        <f t="shared" si="56"/>
        <v>0</v>
      </c>
      <c r="CB173">
        <f t="shared" si="57"/>
        <v>0</v>
      </c>
      <c r="CC173">
        <f t="shared" si="58"/>
        <v>0</v>
      </c>
      <c r="CE173">
        <f t="shared" si="59"/>
        <v>0</v>
      </c>
      <c r="CF173">
        <f t="shared" si="60"/>
        <v>0</v>
      </c>
      <c r="CG173">
        <f t="shared" si="61"/>
        <v>0</v>
      </c>
      <c r="CI173">
        <f t="shared" si="62"/>
        <v>0</v>
      </c>
      <c r="CJ173">
        <f t="shared" si="63"/>
        <v>0</v>
      </c>
    </row>
    <row r="174" spans="1:88" x14ac:dyDescent="0.3">
      <c r="A174" t="s">
        <v>165</v>
      </c>
      <c r="B174" t="s">
        <v>219</v>
      </c>
      <c r="C174">
        <v>43.377146000000003</v>
      </c>
      <c r="D174">
        <v>-79.973860999999999</v>
      </c>
      <c r="E174">
        <v>35.422507619397869</v>
      </c>
      <c r="F174" s="7">
        <v>43649</v>
      </c>
      <c r="BB174">
        <v>0</v>
      </c>
      <c r="BC174">
        <v>0</v>
      </c>
      <c r="BD174">
        <v>0</v>
      </c>
      <c r="BE174">
        <v>0</v>
      </c>
      <c r="BG174" t="s">
        <v>221</v>
      </c>
      <c r="BK174">
        <f t="shared" si="44"/>
        <v>0</v>
      </c>
      <c r="BL174">
        <f t="shared" si="45"/>
        <v>0</v>
      </c>
      <c r="BM174">
        <f t="shared" si="46"/>
        <v>0</v>
      </c>
      <c r="BN174">
        <f t="shared" si="47"/>
        <v>0</v>
      </c>
      <c r="BO174">
        <f t="shared" si="48"/>
        <v>0</v>
      </c>
      <c r="BP174">
        <f t="shared" si="49"/>
        <v>0</v>
      </c>
      <c r="BQ174">
        <f t="shared" si="50"/>
        <v>0</v>
      </c>
      <c r="BR174">
        <f t="shared" si="51"/>
        <v>0</v>
      </c>
      <c r="BS174">
        <f t="shared" si="52"/>
        <v>0</v>
      </c>
      <c r="BT174">
        <f t="shared" si="53"/>
        <v>0</v>
      </c>
      <c r="BU174">
        <f t="shared" si="54"/>
        <v>0</v>
      </c>
      <c r="BW174">
        <f t="shared" si="55"/>
        <v>0</v>
      </c>
      <c r="BY174">
        <f t="shared" si="65"/>
        <v>0</v>
      </c>
      <c r="CA174">
        <f t="shared" si="56"/>
        <v>0</v>
      </c>
      <c r="CB174">
        <f t="shared" si="57"/>
        <v>0</v>
      </c>
      <c r="CC174">
        <f t="shared" si="58"/>
        <v>0</v>
      </c>
      <c r="CE174">
        <f t="shared" si="59"/>
        <v>0</v>
      </c>
      <c r="CF174">
        <f t="shared" si="60"/>
        <v>0</v>
      </c>
      <c r="CG174">
        <f t="shared" si="61"/>
        <v>0</v>
      </c>
      <c r="CI174">
        <f t="shared" si="62"/>
        <v>0</v>
      </c>
      <c r="CJ174">
        <f t="shared" si="63"/>
        <v>0</v>
      </c>
    </row>
    <row r="175" spans="1:88" x14ac:dyDescent="0.3">
      <c r="A175" t="s">
        <v>168</v>
      </c>
      <c r="B175" t="s">
        <v>219</v>
      </c>
      <c r="C175">
        <v>43.371307999999999</v>
      </c>
      <c r="D175">
        <v>-79.981819000000002</v>
      </c>
      <c r="E175">
        <v>35.978006045349858</v>
      </c>
      <c r="F175" s="7">
        <v>43649</v>
      </c>
      <c r="BB175">
        <v>0</v>
      </c>
      <c r="BC175">
        <v>0</v>
      </c>
      <c r="BD175">
        <v>0</v>
      </c>
      <c r="BE175">
        <v>0</v>
      </c>
      <c r="BG175" t="s">
        <v>222</v>
      </c>
      <c r="BK175">
        <f t="shared" si="44"/>
        <v>0</v>
      </c>
      <c r="BL175">
        <f t="shared" si="45"/>
        <v>0</v>
      </c>
      <c r="BM175">
        <f t="shared" si="46"/>
        <v>0</v>
      </c>
      <c r="BN175">
        <f t="shared" si="47"/>
        <v>0</v>
      </c>
      <c r="BO175">
        <f t="shared" si="48"/>
        <v>0</v>
      </c>
      <c r="BP175">
        <f t="shared" si="49"/>
        <v>0</v>
      </c>
      <c r="BQ175">
        <f t="shared" si="50"/>
        <v>0</v>
      </c>
      <c r="BR175">
        <f t="shared" si="51"/>
        <v>0</v>
      </c>
      <c r="BS175">
        <f t="shared" si="52"/>
        <v>0</v>
      </c>
      <c r="BT175">
        <f t="shared" si="53"/>
        <v>0</v>
      </c>
      <c r="BU175">
        <f t="shared" si="54"/>
        <v>0</v>
      </c>
      <c r="BW175">
        <f t="shared" si="55"/>
        <v>0</v>
      </c>
      <c r="BY175">
        <f t="shared" si="65"/>
        <v>0</v>
      </c>
      <c r="CA175">
        <f t="shared" si="56"/>
        <v>0</v>
      </c>
      <c r="CB175">
        <f t="shared" si="57"/>
        <v>0</v>
      </c>
      <c r="CC175">
        <f t="shared" si="58"/>
        <v>0</v>
      </c>
      <c r="CE175">
        <f t="shared" si="59"/>
        <v>0</v>
      </c>
      <c r="CF175">
        <f t="shared" si="60"/>
        <v>0</v>
      </c>
      <c r="CG175">
        <f t="shared" si="61"/>
        <v>0</v>
      </c>
      <c r="CI175">
        <f t="shared" si="62"/>
        <v>0</v>
      </c>
      <c r="CJ175">
        <f t="shared" si="63"/>
        <v>0</v>
      </c>
    </row>
    <row r="176" spans="1:88" x14ac:dyDescent="0.3">
      <c r="A176" t="s">
        <v>159</v>
      </c>
      <c r="B176" t="s">
        <v>219</v>
      </c>
      <c r="C176">
        <v>43.457450999999999</v>
      </c>
      <c r="D176">
        <v>-79.866815000000003</v>
      </c>
      <c r="E176">
        <v>27.942248666842435</v>
      </c>
      <c r="F176" s="7">
        <v>43649</v>
      </c>
      <c r="BB176">
        <v>0</v>
      </c>
      <c r="BC176">
        <v>0</v>
      </c>
      <c r="BD176">
        <v>0</v>
      </c>
      <c r="BE176">
        <v>0</v>
      </c>
      <c r="BG176" t="s">
        <v>223</v>
      </c>
      <c r="BK176">
        <f t="shared" si="44"/>
        <v>0</v>
      </c>
      <c r="BL176">
        <f t="shared" si="45"/>
        <v>0</v>
      </c>
      <c r="BM176">
        <f t="shared" si="46"/>
        <v>0</v>
      </c>
      <c r="BN176">
        <f t="shared" si="47"/>
        <v>0</v>
      </c>
      <c r="BO176">
        <f t="shared" si="48"/>
        <v>0</v>
      </c>
      <c r="BP176">
        <f t="shared" si="49"/>
        <v>0</v>
      </c>
      <c r="BQ176">
        <f t="shared" si="50"/>
        <v>0</v>
      </c>
      <c r="BR176">
        <f t="shared" si="51"/>
        <v>0</v>
      </c>
      <c r="BS176">
        <f t="shared" si="52"/>
        <v>0</v>
      </c>
      <c r="BT176">
        <f t="shared" si="53"/>
        <v>0</v>
      </c>
      <c r="BU176">
        <f t="shared" si="54"/>
        <v>0</v>
      </c>
      <c r="BW176">
        <f t="shared" si="55"/>
        <v>0</v>
      </c>
      <c r="BY176">
        <f t="shared" si="65"/>
        <v>0</v>
      </c>
      <c r="CA176">
        <f t="shared" si="56"/>
        <v>0</v>
      </c>
      <c r="CB176">
        <f t="shared" si="57"/>
        <v>0</v>
      </c>
      <c r="CC176">
        <f t="shared" si="58"/>
        <v>0</v>
      </c>
      <c r="CE176">
        <f t="shared" si="59"/>
        <v>0</v>
      </c>
      <c r="CF176">
        <f t="shared" si="60"/>
        <v>0</v>
      </c>
      <c r="CG176">
        <f t="shared" si="61"/>
        <v>0</v>
      </c>
      <c r="CI176">
        <f t="shared" si="62"/>
        <v>0</v>
      </c>
      <c r="CJ176">
        <f t="shared" si="63"/>
        <v>0</v>
      </c>
    </row>
    <row r="177" spans="1:98" x14ac:dyDescent="0.3">
      <c r="A177" t="s">
        <v>162</v>
      </c>
      <c r="B177" t="s">
        <v>219</v>
      </c>
      <c r="C177">
        <v>43.399222000000002</v>
      </c>
      <c r="D177">
        <v>-79.930576000000002</v>
      </c>
      <c r="E177">
        <v>32.768829598808203</v>
      </c>
      <c r="F177" s="7">
        <v>43649</v>
      </c>
      <c r="BB177">
        <v>0</v>
      </c>
      <c r="BC177">
        <v>0</v>
      </c>
      <c r="BD177">
        <v>0</v>
      </c>
      <c r="BE177">
        <v>0</v>
      </c>
      <c r="BG177" t="s">
        <v>224</v>
      </c>
      <c r="BK177">
        <f t="shared" si="44"/>
        <v>0</v>
      </c>
      <c r="BL177">
        <f t="shared" si="45"/>
        <v>0</v>
      </c>
      <c r="BM177">
        <f t="shared" si="46"/>
        <v>0</v>
      </c>
      <c r="BN177">
        <f t="shared" si="47"/>
        <v>0</v>
      </c>
      <c r="BO177">
        <f t="shared" si="48"/>
        <v>0</v>
      </c>
      <c r="BP177">
        <f t="shared" si="49"/>
        <v>0</v>
      </c>
      <c r="BQ177">
        <f t="shared" si="50"/>
        <v>0</v>
      </c>
      <c r="BR177">
        <f t="shared" si="51"/>
        <v>0</v>
      </c>
      <c r="BS177">
        <f t="shared" si="52"/>
        <v>0</v>
      </c>
      <c r="BT177">
        <f t="shared" si="53"/>
        <v>0</v>
      </c>
      <c r="BU177">
        <f t="shared" si="54"/>
        <v>0</v>
      </c>
      <c r="BW177">
        <f t="shared" si="55"/>
        <v>0</v>
      </c>
      <c r="BY177">
        <f t="shared" si="65"/>
        <v>0</v>
      </c>
      <c r="CA177">
        <f t="shared" si="56"/>
        <v>0</v>
      </c>
      <c r="CB177">
        <f t="shared" si="57"/>
        <v>0</v>
      </c>
      <c r="CC177">
        <f t="shared" si="58"/>
        <v>0</v>
      </c>
      <c r="CE177">
        <f t="shared" si="59"/>
        <v>0</v>
      </c>
      <c r="CF177">
        <f t="shared" si="60"/>
        <v>0</v>
      </c>
      <c r="CG177">
        <f t="shared" si="61"/>
        <v>0</v>
      </c>
      <c r="CI177">
        <f t="shared" si="62"/>
        <v>0</v>
      </c>
      <c r="CJ177">
        <f t="shared" si="63"/>
        <v>0</v>
      </c>
    </row>
    <row r="178" spans="1:98" x14ac:dyDescent="0.3">
      <c r="A178" t="s">
        <v>164</v>
      </c>
      <c r="B178" t="s">
        <v>219</v>
      </c>
      <c r="C178">
        <v>43.387611999999997</v>
      </c>
      <c r="D178">
        <v>-79.959232</v>
      </c>
      <c r="E178">
        <v>34.412474938792137</v>
      </c>
      <c r="F178" s="7">
        <v>43649</v>
      </c>
      <c r="BB178">
        <v>0</v>
      </c>
      <c r="BC178">
        <v>0</v>
      </c>
      <c r="BD178">
        <v>0</v>
      </c>
      <c r="BE178">
        <v>0</v>
      </c>
      <c r="BG178" t="s">
        <v>225</v>
      </c>
      <c r="BK178">
        <f t="shared" si="44"/>
        <v>0</v>
      </c>
      <c r="BL178">
        <f t="shared" si="45"/>
        <v>0</v>
      </c>
      <c r="BM178">
        <f t="shared" si="46"/>
        <v>0</v>
      </c>
      <c r="BN178">
        <f t="shared" si="47"/>
        <v>0</v>
      </c>
      <c r="BO178">
        <f t="shared" si="48"/>
        <v>0</v>
      </c>
      <c r="BP178">
        <f t="shared" si="49"/>
        <v>0</v>
      </c>
      <c r="BQ178">
        <f t="shared" si="50"/>
        <v>0</v>
      </c>
      <c r="BR178">
        <f t="shared" si="51"/>
        <v>0</v>
      </c>
      <c r="BS178">
        <f t="shared" si="52"/>
        <v>0</v>
      </c>
      <c r="BT178">
        <f t="shared" si="53"/>
        <v>0</v>
      </c>
      <c r="BU178">
        <f t="shared" si="54"/>
        <v>0</v>
      </c>
      <c r="BW178">
        <f t="shared" si="55"/>
        <v>0</v>
      </c>
      <c r="BY178">
        <f t="shared" si="65"/>
        <v>0</v>
      </c>
      <c r="CA178">
        <f t="shared" si="56"/>
        <v>0</v>
      </c>
      <c r="CB178">
        <f t="shared" si="57"/>
        <v>0</v>
      </c>
      <c r="CC178">
        <f t="shared" si="58"/>
        <v>0</v>
      </c>
      <c r="CE178">
        <f t="shared" si="59"/>
        <v>0</v>
      </c>
      <c r="CF178">
        <f t="shared" si="60"/>
        <v>0</v>
      </c>
      <c r="CG178">
        <f t="shared" si="61"/>
        <v>0</v>
      </c>
      <c r="CI178">
        <f t="shared" si="62"/>
        <v>0</v>
      </c>
      <c r="CJ178">
        <f t="shared" si="63"/>
        <v>0</v>
      </c>
    </row>
    <row r="179" spans="1:98" x14ac:dyDescent="0.3">
      <c r="A179" t="s">
        <v>226</v>
      </c>
      <c r="B179" t="s">
        <v>219</v>
      </c>
      <c r="C179">
        <v>43.434125000000002</v>
      </c>
      <c r="D179">
        <v>-79.903893999999994</v>
      </c>
      <c r="E179">
        <v>30.359710767176391</v>
      </c>
      <c r="F179" s="7">
        <v>43649</v>
      </c>
      <c r="BB179">
        <v>0</v>
      </c>
      <c r="BC179">
        <v>0</v>
      </c>
      <c r="BD179">
        <v>0</v>
      </c>
      <c r="BE179">
        <v>0</v>
      </c>
      <c r="BG179" t="s">
        <v>227</v>
      </c>
      <c r="BK179">
        <f t="shared" si="44"/>
        <v>0</v>
      </c>
      <c r="BL179">
        <f t="shared" si="45"/>
        <v>0</v>
      </c>
      <c r="BM179">
        <f t="shared" si="46"/>
        <v>0</v>
      </c>
      <c r="BN179">
        <f t="shared" si="47"/>
        <v>0</v>
      </c>
      <c r="BO179">
        <f t="shared" si="48"/>
        <v>0</v>
      </c>
      <c r="BP179">
        <f t="shared" si="49"/>
        <v>0</v>
      </c>
      <c r="BQ179">
        <f t="shared" si="50"/>
        <v>0</v>
      </c>
      <c r="BR179">
        <f t="shared" si="51"/>
        <v>0</v>
      </c>
      <c r="BS179">
        <f t="shared" si="52"/>
        <v>0</v>
      </c>
      <c r="BT179">
        <f t="shared" si="53"/>
        <v>0</v>
      </c>
      <c r="BU179">
        <f t="shared" si="54"/>
        <v>0</v>
      </c>
      <c r="BW179">
        <f t="shared" si="55"/>
        <v>0</v>
      </c>
      <c r="BY179">
        <f t="shared" si="65"/>
        <v>0</v>
      </c>
      <c r="CA179">
        <f t="shared" si="56"/>
        <v>0</v>
      </c>
      <c r="CB179">
        <f t="shared" si="57"/>
        <v>0</v>
      </c>
      <c r="CC179">
        <f t="shared" si="58"/>
        <v>0</v>
      </c>
      <c r="CE179">
        <f t="shared" si="59"/>
        <v>0</v>
      </c>
      <c r="CF179">
        <f t="shared" si="60"/>
        <v>0</v>
      </c>
      <c r="CG179">
        <f t="shared" si="61"/>
        <v>0</v>
      </c>
      <c r="CI179">
        <f t="shared" si="62"/>
        <v>0</v>
      </c>
      <c r="CJ179">
        <f t="shared" si="63"/>
        <v>0</v>
      </c>
    </row>
    <row r="180" spans="1:98" x14ac:dyDescent="0.3">
      <c r="A180" t="s">
        <v>228</v>
      </c>
      <c r="B180" t="s">
        <v>219</v>
      </c>
      <c r="C180">
        <v>43.691138000000002</v>
      </c>
      <c r="D180">
        <v>-79.427942999999999</v>
      </c>
      <c r="E180">
        <v>3.3631770290318577</v>
      </c>
      <c r="F180" s="7">
        <v>43650</v>
      </c>
      <c r="BB180">
        <v>0</v>
      </c>
      <c r="BC180">
        <v>0</v>
      </c>
      <c r="BD180">
        <v>0</v>
      </c>
      <c r="BE180">
        <v>0</v>
      </c>
      <c r="BG180" t="s">
        <v>229</v>
      </c>
      <c r="BK180">
        <f t="shared" si="44"/>
        <v>0</v>
      </c>
      <c r="BL180">
        <f t="shared" si="45"/>
        <v>0</v>
      </c>
      <c r="BM180">
        <f t="shared" si="46"/>
        <v>0</v>
      </c>
      <c r="BN180">
        <f t="shared" si="47"/>
        <v>0</v>
      </c>
      <c r="BO180">
        <f t="shared" si="48"/>
        <v>0</v>
      </c>
      <c r="BP180">
        <f t="shared" si="49"/>
        <v>0</v>
      </c>
      <c r="BQ180">
        <f t="shared" si="50"/>
        <v>0</v>
      </c>
      <c r="BR180">
        <f t="shared" si="51"/>
        <v>0</v>
      </c>
      <c r="BS180">
        <f t="shared" si="52"/>
        <v>0</v>
      </c>
      <c r="BT180">
        <f t="shared" si="53"/>
        <v>0</v>
      </c>
      <c r="BU180">
        <f t="shared" si="54"/>
        <v>0</v>
      </c>
      <c r="BW180">
        <f t="shared" si="55"/>
        <v>0</v>
      </c>
      <c r="BY180">
        <f t="shared" si="65"/>
        <v>0</v>
      </c>
      <c r="CA180">
        <f t="shared" si="56"/>
        <v>0</v>
      </c>
      <c r="CB180">
        <f t="shared" si="57"/>
        <v>0</v>
      </c>
      <c r="CC180">
        <f t="shared" si="58"/>
        <v>0</v>
      </c>
      <c r="CE180">
        <f t="shared" si="59"/>
        <v>0</v>
      </c>
      <c r="CF180">
        <f t="shared" si="60"/>
        <v>0</v>
      </c>
      <c r="CG180">
        <f t="shared" si="61"/>
        <v>0</v>
      </c>
      <c r="CI180">
        <f t="shared" si="62"/>
        <v>0</v>
      </c>
      <c r="CJ180">
        <f t="shared" si="63"/>
        <v>0</v>
      </c>
    </row>
    <row r="181" spans="1:98" x14ac:dyDescent="0.3">
      <c r="A181" t="s">
        <v>230</v>
      </c>
      <c r="B181" t="s">
        <v>219</v>
      </c>
      <c r="C181">
        <v>43.678759999999997</v>
      </c>
      <c r="D181">
        <v>-79.431977000000003</v>
      </c>
      <c r="E181">
        <v>2.9863224976325689</v>
      </c>
      <c r="F181" s="7">
        <v>43650</v>
      </c>
      <c r="BB181">
        <v>0</v>
      </c>
      <c r="BC181">
        <v>0</v>
      </c>
      <c r="BD181">
        <v>0</v>
      </c>
      <c r="BE181">
        <v>0</v>
      </c>
      <c r="BG181" t="s">
        <v>231</v>
      </c>
      <c r="BK181">
        <f t="shared" si="44"/>
        <v>0</v>
      </c>
      <c r="BL181">
        <f t="shared" si="45"/>
        <v>0</v>
      </c>
      <c r="BM181">
        <f t="shared" si="46"/>
        <v>0</v>
      </c>
      <c r="BN181">
        <f t="shared" si="47"/>
        <v>0</v>
      </c>
      <c r="BO181">
        <f t="shared" si="48"/>
        <v>0</v>
      </c>
      <c r="BP181">
        <f t="shared" si="49"/>
        <v>0</v>
      </c>
      <c r="BQ181">
        <f t="shared" si="50"/>
        <v>0</v>
      </c>
      <c r="BR181">
        <f t="shared" si="51"/>
        <v>0</v>
      </c>
      <c r="BS181">
        <f t="shared" si="52"/>
        <v>0</v>
      </c>
      <c r="BT181">
        <f t="shared" si="53"/>
        <v>0</v>
      </c>
      <c r="BU181">
        <f t="shared" si="54"/>
        <v>0</v>
      </c>
      <c r="BW181">
        <f t="shared" si="55"/>
        <v>0</v>
      </c>
      <c r="BY181">
        <f t="shared" si="65"/>
        <v>0</v>
      </c>
      <c r="CA181">
        <f t="shared" si="56"/>
        <v>0</v>
      </c>
      <c r="CB181">
        <f t="shared" si="57"/>
        <v>0</v>
      </c>
      <c r="CC181">
        <f t="shared" si="58"/>
        <v>0</v>
      </c>
      <c r="CE181">
        <f t="shared" si="59"/>
        <v>0</v>
      </c>
      <c r="CF181">
        <f t="shared" si="60"/>
        <v>0</v>
      </c>
      <c r="CG181">
        <f t="shared" si="61"/>
        <v>0</v>
      </c>
      <c r="CI181">
        <f t="shared" si="62"/>
        <v>0</v>
      </c>
      <c r="CJ181">
        <f t="shared" si="63"/>
        <v>0</v>
      </c>
    </row>
    <row r="182" spans="1:98" x14ac:dyDescent="0.3">
      <c r="A182" t="s">
        <v>232</v>
      </c>
      <c r="B182" t="s">
        <v>219</v>
      </c>
      <c r="C182">
        <v>43.671812000000003</v>
      </c>
      <c r="D182">
        <v>-79.474258000000006</v>
      </c>
      <c r="E182">
        <v>4.7871241556172333</v>
      </c>
      <c r="F182" s="7">
        <v>43650</v>
      </c>
      <c r="BB182">
        <v>0</v>
      </c>
      <c r="BC182">
        <v>0</v>
      </c>
      <c r="BD182">
        <v>0</v>
      </c>
      <c r="BE182">
        <v>0</v>
      </c>
      <c r="BG182" t="s">
        <v>233</v>
      </c>
      <c r="BK182">
        <f t="shared" si="44"/>
        <v>0</v>
      </c>
      <c r="BL182">
        <f t="shared" si="45"/>
        <v>0</v>
      </c>
      <c r="BM182">
        <f t="shared" si="46"/>
        <v>0</v>
      </c>
      <c r="BN182">
        <f t="shared" si="47"/>
        <v>0</v>
      </c>
      <c r="BO182">
        <f t="shared" si="48"/>
        <v>0</v>
      </c>
      <c r="BP182">
        <f t="shared" si="49"/>
        <v>0</v>
      </c>
      <c r="BQ182">
        <f t="shared" si="50"/>
        <v>0</v>
      </c>
      <c r="BR182">
        <f t="shared" si="51"/>
        <v>0</v>
      </c>
      <c r="BS182">
        <f t="shared" si="52"/>
        <v>0</v>
      </c>
      <c r="BT182">
        <f t="shared" si="53"/>
        <v>0</v>
      </c>
      <c r="BU182">
        <f t="shared" si="54"/>
        <v>0</v>
      </c>
      <c r="BW182">
        <f t="shared" si="55"/>
        <v>0</v>
      </c>
      <c r="BY182">
        <f t="shared" si="65"/>
        <v>0</v>
      </c>
      <c r="CA182">
        <f t="shared" si="56"/>
        <v>0</v>
      </c>
      <c r="CB182">
        <f t="shared" si="57"/>
        <v>0</v>
      </c>
      <c r="CC182">
        <f t="shared" si="58"/>
        <v>0</v>
      </c>
      <c r="CE182">
        <f t="shared" si="59"/>
        <v>0</v>
      </c>
      <c r="CF182">
        <f t="shared" si="60"/>
        <v>0</v>
      </c>
      <c r="CG182">
        <f t="shared" si="61"/>
        <v>0</v>
      </c>
      <c r="CI182">
        <f t="shared" si="62"/>
        <v>0</v>
      </c>
      <c r="CJ182">
        <f t="shared" si="63"/>
        <v>0</v>
      </c>
    </row>
    <row r="183" spans="1:98" x14ac:dyDescent="0.3">
      <c r="A183" t="s">
        <v>234</v>
      </c>
      <c r="B183" t="s">
        <v>219</v>
      </c>
      <c r="C183">
        <v>43.633828999999999</v>
      </c>
      <c r="D183">
        <v>-79.553118999999995</v>
      </c>
      <c r="E183">
        <v>8.7495843536200351</v>
      </c>
      <c r="F183" s="7">
        <v>43651</v>
      </c>
      <c r="BB183">
        <v>0</v>
      </c>
      <c r="BC183">
        <v>0</v>
      </c>
      <c r="BD183">
        <v>0</v>
      </c>
      <c r="BE183">
        <v>0</v>
      </c>
      <c r="BG183" t="s">
        <v>235</v>
      </c>
      <c r="BK183">
        <f t="shared" si="44"/>
        <v>0</v>
      </c>
      <c r="BL183">
        <f t="shared" si="45"/>
        <v>0</v>
      </c>
      <c r="BM183">
        <f t="shared" si="46"/>
        <v>0</v>
      </c>
      <c r="BN183">
        <f t="shared" si="47"/>
        <v>0</v>
      </c>
      <c r="BO183">
        <f t="shared" si="48"/>
        <v>0</v>
      </c>
      <c r="BP183">
        <f t="shared" si="49"/>
        <v>0</v>
      </c>
      <c r="BQ183">
        <f t="shared" si="50"/>
        <v>0</v>
      </c>
      <c r="BR183">
        <f t="shared" si="51"/>
        <v>0</v>
      </c>
      <c r="BS183">
        <f t="shared" si="52"/>
        <v>0</v>
      </c>
      <c r="BT183">
        <f t="shared" si="53"/>
        <v>0</v>
      </c>
      <c r="BU183">
        <f t="shared" si="54"/>
        <v>0</v>
      </c>
      <c r="BW183">
        <f t="shared" si="55"/>
        <v>0</v>
      </c>
      <c r="BY183">
        <f t="shared" si="65"/>
        <v>0</v>
      </c>
      <c r="CA183">
        <f t="shared" si="56"/>
        <v>0</v>
      </c>
      <c r="CB183">
        <f t="shared" si="57"/>
        <v>0</v>
      </c>
      <c r="CC183">
        <f t="shared" si="58"/>
        <v>0</v>
      </c>
      <c r="CE183">
        <f t="shared" si="59"/>
        <v>0</v>
      </c>
      <c r="CF183">
        <f t="shared" si="60"/>
        <v>0</v>
      </c>
      <c r="CG183">
        <f t="shared" si="61"/>
        <v>0</v>
      </c>
      <c r="CI183">
        <f t="shared" si="62"/>
        <v>0</v>
      </c>
      <c r="CJ183">
        <f t="shared" si="63"/>
        <v>0</v>
      </c>
    </row>
    <row r="184" spans="1:98" x14ac:dyDescent="0.3">
      <c r="A184" t="s">
        <v>108</v>
      </c>
      <c r="B184" t="s">
        <v>219</v>
      </c>
      <c r="C184">
        <v>43.534939000000001</v>
      </c>
      <c r="D184">
        <v>-79.732911999999999</v>
      </c>
      <c r="E184">
        <v>19.508997954505052</v>
      </c>
      <c r="F184" s="7">
        <v>43651</v>
      </c>
      <c r="BB184">
        <v>0</v>
      </c>
      <c r="BC184">
        <v>0</v>
      </c>
      <c r="BD184">
        <v>0</v>
      </c>
      <c r="BE184">
        <v>0</v>
      </c>
      <c r="BG184" t="s">
        <v>236</v>
      </c>
      <c r="BK184">
        <f t="shared" si="44"/>
        <v>0</v>
      </c>
      <c r="BL184">
        <f t="shared" si="45"/>
        <v>0</v>
      </c>
      <c r="BM184">
        <f t="shared" si="46"/>
        <v>0</v>
      </c>
      <c r="BN184">
        <f t="shared" si="47"/>
        <v>0</v>
      </c>
      <c r="BO184">
        <f t="shared" si="48"/>
        <v>0</v>
      </c>
      <c r="BP184">
        <f t="shared" si="49"/>
        <v>0</v>
      </c>
      <c r="BQ184">
        <f t="shared" si="50"/>
        <v>0</v>
      </c>
      <c r="BR184">
        <f t="shared" si="51"/>
        <v>0</v>
      </c>
      <c r="BS184">
        <f t="shared" si="52"/>
        <v>0</v>
      </c>
      <c r="BT184">
        <f t="shared" si="53"/>
        <v>0</v>
      </c>
      <c r="BU184">
        <f t="shared" si="54"/>
        <v>0</v>
      </c>
      <c r="BW184">
        <f t="shared" si="55"/>
        <v>0</v>
      </c>
      <c r="BY184">
        <f t="shared" si="65"/>
        <v>0</v>
      </c>
      <c r="CA184">
        <f t="shared" si="56"/>
        <v>0</v>
      </c>
      <c r="CB184">
        <f t="shared" si="57"/>
        <v>0</v>
      </c>
      <c r="CC184">
        <f t="shared" si="58"/>
        <v>0</v>
      </c>
      <c r="CE184">
        <f t="shared" si="59"/>
        <v>0</v>
      </c>
      <c r="CF184">
        <f t="shared" si="60"/>
        <v>0</v>
      </c>
      <c r="CG184">
        <f t="shared" si="61"/>
        <v>0</v>
      </c>
      <c r="CI184">
        <f t="shared" si="62"/>
        <v>0</v>
      </c>
      <c r="CJ184">
        <f t="shared" si="63"/>
        <v>0</v>
      </c>
    </row>
    <row r="185" spans="1:98" x14ac:dyDescent="0.3">
      <c r="A185" t="s">
        <v>237</v>
      </c>
      <c r="B185" t="s">
        <v>219</v>
      </c>
      <c r="F185" s="7">
        <v>43651</v>
      </c>
      <c r="BK185">
        <f t="shared" si="44"/>
        <v>0</v>
      </c>
      <c r="BL185">
        <f t="shared" si="45"/>
        <v>0</v>
      </c>
      <c r="BM185">
        <f t="shared" si="46"/>
        <v>0</v>
      </c>
      <c r="BN185">
        <f t="shared" si="47"/>
        <v>0</v>
      </c>
      <c r="BO185">
        <f t="shared" si="48"/>
        <v>0</v>
      </c>
      <c r="BP185">
        <f t="shared" si="49"/>
        <v>0</v>
      </c>
      <c r="BQ185">
        <f t="shared" si="50"/>
        <v>0</v>
      </c>
      <c r="BR185">
        <f t="shared" si="51"/>
        <v>0</v>
      </c>
      <c r="BS185">
        <f t="shared" si="52"/>
        <v>0</v>
      </c>
      <c r="BT185">
        <f t="shared" si="53"/>
        <v>0</v>
      </c>
      <c r="BU185">
        <f t="shared" si="54"/>
        <v>0</v>
      </c>
      <c r="BW185">
        <f t="shared" si="55"/>
        <v>0</v>
      </c>
      <c r="BY185">
        <f t="shared" si="65"/>
        <v>0</v>
      </c>
      <c r="CA185">
        <f t="shared" si="56"/>
        <v>0</v>
      </c>
      <c r="CB185">
        <f t="shared" si="57"/>
        <v>0</v>
      </c>
      <c r="CC185">
        <f t="shared" si="58"/>
        <v>0</v>
      </c>
      <c r="CE185">
        <f t="shared" si="59"/>
        <v>0</v>
      </c>
      <c r="CF185">
        <f t="shared" si="60"/>
        <v>0</v>
      </c>
      <c r="CG185">
        <f t="shared" si="61"/>
        <v>0</v>
      </c>
      <c r="CI185">
        <f t="shared" si="62"/>
        <v>0</v>
      </c>
      <c r="CJ185">
        <f t="shared" si="63"/>
        <v>0</v>
      </c>
      <c r="CT185" t="s">
        <v>238</v>
      </c>
    </row>
    <row r="186" spans="1:98" x14ac:dyDescent="0.3">
      <c r="A186" t="s">
        <v>239</v>
      </c>
      <c r="B186" t="s">
        <v>219</v>
      </c>
      <c r="C186">
        <v>43.550556</v>
      </c>
      <c r="D186">
        <v>-79.662999999999997</v>
      </c>
      <c r="E186">
        <v>15.893779531212994</v>
      </c>
      <c r="F186" s="7">
        <v>43653</v>
      </c>
      <c r="BB186">
        <v>0</v>
      </c>
      <c r="BC186">
        <v>0</v>
      </c>
      <c r="BD186">
        <v>0</v>
      </c>
      <c r="BE186">
        <v>0</v>
      </c>
      <c r="BG186" t="s">
        <v>240</v>
      </c>
      <c r="BK186">
        <f t="shared" si="44"/>
        <v>0</v>
      </c>
      <c r="BL186">
        <f t="shared" si="45"/>
        <v>0</v>
      </c>
      <c r="BM186">
        <f t="shared" si="46"/>
        <v>0</v>
      </c>
      <c r="BN186">
        <f t="shared" si="47"/>
        <v>0</v>
      </c>
      <c r="BO186">
        <f t="shared" si="48"/>
        <v>0</v>
      </c>
      <c r="BP186">
        <f t="shared" si="49"/>
        <v>0</v>
      </c>
      <c r="BQ186">
        <f t="shared" si="50"/>
        <v>0</v>
      </c>
      <c r="BR186">
        <f t="shared" si="51"/>
        <v>0</v>
      </c>
      <c r="BS186">
        <f t="shared" si="52"/>
        <v>0</v>
      </c>
      <c r="BT186">
        <f t="shared" si="53"/>
        <v>0</v>
      </c>
      <c r="BU186">
        <f t="shared" si="54"/>
        <v>0</v>
      </c>
      <c r="BW186">
        <f t="shared" si="55"/>
        <v>0</v>
      </c>
      <c r="BY186">
        <f t="shared" si="65"/>
        <v>0</v>
      </c>
      <c r="CA186">
        <f t="shared" si="56"/>
        <v>0</v>
      </c>
      <c r="CB186">
        <f t="shared" si="57"/>
        <v>0</v>
      </c>
      <c r="CC186">
        <f t="shared" si="58"/>
        <v>0</v>
      </c>
      <c r="CE186">
        <f t="shared" si="59"/>
        <v>0</v>
      </c>
      <c r="CF186">
        <f t="shared" si="60"/>
        <v>0</v>
      </c>
      <c r="CG186">
        <f t="shared" si="61"/>
        <v>0</v>
      </c>
      <c r="CI186">
        <f t="shared" si="62"/>
        <v>0</v>
      </c>
      <c r="CJ186">
        <f t="shared" si="63"/>
        <v>0</v>
      </c>
    </row>
    <row r="187" spans="1:98" x14ac:dyDescent="0.3">
      <c r="A187" t="s">
        <v>241</v>
      </c>
      <c r="B187" t="s">
        <v>219</v>
      </c>
      <c r="C187">
        <v>43.726466000000002</v>
      </c>
      <c r="D187">
        <v>-79.445593000000002</v>
      </c>
      <c r="E187">
        <v>5.824921385643985</v>
      </c>
      <c r="F187" s="7">
        <v>43654</v>
      </c>
      <c r="BB187">
        <v>0</v>
      </c>
      <c r="BC187">
        <v>0</v>
      </c>
      <c r="BD187">
        <v>0</v>
      </c>
      <c r="BE187">
        <v>0</v>
      </c>
      <c r="BG187" t="s">
        <v>242</v>
      </c>
      <c r="BK187">
        <f t="shared" si="44"/>
        <v>0</v>
      </c>
      <c r="BL187">
        <f t="shared" si="45"/>
        <v>0</v>
      </c>
      <c r="BM187">
        <f t="shared" si="46"/>
        <v>0</v>
      </c>
      <c r="BN187">
        <f t="shared" si="47"/>
        <v>0</v>
      </c>
      <c r="BO187">
        <f t="shared" si="48"/>
        <v>0</v>
      </c>
      <c r="BP187">
        <f t="shared" si="49"/>
        <v>0</v>
      </c>
      <c r="BQ187">
        <f t="shared" si="50"/>
        <v>0</v>
      </c>
      <c r="BR187">
        <f t="shared" si="51"/>
        <v>0</v>
      </c>
      <c r="BS187">
        <f t="shared" si="52"/>
        <v>0</v>
      </c>
      <c r="BT187">
        <f t="shared" si="53"/>
        <v>0</v>
      </c>
      <c r="BU187">
        <f t="shared" si="54"/>
        <v>0</v>
      </c>
      <c r="BW187">
        <f t="shared" si="55"/>
        <v>0</v>
      </c>
      <c r="BY187">
        <f t="shared" si="65"/>
        <v>0</v>
      </c>
      <c r="CA187">
        <f t="shared" si="56"/>
        <v>0</v>
      </c>
      <c r="CB187">
        <f t="shared" si="57"/>
        <v>0</v>
      </c>
      <c r="CC187">
        <f t="shared" si="58"/>
        <v>0</v>
      </c>
      <c r="CE187">
        <f t="shared" si="59"/>
        <v>0</v>
      </c>
      <c r="CF187">
        <f t="shared" si="60"/>
        <v>0</v>
      </c>
      <c r="CG187">
        <f t="shared" si="61"/>
        <v>0</v>
      </c>
      <c r="CI187">
        <f t="shared" si="62"/>
        <v>0</v>
      </c>
      <c r="CJ187">
        <f t="shared" si="63"/>
        <v>0</v>
      </c>
    </row>
    <row r="188" spans="1:98" x14ac:dyDescent="0.3">
      <c r="A188" t="s">
        <v>243</v>
      </c>
      <c r="B188" t="s">
        <v>219</v>
      </c>
      <c r="C188">
        <v>43.322960000000002</v>
      </c>
      <c r="D188">
        <v>-80.038275999999996</v>
      </c>
      <c r="E188">
        <v>40.204073458140442</v>
      </c>
      <c r="F188" s="7">
        <v>43656</v>
      </c>
      <c r="BB188">
        <v>0</v>
      </c>
      <c r="BC188">
        <v>0</v>
      </c>
      <c r="BD188">
        <v>0</v>
      </c>
      <c r="BE188">
        <v>0</v>
      </c>
      <c r="BG188" t="s">
        <v>244</v>
      </c>
      <c r="BK188">
        <f t="shared" si="44"/>
        <v>0</v>
      </c>
      <c r="BL188">
        <f t="shared" si="45"/>
        <v>0</v>
      </c>
      <c r="BM188">
        <f t="shared" si="46"/>
        <v>0</v>
      </c>
      <c r="BN188">
        <f t="shared" si="47"/>
        <v>0</v>
      </c>
      <c r="BO188">
        <f t="shared" si="48"/>
        <v>0</v>
      </c>
      <c r="BP188">
        <f t="shared" si="49"/>
        <v>0</v>
      </c>
      <c r="BQ188">
        <f t="shared" si="50"/>
        <v>0</v>
      </c>
      <c r="BR188">
        <f t="shared" si="51"/>
        <v>0</v>
      </c>
      <c r="BS188">
        <f t="shared" si="52"/>
        <v>0</v>
      </c>
      <c r="BT188">
        <f t="shared" si="53"/>
        <v>0</v>
      </c>
      <c r="BU188">
        <f t="shared" si="54"/>
        <v>0</v>
      </c>
      <c r="BW188">
        <f t="shared" si="55"/>
        <v>0</v>
      </c>
      <c r="BY188">
        <f t="shared" si="65"/>
        <v>0</v>
      </c>
      <c r="CA188">
        <f t="shared" si="56"/>
        <v>0</v>
      </c>
      <c r="CB188">
        <f t="shared" si="57"/>
        <v>0</v>
      </c>
      <c r="CC188">
        <f t="shared" si="58"/>
        <v>0</v>
      </c>
      <c r="CE188">
        <f t="shared" si="59"/>
        <v>0</v>
      </c>
      <c r="CF188">
        <f t="shared" si="60"/>
        <v>0</v>
      </c>
      <c r="CG188">
        <f t="shared" si="61"/>
        <v>0</v>
      </c>
      <c r="CI188">
        <f t="shared" si="62"/>
        <v>0</v>
      </c>
      <c r="CJ188">
        <f t="shared" si="63"/>
        <v>0</v>
      </c>
    </row>
    <row r="189" spans="1:98" x14ac:dyDescent="0.3">
      <c r="A189" t="s">
        <v>245</v>
      </c>
      <c r="B189" t="s">
        <v>219</v>
      </c>
      <c r="C189">
        <v>43.335538</v>
      </c>
      <c r="D189">
        <v>-79.962974000000003</v>
      </c>
      <c r="E189">
        <v>36.638735560395759</v>
      </c>
      <c r="F189" s="7">
        <v>43656</v>
      </c>
      <c r="BB189">
        <v>0</v>
      </c>
      <c r="BC189">
        <v>0</v>
      </c>
      <c r="BD189">
        <v>0</v>
      </c>
      <c r="BE189">
        <v>0</v>
      </c>
      <c r="BG189" t="s">
        <v>246</v>
      </c>
      <c r="BK189">
        <f t="shared" si="44"/>
        <v>0</v>
      </c>
      <c r="BL189">
        <f t="shared" si="45"/>
        <v>0</v>
      </c>
      <c r="BM189">
        <f t="shared" si="46"/>
        <v>0</v>
      </c>
      <c r="BN189">
        <f t="shared" si="47"/>
        <v>0</v>
      </c>
      <c r="BO189">
        <f t="shared" si="48"/>
        <v>0</v>
      </c>
      <c r="BP189">
        <f t="shared" si="49"/>
        <v>0</v>
      </c>
      <c r="BQ189">
        <f t="shared" si="50"/>
        <v>0</v>
      </c>
      <c r="BR189">
        <f t="shared" si="51"/>
        <v>0</v>
      </c>
      <c r="BS189">
        <f t="shared" si="52"/>
        <v>0</v>
      </c>
      <c r="BT189">
        <f t="shared" si="53"/>
        <v>0</v>
      </c>
      <c r="BU189">
        <f t="shared" si="54"/>
        <v>0</v>
      </c>
      <c r="BW189">
        <f t="shared" si="55"/>
        <v>0</v>
      </c>
      <c r="BY189">
        <f t="shared" si="65"/>
        <v>0</v>
      </c>
      <c r="CA189">
        <f t="shared" si="56"/>
        <v>0</v>
      </c>
      <c r="CB189">
        <f t="shared" si="57"/>
        <v>0</v>
      </c>
      <c r="CC189">
        <f t="shared" si="58"/>
        <v>0</v>
      </c>
      <c r="CE189">
        <f t="shared" si="59"/>
        <v>0</v>
      </c>
      <c r="CF189">
        <f t="shared" si="60"/>
        <v>0</v>
      </c>
      <c r="CG189">
        <f t="shared" si="61"/>
        <v>0</v>
      </c>
      <c r="CI189">
        <f t="shared" si="62"/>
        <v>0</v>
      </c>
      <c r="CJ189">
        <f t="shared" si="63"/>
        <v>0</v>
      </c>
    </row>
    <row r="190" spans="1:98" x14ac:dyDescent="0.3">
      <c r="A190" t="s">
        <v>247</v>
      </c>
      <c r="B190" t="s">
        <v>219</v>
      </c>
      <c r="C190">
        <v>43.579335</v>
      </c>
      <c r="D190">
        <v>-79.630016999999995</v>
      </c>
      <c r="E190">
        <v>13.548780426119555</v>
      </c>
      <c r="F190" s="7">
        <v>43658</v>
      </c>
      <c r="BB190">
        <v>0</v>
      </c>
      <c r="BC190">
        <v>0</v>
      </c>
      <c r="BD190">
        <v>0</v>
      </c>
      <c r="BE190">
        <v>0</v>
      </c>
      <c r="BG190" t="s">
        <v>248</v>
      </c>
      <c r="BK190">
        <f t="shared" si="44"/>
        <v>0</v>
      </c>
      <c r="BL190">
        <f t="shared" si="45"/>
        <v>0</v>
      </c>
      <c r="BM190">
        <f t="shared" si="46"/>
        <v>0</v>
      </c>
      <c r="BN190">
        <f t="shared" si="47"/>
        <v>0</v>
      </c>
      <c r="BO190">
        <f t="shared" si="48"/>
        <v>0</v>
      </c>
      <c r="BP190">
        <f t="shared" si="49"/>
        <v>0</v>
      </c>
      <c r="BQ190">
        <f t="shared" si="50"/>
        <v>0</v>
      </c>
      <c r="BR190">
        <f t="shared" si="51"/>
        <v>0</v>
      </c>
      <c r="BS190">
        <f t="shared" si="52"/>
        <v>0</v>
      </c>
      <c r="BT190">
        <f t="shared" si="53"/>
        <v>0</v>
      </c>
      <c r="BU190">
        <f t="shared" si="54"/>
        <v>0</v>
      </c>
      <c r="BW190">
        <f t="shared" si="55"/>
        <v>0</v>
      </c>
      <c r="BY190">
        <f t="shared" si="65"/>
        <v>0</v>
      </c>
      <c r="CA190">
        <f t="shared" si="56"/>
        <v>0</v>
      </c>
      <c r="CB190">
        <f t="shared" si="57"/>
        <v>0</v>
      </c>
      <c r="CC190">
        <f t="shared" si="58"/>
        <v>0</v>
      </c>
      <c r="CE190">
        <f t="shared" si="59"/>
        <v>0</v>
      </c>
      <c r="CF190">
        <f t="shared" si="60"/>
        <v>0</v>
      </c>
      <c r="CG190">
        <f t="shared" si="61"/>
        <v>0</v>
      </c>
      <c r="CI190">
        <f t="shared" si="62"/>
        <v>0</v>
      </c>
      <c r="CJ190">
        <f t="shared" si="63"/>
        <v>0</v>
      </c>
    </row>
    <row r="191" spans="1:98" x14ac:dyDescent="0.3">
      <c r="A191" t="s">
        <v>249</v>
      </c>
      <c r="B191" t="s">
        <v>219</v>
      </c>
      <c r="C191">
        <v>43.562538000000004</v>
      </c>
      <c r="D191">
        <v>-79.674057000000005</v>
      </c>
      <c r="E191">
        <v>16.033603911729781</v>
      </c>
      <c r="F191" s="7">
        <v>43658</v>
      </c>
      <c r="BB191">
        <v>0</v>
      </c>
      <c r="BC191">
        <v>0</v>
      </c>
      <c r="BD191">
        <v>0</v>
      </c>
      <c r="BE191">
        <v>0</v>
      </c>
      <c r="BG191" t="s">
        <v>250</v>
      </c>
      <c r="BK191">
        <f t="shared" si="44"/>
        <v>0</v>
      </c>
      <c r="BL191">
        <f t="shared" si="45"/>
        <v>0</v>
      </c>
      <c r="BM191">
        <f t="shared" si="46"/>
        <v>0</v>
      </c>
      <c r="BN191">
        <f t="shared" si="47"/>
        <v>0</v>
      </c>
      <c r="BO191">
        <f t="shared" si="48"/>
        <v>0</v>
      </c>
      <c r="BP191">
        <f t="shared" si="49"/>
        <v>0</v>
      </c>
      <c r="BQ191">
        <f t="shared" si="50"/>
        <v>0</v>
      </c>
      <c r="BR191">
        <f t="shared" si="51"/>
        <v>0</v>
      </c>
      <c r="BS191">
        <f t="shared" si="52"/>
        <v>0</v>
      </c>
      <c r="BT191">
        <f t="shared" si="53"/>
        <v>0</v>
      </c>
      <c r="BU191">
        <f t="shared" si="54"/>
        <v>0</v>
      </c>
      <c r="BW191">
        <f t="shared" si="55"/>
        <v>0</v>
      </c>
      <c r="BY191">
        <f t="shared" si="65"/>
        <v>0</v>
      </c>
      <c r="CA191">
        <f t="shared" si="56"/>
        <v>0</v>
      </c>
      <c r="CB191">
        <f t="shared" si="57"/>
        <v>0</v>
      </c>
      <c r="CC191">
        <f t="shared" si="58"/>
        <v>0</v>
      </c>
      <c r="CE191">
        <f t="shared" si="59"/>
        <v>0</v>
      </c>
      <c r="CF191">
        <f t="shared" si="60"/>
        <v>0</v>
      </c>
      <c r="CG191">
        <f t="shared" si="61"/>
        <v>0</v>
      </c>
      <c r="CI191">
        <f t="shared" si="62"/>
        <v>0</v>
      </c>
      <c r="CJ191">
        <f t="shared" si="63"/>
        <v>0</v>
      </c>
    </row>
    <row r="192" spans="1:98" x14ac:dyDescent="0.3">
      <c r="A192" t="s">
        <v>251</v>
      </c>
      <c r="B192" t="s">
        <v>219</v>
      </c>
      <c r="C192">
        <v>43.363348999999999</v>
      </c>
      <c r="D192">
        <v>-80.014709999999994</v>
      </c>
      <c r="E192">
        <v>37.662610823414319</v>
      </c>
      <c r="F192" s="7">
        <v>43661</v>
      </c>
      <c r="BB192">
        <v>0</v>
      </c>
      <c r="BC192">
        <v>0</v>
      </c>
      <c r="BD192">
        <v>0</v>
      </c>
      <c r="BE192">
        <v>0</v>
      </c>
      <c r="BG192" t="s">
        <v>252</v>
      </c>
      <c r="BK192">
        <f t="shared" si="44"/>
        <v>0</v>
      </c>
      <c r="BL192">
        <f t="shared" si="45"/>
        <v>0</v>
      </c>
      <c r="BM192">
        <f t="shared" si="46"/>
        <v>0</v>
      </c>
      <c r="BN192">
        <f t="shared" si="47"/>
        <v>0</v>
      </c>
      <c r="BO192">
        <f t="shared" si="48"/>
        <v>0</v>
      </c>
      <c r="BP192">
        <f t="shared" si="49"/>
        <v>0</v>
      </c>
      <c r="BQ192">
        <f t="shared" si="50"/>
        <v>0</v>
      </c>
      <c r="BR192">
        <f t="shared" si="51"/>
        <v>0</v>
      </c>
      <c r="BS192">
        <f t="shared" si="52"/>
        <v>0</v>
      </c>
      <c r="BT192">
        <f t="shared" si="53"/>
        <v>0</v>
      </c>
      <c r="BU192">
        <f t="shared" si="54"/>
        <v>0</v>
      </c>
      <c r="BW192">
        <f t="shared" si="55"/>
        <v>0</v>
      </c>
      <c r="BY192">
        <f t="shared" si="65"/>
        <v>0</v>
      </c>
      <c r="CA192">
        <f t="shared" si="56"/>
        <v>0</v>
      </c>
      <c r="CB192">
        <f t="shared" si="57"/>
        <v>0</v>
      </c>
      <c r="CC192">
        <f t="shared" si="58"/>
        <v>0</v>
      </c>
      <c r="CE192">
        <f t="shared" si="59"/>
        <v>0</v>
      </c>
      <c r="CF192">
        <f t="shared" si="60"/>
        <v>0</v>
      </c>
      <c r="CG192">
        <f t="shared" si="61"/>
        <v>0</v>
      </c>
      <c r="CI192">
        <f t="shared" si="62"/>
        <v>0</v>
      </c>
      <c r="CJ192">
        <f t="shared" si="63"/>
        <v>0</v>
      </c>
    </row>
    <row r="193" spans="1:88" x14ac:dyDescent="0.3">
      <c r="A193" t="s">
        <v>253</v>
      </c>
      <c r="B193" t="s">
        <v>219</v>
      </c>
      <c r="C193">
        <v>43.63776</v>
      </c>
      <c r="D193">
        <v>-79.635240999999994</v>
      </c>
      <c r="E193">
        <v>12.780451971846032</v>
      </c>
      <c r="F193" s="7">
        <v>43664</v>
      </c>
      <c r="BB193">
        <v>0</v>
      </c>
      <c r="BC193">
        <v>0</v>
      </c>
      <c r="BD193">
        <v>0</v>
      </c>
      <c r="BE193">
        <v>0</v>
      </c>
      <c r="BG193" t="s">
        <v>254</v>
      </c>
      <c r="BK193">
        <f t="shared" si="44"/>
        <v>0</v>
      </c>
      <c r="BL193">
        <f t="shared" si="45"/>
        <v>0</v>
      </c>
      <c r="BM193">
        <f t="shared" si="46"/>
        <v>0</v>
      </c>
      <c r="BN193">
        <f t="shared" si="47"/>
        <v>0</v>
      </c>
      <c r="BO193">
        <f t="shared" si="48"/>
        <v>0</v>
      </c>
      <c r="BP193">
        <f t="shared" si="49"/>
        <v>0</v>
      </c>
      <c r="BQ193">
        <f t="shared" si="50"/>
        <v>0</v>
      </c>
      <c r="BR193">
        <f t="shared" si="51"/>
        <v>0</v>
      </c>
      <c r="BS193">
        <f t="shared" si="52"/>
        <v>0</v>
      </c>
      <c r="BT193">
        <f t="shared" si="53"/>
        <v>0</v>
      </c>
      <c r="BU193">
        <f>Q193+R193+AC193</f>
        <v>0</v>
      </c>
      <c r="BW193">
        <f t="shared" si="55"/>
        <v>0</v>
      </c>
      <c r="BY193">
        <f t="shared" si="65"/>
        <v>0</v>
      </c>
      <c r="CA193">
        <f t="shared" si="56"/>
        <v>0</v>
      </c>
      <c r="CB193">
        <f t="shared" si="57"/>
        <v>0</v>
      </c>
      <c r="CC193">
        <f t="shared" si="58"/>
        <v>0</v>
      </c>
      <c r="CE193">
        <f t="shared" si="59"/>
        <v>0</v>
      </c>
      <c r="CF193">
        <f t="shared" si="60"/>
        <v>0</v>
      </c>
      <c r="CG193">
        <f t="shared" si="61"/>
        <v>0</v>
      </c>
      <c r="CI193">
        <f t="shared" si="62"/>
        <v>0</v>
      </c>
      <c r="CJ193">
        <f t="shared" si="63"/>
        <v>0</v>
      </c>
    </row>
    <row r="194" spans="1:88" x14ac:dyDescent="0.3">
      <c r="A194" t="s">
        <v>255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F7488-26C9-4CBF-864B-F3873888EDD0}">
  <dimension ref="A1:A9"/>
  <sheetViews>
    <sheetView workbookViewId="0">
      <selection activeCell="A16" sqref="A16"/>
    </sheetView>
  </sheetViews>
  <sheetFormatPr defaultRowHeight="14.4" x14ac:dyDescent="0.3"/>
  <sheetData>
    <row r="1" spans="1:1" x14ac:dyDescent="0.3">
      <c r="A1" t="s">
        <v>439</v>
      </c>
    </row>
    <row r="2" spans="1:1" ht="15.6" x14ac:dyDescent="0.3">
      <c r="A2" s="76" t="s">
        <v>440</v>
      </c>
    </row>
    <row r="4" spans="1:1" x14ac:dyDescent="0.3">
      <c r="A4" t="s">
        <v>441</v>
      </c>
    </row>
    <row r="5" spans="1:1" x14ac:dyDescent="0.3">
      <c r="A5" s="74" t="s">
        <v>420</v>
      </c>
    </row>
    <row r="6" spans="1:1" x14ac:dyDescent="0.3">
      <c r="A6" s="74" t="s">
        <v>21</v>
      </c>
    </row>
    <row r="8" spans="1:1" x14ac:dyDescent="0.3">
      <c r="A8" s="74" t="s">
        <v>33</v>
      </c>
    </row>
    <row r="9" spans="1:1" x14ac:dyDescent="0.3">
      <c r="A9" s="74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8748A-CDEF-4485-B680-BD7838147C10}">
  <dimension ref="A1:DE193"/>
  <sheetViews>
    <sheetView workbookViewId="0">
      <selection activeCell="H14" sqref="H14"/>
    </sheetView>
  </sheetViews>
  <sheetFormatPr defaultColWidth="8.77734375" defaultRowHeight="15.6" x14ac:dyDescent="0.3"/>
  <cols>
    <col min="1" max="1" width="6" style="9" bestFit="1" customWidth="1"/>
    <col min="2" max="2" width="9" style="9" bestFit="1" customWidth="1"/>
    <col min="3" max="3" width="10" style="9" hidden="1" customWidth="1"/>
    <col min="4" max="4" width="10.6640625" style="9" hidden="1" customWidth="1"/>
    <col min="5" max="5" width="25.44140625" style="9" hidden="1" customWidth="1"/>
    <col min="6" max="6" width="10.77734375" style="9" hidden="1" customWidth="1"/>
    <col min="7" max="7" width="15.88671875" style="11" customWidth="1"/>
    <col min="8" max="17" width="13.5546875" style="12" customWidth="1"/>
    <col min="18" max="18" width="13.5546875" style="15" customWidth="1"/>
    <col min="19" max="21" width="13.5546875" style="18" customWidth="1"/>
    <col min="22" max="22" width="13.5546875" style="17" customWidth="1"/>
    <col min="23" max="24" width="13.5546875" style="18" customWidth="1"/>
    <col min="25" max="25" width="13.5546875" style="24" customWidth="1"/>
    <col min="26" max="26" width="13.5546875" style="23" customWidth="1"/>
    <col min="27" max="27" width="15.44140625" style="23" customWidth="1"/>
    <col min="28" max="28" width="15.44140625" style="26" customWidth="1"/>
    <col min="29" max="29" width="8.6640625" style="26" bestFit="1" customWidth="1"/>
    <col min="30" max="30" width="7.44140625" style="26" bestFit="1" customWidth="1"/>
    <col min="31" max="32" width="13.5546875" style="27" customWidth="1"/>
    <col min="33" max="33" width="13.5546875" style="15" customWidth="1"/>
    <col min="34" max="34" width="13.5546875" style="29" customWidth="1"/>
    <col min="35" max="35" width="13.5546875" style="15" customWidth="1"/>
    <col min="36" max="36" width="17.44140625" style="19" customWidth="1"/>
    <col min="37" max="37" width="13.5546875" style="15" customWidth="1"/>
    <col min="38" max="38" width="15.33203125" style="19" customWidth="1"/>
    <col min="39" max="39" width="13.5546875" style="15" customWidth="1"/>
    <col min="40" max="40" width="13.5546875" style="29" customWidth="1"/>
    <col min="41" max="44" width="13.5546875" style="15" customWidth="1"/>
    <col min="45" max="45" width="13.5546875" style="34" customWidth="1"/>
    <col min="46" max="47" width="13.5546875" style="18" customWidth="1"/>
    <col min="48" max="48" width="13.33203125" style="18" customWidth="1"/>
    <col min="49" max="53" width="13.5546875" style="18" customWidth="1"/>
    <col min="54" max="54" width="13.5546875" style="37" customWidth="1"/>
    <col min="55" max="55" width="15.5546875" style="40" customWidth="1"/>
    <col min="56" max="56" width="17.33203125" style="43" customWidth="1"/>
    <col min="57" max="57" width="11.33203125" style="40" bestFit="1" customWidth="1"/>
    <col min="58" max="58" width="13.5546875" style="40" customWidth="1"/>
    <col min="59" max="59" width="14.5546875" style="37" customWidth="1"/>
    <col min="60" max="61" width="13.5546875" style="40" customWidth="1"/>
    <col min="62" max="62" width="13.5546875" style="26" customWidth="1"/>
    <col min="63" max="63" width="12.21875" style="47" customWidth="1"/>
    <col min="64" max="64" width="12.109375" style="23" customWidth="1"/>
    <col min="65" max="65" width="10.5546875" style="9" bestFit="1" customWidth="1"/>
    <col min="66" max="66" width="8.6640625" style="9" bestFit="1" customWidth="1"/>
    <col min="67" max="67" width="15.5546875" style="9" bestFit="1" customWidth="1"/>
    <col min="68" max="68" width="4.88671875" style="9" bestFit="1" customWidth="1"/>
    <col min="69" max="69" width="8.77734375" style="9"/>
    <col min="70" max="70" width="25.5546875" style="9" customWidth="1"/>
    <col min="71" max="73" width="8.77734375" style="9"/>
    <col min="74" max="74" width="22.88671875" style="9" bestFit="1" customWidth="1"/>
    <col min="75" max="75" width="13.77734375" style="9" bestFit="1" customWidth="1"/>
    <col min="76" max="76" width="11.109375" style="9" bestFit="1" customWidth="1"/>
    <col min="77" max="77" width="17" style="9" bestFit="1" customWidth="1"/>
    <col min="78" max="78" width="11.33203125" style="9" bestFit="1" customWidth="1"/>
    <col min="79" max="79" width="27.33203125" style="9" bestFit="1" customWidth="1"/>
    <col min="80" max="80" width="6.109375" style="9" bestFit="1" customWidth="1"/>
    <col min="81" max="81" width="21.77734375" style="9" bestFit="1" customWidth="1"/>
    <col min="82" max="82" width="9.33203125" style="9" bestFit="1" customWidth="1"/>
    <col min="83" max="83" width="10.33203125" style="9" bestFit="1" customWidth="1"/>
    <col min="84" max="84" width="10.21875" style="9" bestFit="1" customWidth="1"/>
    <col min="85" max="85" width="8.77734375" style="9"/>
    <col min="86" max="86" width="15.109375" style="9" bestFit="1" customWidth="1"/>
    <col min="87" max="87" width="8.77734375" style="9"/>
    <col min="88" max="88" width="16.44140625" style="9" bestFit="1" customWidth="1"/>
    <col min="89" max="89" width="8.77734375" style="9"/>
    <col min="90" max="90" width="14.44140625" style="9" bestFit="1" customWidth="1"/>
    <col min="91" max="91" width="16.77734375" style="9" bestFit="1" customWidth="1"/>
    <col min="92" max="92" width="14.21875" style="9" bestFit="1" customWidth="1"/>
    <col min="93" max="93" width="8.77734375" style="9"/>
    <col min="94" max="94" width="9.44140625" style="9" bestFit="1" customWidth="1"/>
    <col min="95" max="95" width="11.77734375" style="9" bestFit="1" customWidth="1"/>
    <col min="96" max="96" width="9.21875" style="9" bestFit="1" customWidth="1"/>
    <col min="97" max="97" width="8.77734375" style="9"/>
    <col min="98" max="98" width="38.21875" style="9" bestFit="1" customWidth="1"/>
    <col min="99" max="99" width="18.21875" style="9" bestFit="1" customWidth="1"/>
    <col min="100" max="108" width="8.77734375" style="9"/>
    <col min="109" max="109" width="15.44140625" style="9" bestFit="1" customWidth="1"/>
    <col min="110" max="16384" width="8.77734375" style="9"/>
  </cols>
  <sheetData>
    <row r="1" spans="1:99" s="49" customFormat="1" ht="100.8" x14ac:dyDescent="0.3">
      <c r="A1" s="49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30" t="s">
        <v>332</v>
      </c>
      <c r="H1" s="12" t="s">
        <v>12</v>
      </c>
      <c r="I1" s="12" t="s">
        <v>19</v>
      </c>
      <c r="J1" s="12" t="s">
        <v>23</v>
      </c>
      <c r="K1" s="12" t="s">
        <v>26</v>
      </c>
      <c r="L1" s="12" t="s">
        <v>46</v>
      </c>
      <c r="M1" s="12" t="s">
        <v>47</v>
      </c>
      <c r="N1" s="12" t="s">
        <v>43</v>
      </c>
      <c r="O1" s="12" t="s">
        <v>44</v>
      </c>
      <c r="P1" s="12" t="s">
        <v>49</v>
      </c>
      <c r="Q1" s="12" t="s">
        <v>29</v>
      </c>
      <c r="R1" s="16" t="s">
        <v>330</v>
      </c>
      <c r="S1" s="18" t="s">
        <v>11</v>
      </c>
      <c r="T1" s="18" t="s">
        <v>14</v>
      </c>
      <c r="U1" s="18" t="s">
        <v>50</v>
      </c>
      <c r="V1" s="28" t="s">
        <v>331</v>
      </c>
      <c r="W1" s="18" t="s">
        <v>18</v>
      </c>
      <c r="X1" s="18" t="s">
        <v>21</v>
      </c>
      <c r="Y1" s="21" t="s">
        <v>329</v>
      </c>
      <c r="Z1" s="23" t="s">
        <v>20</v>
      </c>
      <c r="AA1" s="23" t="s">
        <v>328</v>
      </c>
      <c r="AB1" s="25" t="s">
        <v>342</v>
      </c>
      <c r="AC1" s="26" t="s">
        <v>38</v>
      </c>
      <c r="AD1" s="26" t="s">
        <v>48</v>
      </c>
      <c r="AE1" s="27" t="s">
        <v>37</v>
      </c>
      <c r="AF1" s="27" t="s">
        <v>41</v>
      </c>
      <c r="AG1" s="16" t="s">
        <v>336</v>
      </c>
      <c r="AH1" s="36" t="s">
        <v>8</v>
      </c>
      <c r="AI1" s="15" t="s">
        <v>34</v>
      </c>
      <c r="AJ1" s="28" t="s">
        <v>337</v>
      </c>
      <c r="AK1" s="15" t="s">
        <v>32</v>
      </c>
      <c r="AL1" s="28" t="s">
        <v>335</v>
      </c>
      <c r="AM1" s="15" t="s">
        <v>15</v>
      </c>
      <c r="AN1" s="29" t="s">
        <v>27</v>
      </c>
      <c r="AO1" s="28" t="s">
        <v>334</v>
      </c>
      <c r="AP1" s="15" t="s">
        <v>16</v>
      </c>
      <c r="AQ1" s="15" t="s">
        <v>17</v>
      </c>
      <c r="AR1" s="15" t="s">
        <v>28</v>
      </c>
      <c r="AS1" s="31" t="s">
        <v>333</v>
      </c>
      <c r="AT1" s="18" t="s">
        <v>6</v>
      </c>
      <c r="AU1" s="18" t="s">
        <v>7</v>
      </c>
      <c r="AV1" s="18" t="s">
        <v>13</v>
      </c>
      <c r="AW1" s="18" t="s">
        <v>10</v>
      </c>
      <c r="AX1" s="18" t="s">
        <v>30</v>
      </c>
      <c r="AY1" s="18" t="s">
        <v>33</v>
      </c>
      <c r="AZ1" s="18" t="s">
        <v>42</v>
      </c>
      <c r="BA1" s="18" t="s">
        <v>25</v>
      </c>
      <c r="BB1" s="38" t="s">
        <v>338</v>
      </c>
      <c r="BC1" s="41" t="s">
        <v>35</v>
      </c>
      <c r="BD1" s="42" t="s">
        <v>341</v>
      </c>
      <c r="BE1" s="40" t="s">
        <v>40</v>
      </c>
      <c r="BF1" s="40" t="s">
        <v>39</v>
      </c>
      <c r="BG1" s="39" t="s">
        <v>339</v>
      </c>
      <c r="BH1" s="40" t="s">
        <v>51</v>
      </c>
      <c r="BI1" s="41" t="s">
        <v>340</v>
      </c>
      <c r="BJ1" s="46" t="s">
        <v>343</v>
      </c>
      <c r="BK1" s="47" t="s">
        <v>344</v>
      </c>
      <c r="BL1" s="48" t="s">
        <v>345</v>
      </c>
      <c r="BM1" s="49" t="s">
        <v>52</v>
      </c>
      <c r="BN1" s="49" t="s">
        <v>53</v>
      </c>
      <c r="BO1" s="49" t="s">
        <v>54</v>
      </c>
      <c r="BP1" s="49" t="s">
        <v>55</v>
      </c>
      <c r="BR1" s="49" t="s">
        <v>56</v>
      </c>
      <c r="BV1" s="49" t="s">
        <v>57</v>
      </c>
      <c r="BW1" s="49" t="s">
        <v>58</v>
      </c>
      <c r="BX1" s="49" t="s">
        <v>59</v>
      </c>
      <c r="BY1" s="49" t="s">
        <v>60</v>
      </c>
      <c r="BZ1" s="49" t="s">
        <v>61</v>
      </c>
      <c r="CA1" s="50" t="s">
        <v>62</v>
      </c>
      <c r="CB1" s="49" t="s">
        <v>63</v>
      </c>
      <c r="CC1" s="49" t="s">
        <v>64</v>
      </c>
      <c r="CD1" s="49" t="s">
        <v>65</v>
      </c>
      <c r="CE1" s="49" t="s">
        <v>66</v>
      </c>
      <c r="CF1" s="49" t="s">
        <v>67</v>
      </c>
      <c r="CH1" s="49" t="s">
        <v>68</v>
      </c>
      <c r="CJ1" s="49" t="s">
        <v>69</v>
      </c>
      <c r="CL1" s="49" t="s">
        <v>70</v>
      </c>
      <c r="CM1" s="49" t="s">
        <v>71</v>
      </c>
      <c r="CN1" s="49" t="s">
        <v>72</v>
      </c>
      <c r="CP1" s="49" t="s">
        <v>73</v>
      </c>
      <c r="CQ1" s="49" t="s">
        <v>74</v>
      </c>
      <c r="CR1" s="49" t="s">
        <v>75</v>
      </c>
      <c r="CT1" s="49" t="s">
        <v>76</v>
      </c>
      <c r="CU1" s="49" t="s">
        <v>77</v>
      </c>
    </row>
    <row r="2" spans="1:99" x14ac:dyDescent="0.3">
      <c r="A2" s="9" t="s">
        <v>320</v>
      </c>
      <c r="B2" s="9" t="s">
        <v>219</v>
      </c>
      <c r="C2" s="9">
        <v>43.550556</v>
      </c>
      <c r="D2" s="9">
        <v>-79.662999999999997</v>
      </c>
      <c r="E2" s="9">
        <v>15.893779531212994</v>
      </c>
      <c r="F2" s="13">
        <v>43653</v>
      </c>
      <c r="G2" s="11">
        <f>SUM(H2:Q2)</f>
        <v>0</v>
      </c>
      <c r="R2" s="32">
        <f>SUM(S2:V2)</f>
        <v>0</v>
      </c>
      <c r="V2" s="19">
        <f>SUM(W2:X2)</f>
        <v>0</v>
      </c>
      <c r="Y2" s="35">
        <f>SUM(Z2:AA2)</f>
        <v>0</v>
      </c>
      <c r="AB2" s="10">
        <f>SUM(AC2:AF2)</f>
        <v>0</v>
      </c>
      <c r="AG2" s="32">
        <f>SUM(AH2,AI2,AJ2,AL2,AO2,AS2)</f>
        <v>0</v>
      </c>
      <c r="AJ2" s="19">
        <f>AK2</f>
        <v>0</v>
      </c>
      <c r="AL2" s="19">
        <f>SUM(AM2,AN2)</f>
        <v>0</v>
      </c>
      <c r="AO2" s="19">
        <f>SUM(AP2:AR2)</f>
        <v>0</v>
      </c>
      <c r="AS2" s="33">
        <f>SUM(AT2:AU2,AW2,AV2,BA2,AX2,AY2,AZ2)</f>
        <v>0</v>
      </c>
      <c r="BB2" s="45">
        <f>SUM(BC2:BG2)</f>
        <v>0</v>
      </c>
      <c r="BG2" s="44">
        <f>SUM(BH2:BI2)</f>
        <v>0</v>
      </c>
      <c r="BM2" s="9" t="e">
        <f t="shared" ref="BM2:BM66" si="0">BP2-SUM(BN2:BO2)</f>
        <v>#VALUE!</v>
      </c>
      <c r="BN2" s="9" t="s">
        <v>80</v>
      </c>
      <c r="BO2" s="9" t="s">
        <v>80</v>
      </c>
      <c r="BP2" s="9" t="s">
        <v>80</v>
      </c>
      <c r="BV2" s="9">
        <f t="shared" ref="BV2:BV33" si="1">AT2+AU2+AW2+AV2+BA2+AX2+AY2+AZ2</f>
        <v>0</v>
      </c>
      <c r="BW2" s="9">
        <f t="shared" ref="BW2:BW33" si="2" xml:space="preserve"> AM2+AN2</f>
        <v>0</v>
      </c>
      <c r="BX2" s="9">
        <f t="shared" ref="BX2:BX33" si="3">W2+X2</f>
        <v>0</v>
      </c>
      <c r="BY2" s="9">
        <f t="shared" ref="BY2:BY33" si="4">AE2+AF2+AK2</f>
        <v>0</v>
      </c>
      <c r="BZ2" s="9">
        <f t="shared" ref="BZ2:BZ33" si="5">S2+T2+U2</f>
        <v>0</v>
      </c>
      <c r="CA2" s="9">
        <f t="shared" ref="CA2:CA33" si="6">H2+I2+J2+K2+Q2+N2+O2+L2+M2+P2</f>
        <v>0</v>
      </c>
      <c r="CB2" s="9">
        <f t="shared" ref="CB2:CB33" si="7" xml:space="preserve"> BC2+BF2+BE2</f>
        <v>0</v>
      </c>
      <c r="CC2" s="9">
        <f t="shared" ref="CC2:CC33" si="8" xml:space="preserve"> BI2+BH2</f>
        <v>0</v>
      </c>
      <c r="CD2" s="9">
        <f t="shared" ref="CD2:CD33" si="9">BD2+BH2+BI2</f>
        <v>0</v>
      </c>
      <c r="CE2" s="9">
        <f t="shared" ref="CE2:CE65" si="10">CB2+CD2</f>
        <v>0</v>
      </c>
      <c r="CF2" s="9">
        <f t="shared" ref="CF2:CF33" si="11">AP2+AQ2+AR2</f>
        <v>0</v>
      </c>
      <c r="CH2" s="9">
        <f t="shared" ref="CH2:CH33" si="12">SUM(AT2:BL2)</f>
        <v>0</v>
      </c>
      <c r="CJ2" s="9">
        <f t="shared" ref="CJ2:CJ33" si="13">AT2+AU2+AH2+AW2+S2+AV2+H2+T2+AM2+AP2+AQ2+W2+I2+Z2+X2+J2+BA2+K2+AN2+AR2+Q2+AX2+AK2+AY2+AI2+AE2+AC2+AF2+AZ2+N2+O2+L2+M2+AD2+P2+U2</f>
        <v>0</v>
      </c>
      <c r="CL2" s="9">
        <f t="shared" ref="CL2:CL33" si="14">CP2+BJ2+BC2+BF2</f>
        <v>0</v>
      </c>
      <c r="CM2" s="9">
        <f t="shared" ref="CM2:CM33" si="15">CQ2+BI2+BE2+BH2</f>
        <v>0</v>
      </c>
      <c r="CN2" s="9">
        <f t="shared" ref="CN2:CN33" si="16">CR2+BD2+Z2+BL2+AA2</f>
        <v>0</v>
      </c>
      <c r="CP2" s="9">
        <f t="shared" ref="CP2:CP33" si="17">AT2+AU2+AW2+S2+AV2+T2+W2+X2+AX2+AY2+AC2+AZ2+AD2+U2</f>
        <v>0</v>
      </c>
      <c r="CQ2" s="9">
        <f t="shared" ref="CQ2:CQ33" si="18">H2+AM2+AP2+AQ2+I2+J2+BA2+K2+AR2+Q2+AK2+AI2+AE2+AF2+N2+O2+L2+M2+P2</f>
        <v>0</v>
      </c>
      <c r="CR2" s="9">
        <f t="shared" ref="CR2:CR33" si="19">AH2+AN2</f>
        <v>0</v>
      </c>
      <c r="CT2" s="9">
        <f t="shared" ref="CT2:CT33" si="20" xml:space="preserve"> COUNTIF(BV2:CF2, "&gt;0") + COUNTIF(BH2, "&gt;0") + COUNTIF(AA2, "&gt;0") + COUNTIF(BL2, "&gt;0") + COUNTIF(BJ2, "&gt;0") + COUNTIF(BI2, "&gt;0") + COUNTIF(BD2,"&gt;0") + COUNTIF(AC2,"&gt;0") + COUNTIF(BF2,"&gt;0") + COUNTIF(BE2,"&gt;0") + COUNTIF(BC2,"&gt;0") + COUNTIF(AD2,"&gt;0") + COUNTIF(AI2,"&gt;0") + COUNTIF(Z2, "&gt;0")</f>
        <v>0</v>
      </c>
      <c r="CU2" s="9">
        <f t="shared" ref="CU2:CU65" si="21" xml:space="preserve"> COUNTIF(BV2:CF2, "&gt;0")</f>
        <v>0</v>
      </c>
    </row>
    <row r="3" spans="1:99" x14ac:dyDescent="0.3">
      <c r="A3" s="9" t="s">
        <v>265</v>
      </c>
      <c r="B3" s="9" t="s">
        <v>79</v>
      </c>
      <c r="C3" s="9">
        <v>43.550224999999998</v>
      </c>
      <c r="D3" s="9">
        <v>-79.654061999999996</v>
      </c>
      <c r="E3" s="9">
        <v>15.508860622091273</v>
      </c>
      <c r="F3" s="13">
        <v>43653</v>
      </c>
      <c r="G3" s="11">
        <f t="shared" ref="G3:G66" si="22">SUM(H3:Q3)</f>
        <v>0</v>
      </c>
      <c r="R3" s="32">
        <f t="shared" ref="R3:R66" si="23">SUM(S3:V3)</f>
        <v>0</v>
      </c>
      <c r="V3" s="19">
        <f t="shared" ref="V3:V66" si="24">SUM(W3:X3)</f>
        <v>0</v>
      </c>
      <c r="Y3" s="35">
        <f t="shared" ref="Y3:Y66" si="25">SUM(Z3:AA3)</f>
        <v>0</v>
      </c>
      <c r="AB3" s="10">
        <f t="shared" ref="AB3:AB66" si="26">SUM(AC3:AF3)</f>
        <v>0</v>
      </c>
      <c r="AG3" s="32">
        <f t="shared" ref="AG3:AG66" si="27">SUM(AH3,AI3,AJ3,AL3,AO3,AS3)</f>
        <v>2</v>
      </c>
      <c r="AH3" s="29">
        <v>2</v>
      </c>
      <c r="AJ3" s="19">
        <f t="shared" ref="AJ3:AJ66" si="28">AK3</f>
        <v>0</v>
      </c>
      <c r="AL3" s="19">
        <f t="shared" ref="AL3:AL66" si="29">SUM(AM3,AN3)</f>
        <v>0</v>
      </c>
      <c r="AO3" s="19">
        <f t="shared" ref="AO3:AO66" si="30">SUM(AP3:AR3)</f>
        <v>0</v>
      </c>
      <c r="AS3" s="33">
        <f t="shared" ref="AS3:AS66" si="31">SUM(AT3:AU3,AW3,AV3,BA3,AX3,AY3,AZ3)</f>
        <v>0</v>
      </c>
      <c r="BB3" s="45">
        <f t="shared" ref="BB3:BB66" si="32">SUM(BC3:BG3)</f>
        <v>0</v>
      </c>
      <c r="BG3" s="44">
        <f t="shared" ref="BG3:BG66" si="33">SUM(BH3:BI3)</f>
        <v>0</v>
      </c>
      <c r="BM3" s="9" t="e">
        <f t="shared" si="0"/>
        <v>#VALUE!</v>
      </c>
      <c r="BN3" s="9" t="s">
        <v>80</v>
      </c>
      <c r="BO3" s="9" t="s">
        <v>80</v>
      </c>
      <c r="BP3" s="9" t="s">
        <v>80</v>
      </c>
      <c r="BV3" s="9">
        <f t="shared" si="1"/>
        <v>0</v>
      </c>
      <c r="BW3" s="9">
        <f t="shared" si="2"/>
        <v>0</v>
      </c>
      <c r="BX3" s="9">
        <f t="shared" si="3"/>
        <v>0</v>
      </c>
      <c r="BY3" s="9">
        <f t="shared" si="4"/>
        <v>0</v>
      </c>
      <c r="BZ3" s="9">
        <f t="shared" si="5"/>
        <v>0</v>
      </c>
      <c r="CA3" s="9">
        <f t="shared" si="6"/>
        <v>0</v>
      </c>
      <c r="CB3" s="9">
        <f t="shared" si="7"/>
        <v>0</v>
      </c>
      <c r="CC3" s="9">
        <f t="shared" si="8"/>
        <v>0</v>
      </c>
      <c r="CD3" s="9">
        <f t="shared" si="9"/>
        <v>0</v>
      </c>
      <c r="CE3" s="9">
        <f t="shared" si="10"/>
        <v>0</v>
      </c>
      <c r="CF3" s="9">
        <f t="shared" si="11"/>
        <v>0</v>
      </c>
      <c r="CH3" s="9">
        <f t="shared" si="12"/>
        <v>0</v>
      </c>
      <c r="CJ3" s="9">
        <f t="shared" si="13"/>
        <v>2</v>
      </c>
      <c r="CL3" s="9">
        <f t="shared" si="14"/>
        <v>0</v>
      </c>
      <c r="CM3" s="9">
        <f t="shared" si="15"/>
        <v>0</v>
      </c>
      <c r="CN3" s="9">
        <f t="shared" si="16"/>
        <v>2</v>
      </c>
      <c r="CP3" s="9">
        <f t="shared" si="17"/>
        <v>0</v>
      </c>
      <c r="CQ3" s="9">
        <f t="shared" si="18"/>
        <v>0</v>
      </c>
      <c r="CR3" s="9">
        <f t="shared" si="19"/>
        <v>2</v>
      </c>
      <c r="CT3" s="9">
        <f t="shared" si="20"/>
        <v>0</v>
      </c>
      <c r="CU3" s="9">
        <f t="shared" si="21"/>
        <v>0</v>
      </c>
    </row>
    <row r="4" spans="1:99" x14ac:dyDescent="0.3">
      <c r="A4" s="9" t="s">
        <v>265</v>
      </c>
      <c r="B4" s="9" t="s">
        <v>82</v>
      </c>
      <c r="C4" s="9">
        <v>43.550224999999998</v>
      </c>
      <c r="D4" s="9">
        <v>-79.654061999999996</v>
      </c>
      <c r="E4" s="9">
        <v>15.508860622091273</v>
      </c>
      <c r="F4" s="13">
        <v>43653</v>
      </c>
      <c r="G4" s="11">
        <f t="shared" si="22"/>
        <v>0</v>
      </c>
      <c r="R4" s="32">
        <f t="shared" si="23"/>
        <v>0</v>
      </c>
      <c r="V4" s="19">
        <f t="shared" si="24"/>
        <v>0</v>
      </c>
      <c r="Y4" s="35">
        <f t="shared" si="25"/>
        <v>0</v>
      </c>
      <c r="AB4" s="10">
        <f t="shared" si="26"/>
        <v>0</v>
      </c>
      <c r="AG4" s="32">
        <f t="shared" si="27"/>
        <v>3</v>
      </c>
      <c r="AJ4" s="19">
        <f t="shared" si="28"/>
        <v>0</v>
      </c>
      <c r="AL4" s="19">
        <f t="shared" si="29"/>
        <v>0</v>
      </c>
      <c r="AO4" s="19">
        <f t="shared" si="30"/>
        <v>3</v>
      </c>
      <c r="AQ4" s="15">
        <v>3</v>
      </c>
      <c r="AS4" s="33">
        <f t="shared" si="31"/>
        <v>0</v>
      </c>
      <c r="BB4" s="45">
        <f t="shared" si="32"/>
        <v>0</v>
      </c>
      <c r="BG4" s="44">
        <f t="shared" si="33"/>
        <v>0</v>
      </c>
      <c r="BM4" s="9">
        <f t="shared" si="0"/>
        <v>3</v>
      </c>
      <c r="BN4" s="9">
        <v>1</v>
      </c>
      <c r="BO4" s="9">
        <v>0</v>
      </c>
      <c r="BP4" s="9">
        <v>4</v>
      </c>
      <c r="BR4" s="9" t="s">
        <v>85</v>
      </c>
      <c r="BV4" s="9">
        <f t="shared" si="1"/>
        <v>0</v>
      </c>
      <c r="BW4" s="9">
        <f t="shared" si="2"/>
        <v>0</v>
      </c>
      <c r="BX4" s="9">
        <f t="shared" si="3"/>
        <v>0</v>
      </c>
      <c r="BY4" s="9">
        <f t="shared" si="4"/>
        <v>0</v>
      </c>
      <c r="BZ4" s="9">
        <f t="shared" si="5"/>
        <v>0</v>
      </c>
      <c r="CA4" s="9">
        <f t="shared" si="6"/>
        <v>0</v>
      </c>
      <c r="CB4" s="9">
        <f t="shared" si="7"/>
        <v>0</v>
      </c>
      <c r="CC4" s="9">
        <f t="shared" si="8"/>
        <v>0</v>
      </c>
      <c r="CD4" s="9">
        <f t="shared" si="9"/>
        <v>0</v>
      </c>
      <c r="CE4" s="9">
        <f t="shared" si="10"/>
        <v>0</v>
      </c>
      <c r="CF4" s="9">
        <f t="shared" si="11"/>
        <v>3</v>
      </c>
      <c r="CH4" s="9">
        <f t="shared" si="12"/>
        <v>0</v>
      </c>
      <c r="CJ4" s="9">
        <f t="shared" si="13"/>
        <v>3</v>
      </c>
      <c r="CL4" s="9">
        <f t="shared" si="14"/>
        <v>0</v>
      </c>
      <c r="CM4" s="9">
        <f t="shared" si="15"/>
        <v>3</v>
      </c>
      <c r="CN4" s="9">
        <f t="shared" si="16"/>
        <v>0</v>
      </c>
      <c r="CP4" s="9">
        <f t="shared" si="17"/>
        <v>0</v>
      </c>
      <c r="CQ4" s="9">
        <f t="shared" si="18"/>
        <v>3</v>
      </c>
      <c r="CR4" s="9">
        <f t="shared" si="19"/>
        <v>0</v>
      </c>
      <c r="CT4" s="9">
        <f t="shared" si="20"/>
        <v>1</v>
      </c>
      <c r="CU4" s="9">
        <f t="shared" si="21"/>
        <v>1</v>
      </c>
    </row>
    <row r="5" spans="1:99" x14ac:dyDescent="0.3">
      <c r="A5" s="9" t="s">
        <v>265</v>
      </c>
      <c r="B5" s="9" t="s">
        <v>83</v>
      </c>
      <c r="C5" s="9">
        <v>43.550224999999998</v>
      </c>
      <c r="D5" s="9">
        <v>-79.654061999999996</v>
      </c>
      <c r="E5" s="9">
        <v>15.508860622091273</v>
      </c>
      <c r="F5" s="13">
        <v>43653</v>
      </c>
      <c r="G5" s="11">
        <f t="shared" si="22"/>
        <v>0</v>
      </c>
      <c r="R5" s="32">
        <f t="shared" si="23"/>
        <v>0</v>
      </c>
      <c r="V5" s="19">
        <f t="shared" si="24"/>
        <v>0</v>
      </c>
      <c r="Y5" s="35">
        <f t="shared" si="25"/>
        <v>0</v>
      </c>
      <c r="AB5" s="10">
        <f t="shared" si="26"/>
        <v>0</v>
      </c>
      <c r="AG5" s="32">
        <f t="shared" si="27"/>
        <v>0</v>
      </c>
      <c r="AJ5" s="19">
        <f t="shared" si="28"/>
        <v>0</v>
      </c>
      <c r="AL5" s="19">
        <f t="shared" si="29"/>
        <v>0</v>
      </c>
      <c r="AO5" s="19">
        <f t="shared" si="30"/>
        <v>0</v>
      </c>
      <c r="AS5" s="33">
        <f t="shared" si="31"/>
        <v>0</v>
      </c>
      <c r="BB5" s="45">
        <f t="shared" si="32"/>
        <v>0</v>
      </c>
      <c r="BG5" s="44">
        <f t="shared" si="33"/>
        <v>0</v>
      </c>
      <c r="BM5" s="9">
        <f t="shared" si="0"/>
        <v>2</v>
      </c>
      <c r="BN5" s="9">
        <v>4</v>
      </c>
      <c r="BO5" s="9">
        <v>0</v>
      </c>
      <c r="BP5" s="9">
        <v>6</v>
      </c>
      <c r="BV5" s="9">
        <f t="shared" si="1"/>
        <v>0</v>
      </c>
      <c r="BW5" s="9">
        <f t="shared" si="2"/>
        <v>0</v>
      </c>
      <c r="BX5" s="9">
        <f t="shared" si="3"/>
        <v>0</v>
      </c>
      <c r="BY5" s="9">
        <f t="shared" si="4"/>
        <v>0</v>
      </c>
      <c r="BZ5" s="9">
        <f t="shared" si="5"/>
        <v>0</v>
      </c>
      <c r="CA5" s="9">
        <f t="shared" si="6"/>
        <v>0</v>
      </c>
      <c r="CB5" s="9">
        <f t="shared" si="7"/>
        <v>0</v>
      </c>
      <c r="CC5" s="9">
        <f t="shared" si="8"/>
        <v>0</v>
      </c>
      <c r="CD5" s="9">
        <f t="shared" si="9"/>
        <v>0</v>
      </c>
      <c r="CE5" s="9">
        <f t="shared" si="10"/>
        <v>0</v>
      </c>
      <c r="CF5" s="9">
        <f t="shared" si="11"/>
        <v>0</v>
      </c>
      <c r="CH5" s="9">
        <f t="shared" si="12"/>
        <v>0</v>
      </c>
      <c r="CJ5" s="9">
        <f t="shared" si="13"/>
        <v>0</v>
      </c>
      <c r="CL5" s="9">
        <f t="shared" si="14"/>
        <v>0</v>
      </c>
      <c r="CM5" s="9">
        <f t="shared" si="15"/>
        <v>0</v>
      </c>
      <c r="CN5" s="9">
        <f t="shared" si="16"/>
        <v>0</v>
      </c>
      <c r="CP5" s="9">
        <f t="shared" si="17"/>
        <v>0</v>
      </c>
      <c r="CQ5" s="9">
        <f t="shared" si="18"/>
        <v>0</v>
      </c>
      <c r="CR5" s="9">
        <f t="shared" si="19"/>
        <v>0</v>
      </c>
      <c r="CT5" s="9">
        <f t="shared" si="20"/>
        <v>0</v>
      </c>
      <c r="CU5" s="9">
        <f t="shared" si="21"/>
        <v>0</v>
      </c>
    </row>
    <row r="6" spans="1:99" x14ac:dyDescent="0.3">
      <c r="A6" s="9" t="s">
        <v>290</v>
      </c>
      <c r="B6" s="9" t="s">
        <v>79</v>
      </c>
      <c r="C6" s="9">
        <v>43.565106</v>
      </c>
      <c r="D6" s="9">
        <v>-79.671002000000001</v>
      </c>
      <c r="E6" s="9">
        <v>15.822132738647284</v>
      </c>
      <c r="F6" s="13">
        <v>43658</v>
      </c>
      <c r="G6" s="11">
        <f t="shared" si="22"/>
        <v>0</v>
      </c>
      <c r="R6" s="32">
        <f t="shared" si="23"/>
        <v>0</v>
      </c>
      <c r="V6" s="19">
        <f t="shared" si="24"/>
        <v>0</v>
      </c>
      <c r="Y6" s="35">
        <f t="shared" si="25"/>
        <v>0</v>
      </c>
      <c r="AB6" s="10">
        <f t="shared" si="26"/>
        <v>0</v>
      </c>
      <c r="AG6" s="32">
        <f t="shared" si="27"/>
        <v>0</v>
      </c>
      <c r="AJ6" s="19">
        <f t="shared" si="28"/>
        <v>0</v>
      </c>
      <c r="AL6" s="19">
        <f t="shared" si="29"/>
        <v>0</v>
      </c>
      <c r="AO6" s="19">
        <f t="shared" si="30"/>
        <v>0</v>
      </c>
      <c r="AS6" s="33">
        <f t="shared" si="31"/>
        <v>0</v>
      </c>
      <c r="BB6" s="45">
        <f t="shared" si="32"/>
        <v>0</v>
      </c>
      <c r="BG6" s="44">
        <f t="shared" si="33"/>
        <v>0</v>
      </c>
      <c r="BM6" s="9">
        <f t="shared" si="0"/>
        <v>3</v>
      </c>
      <c r="BN6" s="9">
        <v>4</v>
      </c>
      <c r="BO6" s="9">
        <v>0</v>
      </c>
      <c r="BP6" s="9">
        <v>7</v>
      </c>
      <c r="BR6" s="9" t="s">
        <v>86</v>
      </c>
      <c r="BV6" s="9">
        <f t="shared" si="1"/>
        <v>0</v>
      </c>
      <c r="BW6" s="9">
        <f t="shared" si="2"/>
        <v>0</v>
      </c>
      <c r="BX6" s="9">
        <f t="shared" si="3"/>
        <v>0</v>
      </c>
      <c r="BY6" s="9">
        <f t="shared" si="4"/>
        <v>0</v>
      </c>
      <c r="BZ6" s="9">
        <f t="shared" si="5"/>
        <v>0</v>
      </c>
      <c r="CA6" s="9">
        <f t="shared" si="6"/>
        <v>0</v>
      </c>
      <c r="CB6" s="9">
        <f t="shared" si="7"/>
        <v>0</v>
      </c>
      <c r="CC6" s="9">
        <f t="shared" si="8"/>
        <v>0</v>
      </c>
      <c r="CD6" s="9">
        <f t="shared" si="9"/>
        <v>0</v>
      </c>
      <c r="CE6" s="9">
        <f t="shared" si="10"/>
        <v>0</v>
      </c>
      <c r="CF6" s="9">
        <f t="shared" si="11"/>
        <v>0</v>
      </c>
      <c r="CH6" s="9">
        <f t="shared" si="12"/>
        <v>0</v>
      </c>
      <c r="CJ6" s="9">
        <f t="shared" si="13"/>
        <v>0</v>
      </c>
      <c r="CL6" s="9">
        <f t="shared" si="14"/>
        <v>0</v>
      </c>
      <c r="CM6" s="9">
        <f t="shared" si="15"/>
        <v>0</v>
      </c>
      <c r="CN6" s="9">
        <f t="shared" si="16"/>
        <v>0</v>
      </c>
      <c r="CP6" s="9">
        <f t="shared" si="17"/>
        <v>0</v>
      </c>
      <c r="CQ6" s="9">
        <f t="shared" si="18"/>
        <v>0</v>
      </c>
      <c r="CR6" s="9">
        <f t="shared" si="19"/>
        <v>0</v>
      </c>
      <c r="CT6" s="9">
        <f t="shared" si="20"/>
        <v>0</v>
      </c>
      <c r="CU6" s="9">
        <f t="shared" si="21"/>
        <v>0</v>
      </c>
    </row>
    <row r="7" spans="1:99" x14ac:dyDescent="0.3">
      <c r="A7" s="9" t="s">
        <v>290</v>
      </c>
      <c r="B7" s="9" t="s">
        <v>82</v>
      </c>
      <c r="C7" s="9">
        <v>43.565106</v>
      </c>
      <c r="D7" s="9">
        <v>-79.671002000000001</v>
      </c>
      <c r="E7" s="9">
        <v>15.822132738647284</v>
      </c>
      <c r="F7" s="13">
        <v>43658</v>
      </c>
      <c r="G7" s="11">
        <f t="shared" si="22"/>
        <v>0</v>
      </c>
      <c r="R7" s="32">
        <f t="shared" si="23"/>
        <v>0</v>
      </c>
      <c r="V7" s="19">
        <f t="shared" si="24"/>
        <v>0</v>
      </c>
      <c r="Y7" s="35">
        <f t="shared" si="25"/>
        <v>0</v>
      </c>
      <c r="AB7" s="10">
        <f t="shared" si="26"/>
        <v>0</v>
      </c>
      <c r="AG7" s="32">
        <f t="shared" si="27"/>
        <v>0</v>
      </c>
      <c r="AJ7" s="19">
        <f t="shared" si="28"/>
        <v>0</v>
      </c>
      <c r="AL7" s="19">
        <f t="shared" si="29"/>
        <v>0</v>
      </c>
      <c r="AO7" s="19">
        <f t="shared" si="30"/>
        <v>0</v>
      </c>
      <c r="AS7" s="33">
        <f t="shared" si="31"/>
        <v>0</v>
      </c>
      <c r="BB7" s="45">
        <f t="shared" si="32"/>
        <v>0</v>
      </c>
      <c r="BG7" s="44">
        <f t="shared" si="33"/>
        <v>0</v>
      </c>
      <c r="BM7" s="9">
        <f t="shared" si="0"/>
        <v>3</v>
      </c>
      <c r="BN7" s="9">
        <v>2</v>
      </c>
      <c r="BO7" s="9">
        <v>0</v>
      </c>
      <c r="BP7" s="9">
        <v>5</v>
      </c>
      <c r="BR7" s="9" t="s">
        <v>88</v>
      </c>
      <c r="BV7" s="9">
        <f t="shared" si="1"/>
        <v>0</v>
      </c>
      <c r="BW7" s="9">
        <f t="shared" si="2"/>
        <v>0</v>
      </c>
      <c r="BX7" s="9">
        <f t="shared" si="3"/>
        <v>0</v>
      </c>
      <c r="BY7" s="9">
        <f t="shared" si="4"/>
        <v>0</v>
      </c>
      <c r="BZ7" s="9">
        <f t="shared" si="5"/>
        <v>0</v>
      </c>
      <c r="CA7" s="9">
        <f t="shared" si="6"/>
        <v>0</v>
      </c>
      <c r="CB7" s="9">
        <f t="shared" si="7"/>
        <v>0</v>
      </c>
      <c r="CC7" s="9">
        <f t="shared" si="8"/>
        <v>0</v>
      </c>
      <c r="CD7" s="9">
        <f t="shared" si="9"/>
        <v>0</v>
      </c>
      <c r="CE7" s="9">
        <f t="shared" si="10"/>
        <v>0</v>
      </c>
      <c r="CF7" s="9">
        <f t="shared" si="11"/>
        <v>0</v>
      </c>
      <c r="CH7" s="9">
        <f t="shared" si="12"/>
        <v>0</v>
      </c>
      <c r="CJ7" s="9">
        <f t="shared" si="13"/>
        <v>0</v>
      </c>
      <c r="CL7" s="9">
        <f t="shared" si="14"/>
        <v>0</v>
      </c>
      <c r="CM7" s="9">
        <f t="shared" si="15"/>
        <v>0</v>
      </c>
      <c r="CN7" s="9">
        <f t="shared" si="16"/>
        <v>0</v>
      </c>
      <c r="CP7" s="9">
        <f t="shared" si="17"/>
        <v>0</v>
      </c>
      <c r="CQ7" s="9">
        <f t="shared" si="18"/>
        <v>0</v>
      </c>
      <c r="CR7" s="9">
        <f t="shared" si="19"/>
        <v>0</v>
      </c>
      <c r="CT7" s="9">
        <f t="shared" si="20"/>
        <v>0</v>
      </c>
      <c r="CU7" s="9">
        <f t="shared" si="21"/>
        <v>0</v>
      </c>
    </row>
    <row r="8" spans="1:99" x14ac:dyDescent="0.3">
      <c r="A8" s="9" t="s">
        <v>290</v>
      </c>
      <c r="B8" s="9" t="s">
        <v>83</v>
      </c>
      <c r="C8" s="9">
        <v>43.565106</v>
      </c>
      <c r="D8" s="9">
        <v>-79.671002000000001</v>
      </c>
      <c r="E8" s="9">
        <v>15.822132738647284</v>
      </c>
      <c r="F8" s="13">
        <v>43658</v>
      </c>
      <c r="G8" s="11">
        <f t="shared" si="22"/>
        <v>1</v>
      </c>
      <c r="Q8" s="12">
        <v>1</v>
      </c>
      <c r="R8" s="32">
        <f t="shared" si="23"/>
        <v>0</v>
      </c>
      <c r="V8" s="19">
        <f t="shared" si="24"/>
        <v>0</v>
      </c>
      <c r="Y8" s="35">
        <f t="shared" si="25"/>
        <v>0</v>
      </c>
      <c r="AB8" s="10">
        <f t="shared" si="26"/>
        <v>0</v>
      </c>
      <c r="AG8" s="32">
        <f t="shared" si="27"/>
        <v>1</v>
      </c>
      <c r="AH8" s="29">
        <v>1</v>
      </c>
      <c r="AJ8" s="19">
        <f t="shared" si="28"/>
        <v>0</v>
      </c>
      <c r="AL8" s="19">
        <f t="shared" si="29"/>
        <v>0</v>
      </c>
      <c r="AO8" s="19">
        <f t="shared" si="30"/>
        <v>0</v>
      </c>
      <c r="AS8" s="33">
        <f t="shared" si="31"/>
        <v>0</v>
      </c>
      <c r="BB8" s="45">
        <f t="shared" si="32"/>
        <v>0</v>
      </c>
      <c r="BG8" s="44">
        <f t="shared" si="33"/>
        <v>0</v>
      </c>
      <c r="BM8" s="9">
        <f t="shared" si="0"/>
        <v>3</v>
      </c>
      <c r="BN8" s="9">
        <v>2</v>
      </c>
      <c r="BO8" s="9">
        <v>0</v>
      </c>
      <c r="BP8" s="9">
        <v>5</v>
      </c>
      <c r="BV8" s="9">
        <f t="shared" si="1"/>
        <v>0</v>
      </c>
      <c r="BW8" s="9">
        <f t="shared" si="2"/>
        <v>0</v>
      </c>
      <c r="BX8" s="9">
        <f t="shared" si="3"/>
        <v>0</v>
      </c>
      <c r="BY8" s="9">
        <f t="shared" si="4"/>
        <v>0</v>
      </c>
      <c r="BZ8" s="9">
        <f t="shared" si="5"/>
        <v>0</v>
      </c>
      <c r="CA8" s="9">
        <f t="shared" si="6"/>
        <v>1</v>
      </c>
      <c r="CB8" s="9">
        <f t="shared" si="7"/>
        <v>0</v>
      </c>
      <c r="CC8" s="9">
        <f t="shared" si="8"/>
        <v>0</v>
      </c>
      <c r="CD8" s="9">
        <f t="shared" si="9"/>
        <v>0</v>
      </c>
      <c r="CE8" s="9">
        <f t="shared" si="10"/>
        <v>0</v>
      </c>
      <c r="CF8" s="9">
        <f t="shared" si="11"/>
        <v>0</v>
      </c>
      <c r="CH8" s="9">
        <f t="shared" si="12"/>
        <v>0</v>
      </c>
      <c r="CJ8" s="9">
        <f t="shared" si="13"/>
        <v>2</v>
      </c>
      <c r="CL8" s="9">
        <f t="shared" si="14"/>
        <v>0</v>
      </c>
      <c r="CM8" s="9">
        <f t="shared" si="15"/>
        <v>1</v>
      </c>
      <c r="CN8" s="9">
        <f t="shared" si="16"/>
        <v>1</v>
      </c>
      <c r="CP8" s="9">
        <f t="shared" si="17"/>
        <v>0</v>
      </c>
      <c r="CQ8" s="9">
        <f t="shared" si="18"/>
        <v>1</v>
      </c>
      <c r="CR8" s="9">
        <f t="shared" si="19"/>
        <v>1</v>
      </c>
      <c r="CT8" s="9">
        <f t="shared" si="20"/>
        <v>1</v>
      </c>
      <c r="CU8" s="9">
        <f t="shared" si="21"/>
        <v>1</v>
      </c>
    </row>
    <row r="9" spans="1:99" x14ac:dyDescent="0.3">
      <c r="A9" s="9" t="s">
        <v>325</v>
      </c>
      <c r="B9" s="9" t="s">
        <v>219</v>
      </c>
      <c r="C9" s="9">
        <v>43.562538000000004</v>
      </c>
      <c r="D9" s="9">
        <v>-79.674057000000005</v>
      </c>
      <c r="E9" s="9">
        <v>16.033603911729781</v>
      </c>
      <c r="F9" s="13">
        <v>43658</v>
      </c>
      <c r="G9" s="11">
        <f t="shared" si="22"/>
        <v>0</v>
      </c>
      <c r="R9" s="32">
        <f t="shared" si="23"/>
        <v>0</v>
      </c>
      <c r="V9" s="19">
        <f t="shared" si="24"/>
        <v>0</v>
      </c>
      <c r="Y9" s="35">
        <f t="shared" si="25"/>
        <v>0</v>
      </c>
      <c r="AB9" s="10">
        <f t="shared" si="26"/>
        <v>0</v>
      </c>
      <c r="AG9" s="32">
        <f t="shared" si="27"/>
        <v>0</v>
      </c>
      <c r="AJ9" s="19">
        <f t="shared" si="28"/>
        <v>0</v>
      </c>
      <c r="AL9" s="19">
        <f t="shared" si="29"/>
        <v>0</v>
      </c>
      <c r="AO9" s="19">
        <f t="shared" si="30"/>
        <v>0</v>
      </c>
      <c r="AS9" s="33">
        <f t="shared" si="31"/>
        <v>0</v>
      </c>
      <c r="BB9" s="45">
        <f t="shared" si="32"/>
        <v>0</v>
      </c>
      <c r="BG9" s="44">
        <f t="shared" si="33"/>
        <v>0</v>
      </c>
      <c r="BM9" s="9">
        <f t="shared" si="0"/>
        <v>3</v>
      </c>
      <c r="BN9" s="9">
        <v>3</v>
      </c>
      <c r="BO9" s="9">
        <v>0</v>
      </c>
      <c r="BP9" s="9">
        <v>6</v>
      </c>
      <c r="BR9" s="9" t="s">
        <v>90</v>
      </c>
      <c r="BV9" s="9">
        <f t="shared" si="1"/>
        <v>0</v>
      </c>
      <c r="BW9" s="9">
        <f t="shared" si="2"/>
        <v>0</v>
      </c>
      <c r="BX9" s="9">
        <f t="shared" si="3"/>
        <v>0</v>
      </c>
      <c r="BY9" s="9">
        <f t="shared" si="4"/>
        <v>0</v>
      </c>
      <c r="BZ9" s="9">
        <f t="shared" si="5"/>
        <v>0</v>
      </c>
      <c r="CA9" s="9">
        <f t="shared" si="6"/>
        <v>0</v>
      </c>
      <c r="CB9" s="9">
        <f t="shared" si="7"/>
        <v>0</v>
      </c>
      <c r="CC9" s="9">
        <f t="shared" si="8"/>
        <v>0</v>
      </c>
      <c r="CD9" s="9">
        <f t="shared" si="9"/>
        <v>0</v>
      </c>
      <c r="CE9" s="9">
        <f t="shared" si="10"/>
        <v>0</v>
      </c>
      <c r="CF9" s="9">
        <f t="shared" si="11"/>
        <v>0</v>
      </c>
      <c r="CH9" s="9">
        <f t="shared" si="12"/>
        <v>0</v>
      </c>
      <c r="CJ9" s="9">
        <f t="shared" si="13"/>
        <v>0</v>
      </c>
      <c r="CL9" s="9">
        <f t="shared" si="14"/>
        <v>0</v>
      </c>
      <c r="CM9" s="9">
        <f t="shared" si="15"/>
        <v>0</v>
      </c>
      <c r="CN9" s="9">
        <f t="shared" si="16"/>
        <v>0</v>
      </c>
      <c r="CP9" s="9">
        <f t="shared" si="17"/>
        <v>0</v>
      </c>
      <c r="CQ9" s="9">
        <f t="shared" si="18"/>
        <v>0</v>
      </c>
      <c r="CR9" s="9">
        <f t="shared" si="19"/>
        <v>0</v>
      </c>
      <c r="CT9" s="9">
        <f t="shared" si="20"/>
        <v>0</v>
      </c>
      <c r="CU9" s="9">
        <f t="shared" si="21"/>
        <v>0</v>
      </c>
    </row>
    <row r="10" spans="1:99" x14ac:dyDescent="0.3">
      <c r="A10" s="9" t="s">
        <v>291</v>
      </c>
      <c r="B10" s="9" t="s">
        <v>79</v>
      </c>
      <c r="C10" s="9">
        <v>43.566504000000002</v>
      </c>
      <c r="D10" s="9">
        <v>-79.680149</v>
      </c>
      <c r="E10" s="9">
        <v>16.205476833770209</v>
      </c>
      <c r="F10" s="13">
        <v>43658</v>
      </c>
      <c r="G10" s="11">
        <f t="shared" si="22"/>
        <v>0</v>
      </c>
      <c r="R10" s="32">
        <f t="shared" si="23"/>
        <v>0</v>
      </c>
      <c r="V10" s="19">
        <f t="shared" si="24"/>
        <v>0</v>
      </c>
      <c r="Y10" s="35">
        <f t="shared" si="25"/>
        <v>0</v>
      </c>
      <c r="AB10" s="10">
        <f t="shared" si="26"/>
        <v>0</v>
      </c>
      <c r="AG10" s="32">
        <f t="shared" si="27"/>
        <v>0</v>
      </c>
      <c r="AJ10" s="19">
        <f t="shared" si="28"/>
        <v>0</v>
      </c>
      <c r="AL10" s="19">
        <f t="shared" si="29"/>
        <v>0</v>
      </c>
      <c r="AO10" s="19">
        <f t="shared" si="30"/>
        <v>0</v>
      </c>
      <c r="AS10" s="33">
        <f t="shared" si="31"/>
        <v>0</v>
      </c>
      <c r="BB10" s="45">
        <f t="shared" si="32"/>
        <v>3</v>
      </c>
      <c r="BC10" s="40">
        <v>1</v>
      </c>
      <c r="BG10" s="44">
        <f t="shared" si="33"/>
        <v>2</v>
      </c>
      <c r="BI10" s="40">
        <v>2</v>
      </c>
      <c r="BM10" s="9">
        <f t="shared" si="0"/>
        <v>1</v>
      </c>
      <c r="BN10" s="9">
        <v>4</v>
      </c>
      <c r="BO10" s="9">
        <v>0</v>
      </c>
      <c r="BP10" s="9">
        <v>5</v>
      </c>
      <c r="BV10" s="9">
        <f t="shared" si="1"/>
        <v>0</v>
      </c>
      <c r="BW10" s="9">
        <f t="shared" si="2"/>
        <v>0</v>
      </c>
      <c r="BX10" s="9">
        <f t="shared" si="3"/>
        <v>0</v>
      </c>
      <c r="BY10" s="9">
        <f t="shared" si="4"/>
        <v>0</v>
      </c>
      <c r="BZ10" s="9">
        <f t="shared" si="5"/>
        <v>0</v>
      </c>
      <c r="CA10" s="9">
        <f t="shared" si="6"/>
        <v>0</v>
      </c>
      <c r="CB10" s="9">
        <f t="shared" si="7"/>
        <v>1</v>
      </c>
      <c r="CC10" s="9">
        <f t="shared" si="8"/>
        <v>2</v>
      </c>
      <c r="CD10" s="9">
        <f t="shared" si="9"/>
        <v>2</v>
      </c>
      <c r="CE10" s="9">
        <f t="shared" si="10"/>
        <v>3</v>
      </c>
      <c r="CF10" s="9">
        <f t="shared" si="11"/>
        <v>0</v>
      </c>
      <c r="CH10" s="9">
        <f t="shared" si="12"/>
        <v>8</v>
      </c>
      <c r="CJ10" s="9">
        <f t="shared" si="13"/>
        <v>0</v>
      </c>
      <c r="CL10" s="9">
        <f t="shared" si="14"/>
        <v>1</v>
      </c>
      <c r="CM10" s="9">
        <f t="shared" si="15"/>
        <v>2</v>
      </c>
      <c r="CN10" s="9">
        <f t="shared" si="16"/>
        <v>0</v>
      </c>
      <c r="CP10" s="9">
        <f t="shared" si="17"/>
        <v>0</v>
      </c>
      <c r="CQ10" s="9">
        <f t="shared" si="18"/>
        <v>0</v>
      </c>
      <c r="CR10" s="9">
        <f t="shared" si="19"/>
        <v>0</v>
      </c>
      <c r="CT10" s="9">
        <f t="shared" si="20"/>
        <v>6</v>
      </c>
      <c r="CU10" s="9">
        <f t="shared" si="21"/>
        <v>4</v>
      </c>
    </row>
    <row r="11" spans="1:99" x14ac:dyDescent="0.3">
      <c r="A11" s="9" t="s">
        <v>291</v>
      </c>
      <c r="B11" s="9" t="s">
        <v>82</v>
      </c>
      <c r="C11" s="9">
        <v>43.566504000000002</v>
      </c>
      <c r="D11" s="9">
        <v>-79.680149</v>
      </c>
      <c r="E11" s="9">
        <v>16.205476833770209</v>
      </c>
      <c r="F11" s="13">
        <v>43658</v>
      </c>
      <c r="G11" s="11">
        <f t="shared" si="22"/>
        <v>0</v>
      </c>
      <c r="R11" s="32">
        <f t="shared" si="23"/>
        <v>0</v>
      </c>
      <c r="V11" s="19">
        <f t="shared" si="24"/>
        <v>0</v>
      </c>
      <c r="Y11" s="35">
        <f t="shared" si="25"/>
        <v>0</v>
      </c>
      <c r="AB11" s="10">
        <f t="shared" si="26"/>
        <v>0</v>
      </c>
      <c r="AG11" s="32">
        <f t="shared" si="27"/>
        <v>0</v>
      </c>
      <c r="AJ11" s="19">
        <f t="shared" si="28"/>
        <v>0</v>
      </c>
      <c r="AL11" s="19">
        <f t="shared" si="29"/>
        <v>0</v>
      </c>
      <c r="AO11" s="19">
        <f t="shared" si="30"/>
        <v>0</v>
      </c>
      <c r="AS11" s="33">
        <f t="shared" si="31"/>
        <v>0</v>
      </c>
      <c r="BB11" s="45">
        <f t="shared" si="32"/>
        <v>0</v>
      </c>
      <c r="BG11" s="44">
        <f t="shared" si="33"/>
        <v>0</v>
      </c>
      <c r="BM11" s="9">
        <f t="shared" si="0"/>
        <v>2</v>
      </c>
      <c r="BN11" s="9">
        <v>3</v>
      </c>
      <c r="BO11" s="9">
        <v>0</v>
      </c>
      <c r="BP11" s="9">
        <v>5</v>
      </c>
      <c r="BR11" s="9" t="s">
        <v>91</v>
      </c>
      <c r="BV11" s="9">
        <f t="shared" si="1"/>
        <v>0</v>
      </c>
      <c r="BW11" s="9">
        <f t="shared" si="2"/>
        <v>0</v>
      </c>
      <c r="BX11" s="9">
        <f t="shared" si="3"/>
        <v>0</v>
      </c>
      <c r="BY11" s="9">
        <f t="shared" si="4"/>
        <v>0</v>
      </c>
      <c r="BZ11" s="9">
        <f t="shared" si="5"/>
        <v>0</v>
      </c>
      <c r="CA11" s="9">
        <f t="shared" si="6"/>
        <v>0</v>
      </c>
      <c r="CB11" s="9">
        <f t="shared" si="7"/>
        <v>0</v>
      </c>
      <c r="CC11" s="9">
        <f t="shared" si="8"/>
        <v>0</v>
      </c>
      <c r="CD11" s="9">
        <f t="shared" si="9"/>
        <v>0</v>
      </c>
      <c r="CE11" s="9">
        <f t="shared" si="10"/>
        <v>0</v>
      </c>
      <c r="CF11" s="9">
        <f t="shared" si="11"/>
        <v>0</v>
      </c>
      <c r="CH11" s="9">
        <f t="shared" si="12"/>
        <v>0</v>
      </c>
      <c r="CJ11" s="9">
        <f t="shared" si="13"/>
        <v>0</v>
      </c>
      <c r="CL11" s="9">
        <f t="shared" si="14"/>
        <v>0</v>
      </c>
      <c r="CM11" s="9">
        <f t="shared" si="15"/>
        <v>0</v>
      </c>
      <c r="CN11" s="9">
        <f t="shared" si="16"/>
        <v>0</v>
      </c>
      <c r="CP11" s="9">
        <f t="shared" si="17"/>
        <v>0</v>
      </c>
      <c r="CQ11" s="9">
        <f t="shared" si="18"/>
        <v>0</v>
      </c>
      <c r="CR11" s="9">
        <f t="shared" si="19"/>
        <v>0</v>
      </c>
      <c r="CT11" s="9">
        <f t="shared" si="20"/>
        <v>0</v>
      </c>
      <c r="CU11" s="9">
        <f t="shared" si="21"/>
        <v>0</v>
      </c>
    </row>
    <row r="12" spans="1:99" x14ac:dyDescent="0.3">
      <c r="A12" s="9" t="s">
        <v>291</v>
      </c>
      <c r="B12" s="9" t="s">
        <v>83</v>
      </c>
      <c r="C12" s="9">
        <v>43.566504000000002</v>
      </c>
      <c r="D12" s="9">
        <v>-79.680149</v>
      </c>
      <c r="E12" s="9">
        <v>16.205476833770209</v>
      </c>
      <c r="F12" s="13">
        <v>43658</v>
      </c>
      <c r="G12" s="11">
        <f t="shared" si="22"/>
        <v>0</v>
      </c>
      <c r="R12" s="32">
        <f t="shared" si="23"/>
        <v>0</v>
      </c>
      <c r="V12" s="19">
        <f t="shared" si="24"/>
        <v>0</v>
      </c>
      <c r="Y12" s="35">
        <f t="shared" si="25"/>
        <v>0</v>
      </c>
      <c r="AB12" s="10">
        <f t="shared" si="26"/>
        <v>0</v>
      </c>
      <c r="AG12" s="32">
        <f t="shared" si="27"/>
        <v>14</v>
      </c>
      <c r="AJ12" s="19">
        <f t="shared" si="28"/>
        <v>0</v>
      </c>
      <c r="AL12" s="19">
        <f t="shared" si="29"/>
        <v>0</v>
      </c>
      <c r="AO12" s="19">
        <f t="shared" si="30"/>
        <v>0</v>
      </c>
      <c r="AS12" s="33">
        <f t="shared" si="31"/>
        <v>14</v>
      </c>
      <c r="AW12" s="18">
        <v>14</v>
      </c>
      <c r="BB12" s="45">
        <f t="shared" si="32"/>
        <v>1</v>
      </c>
      <c r="BG12" s="44">
        <f t="shared" si="33"/>
        <v>1</v>
      </c>
      <c r="BI12" s="40">
        <v>1</v>
      </c>
      <c r="BK12" s="47">
        <v>1</v>
      </c>
      <c r="BM12" s="9">
        <f t="shared" si="0"/>
        <v>6</v>
      </c>
      <c r="BN12" s="9">
        <v>2</v>
      </c>
      <c r="BO12" s="9">
        <v>0</v>
      </c>
      <c r="BP12" s="9">
        <v>8</v>
      </c>
      <c r="BR12" s="9" t="s">
        <v>93</v>
      </c>
      <c r="BV12" s="9">
        <f t="shared" si="1"/>
        <v>14</v>
      </c>
      <c r="BW12" s="9">
        <f t="shared" si="2"/>
        <v>0</v>
      </c>
      <c r="BX12" s="9">
        <f t="shared" si="3"/>
        <v>0</v>
      </c>
      <c r="BY12" s="9">
        <f t="shared" si="4"/>
        <v>0</v>
      </c>
      <c r="BZ12" s="9">
        <f t="shared" si="5"/>
        <v>0</v>
      </c>
      <c r="CA12" s="9">
        <f t="shared" si="6"/>
        <v>0</v>
      </c>
      <c r="CB12" s="9">
        <f t="shared" si="7"/>
        <v>0</v>
      </c>
      <c r="CC12" s="9">
        <f t="shared" si="8"/>
        <v>1</v>
      </c>
      <c r="CD12" s="9">
        <f t="shared" si="9"/>
        <v>1</v>
      </c>
      <c r="CE12" s="9">
        <f t="shared" si="10"/>
        <v>1</v>
      </c>
      <c r="CF12" s="9">
        <f t="shared" si="11"/>
        <v>0</v>
      </c>
      <c r="CH12" s="9">
        <f t="shared" si="12"/>
        <v>18</v>
      </c>
      <c r="CJ12" s="9">
        <f t="shared" si="13"/>
        <v>14</v>
      </c>
      <c r="CL12" s="9">
        <f t="shared" si="14"/>
        <v>14</v>
      </c>
      <c r="CM12" s="9">
        <f t="shared" si="15"/>
        <v>1</v>
      </c>
      <c r="CN12" s="9">
        <f t="shared" si="16"/>
        <v>0</v>
      </c>
      <c r="CP12" s="9">
        <f t="shared" si="17"/>
        <v>14</v>
      </c>
      <c r="CQ12" s="9">
        <f t="shared" si="18"/>
        <v>0</v>
      </c>
      <c r="CR12" s="9">
        <f t="shared" si="19"/>
        <v>0</v>
      </c>
      <c r="CT12" s="9">
        <f t="shared" si="20"/>
        <v>5</v>
      </c>
      <c r="CU12" s="9">
        <f t="shared" si="21"/>
        <v>4</v>
      </c>
    </row>
    <row r="13" spans="1:99" x14ac:dyDescent="0.3">
      <c r="A13" s="9" t="s">
        <v>278</v>
      </c>
      <c r="B13" s="9" t="s">
        <v>79</v>
      </c>
      <c r="C13" s="9">
        <v>43.492716999999999</v>
      </c>
      <c r="D13" s="9">
        <v>-79.748080999999999</v>
      </c>
      <c r="E13" s="9">
        <v>21.577728391433972</v>
      </c>
      <c r="F13" s="13">
        <v>43655</v>
      </c>
      <c r="G13" s="11">
        <f t="shared" si="22"/>
        <v>0</v>
      </c>
      <c r="R13" s="32">
        <f t="shared" si="23"/>
        <v>0</v>
      </c>
      <c r="V13" s="19">
        <f t="shared" si="24"/>
        <v>0</v>
      </c>
      <c r="Y13" s="35">
        <f t="shared" si="25"/>
        <v>0</v>
      </c>
      <c r="AB13" s="10">
        <f t="shared" si="26"/>
        <v>0</v>
      </c>
      <c r="AG13" s="32">
        <f t="shared" si="27"/>
        <v>1</v>
      </c>
      <c r="AH13" s="29">
        <v>1</v>
      </c>
      <c r="AJ13" s="19">
        <f t="shared" si="28"/>
        <v>0</v>
      </c>
      <c r="AL13" s="19">
        <f t="shared" si="29"/>
        <v>0</v>
      </c>
      <c r="AO13" s="19">
        <f t="shared" si="30"/>
        <v>0</v>
      </c>
      <c r="AS13" s="33">
        <f t="shared" si="31"/>
        <v>0</v>
      </c>
      <c r="BB13" s="45">
        <f t="shared" si="32"/>
        <v>0</v>
      </c>
      <c r="BG13" s="44">
        <f t="shared" si="33"/>
        <v>0</v>
      </c>
      <c r="BM13" s="9">
        <f t="shared" si="0"/>
        <v>4</v>
      </c>
      <c r="BN13" s="9">
        <v>3</v>
      </c>
      <c r="BO13" s="9">
        <v>0</v>
      </c>
      <c r="BP13" s="9">
        <v>7</v>
      </c>
      <c r="BR13" s="9" t="s">
        <v>94</v>
      </c>
      <c r="BV13" s="9">
        <f t="shared" si="1"/>
        <v>0</v>
      </c>
      <c r="BW13" s="9">
        <f t="shared" si="2"/>
        <v>0</v>
      </c>
      <c r="BX13" s="9">
        <f t="shared" si="3"/>
        <v>0</v>
      </c>
      <c r="BY13" s="9">
        <f t="shared" si="4"/>
        <v>0</v>
      </c>
      <c r="BZ13" s="9">
        <f t="shared" si="5"/>
        <v>0</v>
      </c>
      <c r="CA13" s="9">
        <f t="shared" si="6"/>
        <v>0</v>
      </c>
      <c r="CB13" s="9">
        <f t="shared" si="7"/>
        <v>0</v>
      </c>
      <c r="CC13" s="9">
        <f t="shared" si="8"/>
        <v>0</v>
      </c>
      <c r="CD13" s="9">
        <f t="shared" si="9"/>
        <v>0</v>
      </c>
      <c r="CE13" s="9">
        <f t="shared" si="10"/>
        <v>0</v>
      </c>
      <c r="CF13" s="9">
        <f t="shared" si="11"/>
        <v>0</v>
      </c>
      <c r="CH13" s="9">
        <f t="shared" si="12"/>
        <v>0</v>
      </c>
      <c r="CJ13" s="9">
        <f t="shared" si="13"/>
        <v>1</v>
      </c>
      <c r="CL13" s="9">
        <f t="shared" si="14"/>
        <v>0</v>
      </c>
      <c r="CM13" s="9">
        <f t="shared" si="15"/>
        <v>0</v>
      </c>
      <c r="CN13" s="9">
        <f t="shared" si="16"/>
        <v>1</v>
      </c>
      <c r="CP13" s="9">
        <f t="shared" si="17"/>
        <v>0</v>
      </c>
      <c r="CQ13" s="9">
        <f t="shared" si="18"/>
        <v>0</v>
      </c>
      <c r="CR13" s="9">
        <f t="shared" si="19"/>
        <v>1</v>
      </c>
      <c r="CT13" s="9">
        <f t="shared" si="20"/>
        <v>0</v>
      </c>
      <c r="CU13" s="9">
        <f t="shared" si="21"/>
        <v>0</v>
      </c>
    </row>
    <row r="14" spans="1:99" x14ac:dyDescent="0.3">
      <c r="A14" s="9" t="s">
        <v>278</v>
      </c>
      <c r="B14" s="9" t="s">
        <v>82</v>
      </c>
      <c r="C14" s="9">
        <v>43.492716999999999</v>
      </c>
      <c r="D14" s="9">
        <v>-79.748080999999999</v>
      </c>
      <c r="E14" s="9">
        <v>21.577728391433972</v>
      </c>
      <c r="F14" s="13">
        <v>43655</v>
      </c>
      <c r="G14" s="11">
        <f t="shared" si="22"/>
        <v>0</v>
      </c>
      <c r="R14" s="32">
        <f t="shared" si="23"/>
        <v>0</v>
      </c>
      <c r="V14" s="19">
        <f t="shared" si="24"/>
        <v>0</v>
      </c>
      <c r="Y14" s="35">
        <f t="shared" si="25"/>
        <v>0</v>
      </c>
      <c r="AB14" s="10">
        <f t="shared" si="26"/>
        <v>0</v>
      </c>
      <c r="AG14" s="32">
        <f t="shared" si="27"/>
        <v>2</v>
      </c>
      <c r="AJ14" s="19">
        <f t="shared" si="28"/>
        <v>0</v>
      </c>
      <c r="AL14" s="19">
        <f t="shared" si="29"/>
        <v>0</v>
      </c>
      <c r="AO14" s="19">
        <f t="shared" si="30"/>
        <v>0</v>
      </c>
      <c r="AS14" s="33">
        <f t="shared" si="31"/>
        <v>2</v>
      </c>
      <c r="AW14" s="18">
        <v>2</v>
      </c>
      <c r="BB14" s="45">
        <f t="shared" si="32"/>
        <v>0</v>
      </c>
      <c r="BG14" s="44">
        <f t="shared" si="33"/>
        <v>0</v>
      </c>
      <c r="BM14" s="9">
        <f t="shared" si="0"/>
        <v>2</v>
      </c>
      <c r="BN14" s="9">
        <v>3</v>
      </c>
      <c r="BO14" s="9">
        <v>0</v>
      </c>
      <c r="BP14" s="9">
        <v>5</v>
      </c>
      <c r="BR14" s="9" t="s">
        <v>95</v>
      </c>
      <c r="BV14" s="9">
        <f t="shared" si="1"/>
        <v>2</v>
      </c>
      <c r="BW14" s="9">
        <f t="shared" si="2"/>
        <v>0</v>
      </c>
      <c r="BX14" s="9">
        <f t="shared" si="3"/>
        <v>0</v>
      </c>
      <c r="BY14" s="9">
        <f t="shared" si="4"/>
        <v>0</v>
      </c>
      <c r="BZ14" s="9">
        <f t="shared" si="5"/>
        <v>0</v>
      </c>
      <c r="CA14" s="9">
        <f t="shared" si="6"/>
        <v>0</v>
      </c>
      <c r="CB14" s="9">
        <f t="shared" si="7"/>
        <v>0</v>
      </c>
      <c r="CC14" s="9">
        <f t="shared" si="8"/>
        <v>0</v>
      </c>
      <c r="CD14" s="9">
        <f t="shared" si="9"/>
        <v>0</v>
      </c>
      <c r="CE14" s="9">
        <f t="shared" si="10"/>
        <v>0</v>
      </c>
      <c r="CF14" s="9">
        <f t="shared" si="11"/>
        <v>0</v>
      </c>
      <c r="CH14" s="9">
        <f t="shared" si="12"/>
        <v>2</v>
      </c>
      <c r="CJ14" s="9">
        <f t="shared" si="13"/>
        <v>2</v>
      </c>
      <c r="CL14" s="9">
        <f t="shared" si="14"/>
        <v>2</v>
      </c>
      <c r="CM14" s="9">
        <f t="shared" si="15"/>
        <v>0</v>
      </c>
      <c r="CN14" s="9">
        <f t="shared" si="16"/>
        <v>0</v>
      </c>
      <c r="CP14" s="9">
        <f t="shared" si="17"/>
        <v>2</v>
      </c>
      <c r="CQ14" s="9">
        <f t="shared" si="18"/>
        <v>0</v>
      </c>
      <c r="CR14" s="9">
        <f t="shared" si="19"/>
        <v>0</v>
      </c>
      <c r="CT14" s="9">
        <f t="shared" si="20"/>
        <v>1</v>
      </c>
      <c r="CU14" s="9">
        <f t="shared" si="21"/>
        <v>1</v>
      </c>
    </row>
    <row r="15" spans="1:99" x14ac:dyDescent="0.3">
      <c r="A15" s="9" t="s">
        <v>278</v>
      </c>
      <c r="B15" s="9" t="s">
        <v>83</v>
      </c>
      <c r="C15" s="9">
        <v>43.492716999999999</v>
      </c>
      <c r="D15" s="9">
        <v>-79.748080999999999</v>
      </c>
      <c r="E15" s="9">
        <v>21.577728391433972</v>
      </c>
      <c r="F15" s="13">
        <v>43655</v>
      </c>
      <c r="G15" s="11">
        <f t="shared" si="22"/>
        <v>0</v>
      </c>
      <c r="R15" s="32">
        <f t="shared" si="23"/>
        <v>0</v>
      </c>
      <c r="V15" s="19">
        <f t="shared" si="24"/>
        <v>0</v>
      </c>
      <c r="Y15" s="35">
        <f t="shared" si="25"/>
        <v>0</v>
      </c>
      <c r="AB15" s="10">
        <f t="shared" si="26"/>
        <v>0</v>
      </c>
      <c r="AG15" s="32">
        <f t="shared" si="27"/>
        <v>0</v>
      </c>
      <c r="AJ15" s="19">
        <f t="shared" si="28"/>
        <v>0</v>
      </c>
      <c r="AL15" s="19">
        <f t="shared" si="29"/>
        <v>0</v>
      </c>
      <c r="AO15" s="19">
        <f t="shared" si="30"/>
        <v>0</v>
      </c>
      <c r="AS15" s="33">
        <f t="shared" si="31"/>
        <v>0</v>
      </c>
      <c r="BB15" s="45">
        <f t="shared" si="32"/>
        <v>0</v>
      </c>
      <c r="BG15" s="44">
        <f t="shared" si="33"/>
        <v>0</v>
      </c>
      <c r="BM15" s="9">
        <f t="shared" si="0"/>
        <v>2</v>
      </c>
      <c r="BN15" s="9">
        <v>4</v>
      </c>
      <c r="BO15" s="9">
        <v>0</v>
      </c>
      <c r="BP15" s="9">
        <v>6</v>
      </c>
      <c r="BR15" s="9" t="s">
        <v>97</v>
      </c>
      <c r="BV15" s="9">
        <f t="shared" si="1"/>
        <v>0</v>
      </c>
      <c r="BW15" s="9">
        <f t="shared" si="2"/>
        <v>0</v>
      </c>
      <c r="BX15" s="9">
        <f t="shared" si="3"/>
        <v>0</v>
      </c>
      <c r="BY15" s="9">
        <f t="shared" si="4"/>
        <v>0</v>
      </c>
      <c r="BZ15" s="9">
        <f t="shared" si="5"/>
        <v>0</v>
      </c>
      <c r="CA15" s="9">
        <f t="shared" si="6"/>
        <v>0</v>
      </c>
      <c r="CB15" s="9">
        <f t="shared" si="7"/>
        <v>0</v>
      </c>
      <c r="CC15" s="9">
        <f t="shared" si="8"/>
        <v>0</v>
      </c>
      <c r="CD15" s="9">
        <f t="shared" si="9"/>
        <v>0</v>
      </c>
      <c r="CE15" s="9">
        <f t="shared" si="10"/>
        <v>0</v>
      </c>
      <c r="CF15" s="9">
        <f t="shared" si="11"/>
        <v>0</v>
      </c>
      <c r="CH15" s="9">
        <f t="shared" si="12"/>
        <v>0</v>
      </c>
      <c r="CJ15" s="9">
        <f t="shared" si="13"/>
        <v>0</v>
      </c>
      <c r="CL15" s="9">
        <f t="shared" si="14"/>
        <v>0</v>
      </c>
      <c r="CM15" s="9">
        <f t="shared" si="15"/>
        <v>0</v>
      </c>
      <c r="CN15" s="9">
        <f t="shared" si="16"/>
        <v>0</v>
      </c>
      <c r="CP15" s="9">
        <f t="shared" si="17"/>
        <v>0</v>
      </c>
      <c r="CQ15" s="9">
        <f t="shared" si="18"/>
        <v>0</v>
      </c>
      <c r="CR15" s="9">
        <f t="shared" si="19"/>
        <v>0</v>
      </c>
      <c r="CT15" s="9">
        <f t="shared" si="20"/>
        <v>0</v>
      </c>
      <c r="CU15" s="9">
        <f t="shared" si="21"/>
        <v>0</v>
      </c>
    </row>
    <row r="16" spans="1:99" x14ac:dyDescent="0.3">
      <c r="A16" s="9" t="s">
        <v>277</v>
      </c>
      <c r="B16" s="9" t="s">
        <v>79</v>
      </c>
      <c r="C16" s="9">
        <v>43.438668999999997</v>
      </c>
      <c r="D16" s="9">
        <v>-79.780878000000001</v>
      </c>
      <c r="E16" s="9">
        <v>25.047446263536923</v>
      </c>
      <c r="F16" s="13">
        <v>43655</v>
      </c>
      <c r="G16" s="11">
        <f t="shared" si="22"/>
        <v>0</v>
      </c>
      <c r="R16" s="32">
        <f t="shared" si="23"/>
        <v>0</v>
      </c>
      <c r="V16" s="19">
        <f t="shared" si="24"/>
        <v>0</v>
      </c>
      <c r="Y16" s="35">
        <f t="shared" si="25"/>
        <v>0</v>
      </c>
      <c r="AB16" s="10">
        <f t="shared" si="26"/>
        <v>0</v>
      </c>
      <c r="AG16" s="32">
        <f t="shared" si="27"/>
        <v>2</v>
      </c>
      <c r="AH16" s="29">
        <v>2</v>
      </c>
      <c r="AJ16" s="19">
        <f t="shared" si="28"/>
        <v>0</v>
      </c>
      <c r="AL16" s="19">
        <f t="shared" si="29"/>
        <v>0</v>
      </c>
      <c r="AO16" s="19">
        <f t="shared" si="30"/>
        <v>0</v>
      </c>
      <c r="AS16" s="33">
        <f t="shared" si="31"/>
        <v>0</v>
      </c>
      <c r="BB16" s="45">
        <f t="shared" si="32"/>
        <v>0</v>
      </c>
      <c r="BG16" s="44">
        <f t="shared" si="33"/>
        <v>0</v>
      </c>
      <c r="BM16" s="9">
        <f t="shared" si="0"/>
        <v>1</v>
      </c>
      <c r="BN16" s="9">
        <v>1</v>
      </c>
      <c r="BO16" s="9">
        <v>0</v>
      </c>
      <c r="BP16" s="9">
        <v>2</v>
      </c>
      <c r="BV16" s="9">
        <f t="shared" si="1"/>
        <v>0</v>
      </c>
      <c r="BW16" s="9">
        <f t="shared" si="2"/>
        <v>0</v>
      </c>
      <c r="BX16" s="9">
        <f t="shared" si="3"/>
        <v>0</v>
      </c>
      <c r="BY16" s="9">
        <f t="shared" si="4"/>
        <v>0</v>
      </c>
      <c r="BZ16" s="9">
        <f t="shared" si="5"/>
        <v>0</v>
      </c>
      <c r="CA16" s="9">
        <f t="shared" si="6"/>
        <v>0</v>
      </c>
      <c r="CB16" s="9">
        <f t="shared" si="7"/>
        <v>0</v>
      </c>
      <c r="CC16" s="9">
        <f t="shared" si="8"/>
        <v>0</v>
      </c>
      <c r="CD16" s="9">
        <f t="shared" si="9"/>
        <v>0</v>
      </c>
      <c r="CE16" s="9">
        <f t="shared" si="10"/>
        <v>0</v>
      </c>
      <c r="CF16" s="9">
        <f t="shared" si="11"/>
        <v>0</v>
      </c>
      <c r="CH16" s="9">
        <f t="shared" si="12"/>
        <v>0</v>
      </c>
      <c r="CJ16" s="9">
        <f t="shared" si="13"/>
        <v>2</v>
      </c>
      <c r="CL16" s="9">
        <f t="shared" si="14"/>
        <v>0</v>
      </c>
      <c r="CM16" s="9">
        <f t="shared" si="15"/>
        <v>0</v>
      </c>
      <c r="CN16" s="9">
        <f t="shared" si="16"/>
        <v>2</v>
      </c>
      <c r="CP16" s="9">
        <f t="shared" si="17"/>
        <v>0</v>
      </c>
      <c r="CQ16" s="9">
        <f t="shared" si="18"/>
        <v>0</v>
      </c>
      <c r="CR16" s="9">
        <f t="shared" si="19"/>
        <v>2</v>
      </c>
      <c r="CT16" s="9">
        <f t="shared" si="20"/>
        <v>0</v>
      </c>
      <c r="CU16" s="9">
        <f t="shared" si="21"/>
        <v>0</v>
      </c>
    </row>
    <row r="17" spans="1:99" x14ac:dyDescent="0.3">
      <c r="A17" s="9" t="s">
        <v>277</v>
      </c>
      <c r="B17" s="9" t="s">
        <v>82</v>
      </c>
      <c r="C17" s="9">
        <v>43.438668999999997</v>
      </c>
      <c r="D17" s="9">
        <v>-79.780878000000001</v>
      </c>
      <c r="E17" s="9">
        <v>25.047446263536923</v>
      </c>
      <c r="F17" s="13">
        <v>43655</v>
      </c>
      <c r="G17" s="11">
        <f t="shared" si="22"/>
        <v>0</v>
      </c>
      <c r="R17" s="32">
        <f t="shared" si="23"/>
        <v>0</v>
      </c>
      <c r="V17" s="19">
        <f t="shared" si="24"/>
        <v>0</v>
      </c>
      <c r="Y17" s="35">
        <f t="shared" si="25"/>
        <v>0</v>
      </c>
      <c r="AB17" s="10">
        <f t="shared" si="26"/>
        <v>0</v>
      </c>
      <c r="AG17" s="32">
        <f t="shared" si="27"/>
        <v>0</v>
      </c>
      <c r="AJ17" s="19">
        <f t="shared" si="28"/>
        <v>0</v>
      </c>
      <c r="AL17" s="19">
        <f t="shared" si="29"/>
        <v>0</v>
      </c>
      <c r="AO17" s="19">
        <f t="shared" si="30"/>
        <v>0</v>
      </c>
      <c r="AS17" s="33">
        <f t="shared" si="31"/>
        <v>0</v>
      </c>
      <c r="BB17" s="45">
        <f t="shared" si="32"/>
        <v>0</v>
      </c>
      <c r="BG17" s="44">
        <f t="shared" si="33"/>
        <v>0</v>
      </c>
      <c r="BM17" s="9">
        <f t="shared" si="0"/>
        <v>6</v>
      </c>
      <c r="BN17" s="9">
        <v>3</v>
      </c>
      <c r="BO17" s="9">
        <v>0</v>
      </c>
      <c r="BP17" s="9">
        <v>9</v>
      </c>
      <c r="BR17" s="9" t="s">
        <v>98</v>
      </c>
      <c r="BV17" s="9">
        <f t="shared" si="1"/>
        <v>0</v>
      </c>
      <c r="BW17" s="9">
        <f t="shared" si="2"/>
        <v>0</v>
      </c>
      <c r="BX17" s="9">
        <f t="shared" si="3"/>
        <v>0</v>
      </c>
      <c r="BY17" s="9">
        <f t="shared" si="4"/>
        <v>0</v>
      </c>
      <c r="BZ17" s="9">
        <f t="shared" si="5"/>
        <v>0</v>
      </c>
      <c r="CA17" s="9">
        <f t="shared" si="6"/>
        <v>0</v>
      </c>
      <c r="CB17" s="9">
        <f t="shared" si="7"/>
        <v>0</v>
      </c>
      <c r="CC17" s="9">
        <f t="shared" si="8"/>
        <v>0</v>
      </c>
      <c r="CD17" s="9">
        <f t="shared" si="9"/>
        <v>0</v>
      </c>
      <c r="CE17" s="9">
        <f t="shared" si="10"/>
        <v>0</v>
      </c>
      <c r="CF17" s="9">
        <f t="shared" si="11"/>
        <v>0</v>
      </c>
      <c r="CH17" s="9">
        <f t="shared" si="12"/>
        <v>0</v>
      </c>
      <c r="CJ17" s="9">
        <f t="shared" si="13"/>
        <v>0</v>
      </c>
      <c r="CL17" s="9">
        <f t="shared" si="14"/>
        <v>0</v>
      </c>
      <c r="CM17" s="9">
        <f t="shared" si="15"/>
        <v>0</v>
      </c>
      <c r="CN17" s="9">
        <f t="shared" si="16"/>
        <v>0</v>
      </c>
      <c r="CP17" s="9">
        <f t="shared" si="17"/>
        <v>0</v>
      </c>
      <c r="CQ17" s="9">
        <f t="shared" si="18"/>
        <v>0</v>
      </c>
      <c r="CR17" s="9">
        <f t="shared" si="19"/>
        <v>0</v>
      </c>
      <c r="CT17" s="9">
        <f t="shared" si="20"/>
        <v>0</v>
      </c>
      <c r="CU17" s="9">
        <f t="shared" si="21"/>
        <v>0</v>
      </c>
    </row>
    <row r="18" spans="1:99" x14ac:dyDescent="0.3">
      <c r="A18" s="9" t="s">
        <v>277</v>
      </c>
      <c r="B18" s="9" t="s">
        <v>83</v>
      </c>
      <c r="C18" s="9">
        <v>43.438668999999997</v>
      </c>
      <c r="D18" s="9">
        <v>-79.780878000000001</v>
      </c>
      <c r="E18" s="9">
        <v>25.047446263536923</v>
      </c>
      <c r="F18" s="13">
        <v>43655</v>
      </c>
      <c r="G18" s="11">
        <f t="shared" si="22"/>
        <v>0</v>
      </c>
      <c r="R18" s="32">
        <f t="shared" si="23"/>
        <v>0</v>
      </c>
      <c r="V18" s="19">
        <f t="shared" si="24"/>
        <v>0</v>
      </c>
      <c r="Y18" s="35">
        <f t="shared" si="25"/>
        <v>0</v>
      </c>
      <c r="AB18" s="10">
        <f t="shared" si="26"/>
        <v>0</v>
      </c>
      <c r="AG18" s="32">
        <f t="shared" si="27"/>
        <v>6</v>
      </c>
      <c r="AH18" s="29">
        <v>6</v>
      </c>
      <c r="AJ18" s="19">
        <f t="shared" si="28"/>
        <v>0</v>
      </c>
      <c r="AL18" s="19">
        <f t="shared" si="29"/>
        <v>0</v>
      </c>
      <c r="AO18" s="19">
        <f t="shared" si="30"/>
        <v>0</v>
      </c>
      <c r="AS18" s="33">
        <f t="shared" si="31"/>
        <v>0</v>
      </c>
      <c r="BB18" s="45">
        <f t="shared" si="32"/>
        <v>0</v>
      </c>
      <c r="BG18" s="44">
        <f t="shared" si="33"/>
        <v>0</v>
      </c>
      <c r="BM18" s="9">
        <f t="shared" si="0"/>
        <v>3</v>
      </c>
      <c r="BN18" s="9">
        <v>2</v>
      </c>
      <c r="BO18" s="9">
        <v>0</v>
      </c>
      <c r="BP18" s="9">
        <v>5</v>
      </c>
      <c r="BV18" s="9">
        <f t="shared" si="1"/>
        <v>0</v>
      </c>
      <c r="BW18" s="9">
        <f t="shared" si="2"/>
        <v>0</v>
      </c>
      <c r="BX18" s="9">
        <f t="shared" si="3"/>
        <v>0</v>
      </c>
      <c r="BY18" s="9">
        <f t="shared" si="4"/>
        <v>0</v>
      </c>
      <c r="BZ18" s="9">
        <f t="shared" si="5"/>
        <v>0</v>
      </c>
      <c r="CA18" s="9">
        <f t="shared" si="6"/>
        <v>0</v>
      </c>
      <c r="CB18" s="9">
        <f t="shared" si="7"/>
        <v>0</v>
      </c>
      <c r="CC18" s="9">
        <f t="shared" si="8"/>
        <v>0</v>
      </c>
      <c r="CD18" s="9">
        <f t="shared" si="9"/>
        <v>0</v>
      </c>
      <c r="CE18" s="9">
        <f t="shared" si="10"/>
        <v>0</v>
      </c>
      <c r="CF18" s="9">
        <f t="shared" si="11"/>
        <v>0</v>
      </c>
      <c r="CH18" s="9">
        <f t="shared" si="12"/>
        <v>0</v>
      </c>
      <c r="CJ18" s="9">
        <f t="shared" si="13"/>
        <v>6</v>
      </c>
      <c r="CL18" s="9">
        <f t="shared" si="14"/>
        <v>0</v>
      </c>
      <c r="CM18" s="9">
        <f t="shared" si="15"/>
        <v>0</v>
      </c>
      <c r="CN18" s="9">
        <f t="shared" si="16"/>
        <v>6</v>
      </c>
      <c r="CP18" s="9">
        <f t="shared" si="17"/>
        <v>0</v>
      </c>
      <c r="CQ18" s="9">
        <f t="shared" si="18"/>
        <v>0</v>
      </c>
      <c r="CR18" s="9">
        <f t="shared" si="19"/>
        <v>6</v>
      </c>
      <c r="CT18" s="9">
        <f t="shared" si="20"/>
        <v>0</v>
      </c>
      <c r="CU18" s="9">
        <f t="shared" si="21"/>
        <v>0</v>
      </c>
    </row>
    <row r="19" spans="1:99" x14ac:dyDescent="0.3">
      <c r="A19" s="9" t="s">
        <v>314</v>
      </c>
      <c r="B19" s="9" t="s">
        <v>219</v>
      </c>
      <c r="C19" s="9">
        <v>43.434125000000002</v>
      </c>
      <c r="D19" s="9">
        <v>-79.903893999999994</v>
      </c>
      <c r="E19" s="9">
        <v>30.359710767176391</v>
      </c>
      <c r="F19" s="13">
        <v>43649</v>
      </c>
      <c r="G19" s="11">
        <f t="shared" si="22"/>
        <v>0</v>
      </c>
      <c r="R19" s="32">
        <f t="shared" si="23"/>
        <v>0</v>
      </c>
      <c r="V19" s="19">
        <f t="shared" si="24"/>
        <v>0</v>
      </c>
      <c r="Y19" s="35">
        <f t="shared" si="25"/>
        <v>0</v>
      </c>
      <c r="AB19" s="10">
        <f t="shared" si="26"/>
        <v>0</v>
      </c>
      <c r="AG19" s="32">
        <f t="shared" si="27"/>
        <v>0</v>
      </c>
      <c r="AJ19" s="19">
        <f t="shared" si="28"/>
        <v>0</v>
      </c>
      <c r="AL19" s="19">
        <f t="shared" si="29"/>
        <v>0</v>
      </c>
      <c r="AO19" s="19">
        <f t="shared" si="30"/>
        <v>0</v>
      </c>
      <c r="AS19" s="33">
        <f t="shared" si="31"/>
        <v>0</v>
      </c>
      <c r="BB19" s="45">
        <f t="shared" si="32"/>
        <v>0</v>
      </c>
      <c r="BG19" s="44">
        <f t="shared" si="33"/>
        <v>0</v>
      </c>
      <c r="BM19" s="9">
        <f t="shared" si="0"/>
        <v>1</v>
      </c>
      <c r="BN19" s="9">
        <v>4</v>
      </c>
      <c r="BO19" s="9">
        <v>0</v>
      </c>
      <c r="BP19" s="9">
        <v>5</v>
      </c>
      <c r="BV19" s="9">
        <f t="shared" si="1"/>
        <v>0</v>
      </c>
      <c r="BW19" s="9">
        <f t="shared" si="2"/>
        <v>0</v>
      </c>
      <c r="BX19" s="9">
        <f t="shared" si="3"/>
        <v>0</v>
      </c>
      <c r="BY19" s="9">
        <f t="shared" si="4"/>
        <v>0</v>
      </c>
      <c r="BZ19" s="9">
        <f t="shared" si="5"/>
        <v>0</v>
      </c>
      <c r="CA19" s="9">
        <f t="shared" si="6"/>
        <v>0</v>
      </c>
      <c r="CB19" s="9">
        <f t="shared" si="7"/>
        <v>0</v>
      </c>
      <c r="CC19" s="9">
        <f t="shared" si="8"/>
        <v>0</v>
      </c>
      <c r="CD19" s="9">
        <f t="shared" si="9"/>
        <v>0</v>
      </c>
      <c r="CE19" s="9">
        <f t="shared" si="10"/>
        <v>0</v>
      </c>
      <c r="CF19" s="9">
        <f t="shared" si="11"/>
        <v>0</v>
      </c>
      <c r="CH19" s="9">
        <f t="shared" si="12"/>
        <v>0</v>
      </c>
      <c r="CJ19" s="9">
        <f t="shared" si="13"/>
        <v>0</v>
      </c>
      <c r="CL19" s="9">
        <f t="shared" si="14"/>
        <v>0</v>
      </c>
      <c r="CM19" s="9">
        <f t="shared" si="15"/>
        <v>0</v>
      </c>
      <c r="CN19" s="9">
        <f t="shared" si="16"/>
        <v>0</v>
      </c>
      <c r="CP19" s="9">
        <f t="shared" si="17"/>
        <v>0</v>
      </c>
      <c r="CQ19" s="9">
        <f t="shared" si="18"/>
        <v>0</v>
      </c>
      <c r="CR19" s="9">
        <f t="shared" si="19"/>
        <v>0</v>
      </c>
      <c r="CT19" s="9">
        <f t="shared" si="20"/>
        <v>0</v>
      </c>
      <c r="CU19" s="9">
        <f t="shared" si="21"/>
        <v>0</v>
      </c>
    </row>
    <row r="20" spans="1:99" x14ac:dyDescent="0.3">
      <c r="A20" s="9" t="s">
        <v>256</v>
      </c>
      <c r="B20" s="9" t="s">
        <v>79</v>
      </c>
      <c r="C20" s="9">
        <v>43.433301999999998</v>
      </c>
      <c r="D20" s="9">
        <v>-79.902403000000007</v>
      </c>
      <c r="E20" s="9">
        <v>30.324324798716887</v>
      </c>
      <c r="F20" s="13">
        <v>43649</v>
      </c>
      <c r="G20" s="11">
        <f t="shared" si="22"/>
        <v>0</v>
      </c>
      <c r="R20" s="32">
        <f t="shared" si="23"/>
        <v>0</v>
      </c>
      <c r="V20" s="19">
        <f t="shared" si="24"/>
        <v>0</v>
      </c>
      <c r="Y20" s="35">
        <f t="shared" si="25"/>
        <v>0</v>
      </c>
      <c r="AB20" s="10">
        <f t="shared" si="26"/>
        <v>0</v>
      </c>
      <c r="AG20" s="32">
        <f t="shared" si="27"/>
        <v>3</v>
      </c>
      <c r="AJ20" s="19">
        <f t="shared" si="28"/>
        <v>0</v>
      </c>
      <c r="AL20" s="19">
        <f t="shared" si="29"/>
        <v>0</v>
      </c>
      <c r="AO20" s="19">
        <f t="shared" si="30"/>
        <v>0</v>
      </c>
      <c r="AS20" s="33">
        <f t="shared" si="31"/>
        <v>3</v>
      </c>
      <c r="AT20" s="18">
        <v>3</v>
      </c>
      <c r="BB20" s="45">
        <f t="shared" si="32"/>
        <v>0</v>
      </c>
      <c r="BG20" s="44">
        <f t="shared" si="33"/>
        <v>0</v>
      </c>
      <c r="BM20" s="9" t="e">
        <f t="shared" si="0"/>
        <v>#VALUE!</v>
      </c>
      <c r="BN20" s="9" t="s">
        <v>80</v>
      </c>
      <c r="BO20" s="9" t="s">
        <v>80</v>
      </c>
      <c r="BP20" s="9" t="s">
        <v>80</v>
      </c>
      <c r="BV20" s="9">
        <f t="shared" si="1"/>
        <v>3</v>
      </c>
      <c r="BW20" s="9">
        <f t="shared" si="2"/>
        <v>0</v>
      </c>
      <c r="BX20" s="9">
        <f t="shared" si="3"/>
        <v>0</v>
      </c>
      <c r="BY20" s="9">
        <f t="shared" si="4"/>
        <v>0</v>
      </c>
      <c r="BZ20" s="9">
        <f t="shared" si="5"/>
        <v>0</v>
      </c>
      <c r="CA20" s="9">
        <f t="shared" si="6"/>
        <v>0</v>
      </c>
      <c r="CB20" s="9">
        <f t="shared" si="7"/>
        <v>0</v>
      </c>
      <c r="CC20" s="9">
        <f t="shared" si="8"/>
        <v>0</v>
      </c>
      <c r="CD20" s="9">
        <f t="shared" si="9"/>
        <v>0</v>
      </c>
      <c r="CE20" s="9">
        <f t="shared" si="10"/>
        <v>0</v>
      </c>
      <c r="CF20" s="9">
        <f t="shared" si="11"/>
        <v>0</v>
      </c>
      <c r="CH20" s="9">
        <f t="shared" si="12"/>
        <v>3</v>
      </c>
      <c r="CJ20" s="9">
        <f t="shared" si="13"/>
        <v>3</v>
      </c>
      <c r="CL20" s="9">
        <f t="shared" si="14"/>
        <v>3</v>
      </c>
      <c r="CM20" s="9">
        <f t="shared" si="15"/>
        <v>0</v>
      </c>
      <c r="CN20" s="9">
        <f t="shared" si="16"/>
        <v>0</v>
      </c>
      <c r="CP20" s="9">
        <f t="shared" si="17"/>
        <v>3</v>
      </c>
      <c r="CQ20" s="9">
        <f t="shared" si="18"/>
        <v>0</v>
      </c>
      <c r="CR20" s="9">
        <f t="shared" si="19"/>
        <v>0</v>
      </c>
      <c r="CT20" s="9">
        <f t="shared" si="20"/>
        <v>1</v>
      </c>
      <c r="CU20" s="9">
        <f t="shared" si="21"/>
        <v>1</v>
      </c>
    </row>
    <row r="21" spans="1:99" x14ac:dyDescent="0.3">
      <c r="A21" s="9" t="s">
        <v>256</v>
      </c>
      <c r="B21" s="9" t="s">
        <v>82</v>
      </c>
      <c r="C21" s="9">
        <v>43.433301999999998</v>
      </c>
      <c r="D21" s="9">
        <v>-79.902403000000007</v>
      </c>
      <c r="E21" s="9">
        <v>30.324324798716887</v>
      </c>
      <c r="F21" s="13">
        <v>43649</v>
      </c>
      <c r="G21" s="11">
        <f t="shared" si="22"/>
        <v>0</v>
      </c>
      <c r="R21" s="32">
        <f t="shared" si="23"/>
        <v>0</v>
      </c>
      <c r="V21" s="19">
        <f t="shared" si="24"/>
        <v>0</v>
      </c>
      <c r="Y21" s="35">
        <f t="shared" si="25"/>
        <v>0</v>
      </c>
      <c r="AB21" s="10">
        <f t="shared" si="26"/>
        <v>0</v>
      </c>
      <c r="AG21" s="32">
        <f t="shared" si="27"/>
        <v>6</v>
      </c>
      <c r="AH21" s="29">
        <v>1</v>
      </c>
      <c r="AJ21" s="19">
        <f t="shared" si="28"/>
        <v>0</v>
      </c>
      <c r="AL21" s="19">
        <f t="shared" si="29"/>
        <v>0</v>
      </c>
      <c r="AO21" s="19">
        <f t="shared" si="30"/>
        <v>0</v>
      </c>
      <c r="AS21" s="33">
        <f t="shared" si="31"/>
        <v>5</v>
      </c>
      <c r="AT21" s="18">
        <v>3</v>
      </c>
      <c r="AU21" s="18">
        <v>2</v>
      </c>
      <c r="BB21" s="45">
        <f t="shared" si="32"/>
        <v>0</v>
      </c>
      <c r="BG21" s="44">
        <f t="shared" si="33"/>
        <v>0</v>
      </c>
      <c r="BM21" s="9">
        <f t="shared" si="0"/>
        <v>2</v>
      </c>
      <c r="BN21" s="9">
        <v>3</v>
      </c>
      <c r="BO21" s="9">
        <v>0</v>
      </c>
      <c r="BP21" s="9">
        <v>5</v>
      </c>
      <c r="BV21" s="9">
        <f t="shared" si="1"/>
        <v>5</v>
      </c>
      <c r="BW21" s="9">
        <f t="shared" si="2"/>
        <v>0</v>
      </c>
      <c r="BX21" s="9">
        <f t="shared" si="3"/>
        <v>0</v>
      </c>
      <c r="BY21" s="9">
        <f t="shared" si="4"/>
        <v>0</v>
      </c>
      <c r="BZ21" s="9">
        <f t="shared" si="5"/>
        <v>0</v>
      </c>
      <c r="CA21" s="9">
        <f t="shared" si="6"/>
        <v>0</v>
      </c>
      <c r="CB21" s="9">
        <f t="shared" si="7"/>
        <v>0</v>
      </c>
      <c r="CC21" s="9">
        <f t="shared" si="8"/>
        <v>0</v>
      </c>
      <c r="CD21" s="9">
        <f t="shared" si="9"/>
        <v>0</v>
      </c>
      <c r="CE21" s="9">
        <f t="shared" si="10"/>
        <v>0</v>
      </c>
      <c r="CF21" s="9">
        <f t="shared" si="11"/>
        <v>0</v>
      </c>
      <c r="CH21" s="9">
        <f t="shared" si="12"/>
        <v>5</v>
      </c>
      <c r="CJ21" s="9">
        <f t="shared" si="13"/>
        <v>6</v>
      </c>
      <c r="CL21" s="9">
        <f t="shared" si="14"/>
        <v>5</v>
      </c>
      <c r="CM21" s="9">
        <f t="shared" si="15"/>
        <v>0</v>
      </c>
      <c r="CN21" s="9">
        <f t="shared" si="16"/>
        <v>1</v>
      </c>
      <c r="CP21" s="9">
        <f t="shared" si="17"/>
        <v>5</v>
      </c>
      <c r="CQ21" s="9">
        <f t="shared" si="18"/>
        <v>0</v>
      </c>
      <c r="CR21" s="9">
        <f t="shared" si="19"/>
        <v>1</v>
      </c>
      <c r="CT21" s="9">
        <f t="shared" si="20"/>
        <v>1</v>
      </c>
      <c r="CU21" s="9">
        <f t="shared" si="21"/>
        <v>1</v>
      </c>
    </row>
    <row r="22" spans="1:99" x14ac:dyDescent="0.3">
      <c r="A22" s="9" t="s">
        <v>256</v>
      </c>
      <c r="B22" s="9" t="s">
        <v>83</v>
      </c>
      <c r="C22" s="9">
        <v>43.433301999999998</v>
      </c>
      <c r="D22" s="9">
        <v>-79.902403000000007</v>
      </c>
      <c r="E22" s="9">
        <v>30.324324798716887</v>
      </c>
      <c r="F22" s="13">
        <v>43649</v>
      </c>
      <c r="G22" s="11">
        <f t="shared" si="22"/>
        <v>0</v>
      </c>
      <c r="R22" s="32">
        <f t="shared" si="23"/>
        <v>0</v>
      </c>
      <c r="V22" s="19">
        <f t="shared" si="24"/>
        <v>0</v>
      </c>
      <c r="Y22" s="35">
        <f t="shared" si="25"/>
        <v>0</v>
      </c>
      <c r="AB22" s="10">
        <f t="shared" si="26"/>
        <v>0</v>
      </c>
      <c r="AG22" s="32">
        <f t="shared" si="27"/>
        <v>1</v>
      </c>
      <c r="AJ22" s="19">
        <f t="shared" si="28"/>
        <v>0</v>
      </c>
      <c r="AL22" s="19">
        <f t="shared" si="29"/>
        <v>0</v>
      </c>
      <c r="AO22" s="19">
        <f t="shared" si="30"/>
        <v>0</v>
      </c>
      <c r="AS22" s="33">
        <f t="shared" si="31"/>
        <v>1</v>
      </c>
      <c r="AT22" s="18">
        <v>1</v>
      </c>
      <c r="BB22" s="45">
        <f t="shared" si="32"/>
        <v>0</v>
      </c>
      <c r="BG22" s="44">
        <f t="shared" si="33"/>
        <v>0</v>
      </c>
      <c r="BM22" s="9">
        <f t="shared" si="0"/>
        <v>6</v>
      </c>
      <c r="BN22" s="9">
        <v>3</v>
      </c>
      <c r="BO22" s="9">
        <v>0</v>
      </c>
      <c r="BP22" s="9">
        <v>9</v>
      </c>
      <c r="BV22" s="9">
        <f t="shared" si="1"/>
        <v>1</v>
      </c>
      <c r="BW22" s="9">
        <f t="shared" si="2"/>
        <v>0</v>
      </c>
      <c r="BX22" s="9">
        <f t="shared" si="3"/>
        <v>0</v>
      </c>
      <c r="BY22" s="9">
        <f t="shared" si="4"/>
        <v>0</v>
      </c>
      <c r="BZ22" s="9">
        <f t="shared" si="5"/>
        <v>0</v>
      </c>
      <c r="CA22" s="9">
        <f t="shared" si="6"/>
        <v>0</v>
      </c>
      <c r="CB22" s="9">
        <f t="shared" si="7"/>
        <v>0</v>
      </c>
      <c r="CC22" s="9">
        <f t="shared" si="8"/>
        <v>0</v>
      </c>
      <c r="CD22" s="9">
        <f t="shared" si="9"/>
        <v>0</v>
      </c>
      <c r="CE22" s="9">
        <f t="shared" si="10"/>
        <v>0</v>
      </c>
      <c r="CF22" s="9">
        <f t="shared" si="11"/>
        <v>0</v>
      </c>
      <c r="CH22" s="9">
        <f t="shared" si="12"/>
        <v>1</v>
      </c>
      <c r="CJ22" s="9">
        <f t="shared" si="13"/>
        <v>1</v>
      </c>
      <c r="CL22" s="9">
        <f t="shared" si="14"/>
        <v>1</v>
      </c>
      <c r="CM22" s="9">
        <f t="shared" si="15"/>
        <v>0</v>
      </c>
      <c r="CN22" s="9">
        <f t="shared" si="16"/>
        <v>0</v>
      </c>
      <c r="CP22" s="9">
        <f t="shared" si="17"/>
        <v>1</v>
      </c>
      <c r="CQ22" s="9">
        <f t="shared" si="18"/>
        <v>0</v>
      </c>
      <c r="CR22" s="9">
        <f t="shared" si="19"/>
        <v>0</v>
      </c>
      <c r="CT22" s="9">
        <f t="shared" si="20"/>
        <v>1</v>
      </c>
      <c r="CU22" s="9">
        <f t="shared" si="21"/>
        <v>1</v>
      </c>
    </row>
    <row r="23" spans="1:99" x14ac:dyDescent="0.3">
      <c r="A23" s="9" t="s">
        <v>292</v>
      </c>
      <c r="B23" s="9" t="s">
        <v>219</v>
      </c>
      <c r="C23" s="9">
        <v>43.457450999999999</v>
      </c>
      <c r="D23" s="9">
        <v>-79.866815000000003</v>
      </c>
      <c r="E23" s="9">
        <v>27.942248666842435</v>
      </c>
      <c r="F23" s="13">
        <v>43649</v>
      </c>
      <c r="G23" s="11">
        <f t="shared" si="22"/>
        <v>0</v>
      </c>
      <c r="R23" s="32">
        <f t="shared" si="23"/>
        <v>0</v>
      </c>
      <c r="V23" s="19">
        <f t="shared" si="24"/>
        <v>0</v>
      </c>
      <c r="Y23" s="35">
        <f t="shared" si="25"/>
        <v>0</v>
      </c>
      <c r="AB23" s="10">
        <f t="shared" si="26"/>
        <v>0</v>
      </c>
      <c r="AG23" s="32">
        <f t="shared" si="27"/>
        <v>0</v>
      </c>
      <c r="AJ23" s="19">
        <f t="shared" si="28"/>
        <v>0</v>
      </c>
      <c r="AL23" s="19">
        <f t="shared" si="29"/>
        <v>0</v>
      </c>
      <c r="AO23" s="19">
        <f t="shared" si="30"/>
        <v>0</v>
      </c>
      <c r="AS23" s="33">
        <f t="shared" si="31"/>
        <v>0</v>
      </c>
      <c r="BB23" s="45">
        <f t="shared" si="32"/>
        <v>0</v>
      </c>
      <c r="BG23" s="44">
        <f t="shared" si="33"/>
        <v>0</v>
      </c>
      <c r="BM23" s="9">
        <f t="shared" si="0"/>
        <v>4</v>
      </c>
      <c r="BN23" s="9">
        <v>2</v>
      </c>
      <c r="BO23" s="9">
        <v>0</v>
      </c>
      <c r="BP23" s="9">
        <v>6</v>
      </c>
      <c r="BR23" s="9" t="s">
        <v>101</v>
      </c>
      <c r="BV23" s="9">
        <f t="shared" si="1"/>
        <v>0</v>
      </c>
      <c r="BW23" s="9">
        <f t="shared" si="2"/>
        <v>0</v>
      </c>
      <c r="BX23" s="9">
        <f t="shared" si="3"/>
        <v>0</v>
      </c>
      <c r="BY23" s="9">
        <f t="shared" si="4"/>
        <v>0</v>
      </c>
      <c r="BZ23" s="9">
        <f t="shared" si="5"/>
        <v>0</v>
      </c>
      <c r="CA23" s="9">
        <f t="shared" si="6"/>
        <v>0</v>
      </c>
      <c r="CB23" s="9">
        <f t="shared" si="7"/>
        <v>0</v>
      </c>
      <c r="CC23" s="9">
        <f t="shared" si="8"/>
        <v>0</v>
      </c>
      <c r="CD23" s="9">
        <f t="shared" si="9"/>
        <v>0</v>
      </c>
      <c r="CE23" s="9">
        <f t="shared" si="10"/>
        <v>0</v>
      </c>
      <c r="CF23" s="9">
        <f t="shared" si="11"/>
        <v>0</v>
      </c>
      <c r="CH23" s="9">
        <f t="shared" si="12"/>
        <v>0</v>
      </c>
      <c r="CJ23" s="9">
        <f t="shared" si="13"/>
        <v>0</v>
      </c>
      <c r="CL23" s="9">
        <f t="shared" si="14"/>
        <v>0</v>
      </c>
      <c r="CM23" s="9">
        <f t="shared" si="15"/>
        <v>0</v>
      </c>
      <c r="CN23" s="9">
        <f t="shared" si="16"/>
        <v>0</v>
      </c>
      <c r="CP23" s="9">
        <f t="shared" si="17"/>
        <v>0</v>
      </c>
      <c r="CQ23" s="9">
        <f t="shared" si="18"/>
        <v>0</v>
      </c>
      <c r="CR23" s="9">
        <f t="shared" si="19"/>
        <v>0</v>
      </c>
      <c r="CT23" s="9">
        <f t="shared" si="20"/>
        <v>0</v>
      </c>
      <c r="CU23" s="9">
        <f t="shared" si="21"/>
        <v>0</v>
      </c>
    </row>
    <row r="24" spans="1:99" x14ac:dyDescent="0.3">
      <c r="A24" s="9" t="s">
        <v>292</v>
      </c>
      <c r="B24" s="9" t="s">
        <v>79</v>
      </c>
      <c r="C24" s="9">
        <v>43.457450999999999</v>
      </c>
      <c r="D24" s="9">
        <v>-79.866815000000003</v>
      </c>
      <c r="E24" s="9">
        <v>27.942248666842435</v>
      </c>
      <c r="F24" s="13">
        <v>43661</v>
      </c>
      <c r="G24" s="11">
        <f t="shared" si="22"/>
        <v>0</v>
      </c>
      <c r="R24" s="32">
        <f t="shared" si="23"/>
        <v>0</v>
      </c>
      <c r="V24" s="19">
        <f t="shared" si="24"/>
        <v>0</v>
      </c>
      <c r="Y24" s="35">
        <f t="shared" si="25"/>
        <v>0</v>
      </c>
      <c r="AB24" s="10">
        <f t="shared" si="26"/>
        <v>0</v>
      </c>
      <c r="AG24" s="32">
        <f t="shared" si="27"/>
        <v>1</v>
      </c>
      <c r="AH24" s="29">
        <v>1</v>
      </c>
      <c r="AJ24" s="19">
        <f t="shared" si="28"/>
        <v>0</v>
      </c>
      <c r="AL24" s="19">
        <f t="shared" si="29"/>
        <v>0</v>
      </c>
      <c r="AO24" s="19">
        <f t="shared" si="30"/>
        <v>0</v>
      </c>
      <c r="AS24" s="33">
        <f t="shared" si="31"/>
        <v>0</v>
      </c>
      <c r="BB24" s="45">
        <f t="shared" si="32"/>
        <v>0</v>
      </c>
      <c r="BG24" s="44">
        <f t="shared" si="33"/>
        <v>0</v>
      </c>
      <c r="BM24" s="9">
        <f t="shared" si="0"/>
        <v>2</v>
      </c>
      <c r="BN24" s="9">
        <v>2</v>
      </c>
      <c r="BO24" s="9">
        <v>0</v>
      </c>
      <c r="BP24" s="9">
        <v>4</v>
      </c>
      <c r="BR24" s="9" t="s">
        <v>103</v>
      </c>
      <c r="BV24" s="9">
        <f t="shared" si="1"/>
        <v>0</v>
      </c>
      <c r="BW24" s="9">
        <f t="shared" si="2"/>
        <v>0</v>
      </c>
      <c r="BX24" s="9">
        <f t="shared" si="3"/>
        <v>0</v>
      </c>
      <c r="BY24" s="9">
        <f t="shared" si="4"/>
        <v>0</v>
      </c>
      <c r="BZ24" s="9">
        <f t="shared" si="5"/>
        <v>0</v>
      </c>
      <c r="CA24" s="9">
        <f t="shared" si="6"/>
        <v>0</v>
      </c>
      <c r="CB24" s="9">
        <f t="shared" si="7"/>
        <v>0</v>
      </c>
      <c r="CC24" s="9">
        <f t="shared" si="8"/>
        <v>0</v>
      </c>
      <c r="CD24" s="9">
        <f t="shared" si="9"/>
        <v>0</v>
      </c>
      <c r="CE24" s="9">
        <f t="shared" si="10"/>
        <v>0</v>
      </c>
      <c r="CF24" s="9">
        <f t="shared" si="11"/>
        <v>0</v>
      </c>
      <c r="CH24" s="9">
        <f t="shared" si="12"/>
        <v>0</v>
      </c>
      <c r="CJ24" s="9">
        <f t="shared" si="13"/>
        <v>1</v>
      </c>
      <c r="CL24" s="9">
        <f t="shared" si="14"/>
        <v>0</v>
      </c>
      <c r="CM24" s="9">
        <f t="shared" si="15"/>
        <v>0</v>
      </c>
      <c r="CN24" s="9">
        <f t="shared" si="16"/>
        <v>1</v>
      </c>
      <c r="CP24" s="9">
        <f t="shared" si="17"/>
        <v>0</v>
      </c>
      <c r="CQ24" s="9">
        <f t="shared" si="18"/>
        <v>0</v>
      </c>
      <c r="CR24" s="9">
        <f t="shared" si="19"/>
        <v>1</v>
      </c>
      <c r="CT24" s="9">
        <f t="shared" si="20"/>
        <v>0</v>
      </c>
      <c r="CU24" s="9">
        <f t="shared" si="21"/>
        <v>0</v>
      </c>
    </row>
    <row r="25" spans="1:99" x14ac:dyDescent="0.3">
      <c r="A25" s="9" t="s">
        <v>292</v>
      </c>
      <c r="B25" s="9" t="s">
        <v>82</v>
      </c>
      <c r="C25" s="9">
        <v>43.457450999999999</v>
      </c>
      <c r="D25" s="9">
        <v>-79.866815000000003</v>
      </c>
      <c r="E25" s="9">
        <v>27.942248666842435</v>
      </c>
      <c r="F25" s="13">
        <v>43661</v>
      </c>
      <c r="G25" s="11">
        <f t="shared" si="22"/>
        <v>0</v>
      </c>
      <c r="R25" s="32">
        <f t="shared" si="23"/>
        <v>0</v>
      </c>
      <c r="V25" s="19">
        <f t="shared" si="24"/>
        <v>0</v>
      </c>
      <c r="Y25" s="35">
        <f t="shared" si="25"/>
        <v>0</v>
      </c>
      <c r="AB25" s="10">
        <f t="shared" si="26"/>
        <v>0</v>
      </c>
      <c r="AG25" s="32">
        <f t="shared" si="27"/>
        <v>0</v>
      </c>
      <c r="AJ25" s="19">
        <f t="shared" si="28"/>
        <v>0</v>
      </c>
      <c r="AL25" s="19">
        <f t="shared" si="29"/>
        <v>0</v>
      </c>
      <c r="AO25" s="19">
        <f t="shared" si="30"/>
        <v>0</v>
      </c>
      <c r="AS25" s="33">
        <f t="shared" si="31"/>
        <v>0</v>
      </c>
      <c r="BB25" s="45">
        <f t="shared" si="32"/>
        <v>0</v>
      </c>
      <c r="BG25" s="44">
        <f t="shared" si="33"/>
        <v>0</v>
      </c>
      <c r="BM25" s="9">
        <f t="shared" si="0"/>
        <v>3</v>
      </c>
      <c r="BN25" s="9">
        <v>3</v>
      </c>
      <c r="BO25" s="9">
        <v>0</v>
      </c>
      <c r="BP25" s="9">
        <v>6</v>
      </c>
      <c r="BV25" s="9">
        <f t="shared" si="1"/>
        <v>0</v>
      </c>
      <c r="BW25" s="9">
        <f t="shared" si="2"/>
        <v>0</v>
      </c>
      <c r="BX25" s="9">
        <f t="shared" si="3"/>
        <v>0</v>
      </c>
      <c r="BY25" s="9">
        <f t="shared" si="4"/>
        <v>0</v>
      </c>
      <c r="BZ25" s="9">
        <f t="shared" si="5"/>
        <v>0</v>
      </c>
      <c r="CA25" s="9">
        <f t="shared" si="6"/>
        <v>0</v>
      </c>
      <c r="CB25" s="9">
        <f t="shared" si="7"/>
        <v>0</v>
      </c>
      <c r="CC25" s="9">
        <f t="shared" si="8"/>
        <v>0</v>
      </c>
      <c r="CD25" s="9">
        <f t="shared" si="9"/>
        <v>0</v>
      </c>
      <c r="CE25" s="9">
        <f t="shared" si="10"/>
        <v>0</v>
      </c>
      <c r="CF25" s="9">
        <f t="shared" si="11"/>
        <v>0</v>
      </c>
      <c r="CH25" s="9">
        <f t="shared" si="12"/>
        <v>0</v>
      </c>
      <c r="CJ25" s="9">
        <f t="shared" si="13"/>
        <v>0</v>
      </c>
      <c r="CL25" s="9">
        <f t="shared" si="14"/>
        <v>0</v>
      </c>
      <c r="CM25" s="9">
        <f t="shared" si="15"/>
        <v>0</v>
      </c>
      <c r="CN25" s="9">
        <f t="shared" si="16"/>
        <v>0</v>
      </c>
      <c r="CP25" s="9">
        <f t="shared" si="17"/>
        <v>0</v>
      </c>
      <c r="CQ25" s="9">
        <f t="shared" si="18"/>
        <v>0</v>
      </c>
      <c r="CR25" s="9">
        <f t="shared" si="19"/>
        <v>0</v>
      </c>
      <c r="CT25" s="9">
        <f t="shared" si="20"/>
        <v>0</v>
      </c>
      <c r="CU25" s="9">
        <f t="shared" si="21"/>
        <v>0</v>
      </c>
    </row>
    <row r="26" spans="1:99" x14ac:dyDescent="0.3">
      <c r="A26" s="9" t="s">
        <v>292</v>
      </c>
      <c r="B26" s="9" t="s">
        <v>83</v>
      </c>
      <c r="C26" s="9">
        <v>43.457450999999999</v>
      </c>
      <c r="D26" s="9">
        <v>-79.866815000000003</v>
      </c>
      <c r="E26" s="9">
        <v>27.942248666842435</v>
      </c>
      <c r="F26" s="13">
        <v>43661</v>
      </c>
      <c r="G26" s="11">
        <f t="shared" si="22"/>
        <v>0</v>
      </c>
      <c r="R26" s="32">
        <f t="shared" si="23"/>
        <v>0</v>
      </c>
      <c r="V26" s="19">
        <f t="shared" si="24"/>
        <v>0</v>
      </c>
      <c r="Y26" s="35">
        <f t="shared" si="25"/>
        <v>0</v>
      </c>
      <c r="AB26" s="10">
        <f t="shared" si="26"/>
        <v>0</v>
      </c>
      <c r="AG26" s="32">
        <f t="shared" si="27"/>
        <v>0</v>
      </c>
      <c r="AJ26" s="19">
        <f t="shared" si="28"/>
        <v>0</v>
      </c>
      <c r="AL26" s="19">
        <f t="shared" si="29"/>
        <v>0</v>
      </c>
      <c r="AO26" s="19">
        <f t="shared" si="30"/>
        <v>0</v>
      </c>
      <c r="AS26" s="33">
        <f t="shared" si="31"/>
        <v>0</v>
      </c>
      <c r="BB26" s="45">
        <f t="shared" si="32"/>
        <v>0</v>
      </c>
      <c r="BG26" s="44">
        <f t="shared" si="33"/>
        <v>0</v>
      </c>
      <c r="BM26" s="9">
        <f t="shared" si="0"/>
        <v>4</v>
      </c>
      <c r="BN26" s="9">
        <v>2</v>
      </c>
      <c r="BO26" s="9">
        <v>0</v>
      </c>
      <c r="BP26" s="9">
        <v>6</v>
      </c>
      <c r="BR26" s="9" t="s">
        <v>104</v>
      </c>
      <c r="BV26" s="9">
        <f t="shared" si="1"/>
        <v>0</v>
      </c>
      <c r="BW26" s="9">
        <f t="shared" si="2"/>
        <v>0</v>
      </c>
      <c r="BX26" s="9">
        <f t="shared" si="3"/>
        <v>0</v>
      </c>
      <c r="BY26" s="9">
        <f t="shared" si="4"/>
        <v>0</v>
      </c>
      <c r="BZ26" s="9">
        <f t="shared" si="5"/>
        <v>0</v>
      </c>
      <c r="CA26" s="9">
        <f t="shared" si="6"/>
        <v>0</v>
      </c>
      <c r="CB26" s="9">
        <f t="shared" si="7"/>
        <v>0</v>
      </c>
      <c r="CC26" s="9">
        <f t="shared" si="8"/>
        <v>0</v>
      </c>
      <c r="CD26" s="9">
        <f t="shared" si="9"/>
        <v>0</v>
      </c>
      <c r="CE26" s="9">
        <f t="shared" si="10"/>
        <v>0</v>
      </c>
      <c r="CF26" s="9">
        <f t="shared" si="11"/>
        <v>0</v>
      </c>
      <c r="CH26" s="9">
        <f t="shared" si="12"/>
        <v>0</v>
      </c>
      <c r="CJ26" s="9">
        <f t="shared" si="13"/>
        <v>0</v>
      </c>
      <c r="CL26" s="9">
        <f t="shared" si="14"/>
        <v>0</v>
      </c>
      <c r="CM26" s="9">
        <f t="shared" si="15"/>
        <v>0</v>
      </c>
      <c r="CN26" s="9">
        <f t="shared" si="16"/>
        <v>0</v>
      </c>
      <c r="CP26" s="9">
        <f t="shared" si="17"/>
        <v>0</v>
      </c>
      <c r="CQ26" s="9">
        <f t="shared" si="18"/>
        <v>0</v>
      </c>
      <c r="CR26" s="9">
        <f t="shared" si="19"/>
        <v>0</v>
      </c>
      <c r="CT26" s="9">
        <f t="shared" si="20"/>
        <v>0</v>
      </c>
      <c r="CU26" s="9">
        <f t="shared" si="21"/>
        <v>0</v>
      </c>
    </row>
    <row r="27" spans="1:99" x14ac:dyDescent="0.3">
      <c r="A27" s="9" t="s">
        <v>279</v>
      </c>
      <c r="B27" s="9" t="s">
        <v>79</v>
      </c>
      <c r="C27" s="9">
        <v>43.516263000000002</v>
      </c>
      <c r="D27" s="9">
        <v>-79.779219999999995</v>
      </c>
      <c r="E27" s="9">
        <v>22.159305759509927</v>
      </c>
      <c r="F27" s="13">
        <v>43655</v>
      </c>
      <c r="G27" s="11">
        <f t="shared" si="22"/>
        <v>0</v>
      </c>
      <c r="R27" s="32">
        <f t="shared" si="23"/>
        <v>11</v>
      </c>
      <c r="V27" s="19">
        <f t="shared" si="24"/>
        <v>11</v>
      </c>
      <c r="W27" s="18">
        <v>11</v>
      </c>
      <c r="Y27" s="35">
        <f t="shared" si="25"/>
        <v>0</v>
      </c>
      <c r="AB27" s="10">
        <f t="shared" si="26"/>
        <v>0</v>
      </c>
      <c r="AG27" s="32">
        <f t="shared" si="27"/>
        <v>0</v>
      </c>
      <c r="AJ27" s="19">
        <f t="shared" si="28"/>
        <v>0</v>
      </c>
      <c r="AL27" s="19">
        <f t="shared" si="29"/>
        <v>0</v>
      </c>
      <c r="AO27" s="19">
        <f t="shared" si="30"/>
        <v>0</v>
      </c>
      <c r="AS27" s="33">
        <f t="shared" si="31"/>
        <v>0</v>
      </c>
      <c r="BB27" s="45">
        <f t="shared" si="32"/>
        <v>0</v>
      </c>
      <c r="BG27" s="44">
        <f t="shared" si="33"/>
        <v>0</v>
      </c>
      <c r="BM27" s="9">
        <f t="shared" si="0"/>
        <v>3</v>
      </c>
      <c r="BN27" s="9">
        <v>4</v>
      </c>
      <c r="BO27" s="9">
        <v>0</v>
      </c>
      <c r="BP27" s="9">
        <v>7</v>
      </c>
      <c r="BR27" s="9" t="s">
        <v>106</v>
      </c>
      <c r="BV27" s="9">
        <f t="shared" si="1"/>
        <v>0</v>
      </c>
      <c r="BW27" s="9">
        <f t="shared" si="2"/>
        <v>0</v>
      </c>
      <c r="BX27" s="9">
        <f t="shared" si="3"/>
        <v>11</v>
      </c>
      <c r="BY27" s="9">
        <f t="shared" si="4"/>
        <v>0</v>
      </c>
      <c r="BZ27" s="9">
        <f t="shared" si="5"/>
        <v>0</v>
      </c>
      <c r="CA27" s="9">
        <f t="shared" si="6"/>
        <v>0</v>
      </c>
      <c r="CB27" s="9">
        <f t="shared" si="7"/>
        <v>0</v>
      </c>
      <c r="CC27" s="9">
        <f t="shared" si="8"/>
        <v>0</v>
      </c>
      <c r="CD27" s="9">
        <f t="shared" si="9"/>
        <v>0</v>
      </c>
      <c r="CE27" s="9">
        <f t="shared" si="10"/>
        <v>0</v>
      </c>
      <c r="CF27" s="9">
        <f t="shared" si="11"/>
        <v>0</v>
      </c>
      <c r="CH27" s="9">
        <f t="shared" si="12"/>
        <v>0</v>
      </c>
      <c r="CJ27" s="9">
        <f t="shared" si="13"/>
        <v>11</v>
      </c>
      <c r="CL27" s="9">
        <f t="shared" si="14"/>
        <v>11</v>
      </c>
      <c r="CM27" s="9">
        <f t="shared" si="15"/>
        <v>0</v>
      </c>
      <c r="CN27" s="9">
        <f t="shared" si="16"/>
        <v>0</v>
      </c>
      <c r="CP27" s="9">
        <f t="shared" si="17"/>
        <v>11</v>
      </c>
      <c r="CQ27" s="9">
        <f t="shared" si="18"/>
        <v>0</v>
      </c>
      <c r="CR27" s="9">
        <f t="shared" si="19"/>
        <v>0</v>
      </c>
      <c r="CT27" s="9">
        <f t="shared" si="20"/>
        <v>1</v>
      </c>
      <c r="CU27" s="9">
        <f t="shared" si="21"/>
        <v>1</v>
      </c>
    </row>
    <row r="28" spans="1:99" x14ac:dyDescent="0.3">
      <c r="A28" s="9" t="s">
        <v>279</v>
      </c>
      <c r="B28" s="9" t="s">
        <v>82</v>
      </c>
      <c r="C28" s="9">
        <v>43.516263000000002</v>
      </c>
      <c r="D28" s="9">
        <v>-79.779219999999995</v>
      </c>
      <c r="E28" s="9">
        <v>22.159305759509927</v>
      </c>
      <c r="F28" s="13">
        <v>43655</v>
      </c>
      <c r="G28" s="11">
        <f t="shared" si="22"/>
        <v>0</v>
      </c>
      <c r="R28" s="32">
        <f t="shared" si="23"/>
        <v>0</v>
      </c>
      <c r="V28" s="19">
        <f t="shared" si="24"/>
        <v>0</v>
      </c>
      <c r="Y28" s="35">
        <f t="shared" si="25"/>
        <v>0</v>
      </c>
      <c r="AB28" s="10">
        <f t="shared" si="26"/>
        <v>0</v>
      </c>
      <c r="AG28" s="32">
        <f t="shared" si="27"/>
        <v>2</v>
      </c>
      <c r="AJ28" s="19">
        <f t="shared" si="28"/>
        <v>0</v>
      </c>
      <c r="AL28" s="19">
        <f t="shared" si="29"/>
        <v>0</v>
      </c>
      <c r="AO28" s="19">
        <f t="shared" si="30"/>
        <v>0</v>
      </c>
      <c r="AS28" s="33">
        <f t="shared" si="31"/>
        <v>2</v>
      </c>
      <c r="AX28" s="18">
        <v>2</v>
      </c>
      <c r="BB28" s="45">
        <f t="shared" si="32"/>
        <v>0</v>
      </c>
      <c r="BG28" s="44">
        <f t="shared" si="33"/>
        <v>0</v>
      </c>
      <c r="BM28" s="9">
        <f t="shared" si="0"/>
        <v>4</v>
      </c>
      <c r="BN28" s="9">
        <v>3</v>
      </c>
      <c r="BO28" s="9">
        <v>0</v>
      </c>
      <c r="BP28" s="9">
        <v>7</v>
      </c>
      <c r="BV28" s="9">
        <f t="shared" si="1"/>
        <v>2</v>
      </c>
      <c r="BW28" s="9">
        <f t="shared" si="2"/>
        <v>0</v>
      </c>
      <c r="BX28" s="9">
        <f t="shared" si="3"/>
        <v>0</v>
      </c>
      <c r="BY28" s="9">
        <f t="shared" si="4"/>
        <v>0</v>
      </c>
      <c r="BZ28" s="9">
        <f t="shared" si="5"/>
        <v>0</v>
      </c>
      <c r="CA28" s="9">
        <f t="shared" si="6"/>
        <v>0</v>
      </c>
      <c r="CB28" s="9">
        <f t="shared" si="7"/>
        <v>0</v>
      </c>
      <c r="CC28" s="9">
        <f t="shared" si="8"/>
        <v>0</v>
      </c>
      <c r="CD28" s="9">
        <f t="shared" si="9"/>
        <v>0</v>
      </c>
      <c r="CE28" s="9">
        <f t="shared" si="10"/>
        <v>0</v>
      </c>
      <c r="CF28" s="9">
        <f t="shared" si="11"/>
        <v>0</v>
      </c>
      <c r="CH28" s="9">
        <f t="shared" si="12"/>
        <v>2</v>
      </c>
      <c r="CJ28" s="9">
        <f t="shared" si="13"/>
        <v>2</v>
      </c>
      <c r="CL28" s="9">
        <f t="shared" si="14"/>
        <v>2</v>
      </c>
      <c r="CM28" s="9">
        <f t="shared" si="15"/>
        <v>0</v>
      </c>
      <c r="CN28" s="9">
        <f t="shared" si="16"/>
        <v>0</v>
      </c>
      <c r="CP28" s="9">
        <f t="shared" si="17"/>
        <v>2</v>
      </c>
      <c r="CQ28" s="9">
        <f t="shared" si="18"/>
        <v>0</v>
      </c>
      <c r="CR28" s="9">
        <f t="shared" si="19"/>
        <v>0</v>
      </c>
      <c r="CT28" s="9">
        <f t="shared" si="20"/>
        <v>1</v>
      </c>
      <c r="CU28" s="9">
        <f t="shared" si="21"/>
        <v>1</v>
      </c>
    </row>
    <row r="29" spans="1:99" x14ac:dyDescent="0.3">
      <c r="A29" s="9" t="s">
        <v>279</v>
      </c>
      <c r="B29" s="9" t="s">
        <v>83</v>
      </c>
      <c r="C29" s="9">
        <v>43.516263000000002</v>
      </c>
      <c r="D29" s="9">
        <v>-79.779219999999995</v>
      </c>
      <c r="E29" s="9">
        <v>22.159305759509927</v>
      </c>
      <c r="F29" s="13">
        <v>43655</v>
      </c>
      <c r="G29" s="11">
        <f t="shared" si="22"/>
        <v>0</v>
      </c>
      <c r="R29" s="32">
        <f t="shared" si="23"/>
        <v>0</v>
      </c>
      <c r="V29" s="19">
        <f t="shared" si="24"/>
        <v>0</v>
      </c>
      <c r="Y29" s="35">
        <f t="shared" si="25"/>
        <v>0</v>
      </c>
      <c r="AB29" s="10">
        <f t="shared" si="26"/>
        <v>0</v>
      </c>
      <c r="AG29" s="32">
        <f t="shared" si="27"/>
        <v>1</v>
      </c>
      <c r="AJ29" s="19">
        <f t="shared" si="28"/>
        <v>0</v>
      </c>
      <c r="AL29" s="19">
        <f t="shared" si="29"/>
        <v>0</v>
      </c>
      <c r="AO29" s="19">
        <f t="shared" si="30"/>
        <v>0</v>
      </c>
      <c r="AS29" s="33">
        <f t="shared" si="31"/>
        <v>1</v>
      </c>
      <c r="AX29" s="18">
        <v>1</v>
      </c>
      <c r="BB29" s="45">
        <f t="shared" si="32"/>
        <v>0</v>
      </c>
      <c r="BG29" s="44">
        <f t="shared" si="33"/>
        <v>0</v>
      </c>
      <c r="BM29" s="9">
        <f t="shared" si="0"/>
        <v>4</v>
      </c>
      <c r="BN29" s="9">
        <v>5</v>
      </c>
      <c r="BO29" s="9">
        <v>0</v>
      </c>
      <c r="BP29" s="9">
        <v>9</v>
      </c>
      <c r="BR29" s="9" t="s">
        <v>107</v>
      </c>
      <c r="BV29" s="9">
        <f t="shared" si="1"/>
        <v>1</v>
      </c>
      <c r="BW29" s="9">
        <f t="shared" si="2"/>
        <v>0</v>
      </c>
      <c r="BX29" s="9">
        <f t="shared" si="3"/>
        <v>0</v>
      </c>
      <c r="BY29" s="9">
        <f t="shared" si="4"/>
        <v>0</v>
      </c>
      <c r="BZ29" s="9">
        <f t="shared" si="5"/>
        <v>0</v>
      </c>
      <c r="CA29" s="9">
        <f t="shared" si="6"/>
        <v>0</v>
      </c>
      <c r="CB29" s="9">
        <f t="shared" si="7"/>
        <v>0</v>
      </c>
      <c r="CC29" s="9">
        <f t="shared" si="8"/>
        <v>0</v>
      </c>
      <c r="CD29" s="9">
        <f t="shared" si="9"/>
        <v>0</v>
      </c>
      <c r="CE29" s="9">
        <f t="shared" si="10"/>
        <v>0</v>
      </c>
      <c r="CF29" s="9">
        <f t="shared" si="11"/>
        <v>0</v>
      </c>
      <c r="CH29" s="9">
        <f t="shared" si="12"/>
        <v>1</v>
      </c>
      <c r="CJ29" s="9">
        <f t="shared" si="13"/>
        <v>1</v>
      </c>
      <c r="CL29" s="9">
        <f t="shared" si="14"/>
        <v>1</v>
      </c>
      <c r="CM29" s="9">
        <f t="shared" si="15"/>
        <v>0</v>
      </c>
      <c r="CN29" s="9">
        <f t="shared" si="16"/>
        <v>0</v>
      </c>
      <c r="CP29" s="9">
        <f t="shared" si="17"/>
        <v>1</v>
      </c>
      <c r="CQ29" s="9">
        <f t="shared" si="18"/>
        <v>0</v>
      </c>
      <c r="CR29" s="9">
        <f t="shared" si="19"/>
        <v>0</v>
      </c>
      <c r="CT29" s="9">
        <f t="shared" si="20"/>
        <v>1</v>
      </c>
      <c r="CU29" s="9">
        <f t="shared" si="21"/>
        <v>1</v>
      </c>
    </row>
    <row r="30" spans="1:99" x14ac:dyDescent="0.3">
      <c r="A30" s="9" t="s">
        <v>287</v>
      </c>
      <c r="B30" s="9" t="s">
        <v>79</v>
      </c>
      <c r="C30" s="9">
        <v>43.589593999999998</v>
      </c>
      <c r="D30" s="9">
        <v>-79.638468000000003</v>
      </c>
      <c r="E30" s="9">
        <v>13.68268250679235</v>
      </c>
      <c r="F30" s="13">
        <v>43658</v>
      </c>
      <c r="G30" s="11">
        <f t="shared" si="22"/>
        <v>0</v>
      </c>
      <c r="R30" s="32">
        <f t="shared" si="23"/>
        <v>0</v>
      </c>
      <c r="V30" s="19">
        <f t="shared" si="24"/>
        <v>0</v>
      </c>
      <c r="Y30" s="35">
        <f t="shared" si="25"/>
        <v>0</v>
      </c>
      <c r="AB30" s="10">
        <f t="shared" si="26"/>
        <v>0</v>
      </c>
      <c r="AG30" s="32">
        <f t="shared" si="27"/>
        <v>0</v>
      </c>
      <c r="AJ30" s="19">
        <f t="shared" si="28"/>
        <v>0</v>
      </c>
      <c r="AL30" s="19">
        <f t="shared" si="29"/>
        <v>0</v>
      </c>
      <c r="AO30" s="19">
        <f t="shared" si="30"/>
        <v>0</v>
      </c>
      <c r="AS30" s="33">
        <f t="shared" si="31"/>
        <v>0</v>
      </c>
      <c r="BB30" s="45">
        <f t="shared" si="32"/>
        <v>0</v>
      </c>
      <c r="BG30" s="44">
        <f t="shared" si="33"/>
        <v>0</v>
      </c>
      <c r="BM30" s="9">
        <f t="shared" si="0"/>
        <v>5</v>
      </c>
      <c r="BN30" s="9">
        <v>2</v>
      </c>
      <c r="BO30" s="9">
        <v>0</v>
      </c>
      <c r="BP30" s="9">
        <v>7</v>
      </c>
      <c r="BR30" s="9" t="s">
        <v>109</v>
      </c>
      <c r="BV30" s="9">
        <f t="shared" si="1"/>
        <v>0</v>
      </c>
      <c r="BW30" s="9">
        <f t="shared" si="2"/>
        <v>0</v>
      </c>
      <c r="BX30" s="9">
        <f t="shared" si="3"/>
        <v>0</v>
      </c>
      <c r="BY30" s="9">
        <f t="shared" si="4"/>
        <v>0</v>
      </c>
      <c r="BZ30" s="9">
        <f t="shared" si="5"/>
        <v>0</v>
      </c>
      <c r="CA30" s="9">
        <f t="shared" si="6"/>
        <v>0</v>
      </c>
      <c r="CB30" s="9">
        <f t="shared" si="7"/>
        <v>0</v>
      </c>
      <c r="CC30" s="9">
        <f t="shared" si="8"/>
        <v>0</v>
      </c>
      <c r="CD30" s="9">
        <f t="shared" si="9"/>
        <v>0</v>
      </c>
      <c r="CE30" s="9">
        <f t="shared" si="10"/>
        <v>0</v>
      </c>
      <c r="CF30" s="9">
        <f t="shared" si="11"/>
        <v>0</v>
      </c>
      <c r="CH30" s="9">
        <f t="shared" si="12"/>
        <v>0</v>
      </c>
      <c r="CJ30" s="9">
        <f t="shared" si="13"/>
        <v>0</v>
      </c>
      <c r="CL30" s="9">
        <f t="shared" si="14"/>
        <v>0</v>
      </c>
      <c r="CM30" s="9">
        <f t="shared" si="15"/>
        <v>0</v>
      </c>
      <c r="CN30" s="9">
        <f t="shared" si="16"/>
        <v>0</v>
      </c>
      <c r="CP30" s="9">
        <f t="shared" si="17"/>
        <v>0</v>
      </c>
      <c r="CQ30" s="9">
        <f t="shared" si="18"/>
        <v>0</v>
      </c>
      <c r="CR30" s="9">
        <f t="shared" si="19"/>
        <v>0</v>
      </c>
      <c r="CT30" s="9">
        <f t="shared" si="20"/>
        <v>0</v>
      </c>
      <c r="CU30" s="9">
        <f t="shared" si="21"/>
        <v>0</v>
      </c>
    </row>
    <row r="31" spans="1:99" x14ac:dyDescent="0.3">
      <c r="A31" s="9" t="s">
        <v>287</v>
      </c>
      <c r="B31" s="9" t="s">
        <v>82</v>
      </c>
      <c r="C31" s="9">
        <v>43.589593999999998</v>
      </c>
      <c r="D31" s="9">
        <v>-79.638468000000003</v>
      </c>
      <c r="E31" s="9">
        <v>13.68268250679235</v>
      </c>
      <c r="F31" s="13">
        <v>43658</v>
      </c>
      <c r="G31" s="11">
        <f t="shared" si="22"/>
        <v>0</v>
      </c>
      <c r="R31" s="32">
        <f t="shared" si="23"/>
        <v>0</v>
      </c>
      <c r="V31" s="19">
        <f t="shared" si="24"/>
        <v>0</v>
      </c>
      <c r="Y31" s="35">
        <f t="shared" si="25"/>
        <v>0</v>
      </c>
      <c r="AB31" s="10">
        <f t="shared" si="26"/>
        <v>0</v>
      </c>
      <c r="AG31" s="32">
        <f t="shared" si="27"/>
        <v>0</v>
      </c>
      <c r="AJ31" s="19">
        <f t="shared" si="28"/>
        <v>0</v>
      </c>
      <c r="AL31" s="19">
        <f t="shared" si="29"/>
        <v>0</v>
      </c>
      <c r="AO31" s="19">
        <f t="shared" si="30"/>
        <v>0</v>
      </c>
      <c r="AS31" s="33">
        <f t="shared" si="31"/>
        <v>0</v>
      </c>
      <c r="BB31" s="45">
        <f t="shared" si="32"/>
        <v>0</v>
      </c>
      <c r="BG31" s="44">
        <f t="shared" si="33"/>
        <v>0</v>
      </c>
      <c r="BM31" s="9">
        <f t="shared" si="0"/>
        <v>2</v>
      </c>
      <c r="BN31" s="9">
        <v>2</v>
      </c>
      <c r="BO31" s="9">
        <v>0</v>
      </c>
      <c r="BP31" s="9">
        <v>4</v>
      </c>
      <c r="BR31" s="9" t="s">
        <v>110</v>
      </c>
      <c r="BV31" s="9">
        <f t="shared" si="1"/>
        <v>0</v>
      </c>
      <c r="BW31" s="9">
        <f t="shared" si="2"/>
        <v>0</v>
      </c>
      <c r="BX31" s="9">
        <f t="shared" si="3"/>
        <v>0</v>
      </c>
      <c r="BY31" s="9">
        <f t="shared" si="4"/>
        <v>0</v>
      </c>
      <c r="BZ31" s="9">
        <f t="shared" si="5"/>
        <v>0</v>
      </c>
      <c r="CA31" s="9">
        <f t="shared" si="6"/>
        <v>0</v>
      </c>
      <c r="CB31" s="9">
        <f t="shared" si="7"/>
        <v>0</v>
      </c>
      <c r="CC31" s="9">
        <f t="shared" si="8"/>
        <v>0</v>
      </c>
      <c r="CD31" s="9">
        <f t="shared" si="9"/>
        <v>0</v>
      </c>
      <c r="CE31" s="9">
        <f t="shared" si="10"/>
        <v>0</v>
      </c>
      <c r="CF31" s="9">
        <f t="shared" si="11"/>
        <v>0</v>
      </c>
      <c r="CH31" s="9">
        <f t="shared" si="12"/>
        <v>0</v>
      </c>
      <c r="CJ31" s="9">
        <f t="shared" si="13"/>
        <v>0</v>
      </c>
      <c r="CL31" s="9">
        <f t="shared" si="14"/>
        <v>0</v>
      </c>
      <c r="CM31" s="9">
        <f t="shared" si="15"/>
        <v>0</v>
      </c>
      <c r="CN31" s="9">
        <f t="shared" si="16"/>
        <v>0</v>
      </c>
      <c r="CP31" s="9">
        <f t="shared" si="17"/>
        <v>0</v>
      </c>
      <c r="CQ31" s="9">
        <f t="shared" si="18"/>
        <v>0</v>
      </c>
      <c r="CR31" s="9">
        <f t="shared" si="19"/>
        <v>0</v>
      </c>
      <c r="CT31" s="9">
        <f t="shared" si="20"/>
        <v>0</v>
      </c>
      <c r="CU31" s="9">
        <f t="shared" si="21"/>
        <v>0</v>
      </c>
    </row>
    <row r="32" spans="1:99" x14ac:dyDescent="0.3">
      <c r="A32" s="9" t="s">
        <v>287</v>
      </c>
      <c r="B32" s="9" t="s">
        <v>83</v>
      </c>
      <c r="C32" s="9">
        <v>43.589593999999998</v>
      </c>
      <c r="D32" s="9">
        <v>-79.638468000000003</v>
      </c>
      <c r="E32" s="9">
        <v>13.68268250679235</v>
      </c>
      <c r="F32" s="13">
        <v>43658</v>
      </c>
      <c r="G32" s="11">
        <f t="shared" si="22"/>
        <v>0</v>
      </c>
      <c r="R32" s="32">
        <f t="shared" si="23"/>
        <v>0</v>
      </c>
      <c r="V32" s="19">
        <f t="shared" si="24"/>
        <v>0</v>
      </c>
      <c r="Y32" s="35">
        <f t="shared" si="25"/>
        <v>0</v>
      </c>
      <c r="AB32" s="10">
        <f t="shared" si="26"/>
        <v>0</v>
      </c>
      <c r="AG32" s="32">
        <f t="shared" si="27"/>
        <v>0</v>
      </c>
      <c r="AJ32" s="19">
        <f t="shared" si="28"/>
        <v>0</v>
      </c>
      <c r="AL32" s="19">
        <f t="shared" si="29"/>
        <v>0</v>
      </c>
      <c r="AO32" s="19">
        <f t="shared" si="30"/>
        <v>0</v>
      </c>
      <c r="AS32" s="33">
        <f t="shared" si="31"/>
        <v>0</v>
      </c>
      <c r="BB32" s="45">
        <f t="shared" si="32"/>
        <v>0</v>
      </c>
      <c r="BG32" s="44">
        <f t="shared" si="33"/>
        <v>0</v>
      </c>
      <c r="BM32" s="9">
        <f t="shared" si="0"/>
        <v>4</v>
      </c>
      <c r="BN32" s="9">
        <v>4</v>
      </c>
      <c r="BO32" s="9">
        <v>0</v>
      </c>
      <c r="BP32" s="9">
        <v>8</v>
      </c>
      <c r="BR32" s="9" t="s">
        <v>101</v>
      </c>
      <c r="BV32" s="9">
        <f t="shared" si="1"/>
        <v>0</v>
      </c>
      <c r="BW32" s="9">
        <f t="shared" si="2"/>
        <v>0</v>
      </c>
      <c r="BX32" s="9">
        <f t="shared" si="3"/>
        <v>0</v>
      </c>
      <c r="BY32" s="9">
        <f t="shared" si="4"/>
        <v>0</v>
      </c>
      <c r="BZ32" s="9">
        <f t="shared" si="5"/>
        <v>0</v>
      </c>
      <c r="CA32" s="9">
        <f t="shared" si="6"/>
        <v>0</v>
      </c>
      <c r="CB32" s="9">
        <f t="shared" si="7"/>
        <v>0</v>
      </c>
      <c r="CC32" s="9">
        <f t="shared" si="8"/>
        <v>0</v>
      </c>
      <c r="CD32" s="9">
        <f t="shared" si="9"/>
        <v>0</v>
      </c>
      <c r="CE32" s="9">
        <f t="shared" si="10"/>
        <v>0</v>
      </c>
      <c r="CF32" s="9">
        <f t="shared" si="11"/>
        <v>0</v>
      </c>
      <c r="CH32" s="9">
        <f t="shared" si="12"/>
        <v>0</v>
      </c>
      <c r="CJ32" s="9">
        <f t="shared" si="13"/>
        <v>0</v>
      </c>
      <c r="CL32" s="9">
        <f t="shared" si="14"/>
        <v>0</v>
      </c>
      <c r="CM32" s="9">
        <f t="shared" si="15"/>
        <v>0</v>
      </c>
      <c r="CN32" s="9">
        <f t="shared" si="16"/>
        <v>0</v>
      </c>
      <c r="CP32" s="9">
        <f t="shared" si="17"/>
        <v>0</v>
      </c>
      <c r="CQ32" s="9">
        <f t="shared" si="18"/>
        <v>0</v>
      </c>
      <c r="CR32" s="9">
        <f t="shared" si="19"/>
        <v>0</v>
      </c>
      <c r="CT32" s="9">
        <f t="shared" si="20"/>
        <v>0</v>
      </c>
      <c r="CU32" s="9">
        <f t="shared" si="21"/>
        <v>0</v>
      </c>
    </row>
    <row r="33" spans="1:99" x14ac:dyDescent="0.3">
      <c r="A33" s="9" t="s">
        <v>264</v>
      </c>
      <c r="B33" s="9" t="s">
        <v>79</v>
      </c>
      <c r="C33" s="9">
        <v>43.534585</v>
      </c>
      <c r="D33" s="9">
        <v>-79.645432</v>
      </c>
      <c r="E33" s="9">
        <v>15.683308388215959</v>
      </c>
      <c r="F33" s="13">
        <v>43653</v>
      </c>
      <c r="G33" s="11">
        <f t="shared" si="22"/>
        <v>0</v>
      </c>
      <c r="R33" s="32">
        <f t="shared" si="23"/>
        <v>0</v>
      </c>
      <c r="V33" s="19">
        <f t="shared" si="24"/>
        <v>0</v>
      </c>
      <c r="Y33" s="35">
        <f t="shared" si="25"/>
        <v>0</v>
      </c>
      <c r="AB33" s="10">
        <f t="shared" si="26"/>
        <v>0</v>
      </c>
      <c r="AG33" s="32">
        <f t="shared" si="27"/>
        <v>0</v>
      </c>
      <c r="AJ33" s="19">
        <f t="shared" si="28"/>
        <v>0</v>
      </c>
      <c r="AL33" s="19">
        <f t="shared" si="29"/>
        <v>0</v>
      </c>
      <c r="AO33" s="19">
        <f t="shared" si="30"/>
        <v>0</v>
      </c>
      <c r="AS33" s="33">
        <f t="shared" si="31"/>
        <v>0</v>
      </c>
      <c r="BB33" s="45">
        <f t="shared" si="32"/>
        <v>0</v>
      </c>
      <c r="BG33" s="44">
        <f t="shared" si="33"/>
        <v>0</v>
      </c>
      <c r="BM33" s="9">
        <f t="shared" si="0"/>
        <v>18</v>
      </c>
      <c r="BN33" s="9">
        <v>11</v>
      </c>
      <c r="BO33" s="9">
        <v>0</v>
      </c>
      <c r="BP33" s="9">
        <v>29</v>
      </c>
      <c r="BR33" s="9" t="s">
        <v>112</v>
      </c>
      <c r="BV33" s="9">
        <f t="shared" si="1"/>
        <v>0</v>
      </c>
      <c r="BW33" s="9">
        <f t="shared" si="2"/>
        <v>0</v>
      </c>
      <c r="BX33" s="9">
        <f t="shared" si="3"/>
        <v>0</v>
      </c>
      <c r="BY33" s="9">
        <f t="shared" si="4"/>
        <v>0</v>
      </c>
      <c r="BZ33" s="9">
        <f t="shared" si="5"/>
        <v>0</v>
      </c>
      <c r="CA33" s="9">
        <f t="shared" si="6"/>
        <v>0</v>
      </c>
      <c r="CB33" s="9">
        <f t="shared" si="7"/>
        <v>0</v>
      </c>
      <c r="CC33" s="9">
        <f t="shared" si="8"/>
        <v>0</v>
      </c>
      <c r="CD33" s="9">
        <f t="shared" si="9"/>
        <v>0</v>
      </c>
      <c r="CE33" s="9">
        <f t="shared" si="10"/>
        <v>0</v>
      </c>
      <c r="CF33" s="9">
        <f t="shared" si="11"/>
        <v>0</v>
      </c>
      <c r="CH33" s="9">
        <f t="shared" si="12"/>
        <v>0</v>
      </c>
      <c r="CJ33" s="9">
        <f t="shared" si="13"/>
        <v>0</v>
      </c>
      <c r="CL33" s="9">
        <f t="shared" si="14"/>
        <v>0</v>
      </c>
      <c r="CM33" s="9">
        <f t="shared" si="15"/>
        <v>0</v>
      </c>
      <c r="CN33" s="9">
        <f t="shared" si="16"/>
        <v>0</v>
      </c>
      <c r="CP33" s="9">
        <f t="shared" si="17"/>
        <v>0</v>
      </c>
      <c r="CQ33" s="9">
        <f t="shared" si="18"/>
        <v>0</v>
      </c>
      <c r="CR33" s="9">
        <f t="shared" si="19"/>
        <v>0</v>
      </c>
      <c r="CT33" s="9">
        <f t="shared" si="20"/>
        <v>0</v>
      </c>
      <c r="CU33" s="9">
        <f t="shared" si="21"/>
        <v>0</v>
      </c>
    </row>
    <row r="34" spans="1:99" x14ac:dyDescent="0.3">
      <c r="A34" s="9" t="s">
        <v>264</v>
      </c>
      <c r="B34" s="9" t="s">
        <v>82</v>
      </c>
      <c r="C34" s="9">
        <v>43.534585</v>
      </c>
      <c r="D34" s="9">
        <v>-79.645432</v>
      </c>
      <c r="E34" s="9">
        <v>15.683308388215959</v>
      </c>
      <c r="F34" s="13">
        <v>43653</v>
      </c>
      <c r="G34" s="11">
        <f t="shared" si="22"/>
        <v>0</v>
      </c>
      <c r="R34" s="32">
        <f t="shared" si="23"/>
        <v>0</v>
      </c>
      <c r="V34" s="19">
        <f t="shared" si="24"/>
        <v>0</v>
      </c>
      <c r="Y34" s="35">
        <f t="shared" si="25"/>
        <v>0</v>
      </c>
      <c r="AB34" s="10">
        <f t="shared" si="26"/>
        <v>0</v>
      </c>
      <c r="AG34" s="32">
        <f t="shared" si="27"/>
        <v>1</v>
      </c>
      <c r="AJ34" s="19">
        <f t="shared" si="28"/>
        <v>0</v>
      </c>
      <c r="AL34" s="19">
        <f t="shared" si="29"/>
        <v>1</v>
      </c>
      <c r="AM34" s="15">
        <v>1</v>
      </c>
      <c r="AO34" s="19">
        <f t="shared" si="30"/>
        <v>0</v>
      </c>
      <c r="AS34" s="33">
        <f t="shared" si="31"/>
        <v>0</v>
      </c>
      <c r="BB34" s="45">
        <f t="shared" si="32"/>
        <v>0</v>
      </c>
      <c r="BG34" s="44">
        <f t="shared" si="33"/>
        <v>0</v>
      </c>
      <c r="BM34" s="9">
        <f t="shared" si="0"/>
        <v>3</v>
      </c>
      <c r="BN34" s="9">
        <v>5</v>
      </c>
      <c r="BO34" s="9">
        <v>0</v>
      </c>
      <c r="BP34" s="9">
        <v>8</v>
      </c>
      <c r="BV34" s="9">
        <f t="shared" ref="BV34:BV65" si="34">AT34+AU34+AW34+AV34+BA34+AX34+AY34+AZ34</f>
        <v>0</v>
      </c>
      <c r="BW34" s="9">
        <f t="shared" ref="BW34:BW65" si="35" xml:space="preserve"> AM34+AN34</f>
        <v>1</v>
      </c>
      <c r="BX34" s="9">
        <f t="shared" ref="BX34:BX65" si="36">W34+X34</f>
        <v>0</v>
      </c>
      <c r="BY34" s="9">
        <f t="shared" ref="BY34:BY65" si="37">AE34+AF34+AK34</f>
        <v>0</v>
      </c>
      <c r="BZ34" s="9">
        <f t="shared" ref="BZ34:BZ65" si="38">S34+T34+U34</f>
        <v>0</v>
      </c>
      <c r="CA34" s="9">
        <f t="shared" ref="CA34:CA65" si="39">H34+I34+J34+K34+Q34+N34+O34+L34+M34+P34</f>
        <v>0</v>
      </c>
      <c r="CB34" s="9">
        <f t="shared" ref="CB34:CB65" si="40" xml:space="preserve"> BC34+BF34+BE34</f>
        <v>0</v>
      </c>
      <c r="CC34" s="9">
        <f t="shared" ref="CC34:CC65" si="41" xml:space="preserve"> BI34+BH34</f>
        <v>0</v>
      </c>
      <c r="CD34" s="9">
        <f t="shared" ref="CD34:CD65" si="42">BD34+BH34+BI34</f>
        <v>0</v>
      </c>
      <c r="CE34" s="9">
        <f t="shared" si="10"/>
        <v>0</v>
      </c>
      <c r="CF34" s="9">
        <f t="shared" ref="CF34:CF65" si="43">AP34+AQ34+AR34</f>
        <v>0</v>
      </c>
      <c r="CH34" s="9">
        <f t="shared" ref="CH34:CH65" si="44">SUM(AT34:BL34)</f>
        <v>0</v>
      </c>
      <c r="CJ34" s="9">
        <f t="shared" ref="CJ34:CJ65" si="45">AT34+AU34+AH34+AW34+S34+AV34+H34+T34+AM34+AP34+AQ34+W34+I34+Z34+X34+J34+BA34+K34+AN34+AR34+Q34+AX34+AK34+AY34+AI34+AE34+AC34+AF34+AZ34+N34+O34+L34+M34+AD34+P34+U34</f>
        <v>1</v>
      </c>
      <c r="CL34" s="9">
        <f t="shared" ref="CL34:CL65" si="46">CP34+BJ34+BC34+BF34</f>
        <v>0</v>
      </c>
      <c r="CM34" s="9">
        <f t="shared" ref="CM34:CM65" si="47">CQ34+BI34+BE34+BH34</f>
        <v>1</v>
      </c>
      <c r="CN34" s="9">
        <f t="shared" ref="CN34:CN65" si="48">CR34+BD34+Z34+BL34+AA34</f>
        <v>0</v>
      </c>
      <c r="CP34" s="9">
        <f t="shared" ref="CP34:CP65" si="49">AT34+AU34+AW34+S34+AV34+T34+W34+X34+AX34+AY34+AC34+AZ34+AD34+U34</f>
        <v>0</v>
      </c>
      <c r="CQ34" s="9">
        <f t="shared" ref="CQ34:CQ65" si="50">H34+AM34+AP34+AQ34+I34+J34+BA34+K34+AR34+Q34+AK34+AI34+AE34+AF34+N34+O34+L34+M34+P34</f>
        <v>1</v>
      </c>
      <c r="CR34" s="9">
        <f t="shared" ref="CR34:CR65" si="51">AH34+AN34</f>
        <v>0</v>
      </c>
      <c r="CT34" s="9">
        <f t="shared" ref="CT34:CT65" si="52" xml:space="preserve"> COUNTIF(BV34:CF34, "&gt;0") + COUNTIF(BH34, "&gt;0") + COUNTIF(AA34, "&gt;0") + COUNTIF(BL34, "&gt;0") + COUNTIF(BJ34, "&gt;0") + COUNTIF(BI34, "&gt;0") + COUNTIF(BD34,"&gt;0") + COUNTIF(AC34,"&gt;0") + COUNTIF(BF34,"&gt;0") + COUNTIF(BE34,"&gt;0") + COUNTIF(BC34,"&gt;0") + COUNTIF(AD34,"&gt;0") + COUNTIF(AI34,"&gt;0") + COUNTIF(Z34, "&gt;0")</f>
        <v>1</v>
      </c>
      <c r="CU34" s="9">
        <f t="shared" si="21"/>
        <v>1</v>
      </c>
    </row>
    <row r="35" spans="1:99" x14ac:dyDescent="0.3">
      <c r="A35" s="9" t="s">
        <v>264</v>
      </c>
      <c r="B35" s="9" t="s">
        <v>83</v>
      </c>
      <c r="C35" s="9">
        <v>43.534585</v>
      </c>
      <c r="D35" s="9">
        <v>-79.645432</v>
      </c>
      <c r="E35" s="9">
        <v>15.683308388215959</v>
      </c>
      <c r="F35" s="13">
        <v>43653</v>
      </c>
      <c r="G35" s="11">
        <f t="shared" si="22"/>
        <v>0</v>
      </c>
      <c r="R35" s="32">
        <f t="shared" si="23"/>
        <v>0</v>
      </c>
      <c r="V35" s="19">
        <f t="shared" si="24"/>
        <v>0</v>
      </c>
      <c r="Y35" s="35">
        <f t="shared" si="25"/>
        <v>0</v>
      </c>
      <c r="AB35" s="10">
        <f t="shared" si="26"/>
        <v>0</v>
      </c>
      <c r="AG35" s="32">
        <f t="shared" si="27"/>
        <v>2</v>
      </c>
      <c r="AJ35" s="19">
        <f t="shared" si="28"/>
        <v>0</v>
      </c>
      <c r="AL35" s="19">
        <f t="shared" si="29"/>
        <v>0</v>
      </c>
      <c r="AO35" s="19">
        <f t="shared" si="30"/>
        <v>2</v>
      </c>
      <c r="AP35" s="15">
        <v>2</v>
      </c>
      <c r="AS35" s="33">
        <f t="shared" si="31"/>
        <v>0</v>
      </c>
      <c r="BB35" s="45">
        <f t="shared" si="32"/>
        <v>0</v>
      </c>
      <c r="BG35" s="44">
        <f t="shared" si="33"/>
        <v>0</v>
      </c>
      <c r="BM35" s="9">
        <f t="shared" si="0"/>
        <v>12</v>
      </c>
      <c r="BN35" s="9">
        <v>8</v>
      </c>
      <c r="BO35" s="9">
        <v>0</v>
      </c>
      <c r="BP35" s="9">
        <v>20</v>
      </c>
      <c r="BR35" s="9" t="s">
        <v>113</v>
      </c>
      <c r="BV35" s="9">
        <f t="shared" si="34"/>
        <v>0</v>
      </c>
      <c r="BW35" s="9">
        <f t="shared" si="35"/>
        <v>0</v>
      </c>
      <c r="BX35" s="9">
        <f t="shared" si="36"/>
        <v>0</v>
      </c>
      <c r="BY35" s="9">
        <f t="shared" si="37"/>
        <v>0</v>
      </c>
      <c r="BZ35" s="9">
        <f t="shared" si="38"/>
        <v>0</v>
      </c>
      <c r="CA35" s="9">
        <f t="shared" si="39"/>
        <v>0</v>
      </c>
      <c r="CB35" s="9">
        <f t="shared" si="40"/>
        <v>0</v>
      </c>
      <c r="CC35" s="9">
        <f t="shared" si="41"/>
        <v>0</v>
      </c>
      <c r="CD35" s="9">
        <f t="shared" si="42"/>
        <v>0</v>
      </c>
      <c r="CE35" s="9">
        <f t="shared" si="10"/>
        <v>0</v>
      </c>
      <c r="CF35" s="9">
        <f t="shared" si="43"/>
        <v>2</v>
      </c>
      <c r="CH35" s="9">
        <f t="shared" si="44"/>
        <v>0</v>
      </c>
      <c r="CJ35" s="9">
        <f t="shared" si="45"/>
        <v>2</v>
      </c>
      <c r="CL35" s="9">
        <f t="shared" si="46"/>
        <v>0</v>
      </c>
      <c r="CM35" s="9">
        <f t="shared" si="47"/>
        <v>2</v>
      </c>
      <c r="CN35" s="9">
        <f t="shared" si="48"/>
        <v>0</v>
      </c>
      <c r="CP35" s="9">
        <f t="shared" si="49"/>
        <v>0</v>
      </c>
      <c r="CQ35" s="9">
        <f t="shared" si="50"/>
        <v>2</v>
      </c>
      <c r="CR35" s="9">
        <f t="shared" si="51"/>
        <v>0</v>
      </c>
      <c r="CT35" s="9">
        <f t="shared" si="52"/>
        <v>1</v>
      </c>
      <c r="CU35" s="9">
        <f t="shared" si="21"/>
        <v>1</v>
      </c>
    </row>
    <row r="36" spans="1:99" x14ac:dyDescent="0.3">
      <c r="A36" s="9" t="s">
        <v>262</v>
      </c>
      <c r="B36" s="9" t="s">
        <v>79</v>
      </c>
      <c r="C36" s="9">
        <v>43.661177000000002</v>
      </c>
      <c r="D36" s="9">
        <v>-79.500382000000002</v>
      </c>
      <c r="E36" s="9">
        <v>5.9816872255471392</v>
      </c>
      <c r="F36" s="13">
        <v>43651</v>
      </c>
      <c r="G36" s="11">
        <f t="shared" si="22"/>
        <v>1</v>
      </c>
      <c r="H36" s="12">
        <v>1</v>
      </c>
      <c r="R36" s="32">
        <f t="shared" si="23"/>
        <v>0</v>
      </c>
      <c r="V36" s="19">
        <f t="shared" si="24"/>
        <v>0</v>
      </c>
      <c r="Y36" s="35">
        <f t="shared" si="25"/>
        <v>0</v>
      </c>
      <c r="AB36" s="10">
        <f t="shared" si="26"/>
        <v>0</v>
      </c>
      <c r="AG36" s="32">
        <f t="shared" si="27"/>
        <v>0</v>
      </c>
      <c r="AJ36" s="19">
        <f t="shared" si="28"/>
        <v>0</v>
      </c>
      <c r="AL36" s="19">
        <f t="shared" si="29"/>
        <v>0</v>
      </c>
      <c r="AO36" s="19">
        <f t="shared" si="30"/>
        <v>0</v>
      </c>
      <c r="AS36" s="33">
        <f t="shared" si="31"/>
        <v>0</v>
      </c>
      <c r="BB36" s="45">
        <f t="shared" si="32"/>
        <v>0</v>
      </c>
      <c r="BG36" s="44">
        <f t="shared" si="33"/>
        <v>0</v>
      </c>
      <c r="BM36" s="9">
        <f t="shared" si="0"/>
        <v>1</v>
      </c>
      <c r="BN36" s="9">
        <v>4</v>
      </c>
      <c r="BO36" s="9">
        <v>0</v>
      </c>
      <c r="BP36" s="9">
        <v>5</v>
      </c>
      <c r="BR36" s="9" t="s">
        <v>115</v>
      </c>
      <c r="BV36" s="9">
        <f t="shared" si="34"/>
        <v>0</v>
      </c>
      <c r="BW36" s="9">
        <f t="shared" si="35"/>
        <v>0</v>
      </c>
      <c r="BX36" s="9">
        <f t="shared" si="36"/>
        <v>0</v>
      </c>
      <c r="BY36" s="9">
        <f t="shared" si="37"/>
        <v>0</v>
      </c>
      <c r="BZ36" s="9">
        <f t="shared" si="38"/>
        <v>0</v>
      </c>
      <c r="CA36" s="9">
        <f t="shared" si="39"/>
        <v>1</v>
      </c>
      <c r="CB36" s="9">
        <f t="shared" si="40"/>
        <v>0</v>
      </c>
      <c r="CC36" s="9">
        <f t="shared" si="41"/>
        <v>0</v>
      </c>
      <c r="CD36" s="9">
        <f t="shared" si="42"/>
        <v>0</v>
      </c>
      <c r="CE36" s="9">
        <f t="shared" si="10"/>
        <v>0</v>
      </c>
      <c r="CF36" s="9">
        <f t="shared" si="43"/>
        <v>0</v>
      </c>
      <c r="CH36" s="9">
        <f t="shared" si="44"/>
        <v>0</v>
      </c>
      <c r="CJ36" s="9">
        <f t="shared" si="45"/>
        <v>1</v>
      </c>
      <c r="CL36" s="9">
        <f t="shared" si="46"/>
        <v>0</v>
      </c>
      <c r="CM36" s="9">
        <f t="shared" si="47"/>
        <v>1</v>
      </c>
      <c r="CN36" s="9">
        <f t="shared" si="48"/>
        <v>0</v>
      </c>
      <c r="CP36" s="9">
        <f t="shared" si="49"/>
        <v>0</v>
      </c>
      <c r="CQ36" s="9">
        <f t="shared" si="50"/>
        <v>1</v>
      </c>
      <c r="CR36" s="9">
        <f t="shared" si="51"/>
        <v>0</v>
      </c>
      <c r="CT36" s="9">
        <f t="shared" si="52"/>
        <v>1</v>
      </c>
      <c r="CU36" s="9">
        <f t="shared" si="21"/>
        <v>1</v>
      </c>
    </row>
    <row r="37" spans="1:99" x14ac:dyDescent="0.3">
      <c r="A37" s="9" t="s">
        <v>262</v>
      </c>
      <c r="B37" s="9" t="s">
        <v>82</v>
      </c>
      <c r="C37" s="9">
        <v>43.661177000000002</v>
      </c>
      <c r="D37" s="9">
        <v>-79.500382000000002</v>
      </c>
      <c r="E37" s="9">
        <v>5.9816872255471392</v>
      </c>
      <c r="F37" s="13">
        <v>43651</v>
      </c>
      <c r="G37" s="11">
        <f t="shared" si="22"/>
        <v>0</v>
      </c>
      <c r="R37" s="32">
        <f t="shared" si="23"/>
        <v>0</v>
      </c>
      <c r="V37" s="19">
        <f t="shared" si="24"/>
        <v>0</v>
      </c>
      <c r="Y37" s="35">
        <f t="shared" si="25"/>
        <v>0</v>
      </c>
      <c r="AB37" s="10">
        <f t="shared" si="26"/>
        <v>0</v>
      </c>
      <c r="AG37" s="32">
        <f t="shared" si="27"/>
        <v>1</v>
      </c>
      <c r="AJ37" s="19">
        <f t="shared" si="28"/>
        <v>0</v>
      </c>
      <c r="AL37" s="19">
        <f t="shared" si="29"/>
        <v>0</v>
      </c>
      <c r="AO37" s="19">
        <f t="shared" si="30"/>
        <v>0</v>
      </c>
      <c r="AS37" s="33">
        <f t="shared" si="31"/>
        <v>1</v>
      </c>
      <c r="AV37" s="18">
        <v>1</v>
      </c>
      <c r="BB37" s="45">
        <f t="shared" si="32"/>
        <v>0</v>
      </c>
      <c r="BG37" s="44">
        <f t="shared" si="33"/>
        <v>0</v>
      </c>
      <c r="BM37" s="9">
        <f t="shared" si="0"/>
        <v>1</v>
      </c>
      <c r="BN37" s="9">
        <v>2</v>
      </c>
      <c r="BO37" s="9">
        <v>0</v>
      </c>
      <c r="BP37" s="9">
        <v>3</v>
      </c>
      <c r="BV37" s="9">
        <f t="shared" si="34"/>
        <v>1</v>
      </c>
      <c r="BW37" s="9">
        <f t="shared" si="35"/>
        <v>0</v>
      </c>
      <c r="BX37" s="9">
        <f t="shared" si="36"/>
        <v>0</v>
      </c>
      <c r="BY37" s="9">
        <f t="shared" si="37"/>
        <v>0</v>
      </c>
      <c r="BZ37" s="9">
        <f t="shared" si="38"/>
        <v>0</v>
      </c>
      <c r="CA37" s="9">
        <f t="shared" si="39"/>
        <v>0</v>
      </c>
      <c r="CB37" s="9">
        <f t="shared" si="40"/>
        <v>0</v>
      </c>
      <c r="CC37" s="9">
        <f t="shared" si="41"/>
        <v>0</v>
      </c>
      <c r="CD37" s="9">
        <f t="shared" si="42"/>
        <v>0</v>
      </c>
      <c r="CE37" s="9">
        <f t="shared" si="10"/>
        <v>0</v>
      </c>
      <c r="CF37" s="9">
        <f t="shared" si="43"/>
        <v>0</v>
      </c>
      <c r="CH37" s="9">
        <f t="shared" si="44"/>
        <v>1</v>
      </c>
      <c r="CJ37" s="9">
        <f t="shared" si="45"/>
        <v>1</v>
      </c>
      <c r="CL37" s="9">
        <f t="shared" si="46"/>
        <v>1</v>
      </c>
      <c r="CM37" s="9">
        <f t="shared" si="47"/>
        <v>0</v>
      </c>
      <c r="CN37" s="9">
        <f t="shared" si="48"/>
        <v>0</v>
      </c>
      <c r="CP37" s="9">
        <f t="shared" si="49"/>
        <v>1</v>
      </c>
      <c r="CQ37" s="9">
        <f t="shared" si="50"/>
        <v>0</v>
      </c>
      <c r="CR37" s="9">
        <f t="shared" si="51"/>
        <v>0</v>
      </c>
      <c r="CT37" s="9">
        <f t="shared" si="52"/>
        <v>1</v>
      </c>
      <c r="CU37" s="9">
        <f t="shared" si="21"/>
        <v>1</v>
      </c>
    </row>
    <row r="38" spans="1:99" x14ac:dyDescent="0.3">
      <c r="A38" s="9" t="s">
        <v>262</v>
      </c>
      <c r="B38" s="9" t="s">
        <v>83</v>
      </c>
      <c r="C38" s="9">
        <v>43.661177000000002</v>
      </c>
      <c r="D38" s="9">
        <v>-79.500382000000002</v>
      </c>
      <c r="E38" s="9">
        <v>5.9816872255471392</v>
      </c>
      <c r="F38" s="13">
        <v>43651</v>
      </c>
      <c r="G38" s="11">
        <f t="shared" si="22"/>
        <v>0</v>
      </c>
      <c r="R38" s="32">
        <f t="shared" si="23"/>
        <v>0</v>
      </c>
      <c r="V38" s="19">
        <f t="shared" si="24"/>
        <v>0</v>
      </c>
      <c r="Y38" s="35">
        <f t="shared" si="25"/>
        <v>0</v>
      </c>
      <c r="AB38" s="10">
        <f t="shared" si="26"/>
        <v>0</v>
      </c>
      <c r="AG38" s="32">
        <f t="shared" si="27"/>
        <v>1</v>
      </c>
      <c r="AJ38" s="19">
        <f t="shared" si="28"/>
        <v>0</v>
      </c>
      <c r="AL38" s="19">
        <f t="shared" si="29"/>
        <v>0</v>
      </c>
      <c r="AO38" s="19">
        <f t="shared" si="30"/>
        <v>0</v>
      </c>
      <c r="AS38" s="33">
        <f t="shared" si="31"/>
        <v>1</v>
      </c>
      <c r="AV38" s="18">
        <v>1</v>
      </c>
      <c r="BB38" s="45">
        <f t="shared" si="32"/>
        <v>0</v>
      </c>
      <c r="BG38" s="44">
        <f t="shared" si="33"/>
        <v>0</v>
      </c>
      <c r="BM38" s="9">
        <f t="shared" si="0"/>
        <v>0</v>
      </c>
      <c r="BN38" s="9">
        <v>1</v>
      </c>
      <c r="BO38" s="9">
        <v>1</v>
      </c>
      <c r="BP38" s="9">
        <v>2</v>
      </c>
      <c r="BV38" s="9">
        <f t="shared" si="34"/>
        <v>1</v>
      </c>
      <c r="BW38" s="9">
        <f t="shared" si="35"/>
        <v>0</v>
      </c>
      <c r="BX38" s="9">
        <f t="shared" si="36"/>
        <v>0</v>
      </c>
      <c r="BY38" s="9">
        <f t="shared" si="37"/>
        <v>0</v>
      </c>
      <c r="BZ38" s="9">
        <f t="shared" si="38"/>
        <v>0</v>
      </c>
      <c r="CA38" s="9">
        <f t="shared" si="39"/>
        <v>0</v>
      </c>
      <c r="CB38" s="9">
        <f t="shared" si="40"/>
        <v>0</v>
      </c>
      <c r="CC38" s="9">
        <f t="shared" si="41"/>
        <v>0</v>
      </c>
      <c r="CD38" s="9">
        <f t="shared" si="42"/>
        <v>0</v>
      </c>
      <c r="CE38" s="9">
        <f t="shared" si="10"/>
        <v>0</v>
      </c>
      <c r="CF38" s="9">
        <f t="shared" si="43"/>
        <v>0</v>
      </c>
      <c r="CH38" s="9">
        <f t="shared" si="44"/>
        <v>1</v>
      </c>
      <c r="CJ38" s="9">
        <f t="shared" si="45"/>
        <v>1</v>
      </c>
      <c r="CL38" s="9">
        <f t="shared" si="46"/>
        <v>1</v>
      </c>
      <c r="CM38" s="9">
        <f t="shared" si="47"/>
        <v>0</v>
      </c>
      <c r="CN38" s="9">
        <f t="shared" si="48"/>
        <v>0</v>
      </c>
      <c r="CP38" s="9">
        <f t="shared" si="49"/>
        <v>1</v>
      </c>
      <c r="CQ38" s="9">
        <f t="shared" si="50"/>
        <v>0</v>
      </c>
      <c r="CR38" s="9">
        <f t="shared" si="51"/>
        <v>0</v>
      </c>
      <c r="CT38" s="9">
        <f t="shared" si="52"/>
        <v>1</v>
      </c>
      <c r="CU38" s="9">
        <f t="shared" si="21"/>
        <v>1</v>
      </c>
    </row>
    <row r="39" spans="1:99" x14ac:dyDescent="0.3">
      <c r="A39" s="9" t="s">
        <v>272</v>
      </c>
      <c r="B39" s="9" t="s">
        <v>79</v>
      </c>
      <c r="C39" s="9">
        <v>43.711948</v>
      </c>
      <c r="D39" s="9">
        <v>-79.535893999999999</v>
      </c>
      <c r="E39" s="9">
        <v>8.6452662829363174</v>
      </c>
      <c r="F39" s="13">
        <v>43654</v>
      </c>
      <c r="G39" s="11">
        <f t="shared" si="22"/>
        <v>0</v>
      </c>
      <c r="R39" s="32">
        <f t="shared" si="23"/>
        <v>0</v>
      </c>
      <c r="V39" s="19">
        <f t="shared" si="24"/>
        <v>0</v>
      </c>
      <c r="Y39" s="35">
        <f t="shared" si="25"/>
        <v>0</v>
      </c>
      <c r="AB39" s="10">
        <f t="shared" si="26"/>
        <v>0</v>
      </c>
      <c r="AG39" s="32">
        <f t="shared" si="27"/>
        <v>0</v>
      </c>
      <c r="AJ39" s="19">
        <f t="shared" si="28"/>
        <v>0</v>
      </c>
      <c r="AL39" s="19">
        <f t="shared" si="29"/>
        <v>0</v>
      </c>
      <c r="AO39" s="19">
        <f t="shared" si="30"/>
        <v>0</v>
      </c>
      <c r="AS39" s="33">
        <f t="shared" si="31"/>
        <v>0</v>
      </c>
      <c r="BB39" s="45">
        <f t="shared" si="32"/>
        <v>1</v>
      </c>
      <c r="BD39" s="43">
        <v>1</v>
      </c>
      <c r="BG39" s="44">
        <f t="shared" si="33"/>
        <v>0</v>
      </c>
      <c r="BM39" s="9">
        <f t="shared" si="0"/>
        <v>2</v>
      </c>
      <c r="BN39" s="9">
        <v>1</v>
      </c>
      <c r="BO39" s="9">
        <v>0</v>
      </c>
      <c r="BP39" s="9">
        <v>3</v>
      </c>
      <c r="BR39" s="9" t="s">
        <v>117</v>
      </c>
      <c r="BV39" s="9">
        <f t="shared" si="34"/>
        <v>0</v>
      </c>
      <c r="BW39" s="9">
        <f t="shared" si="35"/>
        <v>0</v>
      </c>
      <c r="BX39" s="9">
        <f t="shared" si="36"/>
        <v>0</v>
      </c>
      <c r="BY39" s="9">
        <f t="shared" si="37"/>
        <v>0</v>
      </c>
      <c r="BZ39" s="9">
        <f t="shared" si="38"/>
        <v>0</v>
      </c>
      <c r="CA39" s="9">
        <f t="shared" si="39"/>
        <v>0</v>
      </c>
      <c r="CB39" s="9">
        <f t="shared" si="40"/>
        <v>0</v>
      </c>
      <c r="CC39" s="9">
        <f t="shared" si="41"/>
        <v>0</v>
      </c>
      <c r="CD39" s="9">
        <f t="shared" si="42"/>
        <v>1</v>
      </c>
      <c r="CE39" s="9">
        <f t="shared" si="10"/>
        <v>1</v>
      </c>
      <c r="CF39" s="9">
        <f t="shared" si="43"/>
        <v>0</v>
      </c>
      <c r="CH39" s="9">
        <f t="shared" si="44"/>
        <v>2</v>
      </c>
      <c r="CJ39" s="9">
        <f t="shared" si="45"/>
        <v>0</v>
      </c>
      <c r="CL39" s="9">
        <f t="shared" si="46"/>
        <v>0</v>
      </c>
      <c r="CM39" s="9">
        <f t="shared" si="47"/>
        <v>0</v>
      </c>
      <c r="CN39" s="9">
        <f t="shared" si="48"/>
        <v>1</v>
      </c>
      <c r="CP39" s="9">
        <f t="shared" si="49"/>
        <v>0</v>
      </c>
      <c r="CQ39" s="9">
        <f t="shared" si="50"/>
        <v>0</v>
      </c>
      <c r="CR39" s="9">
        <f t="shared" si="51"/>
        <v>0</v>
      </c>
      <c r="CT39" s="9">
        <f t="shared" si="52"/>
        <v>3</v>
      </c>
      <c r="CU39" s="9">
        <f t="shared" si="21"/>
        <v>2</v>
      </c>
    </row>
    <row r="40" spans="1:99" x14ac:dyDescent="0.3">
      <c r="A40" s="9" t="s">
        <v>272</v>
      </c>
      <c r="B40" s="9" t="s">
        <v>82</v>
      </c>
      <c r="C40" s="9">
        <v>43.711948</v>
      </c>
      <c r="D40" s="9">
        <v>-79.535893999999999</v>
      </c>
      <c r="E40" s="9">
        <v>8.6452662829363174</v>
      </c>
      <c r="F40" s="13">
        <v>43654</v>
      </c>
      <c r="G40" s="11">
        <f t="shared" si="22"/>
        <v>0</v>
      </c>
      <c r="R40" s="32">
        <f t="shared" si="23"/>
        <v>0</v>
      </c>
      <c r="V40" s="19">
        <f t="shared" si="24"/>
        <v>0</v>
      </c>
      <c r="Y40" s="35">
        <f t="shared" si="25"/>
        <v>0</v>
      </c>
      <c r="AB40" s="10">
        <f t="shared" si="26"/>
        <v>0</v>
      </c>
      <c r="AG40" s="32">
        <f t="shared" si="27"/>
        <v>0</v>
      </c>
      <c r="AJ40" s="19">
        <f t="shared" si="28"/>
        <v>0</v>
      </c>
      <c r="AL40" s="19">
        <f t="shared" si="29"/>
        <v>0</v>
      </c>
      <c r="AO40" s="19">
        <f t="shared" si="30"/>
        <v>0</v>
      </c>
      <c r="AS40" s="33">
        <f t="shared" si="31"/>
        <v>0</v>
      </c>
      <c r="BB40" s="45">
        <f t="shared" si="32"/>
        <v>0</v>
      </c>
      <c r="BG40" s="44">
        <f t="shared" si="33"/>
        <v>0</v>
      </c>
      <c r="BM40" s="9">
        <f t="shared" si="0"/>
        <v>3</v>
      </c>
      <c r="BN40" s="9">
        <v>3</v>
      </c>
      <c r="BO40" s="9">
        <v>0</v>
      </c>
      <c r="BP40" s="9">
        <v>6</v>
      </c>
      <c r="BR40" s="9" t="s">
        <v>119</v>
      </c>
      <c r="BV40" s="9">
        <f t="shared" si="34"/>
        <v>0</v>
      </c>
      <c r="BW40" s="9">
        <f t="shared" si="35"/>
        <v>0</v>
      </c>
      <c r="BX40" s="9">
        <f t="shared" si="36"/>
        <v>0</v>
      </c>
      <c r="BY40" s="9">
        <f t="shared" si="37"/>
        <v>0</v>
      </c>
      <c r="BZ40" s="9">
        <f t="shared" si="38"/>
        <v>0</v>
      </c>
      <c r="CA40" s="9">
        <f t="shared" si="39"/>
        <v>0</v>
      </c>
      <c r="CB40" s="9">
        <f t="shared" si="40"/>
        <v>0</v>
      </c>
      <c r="CC40" s="9">
        <f t="shared" si="41"/>
        <v>0</v>
      </c>
      <c r="CD40" s="9">
        <f t="shared" si="42"/>
        <v>0</v>
      </c>
      <c r="CE40" s="9">
        <f t="shared" si="10"/>
        <v>0</v>
      </c>
      <c r="CF40" s="9">
        <f t="shared" si="43"/>
        <v>0</v>
      </c>
      <c r="CH40" s="9">
        <f t="shared" si="44"/>
        <v>0</v>
      </c>
      <c r="CJ40" s="9">
        <f t="shared" si="45"/>
        <v>0</v>
      </c>
      <c r="CL40" s="9">
        <f t="shared" si="46"/>
        <v>0</v>
      </c>
      <c r="CM40" s="9">
        <f t="shared" si="47"/>
        <v>0</v>
      </c>
      <c r="CN40" s="9">
        <f t="shared" si="48"/>
        <v>0</v>
      </c>
      <c r="CP40" s="9">
        <f t="shared" si="49"/>
        <v>0</v>
      </c>
      <c r="CQ40" s="9">
        <f t="shared" si="50"/>
        <v>0</v>
      </c>
      <c r="CR40" s="9">
        <f t="shared" si="51"/>
        <v>0</v>
      </c>
      <c r="CT40" s="9">
        <f t="shared" si="52"/>
        <v>0</v>
      </c>
      <c r="CU40" s="9">
        <f t="shared" si="21"/>
        <v>0</v>
      </c>
    </row>
    <row r="41" spans="1:99" x14ac:dyDescent="0.3">
      <c r="A41" s="9" t="s">
        <v>272</v>
      </c>
      <c r="B41" s="9" t="s">
        <v>83</v>
      </c>
      <c r="C41" s="9">
        <v>43.711948</v>
      </c>
      <c r="D41" s="9">
        <v>-79.535893999999999</v>
      </c>
      <c r="E41" s="9">
        <v>8.6452662829363174</v>
      </c>
      <c r="F41" s="13">
        <v>43654</v>
      </c>
      <c r="G41" s="11">
        <f t="shared" si="22"/>
        <v>0</v>
      </c>
      <c r="R41" s="32">
        <f t="shared" si="23"/>
        <v>0</v>
      </c>
      <c r="V41" s="19">
        <f t="shared" si="24"/>
        <v>0</v>
      </c>
      <c r="Y41" s="35">
        <f t="shared" si="25"/>
        <v>0</v>
      </c>
      <c r="AB41" s="10">
        <f t="shared" si="26"/>
        <v>0</v>
      </c>
      <c r="AG41" s="32">
        <f t="shared" si="27"/>
        <v>0</v>
      </c>
      <c r="AJ41" s="19">
        <f t="shared" si="28"/>
        <v>0</v>
      </c>
      <c r="AL41" s="19">
        <f t="shared" si="29"/>
        <v>0</v>
      </c>
      <c r="AO41" s="19">
        <f t="shared" si="30"/>
        <v>0</v>
      </c>
      <c r="AS41" s="33">
        <f t="shared" si="31"/>
        <v>0</v>
      </c>
      <c r="BB41" s="45">
        <f t="shared" si="32"/>
        <v>0</v>
      </c>
      <c r="BG41" s="44">
        <f t="shared" si="33"/>
        <v>0</v>
      </c>
      <c r="BM41" s="9">
        <f t="shared" si="0"/>
        <v>4</v>
      </c>
      <c r="BN41" s="9">
        <v>3</v>
      </c>
      <c r="BO41" s="9">
        <v>0</v>
      </c>
      <c r="BP41" s="9">
        <v>7</v>
      </c>
      <c r="BR41" s="9" t="s">
        <v>120</v>
      </c>
      <c r="BV41" s="9">
        <f t="shared" si="34"/>
        <v>0</v>
      </c>
      <c r="BW41" s="9">
        <f t="shared" si="35"/>
        <v>0</v>
      </c>
      <c r="BX41" s="9">
        <f t="shared" si="36"/>
        <v>0</v>
      </c>
      <c r="BY41" s="9">
        <f t="shared" si="37"/>
        <v>0</v>
      </c>
      <c r="BZ41" s="9">
        <f t="shared" si="38"/>
        <v>0</v>
      </c>
      <c r="CA41" s="9">
        <f t="shared" si="39"/>
        <v>0</v>
      </c>
      <c r="CB41" s="9">
        <f t="shared" si="40"/>
        <v>0</v>
      </c>
      <c r="CC41" s="9">
        <f t="shared" si="41"/>
        <v>0</v>
      </c>
      <c r="CD41" s="9">
        <f t="shared" si="42"/>
        <v>0</v>
      </c>
      <c r="CE41" s="9">
        <f t="shared" si="10"/>
        <v>0</v>
      </c>
      <c r="CF41" s="9">
        <f t="shared" si="43"/>
        <v>0</v>
      </c>
      <c r="CH41" s="9">
        <f t="shared" si="44"/>
        <v>0</v>
      </c>
      <c r="CJ41" s="9">
        <f t="shared" si="45"/>
        <v>0</v>
      </c>
      <c r="CL41" s="9">
        <f t="shared" si="46"/>
        <v>0</v>
      </c>
      <c r="CM41" s="9">
        <f t="shared" si="47"/>
        <v>0</v>
      </c>
      <c r="CN41" s="9">
        <f t="shared" si="48"/>
        <v>0</v>
      </c>
      <c r="CP41" s="9">
        <f t="shared" si="49"/>
        <v>0</v>
      </c>
      <c r="CQ41" s="9">
        <f t="shared" si="50"/>
        <v>0</v>
      </c>
      <c r="CR41" s="9">
        <f t="shared" si="51"/>
        <v>0</v>
      </c>
      <c r="CT41" s="9">
        <f t="shared" si="52"/>
        <v>0</v>
      </c>
      <c r="CU41" s="9">
        <f t="shared" si="21"/>
        <v>0</v>
      </c>
    </row>
    <row r="42" spans="1:99" x14ac:dyDescent="0.3">
      <c r="A42" s="9" t="s">
        <v>276</v>
      </c>
      <c r="B42" s="9" t="s">
        <v>79</v>
      </c>
      <c r="C42" s="9">
        <v>43.484110999999999</v>
      </c>
      <c r="D42" s="9">
        <v>-79.837701999999993</v>
      </c>
      <c r="E42" s="9">
        <v>25.777914157727512</v>
      </c>
      <c r="F42" s="13">
        <v>43655</v>
      </c>
      <c r="G42" s="11">
        <f t="shared" si="22"/>
        <v>0</v>
      </c>
      <c r="R42" s="32">
        <f t="shared" si="23"/>
        <v>0</v>
      </c>
      <c r="V42" s="19">
        <f t="shared" si="24"/>
        <v>0</v>
      </c>
      <c r="Y42" s="35">
        <f t="shared" si="25"/>
        <v>0</v>
      </c>
      <c r="AB42" s="10">
        <f t="shared" si="26"/>
        <v>0</v>
      </c>
      <c r="AG42" s="32">
        <f t="shared" si="27"/>
        <v>5</v>
      </c>
      <c r="AH42" s="29">
        <v>3</v>
      </c>
      <c r="AJ42" s="19">
        <f t="shared" si="28"/>
        <v>0</v>
      </c>
      <c r="AL42" s="19">
        <f t="shared" si="29"/>
        <v>0</v>
      </c>
      <c r="AO42" s="19">
        <f t="shared" si="30"/>
        <v>0</v>
      </c>
      <c r="AS42" s="33">
        <f t="shared" si="31"/>
        <v>2</v>
      </c>
      <c r="AW42" s="18">
        <v>2</v>
      </c>
      <c r="BB42" s="45">
        <f t="shared" si="32"/>
        <v>0</v>
      </c>
      <c r="BG42" s="44">
        <f t="shared" si="33"/>
        <v>0</v>
      </c>
      <c r="BM42" s="9" t="e">
        <f t="shared" si="0"/>
        <v>#VALUE!</v>
      </c>
      <c r="BN42" s="9" t="s">
        <v>80</v>
      </c>
      <c r="BO42" s="9" t="s">
        <v>80</v>
      </c>
      <c r="BP42" s="9" t="s">
        <v>80</v>
      </c>
      <c r="BR42" s="9" t="s">
        <v>121</v>
      </c>
      <c r="BV42" s="9">
        <f t="shared" si="34"/>
        <v>2</v>
      </c>
      <c r="BW42" s="9">
        <f t="shared" si="35"/>
        <v>0</v>
      </c>
      <c r="BX42" s="9">
        <f t="shared" si="36"/>
        <v>0</v>
      </c>
      <c r="BY42" s="9">
        <f t="shared" si="37"/>
        <v>0</v>
      </c>
      <c r="BZ42" s="9">
        <f t="shared" si="38"/>
        <v>0</v>
      </c>
      <c r="CA42" s="9">
        <f t="shared" si="39"/>
        <v>0</v>
      </c>
      <c r="CB42" s="9">
        <f t="shared" si="40"/>
        <v>0</v>
      </c>
      <c r="CC42" s="9">
        <f t="shared" si="41"/>
        <v>0</v>
      </c>
      <c r="CD42" s="9">
        <f t="shared" si="42"/>
        <v>0</v>
      </c>
      <c r="CE42" s="9">
        <f t="shared" si="10"/>
        <v>0</v>
      </c>
      <c r="CF42" s="9">
        <f t="shared" si="43"/>
        <v>0</v>
      </c>
      <c r="CH42" s="9">
        <f t="shared" si="44"/>
        <v>2</v>
      </c>
      <c r="CJ42" s="9">
        <f t="shared" si="45"/>
        <v>5</v>
      </c>
      <c r="CL42" s="9">
        <f t="shared" si="46"/>
        <v>2</v>
      </c>
      <c r="CM42" s="9">
        <f t="shared" si="47"/>
        <v>0</v>
      </c>
      <c r="CN42" s="9">
        <f t="shared" si="48"/>
        <v>3</v>
      </c>
      <c r="CP42" s="9">
        <f t="shared" si="49"/>
        <v>2</v>
      </c>
      <c r="CQ42" s="9">
        <f t="shared" si="50"/>
        <v>0</v>
      </c>
      <c r="CR42" s="9">
        <f t="shared" si="51"/>
        <v>3</v>
      </c>
      <c r="CT42" s="9">
        <f t="shared" si="52"/>
        <v>1</v>
      </c>
      <c r="CU42" s="9">
        <f t="shared" si="21"/>
        <v>1</v>
      </c>
    </row>
    <row r="43" spans="1:99" x14ac:dyDescent="0.3">
      <c r="A43" s="9" t="s">
        <v>276</v>
      </c>
      <c r="B43" s="9" t="s">
        <v>82</v>
      </c>
      <c r="C43" s="9">
        <v>43.484110999999999</v>
      </c>
      <c r="D43" s="9">
        <v>-79.837701999999993</v>
      </c>
      <c r="E43" s="9">
        <v>25.777914157727512</v>
      </c>
      <c r="F43" s="13">
        <v>43655</v>
      </c>
      <c r="G43" s="11">
        <f t="shared" si="22"/>
        <v>0</v>
      </c>
      <c r="R43" s="32">
        <f t="shared" si="23"/>
        <v>0</v>
      </c>
      <c r="V43" s="19">
        <f t="shared" si="24"/>
        <v>0</v>
      </c>
      <c r="Y43" s="35">
        <f t="shared" si="25"/>
        <v>0</v>
      </c>
      <c r="AB43" s="10">
        <f t="shared" si="26"/>
        <v>0</v>
      </c>
      <c r="AG43" s="32">
        <f t="shared" si="27"/>
        <v>2</v>
      </c>
      <c r="AJ43" s="19">
        <f t="shared" si="28"/>
        <v>0</v>
      </c>
      <c r="AL43" s="19">
        <f t="shared" si="29"/>
        <v>0</v>
      </c>
      <c r="AO43" s="19">
        <f t="shared" si="30"/>
        <v>0</v>
      </c>
      <c r="AS43" s="33">
        <f t="shared" si="31"/>
        <v>2</v>
      </c>
      <c r="AW43" s="18">
        <v>2</v>
      </c>
      <c r="BB43" s="45">
        <f t="shared" si="32"/>
        <v>0</v>
      </c>
      <c r="BG43" s="44">
        <f t="shared" si="33"/>
        <v>0</v>
      </c>
      <c r="BJ43" s="26">
        <v>4</v>
      </c>
      <c r="BM43" s="9">
        <f t="shared" si="0"/>
        <v>1</v>
      </c>
      <c r="BN43" s="9">
        <v>2</v>
      </c>
      <c r="BO43" s="9">
        <v>0</v>
      </c>
      <c r="BP43" s="9">
        <v>3</v>
      </c>
      <c r="BR43" s="9" t="s">
        <v>123</v>
      </c>
      <c r="BV43" s="9">
        <f t="shared" si="34"/>
        <v>2</v>
      </c>
      <c r="BW43" s="9">
        <f t="shared" si="35"/>
        <v>0</v>
      </c>
      <c r="BX43" s="9">
        <f t="shared" si="36"/>
        <v>0</v>
      </c>
      <c r="BY43" s="9">
        <f t="shared" si="37"/>
        <v>0</v>
      </c>
      <c r="BZ43" s="9">
        <f t="shared" si="38"/>
        <v>0</v>
      </c>
      <c r="CA43" s="9">
        <f t="shared" si="39"/>
        <v>0</v>
      </c>
      <c r="CB43" s="9">
        <f t="shared" si="40"/>
        <v>0</v>
      </c>
      <c r="CC43" s="9">
        <f t="shared" si="41"/>
        <v>0</v>
      </c>
      <c r="CD43" s="9">
        <f t="shared" si="42"/>
        <v>0</v>
      </c>
      <c r="CE43" s="9">
        <f t="shared" si="10"/>
        <v>0</v>
      </c>
      <c r="CF43" s="9">
        <f t="shared" si="43"/>
        <v>0</v>
      </c>
      <c r="CH43" s="9">
        <f t="shared" si="44"/>
        <v>6</v>
      </c>
      <c r="CJ43" s="9">
        <f t="shared" si="45"/>
        <v>2</v>
      </c>
      <c r="CL43" s="9">
        <f t="shared" si="46"/>
        <v>6</v>
      </c>
      <c r="CM43" s="9">
        <f t="shared" si="47"/>
        <v>0</v>
      </c>
      <c r="CN43" s="9">
        <f t="shared" si="48"/>
        <v>0</v>
      </c>
      <c r="CP43" s="9">
        <f t="shared" si="49"/>
        <v>2</v>
      </c>
      <c r="CQ43" s="9">
        <f t="shared" si="50"/>
        <v>0</v>
      </c>
      <c r="CR43" s="9">
        <f t="shared" si="51"/>
        <v>0</v>
      </c>
      <c r="CT43" s="9">
        <f t="shared" si="52"/>
        <v>2</v>
      </c>
      <c r="CU43" s="9">
        <f t="shared" si="21"/>
        <v>1</v>
      </c>
    </row>
    <row r="44" spans="1:99" x14ac:dyDescent="0.3">
      <c r="A44" s="9" t="s">
        <v>276</v>
      </c>
      <c r="B44" s="9" t="s">
        <v>83</v>
      </c>
      <c r="C44" s="9">
        <v>43.484110999999999</v>
      </c>
      <c r="D44" s="9">
        <v>-79.837701999999993</v>
      </c>
      <c r="E44" s="9">
        <v>25.777914157727512</v>
      </c>
      <c r="F44" s="13">
        <v>43655</v>
      </c>
      <c r="G44" s="11">
        <f t="shared" si="22"/>
        <v>0</v>
      </c>
      <c r="R44" s="32">
        <f t="shared" si="23"/>
        <v>0</v>
      </c>
      <c r="V44" s="19">
        <f t="shared" si="24"/>
        <v>0</v>
      </c>
      <c r="Y44" s="35">
        <f t="shared" si="25"/>
        <v>0</v>
      </c>
      <c r="AB44" s="10">
        <f t="shared" si="26"/>
        <v>0</v>
      </c>
      <c r="AG44" s="32">
        <f t="shared" si="27"/>
        <v>1</v>
      </c>
      <c r="AJ44" s="19">
        <f t="shared" si="28"/>
        <v>0</v>
      </c>
      <c r="AL44" s="19">
        <f t="shared" si="29"/>
        <v>0</v>
      </c>
      <c r="AO44" s="19">
        <f t="shared" si="30"/>
        <v>0</v>
      </c>
      <c r="AS44" s="33">
        <f t="shared" si="31"/>
        <v>1</v>
      </c>
      <c r="AW44" s="18">
        <v>1</v>
      </c>
      <c r="BB44" s="45">
        <f t="shared" si="32"/>
        <v>0</v>
      </c>
      <c r="BG44" s="44">
        <f t="shared" si="33"/>
        <v>0</v>
      </c>
      <c r="BM44" s="9">
        <f t="shared" si="0"/>
        <v>0</v>
      </c>
      <c r="BN44" s="9">
        <v>3</v>
      </c>
      <c r="BO44" s="9">
        <v>0</v>
      </c>
      <c r="BP44" s="9">
        <v>3</v>
      </c>
      <c r="BR44" s="9" t="s">
        <v>124</v>
      </c>
      <c r="BV44" s="9">
        <f t="shared" si="34"/>
        <v>1</v>
      </c>
      <c r="BW44" s="9">
        <f t="shared" si="35"/>
        <v>0</v>
      </c>
      <c r="BX44" s="9">
        <f t="shared" si="36"/>
        <v>0</v>
      </c>
      <c r="BY44" s="9">
        <f t="shared" si="37"/>
        <v>0</v>
      </c>
      <c r="BZ44" s="9">
        <f t="shared" si="38"/>
        <v>0</v>
      </c>
      <c r="CA44" s="9">
        <f t="shared" si="39"/>
        <v>0</v>
      </c>
      <c r="CB44" s="9">
        <f t="shared" si="40"/>
        <v>0</v>
      </c>
      <c r="CC44" s="9">
        <f t="shared" si="41"/>
        <v>0</v>
      </c>
      <c r="CD44" s="9">
        <f t="shared" si="42"/>
        <v>0</v>
      </c>
      <c r="CE44" s="9">
        <f t="shared" si="10"/>
        <v>0</v>
      </c>
      <c r="CF44" s="9">
        <f t="shared" si="43"/>
        <v>0</v>
      </c>
      <c r="CH44" s="9">
        <f t="shared" si="44"/>
        <v>1</v>
      </c>
      <c r="CJ44" s="9">
        <f t="shared" si="45"/>
        <v>1</v>
      </c>
      <c r="CL44" s="9">
        <f t="shared" si="46"/>
        <v>1</v>
      </c>
      <c r="CM44" s="9">
        <f t="shared" si="47"/>
        <v>0</v>
      </c>
      <c r="CN44" s="9">
        <f t="shared" si="48"/>
        <v>0</v>
      </c>
      <c r="CP44" s="9">
        <f t="shared" si="49"/>
        <v>1</v>
      </c>
      <c r="CQ44" s="9">
        <f t="shared" si="50"/>
        <v>0</v>
      </c>
      <c r="CR44" s="9">
        <f t="shared" si="51"/>
        <v>0</v>
      </c>
      <c r="CT44" s="9">
        <f t="shared" si="52"/>
        <v>1</v>
      </c>
      <c r="CU44" s="9">
        <f t="shared" si="21"/>
        <v>1</v>
      </c>
    </row>
    <row r="45" spans="1:99" x14ac:dyDescent="0.3">
      <c r="A45" s="9" t="s">
        <v>293</v>
      </c>
      <c r="B45" s="9" t="s">
        <v>219</v>
      </c>
      <c r="C45" s="9">
        <v>43.414009999999998</v>
      </c>
      <c r="D45" s="9">
        <v>-79.953028000000003</v>
      </c>
      <c r="E45" s="9">
        <v>33.189520440162525</v>
      </c>
      <c r="F45" s="13">
        <v>43649</v>
      </c>
      <c r="G45" s="11">
        <f t="shared" si="22"/>
        <v>0</v>
      </c>
      <c r="R45" s="32">
        <f t="shared" si="23"/>
        <v>0</v>
      </c>
      <c r="V45" s="19">
        <f t="shared" si="24"/>
        <v>0</v>
      </c>
      <c r="Y45" s="35">
        <f t="shared" si="25"/>
        <v>0</v>
      </c>
      <c r="AB45" s="10">
        <f t="shared" si="26"/>
        <v>0</v>
      </c>
      <c r="AG45" s="32">
        <f t="shared" si="27"/>
        <v>0</v>
      </c>
      <c r="AJ45" s="19">
        <f t="shared" si="28"/>
        <v>0</v>
      </c>
      <c r="AL45" s="19">
        <f t="shared" si="29"/>
        <v>0</v>
      </c>
      <c r="AO45" s="19">
        <f t="shared" si="30"/>
        <v>0</v>
      </c>
      <c r="AS45" s="33">
        <f t="shared" si="31"/>
        <v>0</v>
      </c>
      <c r="BB45" s="45">
        <f t="shared" si="32"/>
        <v>0</v>
      </c>
      <c r="BG45" s="44">
        <f t="shared" si="33"/>
        <v>0</v>
      </c>
      <c r="BM45" s="9">
        <f t="shared" si="0"/>
        <v>1</v>
      </c>
      <c r="BN45" s="9">
        <v>4</v>
      </c>
      <c r="BO45" s="9">
        <v>0</v>
      </c>
      <c r="BP45" s="9">
        <v>5</v>
      </c>
      <c r="BV45" s="9">
        <f t="shared" si="34"/>
        <v>0</v>
      </c>
      <c r="BW45" s="9">
        <f t="shared" si="35"/>
        <v>0</v>
      </c>
      <c r="BX45" s="9">
        <f t="shared" si="36"/>
        <v>0</v>
      </c>
      <c r="BY45" s="9">
        <f t="shared" si="37"/>
        <v>0</v>
      </c>
      <c r="BZ45" s="9">
        <f t="shared" si="38"/>
        <v>0</v>
      </c>
      <c r="CA45" s="9">
        <f t="shared" si="39"/>
        <v>0</v>
      </c>
      <c r="CB45" s="9">
        <f t="shared" si="40"/>
        <v>0</v>
      </c>
      <c r="CC45" s="9">
        <f t="shared" si="41"/>
        <v>0</v>
      </c>
      <c r="CD45" s="9">
        <f t="shared" si="42"/>
        <v>0</v>
      </c>
      <c r="CE45" s="9">
        <f t="shared" si="10"/>
        <v>0</v>
      </c>
      <c r="CF45" s="9">
        <f t="shared" si="43"/>
        <v>0</v>
      </c>
      <c r="CH45" s="9">
        <f t="shared" si="44"/>
        <v>0</v>
      </c>
      <c r="CJ45" s="9">
        <f t="shared" si="45"/>
        <v>0</v>
      </c>
      <c r="CL45" s="9">
        <f t="shared" si="46"/>
        <v>0</v>
      </c>
      <c r="CM45" s="9">
        <f t="shared" si="47"/>
        <v>0</v>
      </c>
      <c r="CN45" s="9">
        <f t="shared" si="48"/>
        <v>0</v>
      </c>
      <c r="CP45" s="9">
        <f t="shared" si="49"/>
        <v>0</v>
      </c>
      <c r="CQ45" s="9">
        <f t="shared" si="50"/>
        <v>0</v>
      </c>
      <c r="CR45" s="9">
        <f t="shared" si="51"/>
        <v>0</v>
      </c>
      <c r="CT45" s="9">
        <f t="shared" si="52"/>
        <v>0</v>
      </c>
      <c r="CU45" s="9">
        <f t="shared" si="21"/>
        <v>0</v>
      </c>
    </row>
    <row r="46" spans="1:99" x14ac:dyDescent="0.3">
      <c r="A46" s="9" t="s">
        <v>293</v>
      </c>
      <c r="B46" s="9" t="s">
        <v>79</v>
      </c>
      <c r="C46" s="9">
        <v>43.414009999999998</v>
      </c>
      <c r="D46" s="9">
        <v>-79.953028000000003</v>
      </c>
      <c r="E46" s="9">
        <v>33.189520440162525</v>
      </c>
      <c r="F46" s="13">
        <v>43661</v>
      </c>
      <c r="G46" s="11">
        <f t="shared" si="22"/>
        <v>1</v>
      </c>
      <c r="Q46" s="12">
        <v>1</v>
      </c>
      <c r="R46" s="32">
        <f t="shared" si="23"/>
        <v>2</v>
      </c>
      <c r="T46" s="18">
        <v>2</v>
      </c>
      <c r="V46" s="19">
        <f t="shared" si="24"/>
        <v>0</v>
      </c>
      <c r="Y46" s="35">
        <f t="shared" si="25"/>
        <v>0</v>
      </c>
      <c r="AB46" s="10">
        <f t="shared" si="26"/>
        <v>0</v>
      </c>
      <c r="AG46" s="32">
        <f t="shared" si="27"/>
        <v>6</v>
      </c>
      <c r="AH46" s="29">
        <v>6</v>
      </c>
      <c r="AJ46" s="19">
        <f t="shared" si="28"/>
        <v>0</v>
      </c>
      <c r="AL46" s="19">
        <f t="shared" si="29"/>
        <v>0</v>
      </c>
      <c r="AO46" s="19">
        <f t="shared" si="30"/>
        <v>0</v>
      </c>
      <c r="AS46" s="33">
        <f t="shared" si="31"/>
        <v>0</v>
      </c>
      <c r="BB46" s="45">
        <f t="shared" si="32"/>
        <v>0</v>
      </c>
      <c r="BG46" s="44">
        <f t="shared" si="33"/>
        <v>0</v>
      </c>
      <c r="BL46" s="23">
        <v>1</v>
      </c>
      <c r="BM46" s="9">
        <f t="shared" si="0"/>
        <v>3</v>
      </c>
      <c r="BN46" s="9">
        <v>2</v>
      </c>
      <c r="BO46" s="9">
        <v>2</v>
      </c>
      <c r="BP46" s="9">
        <v>7</v>
      </c>
      <c r="BV46" s="9">
        <f t="shared" si="34"/>
        <v>0</v>
      </c>
      <c r="BW46" s="9">
        <f t="shared" si="35"/>
        <v>0</v>
      </c>
      <c r="BX46" s="9">
        <f t="shared" si="36"/>
        <v>0</v>
      </c>
      <c r="BY46" s="9">
        <f t="shared" si="37"/>
        <v>0</v>
      </c>
      <c r="BZ46" s="9">
        <f t="shared" si="38"/>
        <v>2</v>
      </c>
      <c r="CA46" s="9">
        <f t="shared" si="39"/>
        <v>1</v>
      </c>
      <c r="CB46" s="9">
        <f t="shared" si="40"/>
        <v>0</v>
      </c>
      <c r="CC46" s="9">
        <f t="shared" si="41"/>
        <v>0</v>
      </c>
      <c r="CD46" s="9">
        <f t="shared" si="42"/>
        <v>0</v>
      </c>
      <c r="CE46" s="9">
        <f t="shared" si="10"/>
        <v>0</v>
      </c>
      <c r="CF46" s="9">
        <f t="shared" si="43"/>
        <v>0</v>
      </c>
      <c r="CH46" s="9">
        <f t="shared" si="44"/>
        <v>1</v>
      </c>
      <c r="CJ46" s="9">
        <f t="shared" si="45"/>
        <v>9</v>
      </c>
      <c r="CL46" s="9">
        <f t="shared" si="46"/>
        <v>2</v>
      </c>
      <c r="CM46" s="9">
        <f t="shared" si="47"/>
        <v>1</v>
      </c>
      <c r="CN46" s="9">
        <f t="shared" si="48"/>
        <v>7</v>
      </c>
      <c r="CP46" s="9">
        <f t="shared" si="49"/>
        <v>2</v>
      </c>
      <c r="CQ46" s="9">
        <f t="shared" si="50"/>
        <v>1</v>
      </c>
      <c r="CR46" s="9">
        <f t="shared" si="51"/>
        <v>6</v>
      </c>
      <c r="CT46" s="9">
        <f t="shared" si="52"/>
        <v>3</v>
      </c>
      <c r="CU46" s="9">
        <f t="shared" si="21"/>
        <v>2</v>
      </c>
    </row>
    <row r="47" spans="1:99" x14ac:dyDescent="0.3">
      <c r="A47" s="9" t="s">
        <v>293</v>
      </c>
      <c r="B47" s="9" t="s">
        <v>82</v>
      </c>
      <c r="C47" s="9">
        <v>43.414009999999998</v>
      </c>
      <c r="D47" s="9">
        <v>-79.953028000000003</v>
      </c>
      <c r="E47" s="9">
        <v>33.189520440162525</v>
      </c>
      <c r="F47" s="13">
        <v>43661</v>
      </c>
      <c r="G47" s="11">
        <f t="shared" si="22"/>
        <v>0</v>
      </c>
      <c r="R47" s="32">
        <f t="shared" si="23"/>
        <v>0</v>
      </c>
      <c r="V47" s="19">
        <f t="shared" si="24"/>
        <v>0</v>
      </c>
      <c r="Y47" s="35">
        <f t="shared" si="25"/>
        <v>0</v>
      </c>
      <c r="AB47" s="10">
        <f t="shared" si="26"/>
        <v>2</v>
      </c>
      <c r="AE47" s="27">
        <v>2</v>
      </c>
      <c r="AG47" s="32">
        <f t="shared" si="27"/>
        <v>0</v>
      </c>
      <c r="AJ47" s="19">
        <f t="shared" si="28"/>
        <v>0</v>
      </c>
      <c r="AL47" s="19">
        <f t="shared" si="29"/>
        <v>0</v>
      </c>
      <c r="AO47" s="19">
        <f t="shared" si="30"/>
        <v>0</v>
      </c>
      <c r="AS47" s="33">
        <f t="shared" si="31"/>
        <v>0</v>
      </c>
      <c r="BB47" s="45">
        <f t="shared" si="32"/>
        <v>0</v>
      </c>
      <c r="BG47" s="44">
        <f t="shared" si="33"/>
        <v>0</v>
      </c>
      <c r="BM47" s="9">
        <f t="shared" si="0"/>
        <v>1</v>
      </c>
      <c r="BN47" s="9">
        <v>2</v>
      </c>
      <c r="BO47" s="9">
        <v>0</v>
      </c>
      <c r="BP47" s="9">
        <v>3</v>
      </c>
      <c r="BV47" s="9">
        <f t="shared" si="34"/>
        <v>0</v>
      </c>
      <c r="BW47" s="9">
        <f t="shared" si="35"/>
        <v>0</v>
      </c>
      <c r="BX47" s="9">
        <f t="shared" si="36"/>
        <v>0</v>
      </c>
      <c r="BY47" s="9">
        <f t="shared" si="37"/>
        <v>2</v>
      </c>
      <c r="BZ47" s="9">
        <f t="shared" si="38"/>
        <v>0</v>
      </c>
      <c r="CA47" s="9">
        <f t="shared" si="39"/>
        <v>0</v>
      </c>
      <c r="CB47" s="9">
        <f t="shared" si="40"/>
        <v>0</v>
      </c>
      <c r="CC47" s="9">
        <f t="shared" si="41"/>
        <v>0</v>
      </c>
      <c r="CD47" s="9">
        <f t="shared" si="42"/>
        <v>0</v>
      </c>
      <c r="CE47" s="9">
        <f t="shared" si="10"/>
        <v>0</v>
      </c>
      <c r="CF47" s="9">
        <f t="shared" si="43"/>
        <v>0</v>
      </c>
      <c r="CH47" s="9">
        <f t="shared" si="44"/>
        <v>0</v>
      </c>
      <c r="CJ47" s="9">
        <f t="shared" si="45"/>
        <v>2</v>
      </c>
      <c r="CL47" s="9">
        <f t="shared" si="46"/>
        <v>0</v>
      </c>
      <c r="CM47" s="9">
        <f t="shared" si="47"/>
        <v>2</v>
      </c>
      <c r="CN47" s="9">
        <f t="shared" si="48"/>
        <v>0</v>
      </c>
      <c r="CP47" s="9">
        <f t="shared" si="49"/>
        <v>0</v>
      </c>
      <c r="CQ47" s="9">
        <f t="shared" si="50"/>
        <v>2</v>
      </c>
      <c r="CR47" s="9">
        <f t="shared" si="51"/>
        <v>0</v>
      </c>
      <c r="CT47" s="9">
        <f t="shared" si="52"/>
        <v>1</v>
      </c>
      <c r="CU47" s="9">
        <f t="shared" si="21"/>
        <v>1</v>
      </c>
    </row>
    <row r="48" spans="1:99" x14ac:dyDescent="0.3">
      <c r="A48" s="9" t="s">
        <v>293</v>
      </c>
      <c r="B48" s="9" t="s">
        <v>83</v>
      </c>
      <c r="C48" s="9">
        <v>43.414009999999998</v>
      </c>
      <c r="D48" s="9">
        <v>-79.953028000000003</v>
      </c>
      <c r="E48" s="9">
        <v>33.189520440162525</v>
      </c>
      <c r="F48" s="13">
        <v>43661</v>
      </c>
      <c r="G48" s="11">
        <f t="shared" si="22"/>
        <v>0</v>
      </c>
      <c r="R48" s="32">
        <f t="shared" si="23"/>
        <v>0</v>
      </c>
      <c r="V48" s="19">
        <f t="shared" si="24"/>
        <v>0</v>
      </c>
      <c r="Y48" s="35">
        <f t="shared" si="25"/>
        <v>0</v>
      </c>
      <c r="AB48" s="10">
        <f t="shared" si="26"/>
        <v>4</v>
      </c>
      <c r="AC48" s="26">
        <v>4</v>
      </c>
      <c r="AG48" s="32">
        <f t="shared" si="27"/>
        <v>1</v>
      </c>
      <c r="AH48" s="29">
        <v>1</v>
      </c>
      <c r="AJ48" s="19">
        <f t="shared" si="28"/>
        <v>0</v>
      </c>
      <c r="AL48" s="19">
        <f t="shared" si="29"/>
        <v>0</v>
      </c>
      <c r="AO48" s="19">
        <f t="shared" si="30"/>
        <v>0</v>
      </c>
      <c r="AS48" s="33">
        <f t="shared" si="31"/>
        <v>0</v>
      </c>
      <c r="BB48" s="45">
        <f t="shared" si="32"/>
        <v>0</v>
      </c>
      <c r="BG48" s="44">
        <f t="shared" si="33"/>
        <v>0</v>
      </c>
      <c r="BL48" s="23">
        <v>1</v>
      </c>
      <c r="BM48" s="9">
        <f t="shared" si="0"/>
        <v>3</v>
      </c>
      <c r="BN48" s="9">
        <v>2</v>
      </c>
      <c r="BO48" s="9">
        <v>0</v>
      </c>
      <c r="BP48" s="9">
        <v>5</v>
      </c>
      <c r="BV48" s="9">
        <f t="shared" si="34"/>
        <v>0</v>
      </c>
      <c r="BW48" s="9">
        <f t="shared" si="35"/>
        <v>0</v>
      </c>
      <c r="BX48" s="9">
        <f t="shared" si="36"/>
        <v>0</v>
      </c>
      <c r="BY48" s="9">
        <f t="shared" si="37"/>
        <v>0</v>
      </c>
      <c r="BZ48" s="9">
        <f t="shared" si="38"/>
        <v>0</v>
      </c>
      <c r="CA48" s="9">
        <f t="shared" si="39"/>
        <v>0</v>
      </c>
      <c r="CB48" s="9">
        <f t="shared" si="40"/>
        <v>0</v>
      </c>
      <c r="CC48" s="9">
        <f t="shared" si="41"/>
        <v>0</v>
      </c>
      <c r="CD48" s="9">
        <f t="shared" si="42"/>
        <v>0</v>
      </c>
      <c r="CE48" s="9">
        <f t="shared" si="10"/>
        <v>0</v>
      </c>
      <c r="CF48" s="9">
        <f t="shared" si="43"/>
        <v>0</v>
      </c>
      <c r="CH48" s="9">
        <f t="shared" si="44"/>
        <v>1</v>
      </c>
      <c r="CJ48" s="9">
        <f t="shared" si="45"/>
        <v>5</v>
      </c>
      <c r="CL48" s="9">
        <f t="shared" si="46"/>
        <v>4</v>
      </c>
      <c r="CM48" s="9">
        <f t="shared" si="47"/>
        <v>0</v>
      </c>
      <c r="CN48" s="9">
        <f t="shared" si="48"/>
        <v>2</v>
      </c>
      <c r="CP48" s="9">
        <f t="shared" si="49"/>
        <v>4</v>
      </c>
      <c r="CQ48" s="9">
        <f t="shared" si="50"/>
        <v>0</v>
      </c>
      <c r="CR48" s="9">
        <f t="shared" si="51"/>
        <v>1</v>
      </c>
      <c r="CT48" s="9">
        <f t="shared" si="52"/>
        <v>2</v>
      </c>
      <c r="CU48" s="9">
        <f t="shared" si="21"/>
        <v>0</v>
      </c>
    </row>
    <row r="49" spans="1:99" x14ac:dyDescent="0.3">
      <c r="A49" s="9" t="s">
        <v>295</v>
      </c>
      <c r="B49" s="9" t="s">
        <v>219</v>
      </c>
      <c r="C49" s="9">
        <v>43.387611999999997</v>
      </c>
      <c r="D49" s="9">
        <v>-79.959232</v>
      </c>
      <c r="E49" s="9">
        <v>34.412474938792137</v>
      </c>
      <c r="F49" s="13">
        <v>43649</v>
      </c>
      <c r="G49" s="11">
        <f t="shared" si="22"/>
        <v>0</v>
      </c>
      <c r="R49" s="32">
        <f t="shared" si="23"/>
        <v>0</v>
      </c>
      <c r="V49" s="19">
        <f t="shared" si="24"/>
        <v>0</v>
      </c>
      <c r="Y49" s="35">
        <f t="shared" si="25"/>
        <v>0</v>
      </c>
      <c r="AB49" s="10">
        <f t="shared" si="26"/>
        <v>0</v>
      </c>
      <c r="AG49" s="32">
        <f t="shared" si="27"/>
        <v>0</v>
      </c>
      <c r="AJ49" s="19">
        <f t="shared" si="28"/>
        <v>0</v>
      </c>
      <c r="AL49" s="19">
        <f t="shared" si="29"/>
        <v>0</v>
      </c>
      <c r="AO49" s="19">
        <f t="shared" si="30"/>
        <v>0</v>
      </c>
      <c r="AS49" s="33">
        <f t="shared" si="31"/>
        <v>0</v>
      </c>
      <c r="BB49" s="45">
        <f t="shared" si="32"/>
        <v>0</v>
      </c>
      <c r="BG49" s="44">
        <f t="shared" si="33"/>
        <v>0</v>
      </c>
      <c r="BM49" s="9">
        <f t="shared" si="0"/>
        <v>0</v>
      </c>
      <c r="BN49" s="9">
        <v>1</v>
      </c>
      <c r="BO49" s="9">
        <v>0</v>
      </c>
      <c r="BP49" s="9">
        <v>1</v>
      </c>
      <c r="BR49" s="9" t="s">
        <v>127</v>
      </c>
      <c r="BV49" s="9">
        <f t="shared" si="34"/>
        <v>0</v>
      </c>
      <c r="BW49" s="9">
        <f t="shared" si="35"/>
        <v>0</v>
      </c>
      <c r="BX49" s="9">
        <f t="shared" si="36"/>
        <v>0</v>
      </c>
      <c r="BY49" s="9">
        <f t="shared" si="37"/>
        <v>0</v>
      </c>
      <c r="BZ49" s="9">
        <f t="shared" si="38"/>
        <v>0</v>
      </c>
      <c r="CA49" s="9">
        <f t="shared" si="39"/>
        <v>0</v>
      </c>
      <c r="CB49" s="9">
        <f t="shared" si="40"/>
        <v>0</v>
      </c>
      <c r="CC49" s="9">
        <f t="shared" si="41"/>
        <v>0</v>
      </c>
      <c r="CD49" s="9">
        <f t="shared" si="42"/>
        <v>0</v>
      </c>
      <c r="CE49" s="9">
        <f t="shared" si="10"/>
        <v>0</v>
      </c>
      <c r="CF49" s="9">
        <f t="shared" si="43"/>
        <v>0</v>
      </c>
      <c r="CH49" s="9">
        <f t="shared" si="44"/>
        <v>0</v>
      </c>
      <c r="CJ49" s="9">
        <f t="shared" si="45"/>
        <v>0</v>
      </c>
      <c r="CL49" s="9">
        <f t="shared" si="46"/>
        <v>0</v>
      </c>
      <c r="CM49" s="9">
        <f t="shared" si="47"/>
        <v>0</v>
      </c>
      <c r="CN49" s="9">
        <f t="shared" si="48"/>
        <v>0</v>
      </c>
      <c r="CP49" s="9">
        <f t="shared" si="49"/>
        <v>0</v>
      </c>
      <c r="CQ49" s="9">
        <f t="shared" si="50"/>
        <v>0</v>
      </c>
      <c r="CR49" s="9">
        <f t="shared" si="51"/>
        <v>0</v>
      </c>
      <c r="CT49" s="9">
        <f t="shared" si="52"/>
        <v>0</v>
      </c>
      <c r="CU49" s="9">
        <f t="shared" si="21"/>
        <v>0</v>
      </c>
    </row>
    <row r="50" spans="1:99" x14ac:dyDescent="0.3">
      <c r="A50" s="9" t="s">
        <v>295</v>
      </c>
      <c r="B50" s="9" t="s">
        <v>79</v>
      </c>
      <c r="C50" s="9">
        <v>43.387611999999997</v>
      </c>
      <c r="D50" s="9">
        <v>-79.959232</v>
      </c>
      <c r="E50" s="9">
        <v>34.412474938792137</v>
      </c>
      <c r="F50" s="13">
        <v>43661</v>
      </c>
      <c r="G50" s="11">
        <f t="shared" si="22"/>
        <v>0</v>
      </c>
      <c r="R50" s="32">
        <f t="shared" si="23"/>
        <v>0</v>
      </c>
      <c r="V50" s="19">
        <f t="shared" si="24"/>
        <v>0</v>
      </c>
      <c r="Y50" s="35">
        <f t="shared" si="25"/>
        <v>0</v>
      </c>
      <c r="AB50" s="10">
        <f t="shared" si="26"/>
        <v>0</v>
      </c>
      <c r="AG50" s="32">
        <f t="shared" si="27"/>
        <v>0</v>
      </c>
      <c r="AJ50" s="19">
        <f t="shared" si="28"/>
        <v>0</v>
      </c>
      <c r="AL50" s="19">
        <f t="shared" si="29"/>
        <v>0</v>
      </c>
      <c r="AO50" s="19">
        <f t="shared" si="30"/>
        <v>0</v>
      </c>
      <c r="AS50" s="33">
        <f t="shared" si="31"/>
        <v>0</v>
      </c>
      <c r="BB50" s="45">
        <f t="shared" si="32"/>
        <v>0</v>
      </c>
      <c r="BG50" s="44">
        <f t="shared" si="33"/>
        <v>0</v>
      </c>
      <c r="BJ50" s="26">
        <v>3</v>
      </c>
      <c r="BM50" s="9">
        <f t="shared" si="0"/>
        <v>1</v>
      </c>
      <c r="BN50" s="9">
        <v>4</v>
      </c>
      <c r="BO50" s="9">
        <v>0</v>
      </c>
      <c r="BP50" s="9">
        <v>5</v>
      </c>
      <c r="BV50" s="9">
        <f t="shared" si="34"/>
        <v>0</v>
      </c>
      <c r="BW50" s="9">
        <f t="shared" si="35"/>
        <v>0</v>
      </c>
      <c r="BX50" s="9">
        <f t="shared" si="36"/>
        <v>0</v>
      </c>
      <c r="BY50" s="9">
        <f t="shared" si="37"/>
        <v>0</v>
      </c>
      <c r="BZ50" s="9">
        <f t="shared" si="38"/>
        <v>0</v>
      </c>
      <c r="CA50" s="9">
        <f t="shared" si="39"/>
        <v>0</v>
      </c>
      <c r="CB50" s="9">
        <f t="shared" si="40"/>
        <v>0</v>
      </c>
      <c r="CC50" s="9">
        <f t="shared" si="41"/>
        <v>0</v>
      </c>
      <c r="CD50" s="9">
        <f t="shared" si="42"/>
        <v>0</v>
      </c>
      <c r="CE50" s="9">
        <f t="shared" si="10"/>
        <v>0</v>
      </c>
      <c r="CF50" s="9">
        <f t="shared" si="43"/>
        <v>0</v>
      </c>
      <c r="CH50" s="9">
        <f t="shared" si="44"/>
        <v>3</v>
      </c>
      <c r="CJ50" s="9">
        <f t="shared" si="45"/>
        <v>0</v>
      </c>
      <c r="CL50" s="9">
        <f t="shared" si="46"/>
        <v>3</v>
      </c>
      <c r="CM50" s="9">
        <f t="shared" si="47"/>
        <v>0</v>
      </c>
      <c r="CN50" s="9">
        <f t="shared" si="48"/>
        <v>0</v>
      </c>
      <c r="CP50" s="9">
        <f t="shared" si="49"/>
        <v>0</v>
      </c>
      <c r="CQ50" s="9">
        <f t="shared" si="50"/>
        <v>0</v>
      </c>
      <c r="CR50" s="9">
        <f t="shared" si="51"/>
        <v>0</v>
      </c>
      <c r="CT50" s="9">
        <f t="shared" si="52"/>
        <v>1</v>
      </c>
      <c r="CU50" s="9">
        <f t="shared" si="21"/>
        <v>0</v>
      </c>
    </row>
    <row r="51" spans="1:99" x14ac:dyDescent="0.3">
      <c r="A51" s="9" t="s">
        <v>295</v>
      </c>
      <c r="B51" s="9" t="s">
        <v>82</v>
      </c>
      <c r="C51" s="9">
        <v>43.387611999999997</v>
      </c>
      <c r="D51" s="9">
        <v>-79.959232</v>
      </c>
      <c r="E51" s="9">
        <v>34.412474938792137</v>
      </c>
      <c r="F51" s="13">
        <v>43661</v>
      </c>
      <c r="G51" s="11">
        <f t="shared" si="22"/>
        <v>0</v>
      </c>
      <c r="R51" s="32">
        <f t="shared" si="23"/>
        <v>0</v>
      </c>
      <c r="V51" s="19">
        <f t="shared" si="24"/>
        <v>0</v>
      </c>
      <c r="Y51" s="35">
        <f t="shared" si="25"/>
        <v>0</v>
      </c>
      <c r="AB51" s="10">
        <f t="shared" si="26"/>
        <v>0</v>
      </c>
      <c r="AG51" s="32">
        <f t="shared" si="27"/>
        <v>1</v>
      </c>
      <c r="AH51" s="29">
        <v>1</v>
      </c>
      <c r="AJ51" s="19">
        <f t="shared" si="28"/>
        <v>0</v>
      </c>
      <c r="AL51" s="19">
        <f t="shared" si="29"/>
        <v>0</v>
      </c>
      <c r="AO51" s="19">
        <f t="shared" si="30"/>
        <v>0</v>
      </c>
      <c r="AS51" s="33">
        <f t="shared" si="31"/>
        <v>0</v>
      </c>
      <c r="BB51" s="45">
        <f t="shared" si="32"/>
        <v>0</v>
      </c>
      <c r="BG51" s="44">
        <f t="shared" si="33"/>
        <v>0</v>
      </c>
      <c r="BM51" s="9">
        <f t="shared" si="0"/>
        <v>1</v>
      </c>
      <c r="BN51" s="9">
        <v>3</v>
      </c>
      <c r="BO51" s="9">
        <v>0</v>
      </c>
      <c r="BP51" s="9">
        <v>4</v>
      </c>
      <c r="BR51" s="9" t="s">
        <v>129</v>
      </c>
      <c r="BV51" s="9">
        <f t="shared" si="34"/>
        <v>0</v>
      </c>
      <c r="BW51" s="9">
        <f t="shared" si="35"/>
        <v>0</v>
      </c>
      <c r="BX51" s="9">
        <f t="shared" si="36"/>
        <v>0</v>
      </c>
      <c r="BY51" s="9">
        <f t="shared" si="37"/>
        <v>0</v>
      </c>
      <c r="BZ51" s="9">
        <f t="shared" si="38"/>
        <v>0</v>
      </c>
      <c r="CA51" s="9">
        <f t="shared" si="39"/>
        <v>0</v>
      </c>
      <c r="CB51" s="9">
        <f t="shared" si="40"/>
        <v>0</v>
      </c>
      <c r="CC51" s="9">
        <f t="shared" si="41"/>
        <v>0</v>
      </c>
      <c r="CD51" s="9">
        <f t="shared" si="42"/>
        <v>0</v>
      </c>
      <c r="CE51" s="9">
        <f t="shared" si="10"/>
        <v>0</v>
      </c>
      <c r="CF51" s="9">
        <f t="shared" si="43"/>
        <v>0</v>
      </c>
      <c r="CH51" s="9">
        <f t="shared" si="44"/>
        <v>0</v>
      </c>
      <c r="CJ51" s="9">
        <f t="shared" si="45"/>
        <v>1</v>
      </c>
      <c r="CL51" s="9">
        <f t="shared" si="46"/>
        <v>0</v>
      </c>
      <c r="CM51" s="9">
        <f t="shared" si="47"/>
        <v>0</v>
      </c>
      <c r="CN51" s="9">
        <f t="shared" si="48"/>
        <v>1</v>
      </c>
      <c r="CP51" s="9">
        <f t="shared" si="49"/>
        <v>0</v>
      </c>
      <c r="CQ51" s="9">
        <f t="shared" si="50"/>
        <v>0</v>
      </c>
      <c r="CR51" s="9">
        <f t="shared" si="51"/>
        <v>1</v>
      </c>
      <c r="CT51" s="9">
        <f t="shared" si="52"/>
        <v>0</v>
      </c>
      <c r="CU51" s="9">
        <f t="shared" si="21"/>
        <v>0</v>
      </c>
    </row>
    <row r="52" spans="1:99" x14ac:dyDescent="0.3">
      <c r="A52" s="9" t="s">
        <v>295</v>
      </c>
      <c r="B52" s="9" t="s">
        <v>83</v>
      </c>
      <c r="C52" s="9">
        <v>43.387611999999997</v>
      </c>
      <c r="D52" s="9">
        <v>-79.959232</v>
      </c>
      <c r="E52" s="9">
        <v>34.412474938792137</v>
      </c>
      <c r="F52" s="13">
        <v>43661</v>
      </c>
      <c r="G52" s="11">
        <f t="shared" si="22"/>
        <v>0</v>
      </c>
      <c r="R52" s="32">
        <f t="shared" si="23"/>
        <v>0</v>
      </c>
      <c r="V52" s="19">
        <f t="shared" si="24"/>
        <v>0</v>
      </c>
      <c r="Y52" s="35">
        <f t="shared" si="25"/>
        <v>0</v>
      </c>
      <c r="AB52" s="10">
        <f t="shared" si="26"/>
        <v>0</v>
      </c>
      <c r="AG52" s="32">
        <f t="shared" si="27"/>
        <v>2</v>
      </c>
      <c r="AJ52" s="19">
        <f t="shared" si="28"/>
        <v>0</v>
      </c>
      <c r="AL52" s="19">
        <f t="shared" si="29"/>
        <v>0</v>
      </c>
      <c r="AO52" s="19">
        <f t="shared" si="30"/>
        <v>0</v>
      </c>
      <c r="AS52" s="33">
        <f t="shared" si="31"/>
        <v>2</v>
      </c>
      <c r="AW52" s="18">
        <v>2</v>
      </c>
      <c r="BB52" s="45">
        <f t="shared" si="32"/>
        <v>0</v>
      </c>
      <c r="BG52" s="44">
        <f t="shared" si="33"/>
        <v>0</v>
      </c>
      <c r="BM52" s="9">
        <f t="shared" si="0"/>
        <v>3</v>
      </c>
      <c r="BN52" s="9">
        <v>3</v>
      </c>
      <c r="BO52" s="9">
        <v>0</v>
      </c>
      <c r="BP52" s="9">
        <v>6</v>
      </c>
      <c r="BR52" s="9" t="s">
        <v>130</v>
      </c>
      <c r="BV52" s="9">
        <f t="shared" si="34"/>
        <v>2</v>
      </c>
      <c r="BW52" s="9">
        <f t="shared" si="35"/>
        <v>0</v>
      </c>
      <c r="BX52" s="9">
        <f t="shared" si="36"/>
        <v>0</v>
      </c>
      <c r="BY52" s="9">
        <f t="shared" si="37"/>
        <v>0</v>
      </c>
      <c r="BZ52" s="9">
        <f t="shared" si="38"/>
        <v>0</v>
      </c>
      <c r="CA52" s="9">
        <f t="shared" si="39"/>
        <v>0</v>
      </c>
      <c r="CB52" s="9">
        <f t="shared" si="40"/>
        <v>0</v>
      </c>
      <c r="CC52" s="9">
        <f t="shared" si="41"/>
        <v>0</v>
      </c>
      <c r="CD52" s="9">
        <f t="shared" si="42"/>
        <v>0</v>
      </c>
      <c r="CE52" s="9">
        <f t="shared" si="10"/>
        <v>0</v>
      </c>
      <c r="CF52" s="9">
        <f t="shared" si="43"/>
        <v>0</v>
      </c>
      <c r="CH52" s="9">
        <f t="shared" si="44"/>
        <v>2</v>
      </c>
      <c r="CJ52" s="9">
        <f t="shared" si="45"/>
        <v>2</v>
      </c>
      <c r="CL52" s="9">
        <f t="shared" si="46"/>
        <v>2</v>
      </c>
      <c r="CM52" s="9">
        <f t="shared" si="47"/>
        <v>0</v>
      </c>
      <c r="CN52" s="9">
        <f t="shared" si="48"/>
        <v>0</v>
      </c>
      <c r="CP52" s="9">
        <f t="shared" si="49"/>
        <v>2</v>
      </c>
      <c r="CQ52" s="9">
        <f t="shared" si="50"/>
        <v>0</v>
      </c>
      <c r="CR52" s="9">
        <f t="shared" si="51"/>
        <v>0</v>
      </c>
      <c r="CT52" s="9">
        <f t="shared" si="52"/>
        <v>1</v>
      </c>
      <c r="CU52" s="9">
        <f t="shared" si="21"/>
        <v>1</v>
      </c>
    </row>
    <row r="53" spans="1:99" x14ac:dyDescent="0.3">
      <c r="A53" s="9" t="s">
        <v>294</v>
      </c>
      <c r="B53" s="9" t="s">
        <v>219</v>
      </c>
      <c r="C53" s="9">
        <v>43.399222000000002</v>
      </c>
      <c r="D53" s="9">
        <v>-79.930576000000002</v>
      </c>
      <c r="E53" s="9">
        <v>32.768829598808203</v>
      </c>
      <c r="F53" s="13">
        <v>43649</v>
      </c>
      <c r="G53" s="11">
        <f t="shared" si="22"/>
        <v>0</v>
      </c>
      <c r="R53" s="32">
        <f t="shared" si="23"/>
        <v>0</v>
      </c>
      <c r="V53" s="19">
        <f t="shared" si="24"/>
        <v>0</v>
      </c>
      <c r="Y53" s="35">
        <f t="shared" si="25"/>
        <v>0</v>
      </c>
      <c r="AB53" s="10">
        <f t="shared" si="26"/>
        <v>0</v>
      </c>
      <c r="AG53" s="32">
        <f t="shared" si="27"/>
        <v>0</v>
      </c>
      <c r="AJ53" s="19">
        <f t="shared" si="28"/>
        <v>0</v>
      </c>
      <c r="AL53" s="19">
        <f t="shared" si="29"/>
        <v>0</v>
      </c>
      <c r="AO53" s="19">
        <f t="shared" si="30"/>
        <v>0</v>
      </c>
      <c r="AS53" s="33">
        <f t="shared" si="31"/>
        <v>0</v>
      </c>
      <c r="BB53" s="45">
        <f t="shared" si="32"/>
        <v>0</v>
      </c>
      <c r="BG53" s="44">
        <f t="shared" si="33"/>
        <v>0</v>
      </c>
      <c r="BM53" s="9">
        <f t="shared" si="0"/>
        <v>4</v>
      </c>
      <c r="BN53" s="9">
        <v>1</v>
      </c>
      <c r="BO53" s="9">
        <v>0</v>
      </c>
      <c r="BP53" s="9">
        <v>5</v>
      </c>
      <c r="BR53" s="9" t="s">
        <v>132</v>
      </c>
      <c r="BV53" s="9">
        <f t="shared" si="34"/>
        <v>0</v>
      </c>
      <c r="BW53" s="9">
        <f t="shared" si="35"/>
        <v>0</v>
      </c>
      <c r="BX53" s="9">
        <f t="shared" si="36"/>
        <v>0</v>
      </c>
      <c r="BY53" s="9">
        <f t="shared" si="37"/>
        <v>0</v>
      </c>
      <c r="BZ53" s="9">
        <f t="shared" si="38"/>
        <v>0</v>
      </c>
      <c r="CA53" s="9">
        <f t="shared" si="39"/>
        <v>0</v>
      </c>
      <c r="CB53" s="9">
        <f t="shared" si="40"/>
        <v>0</v>
      </c>
      <c r="CC53" s="9">
        <f t="shared" si="41"/>
        <v>0</v>
      </c>
      <c r="CD53" s="9">
        <f t="shared" si="42"/>
        <v>0</v>
      </c>
      <c r="CE53" s="9">
        <f t="shared" si="10"/>
        <v>0</v>
      </c>
      <c r="CF53" s="9">
        <f t="shared" si="43"/>
        <v>0</v>
      </c>
      <c r="CH53" s="9">
        <f t="shared" si="44"/>
        <v>0</v>
      </c>
      <c r="CJ53" s="9">
        <f t="shared" si="45"/>
        <v>0</v>
      </c>
      <c r="CL53" s="9">
        <f t="shared" si="46"/>
        <v>0</v>
      </c>
      <c r="CM53" s="9">
        <f t="shared" si="47"/>
        <v>0</v>
      </c>
      <c r="CN53" s="9">
        <f t="shared" si="48"/>
        <v>0</v>
      </c>
      <c r="CP53" s="9">
        <f t="shared" si="49"/>
        <v>0</v>
      </c>
      <c r="CQ53" s="9">
        <f t="shared" si="50"/>
        <v>0</v>
      </c>
      <c r="CR53" s="9">
        <f t="shared" si="51"/>
        <v>0</v>
      </c>
      <c r="CT53" s="9">
        <f t="shared" si="52"/>
        <v>0</v>
      </c>
      <c r="CU53" s="9">
        <f t="shared" si="21"/>
        <v>0</v>
      </c>
    </row>
    <row r="54" spans="1:99" x14ac:dyDescent="0.3">
      <c r="A54" s="9" t="s">
        <v>294</v>
      </c>
      <c r="B54" s="9" t="s">
        <v>79</v>
      </c>
      <c r="C54" s="9">
        <v>43.399222000000002</v>
      </c>
      <c r="D54" s="9">
        <v>-79.930576000000002</v>
      </c>
      <c r="E54" s="9">
        <v>32.768829598808203</v>
      </c>
      <c r="F54" s="13">
        <v>43661</v>
      </c>
      <c r="G54" s="11">
        <f t="shared" si="22"/>
        <v>0</v>
      </c>
      <c r="R54" s="32">
        <f t="shared" si="23"/>
        <v>0</v>
      </c>
      <c r="V54" s="19">
        <f t="shared" si="24"/>
        <v>0</v>
      </c>
      <c r="Y54" s="35">
        <f t="shared" si="25"/>
        <v>0</v>
      </c>
      <c r="AB54" s="10">
        <f t="shared" si="26"/>
        <v>0</v>
      </c>
      <c r="AG54" s="32">
        <f t="shared" si="27"/>
        <v>0</v>
      </c>
      <c r="AJ54" s="19">
        <f t="shared" si="28"/>
        <v>0</v>
      </c>
      <c r="AL54" s="19">
        <f t="shared" si="29"/>
        <v>0</v>
      </c>
      <c r="AO54" s="19">
        <f t="shared" si="30"/>
        <v>0</v>
      </c>
      <c r="AS54" s="33">
        <f t="shared" si="31"/>
        <v>0</v>
      </c>
      <c r="BB54" s="45">
        <f t="shared" si="32"/>
        <v>1</v>
      </c>
      <c r="BG54" s="44">
        <f t="shared" si="33"/>
        <v>1</v>
      </c>
      <c r="BI54" s="40">
        <v>1</v>
      </c>
      <c r="BJ54" s="26">
        <v>3</v>
      </c>
      <c r="BM54" s="9">
        <f t="shared" si="0"/>
        <v>3</v>
      </c>
      <c r="BN54" s="9">
        <v>3</v>
      </c>
      <c r="BO54" s="9">
        <v>0</v>
      </c>
      <c r="BP54" s="9">
        <v>6</v>
      </c>
      <c r="BV54" s="9">
        <f t="shared" si="34"/>
        <v>0</v>
      </c>
      <c r="BW54" s="9">
        <f t="shared" si="35"/>
        <v>0</v>
      </c>
      <c r="BX54" s="9">
        <f t="shared" si="36"/>
        <v>0</v>
      </c>
      <c r="BY54" s="9">
        <f t="shared" si="37"/>
        <v>0</v>
      </c>
      <c r="BZ54" s="9">
        <f t="shared" si="38"/>
        <v>0</v>
      </c>
      <c r="CA54" s="9">
        <f t="shared" si="39"/>
        <v>0</v>
      </c>
      <c r="CB54" s="9">
        <f t="shared" si="40"/>
        <v>0</v>
      </c>
      <c r="CC54" s="9">
        <f t="shared" si="41"/>
        <v>1</v>
      </c>
      <c r="CD54" s="9">
        <f t="shared" si="42"/>
        <v>1</v>
      </c>
      <c r="CE54" s="9">
        <f t="shared" si="10"/>
        <v>1</v>
      </c>
      <c r="CF54" s="9">
        <f t="shared" si="43"/>
        <v>0</v>
      </c>
      <c r="CH54" s="9">
        <f t="shared" si="44"/>
        <v>6</v>
      </c>
      <c r="CJ54" s="9">
        <f t="shared" si="45"/>
        <v>0</v>
      </c>
      <c r="CL54" s="9">
        <f t="shared" si="46"/>
        <v>3</v>
      </c>
      <c r="CM54" s="9">
        <f t="shared" si="47"/>
        <v>1</v>
      </c>
      <c r="CN54" s="9">
        <f t="shared" si="48"/>
        <v>0</v>
      </c>
      <c r="CP54" s="9">
        <f t="shared" si="49"/>
        <v>0</v>
      </c>
      <c r="CQ54" s="9">
        <f t="shared" si="50"/>
        <v>0</v>
      </c>
      <c r="CR54" s="9">
        <f t="shared" si="51"/>
        <v>0</v>
      </c>
      <c r="CT54" s="9">
        <f t="shared" si="52"/>
        <v>5</v>
      </c>
      <c r="CU54" s="9">
        <f t="shared" si="21"/>
        <v>3</v>
      </c>
    </row>
    <row r="55" spans="1:99" x14ac:dyDescent="0.3">
      <c r="A55" s="9" t="s">
        <v>294</v>
      </c>
      <c r="B55" s="9" t="s">
        <v>82</v>
      </c>
      <c r="C55" s="9">
        <v>43.399222000000002</v>
      </c>
      <c r="D55" s="9">
        <v>-79.930576000000002</v>
      </c>
      <c r="E55" s="9">
        <v>32.768829598808203</v>
      </c>
      <c r="F55" s="13">
        <v>43661</v>
      </c>
      <c r="G55" s="11">
        <f t="shared" si="22"/>
        <v>0</v>
      </c>
      <c r="R55" s="32">
        <f t="shared" si="23"/>
        <v>0</v>
      </c>
      <c r="V55" s="19">
        <f t="shared" si="24"/>
        <v>0</v>
      </c>
      <c r="Y55" s="35">
        <f t="shared" si="25"/>
        <v>0</v>
      </c>
      <c r="AB55" s="10">
        <f t="shared" si="26"/>
        <v>0</v>
      </c>
      <c r="AG55" s="32">
        <f t="shared" si="27"/>
        <v>0</v>
      </c>
      <c r="AJ55" s="19">
        <f t="shared" si="28"/>
        <v>0</v>
      </c>
      <c r="AL55" s="19">
        <f t="shared" si="29"/>
        <v>0</v>
      </c>
      <c r="AO55" s="19">
        <f t="shared" si="30"/>
        <v>0</v>
      </c>
      <c r="AS55" s="33">
        <f t="shared" si="31"/>
        <v>0</v>
      </c>
      <c r="BB55" s="45">
        <f t="shared" si="32"/>
        <v>0</v>
      </c>
      <c r="BG55" s="44">
        <f t="shared" si="33"/>
        <v>0</v>
      </c>
      <c r="BM55" s="9">
        <f t="shared" si="0"/>
        <v>5</v>
      </c>
      <c r="BN55" s="9">
        <v>1</v>
      </c>
      <c r="BO55" s="9">
        <v>0</v>
      </c>
      <c r="BP55" s="9">
        <v>6</v>
      </c>
      <c r="BV55" s="9">
        <f t="shared" si="34"/>
        <v>0</v>
      </c>
      <c r="BW55" s="9">
        <f t="shared" si="35"/>
        <v>0</v>
      </c>
      <c r="BX55" s="9">
        <f t="shared" si="36"/>
        <v>0</v>
      </c>
      <c r="BY55" s="9">
        <f t="shared" si="37"/>
        <v>0</v>
      </c>
      <c r="BZ55" s="9">
        <f t="shared" si="38"/>
        <v>0</v>
      </c>
      <c r="CA55" s="9">
        <f t="shared" si="39"/>
        <v>0</v>
      </c>
      <c r="CB55" s="9">
        <f t="shared" si="40"/>
        <v>0</v>
      </c>
      <c r="CC55" s="9">
        <f t="shared" si="41"/>
        <v>0</v>
      </c>
      <c r="CD55" s="9">
        <f t="shared" si="42"/>
        <v>0</v>
      </c>
      <c r="CE55" s="9">
        <f t="shared" si="10"/>
        <v>0</v>
      </c>
      <c r="CF55" s="9">
        <f t="shared" si="43"/>
        <v>0</v>
      </c>
      <c r="CH55" s="9">
        <f t="shared" si="44"/>
        <v>0</v>
      </c>
      <c r="CJ55" s="9">
        <f t="shared" si="45"/>
        <v>0</v>
      </c>
      <c r="CL55" s="9">
        <f t="shared" si="46"/>
        <v>0</v>
      </c>
      <c r="CM55" s="9">
        <f t="shared" si="47"/>
        <v>0</v>
      </c>
      <c r="CN55" s="9">
        <f t="shared" si="48"/>
        <v>0</v>
      </c>
      <c r="CP55" s="9">
        <f t="shared" si="49"/>
        <v>0</v>
      </c>
      <c r="CQ55" s="9">
        <f t="shared" si="50"/>
        <v>0</v>
      </c>
      <c r="CR55" s="9">
        <f t="shared" si="51"/>
        <v>0</v>
      </c>
      <c r="CT55" s="9">
        <f t="shared" si="52"/>
        <v>0</v>
      </c>
      <c r="CU55" s="9">
        <f t="shared" si="21"/>
        <v>0</v>
      </c>
    </row>
    <row r="56" spans="1:99" x14ac:dyDescent="0.3">
      <c r="A56" s="9" t="s">
        <v>294</v>
      </c>
      <c r="B56" s="9" t="s">
        <v>83</v>
      </c>
      <c r="C56" s="9">
        <v>43.399222000000002</v>
      </c>
      <c r="D56" s="9">
        <v>-79.930576000000002</v>
      </c>
      <c r="E56" s="9">
        <v>32.768829598808203</v>
      </c>
      <c r="F56" s="13">
        <v>43661</v>
      </c>
      <c r="G56" s="11">
        <f t="shared" si="22"/>
        <v>0</v>
      </c>
      <c r="R56" s="32">
        <f t="shared" si="23"/>
        <v>0</v>
      </c>
      <c r="V56" s="19">
        <f t="shared" si="24"/>
        <v>0</v>
      </c>
      <c r="Y56" s="35">
        <f t="shared" si="25"/>
        <v>0</v>
      </c>
      <c r="AB56" s="10">
        <f t="shared" si="26"/>
        <v>0</v>
      </c>
      <c r="AG56" s="32">
        <f t="shared" si="27"/>
        <v>0</v>
      </c>
      <c r="AJ56" s="19">
        <f t="shared" si="28"/>
        <v>0</v>
      </c>
      <c r="AL56" s="19">
        <f t="shared" si="29"/>
        <v>0</v>
      </c>
      <c r="AO56" s="19">
        <f t="shared" si="30"/>
        <v>0</v>
      </c>
      <c r="AS56" s="33">
        <f t="shared" si="31"/>
        <v>0</v>
      </c>
      <c r="BB56" s="45">
        <f t="shared" si="32"/>
        <v>2</v>
      </c>
      <c r="BG56" s="44">
        <f t="shared" si="33"/>
        <v>2</v>
      </c>
      <c r="BI56" s="40">
        <v>2</v>
      </c>
      <c r="BJ56" s="26">
        <v>2</v>
      </c>
      <c r="BM56" s="9">
        <f t="shared" si="0"/>
        <v>1</v>
      </c>
      <c r="BN56" s="9">
        <v>2</v>
      </c>
      <c r="BO56" s="9">
        <v>0</v>
      </c>
      <c r="BP56" s="9">
        <v>3</v>
      </c>
      <c r="BR56" s="9" t="s">
        <v>134</v>
      </c>
      <c r="BV56" s="9">
        <f t="shared" si="34"/>
        <v>0</v>
      </c>
      <c r="BW56" s="9">
        <f t="shared" si="35"/>
        <v>0</v>
      </c>
      <c r="BX56" s="9">
        <f t="shared" si="36"/>
        <v>0</v>
      </c>
      <c r="BY56" s="9">
        <f t="shared" si="37"/>
        <v>0</v>
      </c>
      <c r="BZ56" s="9">
        <f t="shared" si="38"/>
        <v>0</v>
      </c>
      <c r="CA56" s="9">
        <f t="shared" si="39"/>
        <v>0</v>
      </c>
      <c r="CB56" s="9">
        <f t="shared" si="40"/>
        <v>0</v>
      </c>
      <c r="CC56" s="9">
        <f t="shared" si="41"/>
        <v>2</v>
      </c>
      <c r="CD56" s="9">
        <f t="shared" si="42"/>
        <v>2</v>
      </c>
      <c r="CE56" s="9">
        <f t="shared" si="10"/>
        <v>2</v>
      </c>
      <c r="CF56" s="9">
        <f t="shared" si="43"/>
        <v>0</v>
      </c>
      <c r="CH56" s="9">
        <f t="shared" si="44"/>
        <v>8</v>
      </c>
      <c r="CJ56" s="9">
        <f t="shared" si="45"/>
        <v>0</v>
      </c>
      <c r="CL56" s="9">
        <f t="shared" si="46"/>
        <v>2</v>
      </c>
      <c r="CM56" s="9">
        <f t="shared" si="47"/>
        <v>2</v>
      </c>
      <c r="CN56" s="9">
        <f t="shared" si="48"/>
        <v>0</v>
      </c>
      <c r="CP56" s="9">
        <f t="shared" si="49"/>
        <v>0</v>
      </c>
      <c r="CQ56" s="9">
        <f t="shared" si="50"/>
        <v>0</v>
      </c>
      <c r="CR56" s="9">
        <f t="shared" si="51"/>
        <v>0</v>
      </c>
      <c r="CT56" s="9">
        <f t="shared" si="52"/>
        <v>5</v>
      </c>
      <c r="CU56" s="9">
        <f t="shared" si="21"/>
        <v>3</v>
      </c>
    </row>
    <row r="57" spans="1:99" x14ac:dyDescent="0.3">
      <c r="A57" s="9" t="s">
        <v>296</v>
      </c>
      <c r="B57" s="9" t="s">
        <v>219</v>
      </c>
      <c r="C57" s="9">
        <v>43.377146000000003</v>
      </c>
      <c r="D57" s="9">
        <v>-79.973860999999999</v>
      </c>
      <c r="E57" s="9">
        <v>35.422507619397869</v>
      </c>
      <c r="F57" s="13">
        <v>43649</v>
      </c>
      <c r="G57" s="11">
        <f t="shared" si="22"/>
        <v>0</v>
      </c>
      <c r="R57" s="32">
        <f t="shared" si="23"/>
        <v>0</v>
      </c>
      <c r="V57" s="19">
        <f t="shared" si="24"/>
        <v>0</v>
      </c>
      <c r="Y57" s="35">
        <f t="shared" si="25"/>
        <v>0</v>
      </c>
      <c r="AB57" s="10">
        <f t="shared" si="26"/>
        <v>0</v>
      </c>
      <c r="AG57" s="32">
        <f t="shared" si="27"/>
        <v>0</v>
      </c>
      <c r="AJ57" s="19">
        <f t="shared" si="28"/>
        <v>0</v>
      </c>
      <c r="AL57" s="19">
        <f t="shared" si="29"/>
        <v>0</v>
      </c>
      <c r="AO57" s="19">
        <f t="shared" si="30"/>
        <v>0</v>
      </c>
      <c r="AS57" s="33">
        <f t="shared" si="31"/>
        <v>0</v>
      </c>
      <c r="BB57" s="45">
        <f t="shared" si="32"/>
        <v>0</v>
      </c>
      <c r="BG57" s="44">
        <f t="shared" si="33"/>
        <v>0</v>
      </c>
      <c r="BM57" s="9">
        <f t="shared" si="0"/>
        <v>0</v>
      </c>
      <c r="BN57" s="9">
        <v>3</v>
      </c>
      <c r="BO57" s="9">
        <v>0</v>
      </c>
      <c r="BP57" s="9">
        <v>3</v>
      </c>
      <c r="BV57" s="9">
        <f t="shared" si="34"/>
        <v>0</v>
      </c>
      <c r="BW57" s="9">
        <f t="shared" si="35"/>
        <v>0</v>
      </c>
      <c r="BX57" s="9">
        <f t="shared" si="36"/>
        <v>0</v>
      </c>
      <c r="BY57" s="9">
        <f t="shared" si="37"/>
        <v>0</v>
      </c>
      <c r="BZ57" s="9">
        <f t="shared" si="38"/>
        <v>0</v>
      </c>
      <c r="CA57" s="9">
        <f t="shared" si="39"/>
        <v>0</v>
      </c>
      <c r="CB57" s="9">
        <f t="shared" si="40"/>
        <v>0</v>
      </c>
      <c r="CC57" s="9">
        <f t="shared" si="41"/>
        <v>0</v>
      </c>
      <c r="CD57" s="9">
        <f t="shared" si="42"/>
        <v>0</v>
      </c>
      <c r="CE57" s="9">
        <f t="shared" si="10"/>
        <v>0</v>
      </c>
      <c r="CF57" s="9">
        <f t="shared" si="43"/>
        <v>0</v>
      </c>
      <c r="CH57" s="9">
        <f t="shared" si="44"/>
        <v>0</v>
      </c>
      <c r="CJ57" s="9">
        <f t="shared" si="45"/>
        <v>0</v>
      </c>
      <c r="CL57" s="9">
        <f t="shared" si="46"/>
        <v>0</v>
      </c>
      <c r="CM57" s="9">
        <f t="shared" si="47"/>
        <v>0</v>
      </c>
      <c r="CN57" s="9">
        <f t="shared" si="48"/>
        <v>0</v>
      </c>
      <c r="CP57" s="9">
        <f t="shared" si="49"/>
        <v>0</v>
      </c>
      <c r="CQ57" s="9">
        <f t="shared" si="50"/>
        <v>0</v>
      </c>
      <c r="CR57" s="9">
        <f t="shared" si="51"/>
        <v>0</v>
      </c>
      <c r="CT57" s="9">
        <f t="shared" si="52"/>
        <v>0</v>
      </c>
      <c r="CU57" s="9">
        <f t="shared" si="21"/>
        <v>0</v>
      </c>
    </row>
    <row r="58" spans="1:99" x14ac:dyDescent="0.3">
      <c r="A58" s="9" t="s">
        <v>296</v>
      </c>
      <c r="B58" s="9" t="s">
        <v>79</v>
      </c>
      <c r="C58" s="9">
        <v>43.377146000000003</v>
      </c>
      <c r="D58" s="9">
        <v>-79.973860999999999</v>
      </c>
      <c r="E58" s="9">
        <v>35.422507619397869</v>
      </c>
      <c r="F58" s="13">
        <v>43661</v>
      </c>
      <c r="G58" s="11">
        <f t="shared" si="22"/>
        <v>0</v>
      </c>
      <c r="R58" s="32">
        <f t="shared" si="23"/>
        <v>0</v>
      </c>
      <c r="V58" s="19">
        <f t="shared" si="24"/>
        <v>0</v>
      </c>
      <c r="Y58" s="35">
        <f t="shared" si="25"/>
        <v>0</v>
      </c>
      <c r="AB58" s="10">
        <f t="shared" si="26"/>
        <v>0</v>
      </c>
      <c r="AG58" s="32">
        <f t="shared" si="27"/>
        <v>1</v>
      </c>
      <c r="AH58" s="29">
        <v>1</v>
      </c>
      <c r="AJ58" s="19">
        <f t="shared" si="28"/>
        <v>0</v>
      </c>
      <c r="AL58" s="19">
        <f t="shared" si="29"/>
        <v>0</v>
      </c>
      <c r="AO58" s="19">
        <f t="shared" si="30"/>
        <v>0</v>
      </c>
      <c r="AS58" s="33">
        <f t="shared" si="31"/>
        <v>0</v>
      </c>
      <c r="BB58" s="45">
        <f t="shared" si="32"/>
        <v>0</v>
      </c>
      <c r="BG58" s="44">
        <f t="shared" si="33"/>
        <v>0</v>
      </c>
      <c r="BJ58" s="26">
        <v>4</v>
      </c>
      <c r="BM58" s="9">
        <f t="shared" si="0"/>
        <v>0</v>
      </c>
      <c r="BN58" s="9">
        <v>3</v>
      </c>
      <c r="BO58" s="9">
        <v>0</v>
      </c>
      <c r="BP58" s="9">
        <v>3</v>
      </c>
      <c r="BV58" s="9">
        <f t="shared" si="34"/>
        <v>0</v>
      </c>
      <c r="BW58" s="9">
        <f t="shared" si="35"/>
        <v>0</v>
      </c>
      <c r="BX58" s="9">
        <f t="shared" si="36"/>
        <v>0</v>
      </c>
      <c r="BY58" s="9">
        <f t="shared" si="37"/>
        <v>0</v>
      </c>
      <c r="BZ58" s="9">
        <f t="shared" si="38"/>
        <v>0</v>
      </c>
      <c r="CA58" s="9">
        <f t="shared" si="39"/>
        <v>0</v>
      </c>
      <c r="CB58" s="9">
        <f t="shared" si="40"/>
        <v>0</v>
      </c>
      <c r="CC58" s="9">
        <f t="shared" si="41"/>
        <v>0</v>
      </c>
      <c r="CD58" s="9">
        <f t="shared" si="42"/>
        <v>0</v>
      </c>
      <c r="CE58" s="9">
        <f t="shared" si="10"/>
        <v>0</v>
      </c>
      <c r="CF58" s="9">
        <f t="shared" si="43"/>
        <v>0</v>
      </c>
      <c r="CH58" s="9">
        <f t="shared" si="44"/>
        <v>4</v>
      </c>
      <c r="CJ58" s="9">
        <f t="shared" si="45"/>
        <v>1</v>
      </c>
      <c r="CL58" s="9">
        <f t="shared" si="46"/>
        <v>4</v>
      </c>
      <c r="CM58" s="9">
        <f t="shared" si="47"/>
        <v>0</v>
      </c>
      <c r="CN58" s="9">
        <f t="shared" si="48"/>
        <v>1</v>
      </c>
      <c r="CP58" s="9">
        <f t="shared" si="49"/>
        <v>0</v>
      </c>
      <c r="CQ58" s="9">
        <f t="shared" si="50"/>
        <v>0</v>
      </c>
      <c r="CR58" s="9">
        <f t="shared" si="51"/>
        <v>1</v>
      </c>
      <c r="CT58" s="9">
        <f t="shared" si="52"/>
        <v>1</v>
      </c>
      <c r="CU58" s="9">
        <f t="shared" si="21"/>
        <v>0</v>
      </c>
    </row>
    <row r="59" spans="1:99" x14ac:dyDescent="0.3">
      <c r="A59" s="9" t="s">
        <v>296</v>
      </c>
      <c r="B59" s="9" t="s">
        <v>82</v>
      </c>
      <c r="C59" s="9">
        <v>43.377146000000003</v>
      </c>
      <c r="D59" s="9">
        <v>-79.973860999999999</v>
      </c>
      <c r="E59" s="9">
        <v>35.422507619397869</v>
      </c>
      <c r="F59" s="13">
        <v>43661</v>
      </c>
      <c r="G59" s="11">
        <f t="shared" si="22"/>
        <v>0</v>
      </c>
      <c r="R59" s="32">
        <f t="shared" si="23"/>
        <v>0</v>
      </c>
      <c r="V59" s="19">
        <f t="shared" si="24"/>
        <v>0</v>
      </c>
      <c r="Y59" s="35">
        <f t="shared" si="25"/>
        <v>0</v>
      </c>
      <c r="AB59" s="10">
        <f t="shared" si="26"/>
        <v>0</v>
      </c>
      <c r="AG59" s="32">
        <f t="shared" si="27"/>
        <v>0</v>
      </c>
      <c r="AJ59" s="19">
        <f t="shared" si="28"/>
        <v>0</v>
      </c>
      <c r="AL59" s="19">
        <f t="shared" si="29"/>
        <v>0</v>
      </c>
      <c r="AO59" s="19">
        <f t="shared" si="30"/>
        <v>0</v>
      </c>
      <c r="AS59" s="33">
        <f t="shared" si="31"/>
        <v>0</v>
      </c>
      <c r="BB59" s="45">
        <f t="shared" si="32"/>
        <v>1</v>
      </c>
      <c r="BC59" s="40">
        <v>1</v>
      </c>
      <c r="BG59" s="44">
        <f t="shared" si="33"/>
        <v>0</v>
      </c>
      <c r="BM59" s="9">
        <f t="shared" si="0"/>
        <v>4</v>
      </c>
      <c r="BN59" s="9">
        <v>2</v>
      </c>
      <c r="BO59" s="9">
        <v>0</v>
      </c>
      <c r="BP59" s="9">
        <v>6</v>
      </c>
      <c r="BV59" s="9">
        <f t="shared" si="34"/>
        <v>0</v>
      </c>
      <c r="BW59" s="9">
        <f t="shared" si="35"/>
        <v>0</v>
      </c>
      <c r="BX59" s="9">
        <f t="shared" si="36"/>
        <v>0</v>
      </c>
      <c r="BY59" s="9">
        <f t="shared" si="37"/>
        <v>0</v>
      </c>
      <c r="BZ59" s="9">
        <f t="shared" si="38"/>
        <v>0</v>
      </c>
      <c r="CA59" s="9">
        <f t="shared" si="39"/>
        <v>0</v>
      </c>
      <c r="CB59" s="9">
        <f t="shared" si="40"/>
        <v>1</v>
      </c>
      <c r="CC59" s="9">
        <f t="shared" si="41"/>
        <v>0</v>
      </c>
      <c r="CD59" s="9">
        <f t="shared" si="42"/>
        <v>0</v>
      </c>
      <c r="CE59" s="9">
        <f t="shared" si="10"/>
        <v>1</v>
      </c>
      <c r="CF59" s="9">
        <f t="shared" si="43"/>
        <v>0</v>
      </c>
      <c r="CH59" s="9">
        <f t="shared" si="44"/>
        <v>2</v>
      </c>
      <c r="CJ59" s="9">
        <f t="shared" si="45"/>
        <v>0</v>
      </c>
      <c r="CL59" s="9">
        <f t="shared" si="46"/>
        <v>1</v>
      </c>
      <c r="CM59" s="9">
        <f t="shared" si="47"/>
        <v>0</v>
      </c>
      <c r="CN59" s="9">
        <f t="shared" si="48"/>
        <v>0</v>
      </c>
      <c r="CP59" s="9">
        <f t="shared" si="49"/>
        <v>0</v>
      </c>
      <c r="CQ59" s="9">
        <f t="shared" si="50"/>
        <v>0</v>
      </c>
      <c r="CR59" s="9">
        <f t="shared" si="51"/>
        <v>0</v>
      </c>
      <c r="CT59" s="9">
        <f t="shared" si="52"/>
        <v>3</v>
      </c>
      <c r="CU59" s="9">
        <f t="shared" si="21"/>
        <v>2</v>
      </c>
    </row>
    <row r="60" spans="1:99" x14ac:dyDescent="0.3">
      <c r="A60" s="9" t="s">
        <v>296</v>
      </c>
      <c r="B60" s="9" t="s">
        <v>83</v>
      </c>
      <c r="C60" s="9">
        <v>43.377146000000003</v>
      </c>
      <c r="D60" s="9">
        <v>-79.973860999999999</v>
      </c>
      <c r="E60" s="9">
        <v>35.422507619397869</v>
      </c>
      <c r="F60" s="13">
        <v>43661</v>
      </c>
      <c r="G60" s="11">
        <f t="shared" si="22"/>
        <v>0</v>
      </c>
      <c r="R60" s="32">
        <f t="shared" si="23"/>
        <v>0</v>
      </c>
      <c r="V60" s="19">
        <f t="shared" si="24"/>
        <v>0</v>
      </c>
      <c r="Y60" s="35">
        <f t="shared" si="25"/>
        <v>0</v>
      </c>
      <c r="AB60" s="10">
        <f t="shared" si="26"/>
        <v>0</v>
      </c>
      <c r="AG60" s="32">
        <f t="shared" si="27"/>
        <v>0</v>
      </c>
      <c r="AJ60" s="19">
        <f t="shared" si="28"/>
        <v>0</v>
      </c>
      <c r="AL60" s="19">
        <f t="shared" si="29"/>
        <v>0</v>
      </c>
      <c r="AO60" s="19">
        <f t="shared" si="30"/>
        <v>0</v>
      </c>
      <c r="AS60" s="33">
        <f t="shared" si="31"/>
        <v>0</v>
      </c>
      <c r="BB60" s="45">
        <f t="shared" si="32"/>
        <v>0</v>
      </c>
      <c r="BG60" s="44">
        <f t="shared" si="33"/>
        <v>0</v>
      </c>
      <c r="BJ60" s="26">
        <v>1</v>
      </c>
      <c r="BM60" s="9">
        <f t="shared" si="0"/>
        <v>2</v>
      </c>
      <c r="BN60" s="9">
        <v>2</v>
      </c>
      <c r="BO60" s="9">
        <v>0</v>
      </c>
      <c r="BP60" s="9">
        <v>4</v>
      </c>
      <c r="BV60" s="9">
        <f t="shared" si="34"/>
        <v>0</v>
      </c>
      <c r="BW60" s="9">
        <f t="shared" si="35"/>
        <v>0</v>
      </c>
      <c r="BX60" s="9">
        <f t="shared" si="36"/>
        <v>0</v>
      </c>
      <c r="BY60" s="9">
        <f t="shared" si="37"/>
        <v>0</v>
      </c>
      <c r="BZ60" s="9">
        <f t="shared" si="38"/>
        <v>0</v>
      </c>
      <c r="CA60" s="9">
        <f t="shared" si="39"/>
        <v>0</v>
      </c>
      <c r="CB60" s="9">
        <f t="shared" si="40"/>
        <v>0</v>
      </c>
      <c r="CC60" s="9">
        <f t="shared" si="41"/>
        <v>0</v>
      </c>
      <c r="CD60" s="9">
        <f t="shared" si="42"/>
        <v>0</v>
      </c>
      <c r="CE60" s="9">
        <f t="shared" si="10"/>
        <v>0</v>
      </c>
      <c r="CF60" s="9">
        <f t="shared" si="43"/>
        <v>0</v>
      </c>
      <c r="CH60" s="9">
        <f t="shared" si="44"/>
        <v>1</v>
      </c>
      <c r="CJ60" s="9">
        <f t="shared" si="45"/>
        <v>0</v>
      </c>
      <c r="CL60" s="9">
        <f t="shared" si="46"/>
        <v>1</v>
      </c>
      <c r="CM60" s="9">
        <f t="shared" si="47"/>
        <v>0</v>
      </c>
      <c r="CN60" s="9">
        <f t="shared" si="48"/>
        <v>0</v>
      </c>
      <c r="CP60" s="9">
        <f t="shared" si="49"/>
        <v>0</v>
      </c>
      <c r="CQ60" s="9">
        <f t="shared" si="50"/>
        <v>0</v>
      </c>
      <c r="CR60" s="9">
        <f t="shared" si="51"/>
        <v>0</v>
      </c>
      <c r="CT60" s="9">
        <f t="shared" si="52"/>
        <v>1</v>
      </c>
      <c r="CU60" s="9">
        <f t="shared" si="21"/>
        <v>0</v>
      </c>
    </row>
    <row r="61" spans="1:99" x14ac:dyDescent="0.3">
      <c r="A61" s="9" t="s">
        <v>297</v>
      </c>
      <c r="B61" s="9" t="s">
        <v>219</v>
      </c>
      <c r="C61" s="9">
        <v>43.371307999999999</v>
      </c>
      <c r="D61" s="9">
        <v>-79.981819000000002</v>
      </c>
      <c r="E61" s="9">
        <v>35.978006045349858</v>
      </c>
      <c r="F61" s="13">
        <v>43649</v>
      </c>
      <c r="G61" s="11">
        <f t="shared" si="22"/>
        <v>0</v>
      </c>
      <c r="R61" s="32">
        <f t="shared" si="23"/>
        <v>0</v>
      </c>
      <c r="V61" s="19">
        <f t="shared" si="24"/>
        <v>0</v>
      </c>
      <c r="Y61" s="35">
        <f t="shared" si="25"/>
        <v>0</v>
      </c>
      <c r="AB61" s="10">
        <f t="shared" si="26"/>
        <v>0</v>
      </c>
      <c r="AG61" s="32">
        <f t="shared" si="27"/>
        <v>0</v>
      </c>
      <c r="AJ61" s="19">
        <f t="shared" si="28"/>
        <v>0</v>
      </c>
      <c r="AL61" s="19">
        <f t="shared" si="29"/>
        <v>0</v>
      </c>
      <c r="AO61" s="19">
        <f t="shared" si="30"/>
        <v>0</v>
      </c>
      <c r="AS61" s="33">
        <f t="shared" si="31"/>
        <v>0</v>
      </c>
      <c r="BB61" s="45">
        <f t="shared" si="32"/>
        <v>0</v>
      </c>
      <c r="BG61" s="44">
        <f t="shared" si="33"/>
        <v>0</v>
      </c>
      <c r="BM61" s="9">
        <f t="shared" si="0"/>
        <v>2</v>
      </c>
      <c r="BN61" s="9">
        <v>3</v>
      </c>
      <c r="BO61" s="9">
        <v>0</v>
      </c>
      <c r="BP61" s="9">
        <v>5</v>
      </c>
      <c r="BV61" s="9">
        <f t="shared" si="34"/>
        <v>0</v>
      </c>
      <c r="BW61" s="9">
        <f t="shared" si="35"/>
        <v>0</v>
      </c>
      <c r="BX61" s="9">
        <f t="shared" si="36"/>
        <v>0</v>
      </c>
      <c r="BY61" s="9">
        <f t="shared" si="37"/>
        <v>0</v>
      </c>
      <c r="BZ61" s="9">
        <f t="shared" si="38"/>
        <v>0</v>
      </c>
      <c r="CA61" s="9">
        <f t="shared" si="39"/>
        <v>0</v>
      </c>
      <c r="CB61" s="9">
        <f t="shared" si="40"/>
        <v>0</v>
      </c>
      <c r="CC61" s="9">
        <f t="shared" si="41"/>
        <v>0</v>
      </c>
      <c r="CD61" s="9">
        <f t="shared" si="42"/>
        <v>0</v>
      </c>
      <c r="CE61" s="9">
        <f t="shared" si="10"/>
        <v>0</v>
      </c>
      <c r="CF61" s="9">
        <f t="shared" si="43"/>
        <v>0</v>
      </c>
      <c r="CH61" s="9">
        <f t="shared" si="44"/>
        <v>0</v>
      </c>
      <c r="CJ61" s="9">
        <f t="shared" si="45"/>
        <v>0</v>
      </c>
      <c r="CL61" s="9">
        <f t="shared" si="46"/>
        <v>0</v>
      </c>
      <c r="CM61" s="9">
        <f t="shared" si="47"/>
        <v>0</v>
      </c>
      <c r="CN61" s="9">
        <f t="shared" si="48"/>
        <v>0</v>
      </c>
      <c r="CP61" s="9">
        <f t="shared" si="49"/>
        <v>0</v>
      </c>
      <c r="CQ61" s="9">
        <f t="shared" si="50"/>
        <v>0</v>
      </c>
      <c r="CR61" s="9">
        <f t="shared" si="51"/>
        <v>0</v>
      </c>
      <c r="CT61" s="9">
        <f t="shared" si="52"/>
        <v>0</v>
      </c>
      <c r="CU61" s="9">
        <f t="shared" si="21"/>
        <v>0</v>
      </c>
    </row>
    <row r="62" spans="1:99" x14ac:dyDescent="0.3">
      <c r="A62" s="9" t="s">
        <v>297</v>
      </c>
      <c r="B62" s="9" t="s">
        <v>79</v>
      </c>
      <c r="C62" s="9">
        <v>43.371307999999999</v>
      </c>
      <c r="D62" s="9">
        <v>-79.981819000000002</v>
      </c>
      <c r="E62" s="9">
        <v>35.978006045349858</v>
      </c>
      <c r="F62" s="13">
        <v>43661</v>
      </c>
      <c r="G62" s="11">
        <f t="shared" si="22"/>
        <v>0</v>
      </c>
      <c r="R62" s="32">
        <f t="shared" si="23"/>
        <v>0</v>
      </c>
      <c r="V62" s="19">
        <f t="shared" si="24"/>
        <v>0</v>
      </c>
      <c r="Y62" s="35">
        <f t="shared" si="25"/>
        <v>0</v>
      </c>
      <c r="AB62" s="10">
        <f t="shared" si="26"/>
        <v>0</v>
      </c>
      <c r="AG62" s="32">
        <f t="shared" si="27"/>
        <v>0</v>
      </c>
      <c r="AJ62" s="19">
        <f t="shared" si="28"/>
        <v>0</v>
      </c>
      <c r="AL62" s="19">
        <f t="shared" si="29"/>
        <v>0</v>
      </c>
      <c r="AO62" s="19">
        <f t="shared" si="30"/>
        <v>0</v>
      </c>
      <c r="AS62" s="33">
        <f t="shared" si="31"/>
        <v>0</v>
      </c>
      <c r="BB62" s="45">
        <f t="shared" si="32"/>
        <v>1</v>
      </c>
      <c r="BC62" s="40">
        <v>1</v>
      </c>
      <c r="BG62" s="44">
        <f t="shared" si="33"/>
        <v>0</v>
      </c>
      <c r="BJ62" s="26">
        <v>13</v>
      </c>
      <c r="BM62" s="9">
        <f t="shared" si="0"/>
        <v>0</v>
      </c>
      <c r="BN62" s="9">
        <v>4</v>
      </c>
      <c r="BO62" s="9">
        <v>0</v>
      </c>
      <c r="BP62" s="9">
        <v>4</v>
      </c>
      <c r="BV62" s="9">
        <f t="shared" si="34"/>
        <v>0</v>
      </c>
      <c r="BW62" s="9">
        <f t="shared" si="35"/>
        <v>0</v>
      </c>
      <c r="BX62" s="9">
        <f t="shared" si="36"/>
        <v>0</v>
      </c>
      <c r="BY62" s="9">
        <f t="shared" si="37"/>
        <v>0</v>
      </c>
      <c r="BZ62" s="9">
        <f t="shared" si="38"/>
        <v>0</v>
      </c>
      <c r="CA62" s="9">
        <f t="shared" si="39"/>
        <v>0</v>
      </c>
      <c r="CB62" s="9">
        <f t="shared" si="40"/>
        <v>1</v>
      </c>
      <c r="CC62" s="9">
        <f t="shared" si="41"/>
        <v>0</v>
      </c>
      <c r="CD62" s="9">
        <f t="shared" si="42"/>
        <v>0</v>
      </c>
      <c r="CE62" s="9">
        <f t="shared" si="10"/>
        <v>1</v>
      </c>
      <c r="CF62" s="9">
        <f t="shared" si="43"/>
        <v>0</v>
      </c>
      <c r="CH62" s="9">
        <f t="shared" si="44"/>
        <v>15</v>
      </c>
      <c r="CJ62" s="9">
        <f t="shared" si="45"/>
        <v>0</v>
      </c>
      <c r="CL62" s="9">
        <f t="shared" si="46"/>
        <v>14</v>
      </c>
      <c r="CM62" s="9">
        <f t="shared" si="47"/>
        <v>0</v>
      </c>
      <c r="CN62" s="9">
        <f t="shared" si="48"/>
        <v>0</v>
      </c>
      <c r="CP62" s="9">
        <f t="shared" si="49"/>
        <v>0</v>
      </c>
      <c r="CQ62" s="9">
        <f t="shared" si="50"/>
        <v>0</v>
      </c>
      <c r="CR62" s="9">
        <f t="shared" si="51"/>
        <v>0</v>
      </c>
      <c r="CT62" s="9">
        <f t="shared" si="52"/>
        <v>4</v>
      </c>
      <c r="CU62" s="9">
        <f t="shared" si="21"/>
        <v>2</v>
      </c>
    </row>
    <row r="63" spans="1:99" x14ac:dyDescent="0.3">
      <c r="A63" s="9" t="s">
        <v>297</v>
      </c>
      <c r="B63" s="9" t="s">
        <v>82</v>
      </c>
      <c r="C63" s="9">
        <v>43.371307999999999</v>
      </c>
      <c r="D63" s="9">
        <v>-79.981819000000002</v>
      </c>
      <c r="E63" s="9">
        <v>35.978006045349858</v>
      </c>
      <c r="F63" s="13">
        <v>43661</v>
      </c>
      <c r="G63" s="11">
        <f t="shared" si="22"/>
        <v>0</v>
      </c>
      <c r="R63" s="32">
        <f t="shared" si="23"/>
        <v>0</v>
      </c>
      <c r="V63" s="19">
        <f t="shared" si="24"/>
        <v>0</v>
      </c>
      <c r="Y63" s="35">
        <f t="shared" si="25"/>
        <v>0</v>
      </c>
      <c r="AB63" s="10">
        <f t="shared" si="26"/>
        <v>0</v>
      </c>
      <c r="AG63" s="32">
        <f t="shared" si="27"/>
        <v>0</v>
      </c>
      <c r="AJ63" s="19">
        <f t="shared" si="28"/>
        <v>0</v>
      </c>
      <c r="AL63" s="19">
        <f t="shared" si="29"/>
        <v>0</v>
      </c>
      <c r="AO63" s="19">
        <f t="shared" si="30"/>
        <v>0</v>
      </c>
      <c r="AS63" s="33">
        <f t="shared" si="31"/>
        <v>0</v>
      </c>
      <c r="BB63" s="45">
        <f t="shared" si="32"/>
        <v>0</v>
      </c>
      <c r="BG63" s="44">
        <f t="shared" si="33"/>
        <v>0</v>
      </c>
      <c r="BM63" s="9">
        <f t="shared" si="0"/>
        <v>3</v>
      </c>
      <c r="BN63" s="9">
        <v>4</v>
      </c>
      <c r="BO63" s="9">
        <v>0</v>
      </c>
      <c r="BP63" s="9">
        <v>7</v>
      </c>
      <c r="BV63" s="9">
        <f t="shared" si="34"/>
        <v>0</v>
      </c>
      <c r="BW63" s="9">
        <f t="shared" si="35"/>
        <v>0</v>
      </c>
      <c r="BX63" s="9">
        <f t="shared" si="36"/>
        <v>0</v>
      </c>
      <c r="BY63" s="9">
        <f t="shared" si="37"/>
        <v>0</v>
      </c>
      <c r="BZ63" s="9">
        <f t="shared" si="38"/>
        <v>0</v>
      </c>
      <c r="CA63" s="9">
        <f t="shared" si="39"/>
        <v>0</v>
      </c>
      <c r="CB63" s="9">
        <f t="shared" si="40"/>
        <v>0</v>
      </c>
      <c r="CC63" s="9">
        <f t="shared" si="41"/>
        <v>0</v>
      </c>
      <c r="CD63" s="9">
        <f t="shared" si="42"/>
        <v>0</v>
      </c>
      <c r="CE63" s="9">
        <f t="shared" si="10"/>
        <v>0</v>
      </c>
      <c r="CF63" s="9">
        <f t="shared" si="43"/>
        <v>0</v>
      </c>
      <c r="CH63" s="9">
        <f t="shared" si="44"/>
        <v>0</v>
      </c>
      <c r="CJ63" s="9">
        <f t="shared" si="45"/>
        <v>0</v>
      </c>
      <c r="CL63" s="9">
        <f t="shared" si="46"/>
        <v>0</v>
      </c>
      <c r="CM63" s="9">
        <f t="shared" si="47"/>
        <v>0</v>
      </c>
      <c r="CN63" s="9">
        <f t="shared" si="48"/>
        <v>0</v>
      </c>
      <c r="CP63" s="9">
        <f t="shared" si="49"/>
        <v>0</v>
      </c>
      <c r="CQ63" s="9">
        <f t="shared" si="50"/>
        <v>0</v>
      </c>
      <c r="CR63" s="9">
        <f t="shared" si="51"/>
        <v>0</v>
      </c>
      <c r="CT63" s="9">
        <f t="shared" si="52"/>
        <v>0</v>
      </c>
      <c r="CU63" s="9">
        <f t="shared" si="21"/>
        <v>0</v>
      </c>
    </row>
    <row r="64" spans="1:99" x14ac:dyDescent="0.3">
      <c r="A64" s="9" t="s">
        <v>297</v>
      </c>
      <c r="B64" s="9" t="s">
        <v>83</v>
      </c>
      <c r="C64" s="9">
        <v>43.371307999999999</v>
      </c>
      <c r="D64" s="9">
        <v>-79.981819000000002</v>
      </c>
      <c r="E64" s="9">
        <v>35.978006045349858</v>
      </c>
      <c r="F64" s="13">
        <v>43661</v>
      </c>
      <c r="G64" s="11">
        <f t="shared" si="22"/>
        <v>0</v>
      </c>
      <c r="R64" s="32">
        <f t="shared" si="23"/>
        <v>0</v>
      </c>
      <c r="V64" s="19">
        <f t="shared" si="24"/>
        <v>0</v>
      </c>
      <c r="Y64" s="35">
        <f t="shared" si="25"/>
        <v>0</v>
      </c>
      <c r="AB64" s="10">
        <f t="shared" si="26"/>
        <v>0</v>
      </c>
      <c r="AG64" s="32">
        <f t="shared" si="27"/>
        <v>0</v>
      </c>
      <c r="AJ64" s="19">
        <f t="shared" si="28"/>
        <v>0</v>
      </c>
      <c r="AL64" s="19">
        <f t="shared" si="29"/>
        <v>0</v>
      </c>
      <c r="AO64" s="19">
        <f t="shared" si="30"/>
        <v>0</v>
      </c>
      <c r="AS64" s="33">
        <f t="shared" si="31"/>
        <v>0</v>
      </c>
      <c r="BB64" s="45">
        <f t="shared" si="32"/>
        <v>2</v>
      </c>
      <c r="BF64" s="40">
        <v>2</v>
      </c>
      <c r="BG64" s="44">
        <f t="shared" si="33"/>
        <v>0</v>
      </c>
      <c r="BM64" s="9" t="e">
        <f t="shared" si="0"/>
        <v>#VALUE!</v>
      </c>
      <c r="BN64" s="9" t="s">
        <v>80</v>
      </c>
      <c r="BO64" s="9" t="s">
        <v>80</v>
      </c>
      <c r="BP64" s="9" t="s">
        <v>80</v>
      </c>
      <c r="BV64" s="9">
        <f t="shared" si="34"/>
        <v>0</v>
      </c>
      <c r="BW64" s="9">
        <f t="shared" si="35"/>
        <v>0</v>
      </c>
      <c r="BX64" s="9">
        <f t="shared" si="36"/>
        <v>0</v>
      </c>
      <c r="BY64" s="9">
        <f t="shared" si="37"/>
        <v>0</v>
      </c>
      <c r="BZ64" s="9">
        <f t="shared" si="38"/>
        <v>0</v>
      </c>
      <c r="CA64" s="9">
        <f t="shared" si="39"/>
        <v>0</v>
      </c>
      <c r="CB64" s="9">
        <f t="shared" si="40"/>
        <v>2</v>
      </c>
      <c r="CC64" s="9">
        <f t="shared" si="41"/>
        <v>0</v>
      </c>
      <c r="CD64" s="9">
        <f t="shared" si="42"/>
        <v>0</v>
      </c>
      <c r="CE64" s="9">
        <f t="shared" si="10"/>
        <v>2</v>
      </c>
      <c r="CF64" s="9">
        <f t="shared" si="43"/>
        <v>0</v>
      </c>
      <c r="CH64" s="9">
        <f t="shared" si="44"/>
        <v>4</v>
      </c>
      <c r="CJ64" s="9">
        <f t="shared" si="45"/>
        <v>0</v>
      </c>
      <c r="CL64" s="9">
        <f t="shared" si="46"/>
        <v>2</v>
      </c>
      <c r="CM64" s="9">
        <f t="shared" si="47"/>
        <v>0</v>
      </c>
      <c r="CN64" s="9">
        <f t="shared" si="48"/>
        <v>0</v>
      </c>
      <c r="CP64" s="9">
        <f t="shared" si="49"/>
        <v>0</v>
      </c>
      <c r="CQ64" s="9">
        <f t="shared" si="50"/>
        <v>0</v>
      </c>
      <c r="CR64" s="9">
        <f t="shared" si="51"/>
        <v>0</v>
      </c>
      <c r="CT64" s="9">
        <f t="shared" si="52"/>
        <v>3</v>
      </c>
      <c r="CU64" s="9">
        <f t="shared" si="21"/>
        <v>2</v>
      </c>
    </row>
    <row r="65" spans="1:99" x14ac:dyDescent="0.3">
      <c r="A65" s="9" t="s">
        <v>326</v>
      </c>
      <c r="B65" s="9" t="s">
        <v>219</v>
      </c>
      <c r="C65" s="9">
        <v>43.363348999999999</v>
      </c>
      <c r="D65" s="9">
        <v>-80.014709999999994</v>
      </c>
      <c r="E65" s="9">
        <v>37.662610823414319</v>
      </c>
      <c r="F65" s="13">
        <v>43661</v>
      </c>
      <c r="G65" s="11">
        <f t="shared" si="22"/>
        <v>0</v>
      </c>
      <c r="R65" s="32">
        <f t="shared" si="23"/>
        <v>0</v>
      </c>
      <c r="V65" s="19">
        <f t="shared" si="24"/>
        <v>0</v>
      </c>
      <c r="Y65" s="35">
        <f t="shared" si="25"/>
        <v>0</v>
      </c>
      <c r="AB65" s="10">
        <f t="shared" si="26"/>
        <v>0</v>
      </c>
      <c r="AG65" s="32">
        <f t="shared" si="27"/>
        <v>0</v>
      </c>
      <c r="AJ65" s="19">
        <f t="shared" si="28"/>
        <v>0</v>
      </c>
      <c r="AL65" s="19">
        <f t="shared" si="29"/>
        <v>0</v>
      </c>
      <c r="AO65" s="19">
        <f t="shared" si="30"/>
        <v>0</v>
      </c>
      <c r="AS65" s="33">
        <f t="shared" si="31"/>
        <v>0</v>
      </c>
      <c r="BB65" s="45">
        <f t="shared" si="32"/>
        <v>0</v>
      </c>
      <c r="BG65" s="44">
        <f t="shared" si="33"/>
        <v>0</v>
      </c>
      <c r="BM65" s="9">
        <f t="shared" si="0"/>
        <v>8</v>
      </c>
      <c r="BN65" s="9">
        <v>4</v>
      </c>
      <c r="BO65" s="9">
        <v>0</v>
      </c>
      <c r="BP65" s="9">
        <v>12</v>
      </c>
      <c r="BV65" s="9">
        <f t="shared" si="34"/>
        <v>0</v>
      </c>
      <c r="BW65" s="9">
        <f t="shared" si="35"/>
        <v>0</v>
      </c>
      <c r="BX65" s="9">
        <f t="shared" si="36"/>
        <v>0</v>
      </c>
      <c r="BY65" s="9">
        <f t="shared" si="37"/>
        <v>0</v>
      </c>
      <c r="BZ65" s="9">
        <f t="shared" si="38"/>
        <v>0</v>
      </c>
      <c r="CA65" s="9">
        <f t="shared" si="39"/>
        <v>0</v>
      </c>
      <c r="CB65" s="9">
        <f t="shared" si="40"/>
        <v>0</v>
      </c>
      <c r="CC65" s="9">
        <f t="shared" si="41"/>
        <v>0</v>
      </c>
      <c r="CD65" s="9">
        <f t="shared" si="42"/>
        <v>0</v>
      </c>
      <c r="CE65" s="9">
        <f t="shared" si="10"/>
        <v>0</v>
      </c>
      <c r="CF65" s="9">
        <f t="shared" si="43"/>
        <v>0</v>
      </c>
      <c r="CH65" s="9">
        <f t="shared" si="44"/>
        <v>0</v>
      </c>
      <c r="CJ65" s="9">
        <f t="shared" si="45"/>
        <v>0</v>
      </c>
      <c r="CL65" s="9">
        <f t="shared" si="46"/>
        <v>0</v>
      </c>
      <c r="CM65" s="9">
        <f t="shared" si="47"/>
        <v>0</v>
      </c>
      <c r="CN65" s="9">
        <f t="shared" si="48"/>
        <v>0</v>
      </c>
      <c r="CP65" s="9">
        <f t="shared" si="49"/>
        <v>0</v>
      </c>
      <c r="CQ65" s="9">
        <f t="shared" si="50"/>
        <v>0</v>
      </c>
      <c r="CR65" s="9">
        <f t="shared" si="51"/>
        <v>0</v>
      </c>
      <c r="CT65" s="9">
        <f t="shared" si="52"/>
        <v>0</v>
      </c>
      <c r="CU65" s="9">
        <f t="shared" si="21"/>
        <v>0</v>
      </c>
    </row>
    <row r="66" spans="1:99" x14ac:dyDescent="0.3">
      <c r="A66" s="9" t="s">
        <v>268</v>
      </c>
      <c r="B66" s="9" t="s">
        <v>79</v>
      </c>
      <c r="C66" s="9">
        <v>43.719453000000001</v>
      </c>
      <c r="D66" s="9">
        <v>-79.445162999999994</v>
      </c>
      <c r="E66" s="9">
        <v>5.4158014911438661</v>
      </c>
      <c r="F66" s="13">
        <v>43654</v>
      </c>
      <c r="G66" s="11">
        <f t="shared" si="22"/>
        <v>1</v>
      </c>
      <c r="H66" s="12">
        <v>1</v>
      </c>
      <c r="R66" s="32">
        <f t="shared" si="23"/>
        <v>0</v>
      </c>
      <c r="V66" s="19">
        <f t="shared" si="24"/>
        <v>0</v>
      </c>
      <c r="Y66" s="35">
        <f t="shared" si="25"/>
        <v>0</v>
      </c>
      <c r="AB66" s="10">
        <f t="shared" si="26"/>
        <v>0</v>
      </c>
      <c r="AG66" s="32">
        <f t="shared" si="27"/>
        <v>0</v>
      </c>
      <c r="AJ66" s="19">
        <f t="shared" si="28"/>
        <v>0</v>
      </c>
      <c r="AL66" s="19">
        <f t="shared" si="29"/>
        <v>0</v>
      </c>
      <c r="AO66" s="19">
        <f t="shared" si="30"/>
        <v>0</v>
      </c>
      <c r="AS66" s="33">
        <f t="shared" si="31"/>
        <v>0</v>
      </c>
      <c r="BB66" s="45">
        <f t="shared" si="32"/>
        <v>2</v>
      </c>
      <c r="BD66" s="43">
        <v>1</v>
      </c>
      <c r="BG66" s="44">
        <f t="shared" si="33"/>
        <v>1</v>
      </c>
      <c r="BI66" s="40">
        <v>1</v>
      </c>
      <c r="BM66" s="9">
        <f t="shared" si="0"/>
        <v>7</v>
      </c>
      <c r="BN66" s="9">
        <v>4</v>
      </c>
      <c r="BO66" s="9">
        <v>0</v>
      </c>
      <c r="BP66" s="9">
        <v>11</v>
      </c>
      <c r="BV66" s="9">
        <f t="shared" ref="BV66:BV97" si="53">AT66+AU66+AW66+AV66+BA66+AX66+AY66+AZ66</f>
        <v>0</v>
      </c>
      <c r="BW66" s="9">
        <f t="shared" ref="BW66:BW97" si="54" xml:space="preserve"> AM66+AN66</f>
        <v>0</v>
      </c>
      <c r="BX66" s="9">
        <f t="shared" ref="BX66:BX97" si="55">W66+X66</f>
        <v>0</v>
      </c>
      <c r="BY66" s="9">
        <f t="shared" ref="BY66:BY97" si="56">AE66+AF66+AK66</f>
        <v>0</v>
      </c>
      <c r="BZ66" s="9">
        <f t="shared" ref="BZ66:BZ97" si="57">S66+T66+U66</f>
        <v>0</v>
      </c>
      <c r="CA66" s="9">
        <f t="shared" ref="CA66:CA97" si="58">H66+I66+J66+K66+Q66+N66+O66+L66+M66+P66</f>
        <v>1</v>
      </c>
      <c r="CB66" s="9">
        <f t="shared" ref="CB66:CB97" si="59" xml:space="preserve"> BC66+BF66+BE66</f>
        <v>0</v>
      </c>
      <c r="CC66" s="9">
        <f t="shared" ref="CC66:CC97" si="60" xml:space="preserve"> BI66+BH66</f>
        <v>1</v>
      </c>
      <c r="CD66" s="9">
        <f t="shared" ref="CD66:CD97" si="61">BD66+BH66+BI66</f>
        <v>2</v>
      </c>
      <c r="CE66" s="9">
        <f t="shared" ref="CE66:CE129" si="62">CB66+CD66</f>
        <v>2</v>
      </c>
      <c r="CF66" s="9">
        <f t="shared" ref="CF66:CF97" si="63">AP66+AQ66+AR66</f>
        <v>0</v>
      </c>
      <c r="CH66" s="9">
        <f t="shared" ref="CH66:CH97" si="64">SUM(AT66:BL66)</f>
        <v>5</v>
      </c>
      <c r="CJ66" s="9">
        <f t="shared" ref="CJ66:CJ97" si="65">AT66+AU66+AH66+AW66+S66+AV66+H66+T66+AM66+AP66+AQ66+W66+I66+Z66+X66+J66+BA66+K66+AN66+AR66+Q66+AX66+AK66+AY66+AI66+AE66+AC66+AF66+AZ66+N66+O66+L66+M66+AD66+P66+U66</f>
        <v>1</v>
      </c>
      <c r="CL66" s="9">
        <f t="shared" ref="CL66:CL97" si="66">CP66+BJ66+BC66+BF66</f>
        <v>0</v>
      </c>
      <c r="CM66" s="9">
        <f t="shared" ref="CM66:CM97" si="67">CQ66+BI66+BE66+BH66</f>
        <v>2</v>
      </c>
      <c r="CN66" s="9">
        <f t="shared" ref="CN66:CN97" si="68">CR66+BD66+Z66+BL66+AA66</f>
        <v>1</v>
      </c>
      <c r="CP66" s="9">
        <f t="shared" ref="CP66:CP97" si="69">AT66+AU66+AW66+S66+AV66+T66+W66+X66+AX66+AY66+AC66+AZ66+AD66+U66</f>
        <v>0</v>
      </c>
      <c r="CQ66" s="9">
        <f t="shared" ref="CQ66:CQ97" si="70">H66+AM66+AP66+AQ66+I66+J66+BA66+K66+AR66+Q66+AK66+AI66+AE66+AF66+N66+O66+L66+M66+P66</f>
        <v>1</v>
      </c>
      <c r="CR66" s="9">
        <f t="shared" ref="CR66:CR97" si="71">AH66+AN66</f>
        <v>0</v>
      </c>
      <c r="CT66" s="9">
        <f t="shared" ref="CT66:CT97" si="72" xml:space="preserve"> COUNTIF(BV66:CF66, "&gt;0") + COUNTIF(BH66, "&gt;0") + COUNTIF(AA66, "&gt;0") + COUNTIF(BL66, "&gt;0") + COUNTIF(BJ66, "&gt;0") + COUNTIF(BI66, "&gt;0") + COUNTIF(BD66,"&gt;0") + COUNTIF(AC66,"&gt;0") + COUNTIF(BF66,"&gt;0") + COUNTIF(BE66,"&gt;0") + COUNTIF(BC66,"&gt;0") + COUNTIF(AD66,"&gt;0") + COUNTIF(AI66,"&gt;0") + COUNTIF(Z66, "&gt;0")</f>
        <v>6</v>
      </c>
      <c r="CU66" s="9">
        <f t="shared" ref="CU66:CU129" si="73" xml:space="preserve"> COUNTIF(BV66:CF66, "&gt;0")</f>
        <v>4</v>
      </c>
    </row>
    <row r="67" spans="1:99" x14ac:dyDescent="0.3">
      <c r="A67" s="9" t="s">
        <v>268</v>
      </c>
      <c r="B67" s="9" t="s">
        <v>82</v>
      </c>
      <c r="C67" s="9">
        <v>43.719453000000001</v>
      </c>
      <c r="D67" s="9">
        <v>-79.445162999999994</v>
      </c>
      <c r="E67" s="9">
        <v>5.4158014911438661</v>
      </c>
      <c r="F67" s="13">
        <v>43654</v>
      </c>
      <c r="G67" s="11">
        <f t="shared" ref="G67:G130" si="74">SUM(H67:Q67)</f>
        <v>0</v>
      </c>
      <c r="R67" s="32">
        <f t="shared" ref="R67:R130" si="75">SUM(S67:V67)</f>
        <v>0</v>
      </c>
      <c r="V67" s="19">
        <f t="shared" ref="V67:V130" si="76">SUM(W67:X67)</f>
        <v>0</v>
      </c>
      <c r="Y67" s="35">
        <f t="shared" ref="Y67:Y130" si="77">SUM(Z67:AA67)</f>
        <v>0</v>
      </c>
      <c r="AB67" s="10">
        <f t="shared" ref="AB67:AB130" si="78">SUM(AC67:AF67)</f>
        <v>0</v>
      </c>
      <c r="AG67" s="32">
        <f t="shared" ref="AG67:AG130" si="79">SUM(AH67,AI67,AJ67,AL67,AO67,AS67)</f>
        <v>1</v>
      </c>
      <c r="AH67" s="29">
        <v>1</v>
      </c>
      <c r="AJ67" s="19">
        <f t="shared" ref="AJ67:AJ130" si="80">AK67</f>
        <v>0</v>
      </c>
      <c r="AL67" s="19">
        <f t="shared" ref="AL67:AL130" si="81">SUM(AM67,AN67)</f>
        <v>0</v>
      </c>
      <c r="AO67" s="19">
        <f t="shared" ref="AO67:AO130" si="82">SUM(AP67:AR67)</f>
        <v>0</v>
      </c>
      <c r="AS67" s="33">
        <f t="shared" ref="AS67:AS130" si="83">SUM(AT67:AU67,AW67,AV67,BA67,AX67,AY67,AZ67)</f>
        <v>0</v>
      </c>
      <c r="BB67" s="45">
        <f t="shared" ref="BB67:BB130" si="84">SUM(BC67:BG67)</f>
        <v>0</v>
      </c>
      <c r="BG67" s="44">
        <f t="shared" ref="BG67:BG130" si="85">SUM(BH67:BI67)</f>
        <v>0</v>
      </c>
      <c r="BM67" s="9">
        <f t="shared" ref="BM67:BM130" si="86">BP67-SUM(BN67:BO67)</f>
        <v>2</v>
      </c>
      <c r="BN67" s="9">
        <v>2</v>
      </c>
      <c r="BO67" s="9">
        <v>0</v>
      </c>
      <c r="BP67" s="9">
        <v>4</v>
      </c>
      <c r="BV67" s="9">
        <f t="shared" si="53"/>
        <v>0</v>
      </c>
      <c r="BW67" s="9">
        <f t="shared" si="54"/>
        <v>0</v>
      </c>
      <c r="BX67" s="9">
        <f t="shared" si="55"/>
        <v>0</v>
      </c>
      <c r="BY67" s="9">
        <f t="shared" si="56"/>
        <v>0</v>
      </c>
      <c r="BZ67" s="9">
        <f t="shared" si="57"/>
        <v>0</v>
      </c>
      <c r="CA67" s="9">
        <f t="shared" si="58"/>
        <v>0</v>
      </c>
      <c r="CB67" s="9">
        <f t="shared" si="59"/>
        <v>0</v>
      </c>
      <c r="CC67" s="9">
        <f t="shared" si="60"/>
        <v>0</v>
      </c>
      <c r="CD67" s="9">
        <f t="shared" si="61"/>
        <v>0</v>
      </c>
      <c r="CE67" s="9">
        <f t="shared" si="62"/>
        <v>0</v>
      </c>
      <c r="CF67" s="9">
        <f t="shared" si="63"/>
        <v>0</v>
      </c>
      <c r="CH67" s="9">
        <f t="shared" si="64"/>
        <v>0</v>
      </c>
      <c r="CJ67" s="9">
        <f t="shared" si="65"/>
        <v>1</v>
      </c>
      <c r="CL67" s="9">
        <f t="shared" si="66"/>
        <v>0</v>
      </c>
      <c r="CM67" s="9">
        <f t="shared" si="67"/>
        <v>0</v>
      </c>
      <c r="CN67" s="9">
        <f t="shared" si="68"/>
        <v>1</v>
      </c>
      <c r="CP67" s="9">
        <f t="shared" si="69"/>
        <v>0</v>
      </c>
      <c r="CQ67" s="9">
        <f t="shared" si="70"/>
        <v>0</v>
      </c>
      <c r="CR67" s="9">
        <f t="shared" si="71"/>
        <v>1</v>
      </c>
      <c r="CT67" s="9">
        <f t="shared" si="72"/>
        <v>0</v>
      </c>
      <c r="CU67" s="9">
        <f t="shared" si="73"/>
        <v>0</v>
      </c>
    </row>
    <row r="68" spans="1:99" x14ac:dyDescent="0.3">
      <c r="A68" s="9" t="s">
        <v>268</v>
      </c>
      <c r="B68" s="9" t="s">
        <v>83</v>
      </c>
      <c r="C68" s="9">
        <v>43.719453000000001</v>
      </c>
      <c r="D68" s="9">
        <v>-79.445162999999994</v>
      </c>
      <c r="E68" s="9">
        <v>5.4158014911438661</v>
      </c>
      <c r="F68" s="13">
        <v>43654</v>
      </c>
      <c r="G68" s="11">
        <f t="shared" si="74"/>
        <v>0</v>
      </c>
      <c r="R68" s="32">
        <f t="shared" si="75"/>
        <v>0</v>
      </c>
      <c r="V68" s="19">
        <f t="shared" si="76"/>
        <v>0</v>
      </c>
      <c r="Y68" s="35">
        <f t="shared" si="77"/>
        <v>0</v>
      </c>
      <c r="AB68" s="10">
        <f t="shared" si="78"/>
        <v>0</v>
      </c>
      <c r="AG68" s="32">
        <f t="shared" si="79"/>
        <v>1</v>
      </c>
      <c r="AJ68" s="19">
        <f t="shared" si="80"/>
        <v>0</v>
      </c>
      <c r="AL68" s="19">
        <f t="shared" si="81"/>
        <v>0</v>
      </c>
      <c r="AO68" s="19">
        <f t="shared" si="82"/>
        <v>0</v>
      </c>
      <c r="AS68" s="33">
        <f t="shared" si="83"/>
        <v>1</v>
      </c>
      <c r="AW68" s="18">
        <v>1</v>
      </c>
      <c r="BB68" s="45">
        <f t="shared" si="84"/>
        <v>0</v>
      </c>
      <c r="BG68" s="44">
        <f t="shared" si="85"/>
        <v>0</v>
      </c>
      <c r="BM68" s="9">
        <f t="shared" si="86"/>
        <v>0</v>
      </c>
      <c r="BN68" s="9">
        <v>3</v>
      </c>
      <c r="BO68" s="9">
        <v>0</v>
      </c>
      <c r="BP68" s="9">
        <v>3</v>
      </c>
      <c r="BV68" s="9">
        <f t="shared" si="53"/>
        <v>1</v>
      </c>
      <c r="BW68" s="9">
        <f t="shared" si="54"/>
        <v>0</v>
      </c>
      <c r="BX68" s="9">
        <f t="shared" si="55"/>
        <v>0</v>
      </c>
      <c r="BY68" s="9">
        <f t="shared" si="56"/>
        <v>0</v>
      </c>
      <c r="BZ68" s="9">
        <f t="shared" si="57"/>
        <v>0</v>
      </c>
      <c r="CA68" s="9">
        <f t="shared" si="58"/>
        <v>0</v>
      </c>
      <c r="CB68" s="9">
        <f t="shared" si="59"/>
        <v>0</v>
      </c>
      <c r="CC68" s="9">
        <f t="shared" si="60"/>
        <v>0</v>
      </c>
      <c r="CD68" s="9">
        <f t="shared" si="61"/>
        <v>0</v>
      </c>
      <c r="CE68" s="9">
        <f t="shared" si="62"/>
        <v>0</v>
      </c>
      <c r="CF68" s="9">
        <f t="shared" si="63"/>
        <v>0</v>
      </c>
      <c r="CH68" s="9">
        <f t="shared" si="64"/>
        <v>1</v>
      </c>
      <c r="CJ68" s="9">
        <f t="shared" si="65"/>
        <v>1</v>
      </c>
      <c r="CL68" s="9">
        <f t="shared" si="66"/>
        <v>1</v>
      </c>
      <c r="CM68" s="9">
        <f t="shared" si="67"/>
        <v>0</v>
      </c>
      <c r="CN68" s="9">
        <f t="shared" si="68"/>
        <v>0</v>
      </c>
      <c r="CP68" s="9">
        <f t="shared" si="69"/>
        <v>1</v>
      </c>
      <c r="CQ68" s="9">
        <f t="shared" si="70"/>
        <v>0</v>
      </c>
      <c r="CR68" s="9">
        <f t="shared" si="71"/>
        <v>0</v>
      </c>
      <c r="CT68" s="9">
        <f t="shared" si="72"/>
        <v>1</v>
      </c>
      <c r="CU68" s="9">
        <f t="shared" si="73"/>
        <v>1</v>
      </c>
    </row>
    <row r="69" spans="1:99" x14ac:dyDescent="0.3">
      <c r="A69" s="9" t="s">
        <v>321</v>
      </c>
      <c r="B69" s="9" t="s">
        <v>219</v>
      </c>
      <c r="C69" s="9">
        <v>43.726466000000002</v>
      </c>
      <c r="D69" s="9">
        <v>-79.445593000000002</v>
      </c>
      <c r="E69" s="9">
        <v>5.824921385643985</v>
      </c>
      <c r="F69" s="13">
        <v>43654</v>
      </c>
      <c r="G69" s="11">
        <f t="shared" si="74"/>
        <v>0</v>
      </c>
      <c r="R69" s="32">
        <f t="shared" si="75"/>
        <v>0</v>
      </c>
      <c r="V69" s="19">
        <f t="shared" si="76"/>
        <v>0</v>
      </c>
      <c r="Y69" s="35">
        <f t="shared" si="77"/>
        <v>0</v>
      </c>
      <c r="AB69" s="10">
        <f t="shared" si="78"/>
        <v>0</v>
      </c>
      <c r="AG69" s="32">
        <f t="shared" si="79"/>
        <v>0</v>
      </c>
      <c r="AJ69" s="19">
        <f t="shared" si="80"/>
        <v>0</v>
      </c>
      <c r="AL69" s="19">
        <f t="shared" si="81"/>
        <v>0</v>
      </c>
      <c r="AO69" s="19">
        <f t="shared" si="82"/>
        <v>0</v>
      </c>
      <c r="AS69" s="33">
        <f t="shared" si="83"/>
        <v>0</v>
      </c>
      <c r="BB69" s="45">
        <f t="shared" si="84"/>
        <v>0</v>
      </c>
      <c r="BG69" s="44">
        <f t="shared" si="85"/>
        <v>0</v>
      </c>
      <c r="BM69" s="9">
        <f t="shared" si="86"/>
        <v>0</v>
      </c>
      <c r="BN69" s="9">
        <v>3</v>
      </c>
      <c r="BO69" s="9">
        <v>0</v>
      </c>
      <c r="BP69" s="9">
        <v>3</v>
      </c>
      <c r="BV69" s="9">
        <f t="shared" si="53"/>
        <v>0</v>
      </c>
      <c r="BW69" s="9">
        <f t="shared" si="54"/>
        <v>0</v>
      </c>
      <c r="BX69" s="9">
        <f t="shared" si="55"/>
        <v>0</v>
      </c>
      <c r="BY69" s="9">
        <f t="shared" si="56"/>
        <v>0</v>
      </c>
      <c r="BZ69" s="9">
        <f t="shared" si="57"/>
        <v>0</v>
      </c>
      <c r="CA69" s="9">
        <f t="shared" si="58"/>
        <v>0</v>
      </c>
      <c r="CB69" s="9">
        <f t="shared" si="59"/>
        <v>0</v>
      </c>
      <c r="CC69" s="9">
        <f t="shared" si="60"/>
        <v>0</v>
      </c>
      <c r="CD69" s="9">
        <f t="shared" si="61"/>
        <v>0</v>
      </c>
      <c r="CE69" s="9">
        <f t="shared" si="62"/>
        <v>0</v>
      </c>
      <c r="CF69" s="9">
        <f t="shared" si="63"/>
        <v>0</v>
      </c>
      <c r="CH69" s="9">
        <f t="shared" si="64"/>
        <v>0</v>
      </c>
      <c r="CJ69" s="9">
        <f t="shared" si="65"/>
        <v>0</v>
      </c>
      <c r="CL69" s="9">
        <f t="shared" si="66"/>
        <v>0</v>
      </c>
      <c r="CM69" s="9">
        <f t="shared" si="67"/>
        <v>0</v>
      </c>
      <c r="CN69" s="9">
        <f t="shared" si="68"/>
        <v>0</v>
      </c>
      <c r="CP69" s="9">
        <f t="shared" si="69"/>
        <v>0</v>
      </c>
      <c r="CQ69" s="9">
        <f t="shared" si="70"/>
        <v>0</v>
      </c>
      <c r="CR69" s="9">
        <f t="shared" si="71"/>
        <v>0</v>
      </c>
      <c r="CT69" s="9">
        <f t="shared" si="72"/>
        <v>0</v>
      </c>
      <c r="CU69" s="9">
        <f t="shared" si="73"/>
        <v>0</v>
      </c>
    </row>
    <row r="70" spans="1:99" x14ac:dyDescent="0.3">
      <c r="A70" s="9" t="s">
        <v>269</v>
      </c>
      <c r="B70" s="9" t="s">
        <v>79</v>
      </c>
      <c r="C70" s="9">
        <v>43.713472000000003</v>
      </c>
      <c r="D70" s="9">
        <v>-79.463271000000006</v>
      </c>
      <c r="E70" s="9">
        <v>5.7031825324835577</v>
      </c>
      <c r="F70" s="13">
        <v>43654</v>
      </c>
      <c r="G70" s="11">
        <f t="shared" si="74"/>
        <v>0</v>
      </c>
      <c r="R70" s="32">
        <f t="shared" si="75"/>
        <v>0</v>
      </c>
      <c r="V70" s="19">
        <f t="shared" si="76"/>
        <v>0</v>
      </c>
      <c r="Y70" s="35">
        <f t="shared" si="77"/>
        <v>0</v>
      </c>
      <c r="AB70" s="10">
        <f t="shared" si="78"/>
        <v>0</v>
      </c>
      <c r="AG70" s="32">
        <f t="shared" si="79"/>
        <v>0</v>
      </c>
      <c r="AJ70" s="19">
        <f t="shared" si="80"/>
        <v>0</v>
      </c>
      <c r="AL70" s="19">
        <f t="shared" si="81"/>
        <v>0</v>
      </c>
      <c r="AO70" s="19">
        <f t="shared" si="82"/>
        <v>0</v>
      </c>
      <c r="AS70" s="33">
        <f t="shared" si="83"/>
        <v>0</v>
      </c>
      <c r="BB70" s="45">
        <f t="shared" si="84"/>
        <v>0</v>
      </c>
      <c r="BG70" s="44">
        <f t="shared" si="85"/>
        <v>0</v>
      </c>
      <c r="BM70" s="9">
        <f t="shared" si="86"/>
        <v>0</v>
      </c>
      <c r="BN70" s="9">
        <v>3</v>
      </c>
      <c r="BO70" s="9">
        <v>0</v>
      </c>
      <c r="BP70" s="9">
        <v>3</v>
      </c>
      <c r="BV70" s="9">
        <f t="shared" si="53"/>
        <v>0</v>
      </c>
      <c r="BW70" s="9">
        <f t="shared" si="54"/>
        <v>0</v>
      </c>
      <c r="BX70" s="9">
        <f t="shared" si="55"/>
        <v>0</v>
      </c>
      <c r="BY70" s="9">
        <f t="shared" si="56"/>
        <v>0</v>
      </c>
      <c r="BZ70" s="9">
        <f t="shared" si="57"/>
        <v>0</v>
      </c>
      <c r="CA70" s="9">
        <f t="shared" si="58"/>
        <v>0</v>
      </c>
      <c r="CB70" s="9">
        <f t="shared" si="59"/>
        <v>0</v>
      </c>
      <c r="CC70" s="9">
        <f t="shared" si="60"/>
        <v>0</v>
      </c>
      <c r="CD70" s="9">
        <f t="shared" si="61"/>
        <v>0</v>
      </c>
      <c r="CE70" s="9">
        <f t="shared" si="62"/>
        <v>0</v>
      </c>
      <c r="CF70" s="9">
        <f t="shared" si="63"/>
        <v>0</v>
      </c>
      <c r="CH70" s="9">
        <f t="shared" si="64"/>
        <v>0</v>
      </c>
      <c r="CJ70" s="9">
        <f t="shared" si="65"/>
        <v>0</v>
      </c>
      <c r="CL70" s="9">
        <f t="shared" si="66"/>
        <v>0</v>
      </c>
      <c r="CM70" s="9">
        <f t="shared" si="67"/>
        <v>0</v>
      </c>
      <c r="CN70" s="9">
        <f t="shared" si="68"/>
        <v>0</v>
      </c>
      <c r="CP70" s="9">
        <f t="shared" si="69"/>
        <v>0</v>
      </c>
      <c r="CQ70" s="9">
        <f t="shared" si="70"/>
        <v>0</v>
      </c>
      <c r="CR70" s="9">
        <f t="shared" si="71"/>
        <v>0</v>
      </c>
      <c r="CT70" s="9">
        <f t="shared" si="72"/>
        <v>0</v>
      </c>
      <c r="CU70" s="9">
        <f t="shared" si="73"/>
        <v>0</v>
      </c>
    </row>
    <row r="71" spans="1:99" x14ac:dyDescent="0.3">
      <c r="A71" s="9" t="s">
        <v>270</v>
      </c>
      <c r="B71" s="9" t="s">
        <v>79</v>
      </c>
      <c r="C71" s="9">
        <v>43.713583999999997</v>
      </c>
      <c r="D71" s="9">
        <v>-79.475768000000002</v>
      </c>
      <c r="E71" s="9">
        <v>6.1738769548090557</v>
      </c>
      <c r="F71" s="13">
        <v>43654</v>
      </c>
      <c r="G71" s="11">
        <f t="shared" si="74"/>
        <v>0</v>
      </c>
      <c r="R71" s="32">
        <f t="shared" si="75"/>
        <v>0</v>
      </c>
      <c r="V71" s="19">
        <f t="shared" si="76"/>
        <v>0</v>
      </c>
      <c r="Y71" s="35">
        <f t="shared" si="77"/>
        <v>0</v>
      </c>
      <c r="AB71" s="10">
        <f t="shared" si="78"/>
        <v>0</v>
      </c>
      <c r="AG71" s="32">
        <f t="shared" si="79"/>
        <v>0</v>
      </c>
      <c r="AJ71" s="19">
        <f t="shared" si="80"/>
        <v>0</v>
      </c>
      <c r="AL71" s="19">
        <f t="shared" si="81"/>
        <v>0</v>
      </c>
      <c r="AO71" s="19">
        <f t="shared" si="82"/>
        <v>0</v>
      </c>
      <c r="AS71" s="33">
        <f t="shared" si="83"/>
        <v>0</v>
      </c>
      <c r="BB71" s="45">
        <f t="shared" si="84"/>
        <v>0</v>
      </c>
      <c r="BG71" s="44">
        <f t="shared" si="85"/>
        <v>0</v>
      </c>
      <c r="BM71" s="9">
        <f t="shared" si="86"/>
        <v>0</v>
      </c>
      <c r="BN71" s="9">
        <v>4</v>
      </c>
      <c r="BO71" s="9">
        <v>0</v>
      </c>
      <c r="BP71" s="9">
        <v>4</v>
      </c>
      <c r="BV71" s="9">
        <f t="shared" si="53"/>
        <v>0</v>
      </c>
      <c r="BW71" s="9">
        <f t="shared" si="54"/>
        <v>0</v>
      </c>
      <c r="BX71" s="9">
        <f t="shared" si="55"/>
        <v>0</v>
      </c>
      <c r="BY71" s="9">
        <f t="shared" si="56"/>
        <v>0</v>
      </c>
      <c r="BZ71" s="9">
        <f t="shared" si="57"/>
        <v>0</v>
      </c>
      <c r="CA71" s="9">
        <f t="shared" si="58"/>
        <v>0</v>
      </c>
      <c r="CB71" s="9">
        <f t="shared" si="59"/>
        <v>0</v>
      </c>
      <c r="CC71" s="9">
        <f t="shared" si="60"/>
        <v>0</v>
      </c>
      <c r="CD71" s="9">
        <f t="shared" si="61"/>
        <v>0</v>
      </c>
      <c r="CE71" s="9">
        <f t="shared" si="62"/>
        <v>0</v>
      </c>
      <c r="CF71" s="9">
        <f t="shared" si="63"/>
        <v>0</v>
      </c>
      <c r="CH71" s="9">
        <f t="shared" si="64"/>
        <v>0</v>
      </c>
      <c r="CJ71" s="9">
        <f t="shared" si="65"/>
        <v>0</v>
      </c>
      <c r="CL71" s="9">
        <f t="shared" si="66"/>
        <v>0</v>
      </c>
      <c r="CM71" s="9">
        <f t="shared" si="67"/>
        <v>0</v>
      </c>
      <c r="CN71" s="9">
        <f t="shared" si="68"/>
        <v>0</v>
      </c>
      <c r="CP71" s="9">
        <f t="shared" si="69"/>
        <v>0</v>
      </c>
      <c r="CQ71" s="9">
        <f t="shared" si="70"/>
        <v>0</v>
      </c>
      <c r="CR71" s="9">
        <f t="shared" si="71"/>
        <v>0</v>
      </c>
      <c r="CT71" s="9">
        <f t="shared" si="72"/>
        <v>0</v>
      </c>
      <c r="CU71" s="9">
        <f t="shared" si="73"/>
        <v>0</v>
      </c>
    </row>
    <row r="72" spans="1:99" x14ac:dyDescent="0.3">
      <c r="A72" s="9" t="s">
        <v>270</v>
      </c>
      <c r="B72" s="9" t="s">
        <v>82</v>
      </c>
      <c r="C72" s="9">
        <v>43.713583999999997</v>
      </c>
      <c r="D72" s="9">
        <v>-79.475768000000002</v>
      </c>
      <c r="E72" s="9">
        <v>6.1738769548090557</v>
      </c>
      <c r="F72" s="13">
        <v>43654</v>
      </c>
      <c r="G72" s="11">
        <f t="shared" si="74"/>
        <v>0</v>
      </c>
      <c r="R72" s="32">
        <f t="shared" si="75"/>
        <v>0</v>
      </c>
      <c r="V72" s="19">
        <f t="shared" si="76"/>
        <v>0</v>
      </c>
      <c r="Y72" s="35">
        <f t="shared" si="77"/>
        <v>0</v>
      </c>
      <c r="AB72" s="10">
        <f t="shared" si="78"/>
        <v>0</v>
      </c>
      <c r="AG72" s="32">
        <f t="shared" si="79"/>
        <v>0</v>
      </c>
      <c r="AJ72" s="19">
        <f t="shared" si="80"/>
        <v>0</v>
      </c>
      <c r="AL72" s="19">
        <f t="shared" si="81"/>
        <v>0</v>
      </c>
      <c r="AO72" s="19">
        <f t="shared" si="82"/>
        <v>0</v>
      </c>
      <c r="AS72" s="33">
        <f t="shared" si="83"/>
        <v>0</v>
      </c>
      <c r="BB72" s="45">
        <f t="shared" si="84"/>
        <v>2</v>
      </c>
      <c r="BG72" s="44">
        <f t="shared" si="85"/>
        <v>2</v>
      </c>
      <c r="BI72" s="40">
        <v>2</v>
      </c>
      <c r="BM72" s="9">
        <f t="shared" si="86"/>
        <v>2</v>
      </c>
      <c r="BN72" s="9">
        <v>2</v>
      </c>
      <c r="BO72" s="9">
        <v>0</v>
      </c>
      <c r="BP72" s="9">
        <v>4</v>
      </c>
      <c r="BR72" s="9" t="s">
        <v>140</v>
      </c>
      <c r="BV72" s="9">
        <f t="shared" si="53"/>
        <v>0</v>
      </c>
      <c r="BW72" s="9">
        <f t="shared" si="54"/>
        <v>0</v>
      </c>
      <c r="BX72" s="9">
        <f t="shared" si="55"/>
        <v>0</v>
      </c>
      <c r="BY72" s="9">
        <f t="shared" si="56"/>
        <v>0</v>
      </c>
      <c r="BZ72" s="9">
        <f t="shared" si="57"/>
        <v>0</v>
      </c>
      <c r="CA72" s="9">
        <f t="shared" si="58"/>
        <v>0</v>
      </c>
      <c r="CB72" s="9">
        <f t="shared" si="59"/>
        <v>0</v>
      </c>
      <c r="CC72" s="9">
        <f t="shared" si="60"/>
        <v>2</v>
      </c>
      <c r="CD72" s="9">
        <f t="shared" si="61"/>
        <v>2</v>
      </c>
      <c r="CE72" s="9">
        <f t="shared" si="62"/>
        <v>2</v>
      </c>
      <c r="CF72" s="9">
        <f t="shared" si="63"/>
        <v>0</v>
      </c>
      <c r="CH72" s="9">
        <f t="shared" si="64"/>
        <v>6</v>
      </c>
      <c r="CJ72" s="9">
        <f t="shared" si="65"/>
        <v>0</v>
      </c>
      <c r="CL72" s="9">
        <f t="shared" si="66"/>
        <v>0</v>
      </c>
      <c r="CM72" s="9">
        <f t="shared" si="67"/>
        <v>2</v>
      </c>
      <c r="CN72" s="9">
        <f t="shared" si="68"/>
        <v>0</v>
      </c>
      <c r="CP72" s="9">
        <f t="shared" si="69"/>
        <v>0</v>
      </c>
      <c r="CQ72" s="9">
        <f t="shared" si="70"/>
        <v>0</v>
      </c>
      <c r="CR72" s="9">
        <f t="shared" si="71"/>
        <v>0</v>
      </c>
      <c r="CT72" s="9">
        <f t="shared" si="72"/>
        <v>4</v>
      </c>
      <c r="CU72" s="9">
        <f t="shared" si="73"/>
        <v>3</v>
      </c>
    </row>
    <row r="73" spans="1:99" x14ac:dyDescent="0.3">
      <c r="A73" s="9" t="s">
        <v>270</v>
      </c>
      <c r="B73" s="9" t="s">
        <v>83</v>
      </c>
      <c r="C73" s="9">
        <v>43.713583999999997</v>
      </c>
      <c r="D73" s="9">
        <v>-79.475768000000002</v>
      </c>
      <c r="E73" s="9">
        <v>6.1738769548090557</v>
      </c>
      <c r="F73" s="13">
        <v>43654</v>
      </c>
      <c r="G73" s="11">
        <f t="shared" si="74"/>
        <v>2</v>
      </c>
      <c r="J73" s="12">
        <v>2</v>
      </c>
      <c r="R73" s="32">
        <f t="shared" si="75"/>
        <v>1</v>
      </c>
      <c r="T73" s="18">
        <v>1</v>
      </c>
      <c r="V73" s="19">
        <f t="shared" si="76"/>
        <v>0</v>
      </c>
      <c r="Y73" s="35">
        <f t="shared" si="77"/>
        <v>0</v>
      </c>
      <c r="AB73" s="10">
        <f t="shared" si="78"/>
        <v>0</v>
      </c>
      <c r="AG73" s="32">
        <f t="shared" si="79"/>
        <v>2</v>
      </c>
      <c r="AJ73" s="19">
        <f t="shared" si="80"/>
        <v>0</v>
      </c>
      <c r="AL73" s="19">
        <f t="shared" si="81"/>
        <v>0</v>
      </c>
      <c r="AO73" s="19">
        <f t="shared" si="82"/>
        <v>0</v>
      </c>
      <c r="AS73" s="33">
        <f t="shared" si="83"/>
        <v>2</v>
      </c>
      <c r="AW73" s="18">
        <v>2</v>
      </c>
      <c r="BB73" s="45">
        <f t="shared" si="84"/>
        <v>1</v>
      </c>
      <c r="BG73" s="44">
        <f t="shared" si="85"/>
        <v>1</v>
      </c>
      <c r="BI73" s="40">
        <v>1</v>
      </c>
      <c r="BM73" s="9">
        <f t="shared" si="86"/>
        <v>2</v>
      </c>
      <c r="BN73" s="9">
        <v>4</v>
      </c>
      <c r="BO73" s="9">
        <v>0</v>
      </c>
      <c r="BP73" s="9">
        <v>6</v>
      </c>
      <c r="BV73" s="9">
        <f t="shared" si="53"/>
        <v>2</v>
      </c>
      <c r="BW73" s="9">
        <f t="shared" si="54"/>
        <v>0</v>
      </c>
      <c r="BX73" s="9">
        <f t="shared" si="55"/>
        <v>0</v>
      </c>
      <c r="BY73" s="9">
        <f t="shared" si="56"/>
        <v>0</v>
      </c>
      <c r="BZ73" s="9">
        <f t="shared" si="57"/>
        <v>1</v>
      </c>
      <c r="CA73" s="9">
        <f t="shared" si="58"/>
        <v>2</v>
      </c>
      <c r="CB73" s="9">
        <f t="shared" si="59"/>
        <v>0</v>
      </c>
      <c r="CC73" s="9">
        <f t="shared" si="60"/>
        <v>1</v>
      </c>
      <c r="CD73" s="9">
        <f t="shared" si="61"/>
        <v>1</v>
      </c>
      <c r="CE73" s="9">
        <f t="shared" si="62"/>
        <v>1</v>
      </c>
      <c r="CF73" s="9">
        <f t="shared" si="63"/>
        <v>0</v>
      </c>
      <c r="CH73" s="9">
        <f t="shared" si="64"/>
        <v>5</v>
      </c>
      <c r="CJ73" s="9">
        <f t="shared" si="65"/>
        <v>5</v>
      </c>
      <c r="CL73" s="9">
        <f t="shared" si="66"/>
        <v>3</v>
      </c>
      <c r="CM73" s="9">
        <f t="shared" si="67"/>
        <v>3</v>
      </c>
      <c r="CN73" s="9">
        <f t="shared" si="68"/>
        <v>0</v>
      </c>
      <c r="CP73" s="9">
        <f t="shared" si="69"/>
        <v>3</v>
      </c>
      <c r="CQ73" s="9">
        <f t="shared" si="70"/>
        <v>2</v>
      </c>
      <c r="CR73" s="9">
        <f t="shared" si="71"/>
        <v>0</v>
      </c>
      <c r="CT73" s="9">
        <f t="shared" si="72"/>
        <v>7</v>
      </c>
      <c r="CU73" s="9">
        <f t="shared" si="73"/>
        <v>6</v>
      </c>
    </row>
    <row r="74" spans="1:99" x14ac:dyDescent="0.3">
      <c r="A74" s="9" t="s">
        <v>267</v>
      </c>
      <c r="B74" s="9" t="s">
        <v>79</v>
      </c>
      <c r="C74" s="9">
        <v>43.71387</v>
      </c>
      <c r="D74" s="9">
        <v>-79.505919000000006</v>
      </c>
      <c r="E74" s="9">
        <v>7.4043136459389727</v>
      </c>
      <c r="F74" s="13">
        <v>43654</v>
      </c>
      <c r="G74" s="11">
        <f t="shared" si="74"/>
        <v>1</v>
      </c>
      <c r="I74" s="12">
        <v>1</v>
      </c>
      <c r="R74" s="32">
        <f t="shared" si="75"/>
        <v>0</v>
      </c>
      <c r="V74" s="19">
        <f t="shared" si="76"/>
        <v>0</v>
      </c>
      <c r="Y74" s="35">
        <f t="shared" si="77"/>
        <v>0</v>
      </c>
      <c r="AB74" s="10">
        <f t="shared" si="78"/>
        <v>0</v>
      </c>
      <c r="AG74" s="32">
        <f t="shared" si="79"/>
        <v>0</v>
      </c>
      <c r="AJ74" s="19">
        <f t="shared" si="80"/>
        <v>0</v>
      </c>
      <c r="AL74" s="19">
        <f t="shared" si="81"/>
        <v>0</v>
      </c>
      <c r="AO74" s="19">
        <f t="shared" si="82"/>
        <v>0</v>
      </c>
      <c r="AS74" s="33">
        <f t="shared" si="83"/>
        <v>0</v>
      </c>
      <c r="BB74" s="45">
        <f t="shared" si="84"/>
        <v>0</v>
      </c>
      <c r="BG74" s="44">
        <f t="shared" si="85"/>
        <v>0</v>
      </c>
      <c r="BM74" s="9">
        <f t="shared" si="86"/>
        <v>3</v>
      </c>
      <c r="BN74" s="9">
        <v>2</v>
      </c>
      <c r="BO74" s="9">
        <v>0</v>
      </c>
      <c r="BP74" s="9">
        <v>5</v>
      </c>
      <c r="BV74" s="9">
        <f t="shared" si="53"/>
        <v>0</v>
      </c>
      <c r="BW74" s="9">
        <f t="shared" si="54"/>
        <v>0</v>
      </c>
      <c r="BX74" s="9">
        <f t="shared" si="55"/>
        <v>0</v>
      </c>
      <c r="BY74" s="9">
        <f t="shared" si="56"/>
        <v>0</v>
      </c>
      <c r="BZ74" s="9">
        <f t="shared" si="57"/>
        <v>0</v>
      </c>
      <c r="CA74" s="9">
        <f t="shared" si="58"/>
        <v>1</v>
      </c>
      <c r="CB74" s="9">
        <f t="shared" si="59"/>
        <v>0</v>
      </c>
      <c r="CC74" s="9">
        <f t="shared" si="60"/>
        <v>0</v>
      </c>
      <c r="CD74" s="9">
        <f t="shared" si="61"/>
        <v>0</v>
      </c>
      <c r="CE74" s="9">
        <f t="shared" si="62"/>
        <v>0</v>
      </c>
      <c r="CF74" s="9">
        <f t="shared" si="63"/>
        <v>0</v>
      </c>
      <c r="CH74" s="9">
        <f t="shared" si="64"/>
        <v>0</v>
      </c>
      <c r="CJ74" s="9">
        <f t="shared" si="65"/>
        <v>1</v>
      </c>
      <c r="CL74" s="9">
        <f t="shared" si="66"/>
        <v>0</v>
      </c>
      <c r="CM74" s="9">
        <f t="shared" si="67"/>
        <v>1</v>
      </c>
      <c r="CN74" s="9">
        <f t="shared" si="68"/>
        <v>0</v>
      </c>
      <c r="CP74" s="9">
        <f t="shared" si="69"/>
        <v>0</v>
      </c>
      <c r="CQ74" s="9">
        <f t="shared" si="70"/>
        <v>1</v>
      </c>
      <c r="CR74" s="9">
        <f t="shared" si="71"/>
        <v>0</v>
      </c>
      <c r="CT74" s="9">
        <f t="shared" si="72"/>
        <v>1</v>
      </c>
      <c r="CU74" s="9">
        <f t="shared" si="73"/>
        <v>1</v>
      </c>
    </row>
    <row r="75" spans="1:99" x14ac:dyDescent="0.3">
      <c r="A75" s="9" t="s">
        <v>267</v>
      </c>
      <c r="B75" s="9" t="s">
        <v>82</v>
      </c>
      <c r="C75" s="9">
        <v>43.71387</v>
      </c>
      <c r="D75" s="9">
        <v>-79.505919000000006</v>
      </c>
      <c r="E75" s="9">
        <v>7.4043136459389727</v>
      </c>
      <c r="F75" s="13">
        <v>43654</v>
      </c>
      <c r="G75" s="11">
        <f t="shared" si="74"/>
        <v>0</v>
      </c>
      <c r="R75" s="32">
        <f t="shared" si="75"/>
        <v>0</v>
      </c>
      <c r="V75" s="19">
        <f t="shared" si="76"/>
        <v>0</v>
      </c>
      <c r="Y75" s="35">
        <f t="shared" si="77"/>
        <v>1</v>
      </c>
      <c r="Z75" s="23">
        <v>1</v>
      </c>
      <c r="AB75" s="10">
        <f t="shared" si="78"/>
        <v>0</v>
      </c>
      <c r="AG75" s="32">
        <f t="shared" si="79"/>
        <v>2</v>
      </c>
      <c r="AH75" s="29">
        <v>1</v>
      </c>
      <c r="AJ75" s="19">
        <f t="shared" si="80"/>
        <v>0</v>
      </c>
      <c r="AL75" s="19">
        <f t="shared" si="81"/>
        <v>0</v>
      </c>
      <c r="AO75" s="19">
        <f t="shared" si="82"/>
        <v>0</v>
      </c>
      <c r="AS75" s="33">
        <f t="shared" si="83"/>
        <v>1</v>
      </c>
      <c r="AT75" s="18">
        <v>1</v>
      </c>
      <c r="BB75" s="45">
        <f t="shared" si="84"/>
        <v>0</v>
      </c>
      <c r="BG75" s="44">
        <f t="shared" si="85"/>
        <v>0</v>
      </c>
      <c r="BM75" s="9">
        <f t="shared" si="86"/>
        <v>4</v>
      </c>
      <c r="BN75" s="9">
        <v>2</v>
      </c>
      <c r="BO75" s="9">
        <v>0</v>
      </c>
      <c r="BP75" s="9">
        <v>6</v>
      </c>
      <c r="BV75" s="9">
        <f t="shared" si="53"/>
        <v>1</v>
      </c>
      <c r="BW75" s="9">
        <f t="shared" si="54"/>
        <v>0</v>
      </c>
      <c r="BX75" s="9">
        <f t="shared" si="55"/>
        <v>0</v>
      </c>
      <c r="BY75" s="9">
        <f t="shared" si="56"/>
        <v>0</v>
      </c>
      <c r="BZ75" s="9">
        <f t="shared" si="57"/>
        <v>0</v>
      </c>
      <c r="CA75" s="9">
        <f t="shared" si="58"/>
        <v>0</v>
      </c>
      <c r="CB75" s="9">
        <f t="shared" si="59"/>
        <v>0</v>
      </c>
      <c r="CC75" s="9">
        <f t="shared" si="60"/>
        <v>0</v>
      </c>
      <c r="CD75" s="9">
        <f t="shared" si="61"/>
        <v>0</v>
      </c>
      <c r="CE75" s="9">
        <f t="shared" si="62"/>
        <v>0</v>
      </c>
      <c r="CF75" s="9">
        <f t="shared" si="63"/>
        <v>0</v>
      </c>
      <c r="CH75" s="9">
        <f t="shared" si="64"/>
        <v>1</v>
      </c>
      <c r="CJ75" s="9">
        <f t="shared" si="65"/>
        <v>3</v>
      </c>
      <c r="CL75" s="9">
        <f t="shared" si="66"/>
        <v>1</v>
      </c>
      <c r="CM75" s="9">
        <f t="shared" si="67"/>
        <v>0</v>
      </c>
      <c r="CN75" s="9">
        <f t="shared" si="68"/>
        <v>2</v>
      </c>
      <c r="CP75" s="9">
        <f t="shared" si="69"/>
        <v>1</v>
      </c>
      <c r="CQ75" s="9">
        <f t="shared" si="70"/>
        <v>0</v>
      </c>
      <c r="CR75" s="9">
        <f t="shared" si="71"/>
        <v>1</v>
      </c>
      <c r="CT75" s="9">
        <f t="shared" si="72"/>
        <v>2</v>
      </c>
      <c r="CU75" s="9">
        <f t="shared" si="73"/>
        <v>1</v>
      </c>
    </row>
    <row r="76" spans="1:99" x14ac:dyDescent="0.3">
      <c r="A76" s="9" t="s">
        <v>267</v>
      </c>
      <c r="B76" s="9" t="s">
        <v>83</v>
      </c>
      <c r="C76" s="9">
        <v>43.71387</v>
      </c>
      <c r="D76" s="9">
        <v>-79.505919000000006</v>
      </c>
      <c r="E76" s="9">
        <v>7.4043136459389727</v>
      </c>
      <c r="F76" s="13">
        <v>43654</v>
      </c>
      <c r="G76" s="11">
        <f t="shared" si="74"/>
        <v>0</v>
      </c>
      <c r="R76" s="32">
        <f t="shared" si="75"/>
        <v>1</v>
      </c>
      <c r="V76" s="19">
        <f t="shared" si="76"/>
        <v>1</v>
      </c>
      <c r="X76" s="18">
        <v>1</v>
      </c>
      <c r="Y76" s="35">
        <f t="shared" si="77"/>
        <v>0</v>
      </c>
      <c r="AB76" s="10">
        <f t="shared" si="78"/>
        <v>0</v>
      </c>
      <c r="AG76" s="32">
        <f t="shared" si="79"/>
        <v>0</v>
      </c>
      <c r="AJ76" s="19">
        <f t="shared" si="80"/>
        <v>0</v>
      </c>
      <c r="AL76" s="19">
        <f t="shared" si="81"/>
        <v>0</v>
      </c>
      <c r="AO76" s="19">
        <f t="shared" si="82"/>
        <v>0</v>
      </c>
      <c r="AS76" s="33">
        <f t="shared" si="83"/>
        <v>0</v>
      </c>
      <c r="BB76" s="45">
        <f t="shared" si="84"/>
        <v>0</v>
      </c>
      <c r="BG76" s="44">
        <f t="shared" si="85"/>
        <v>0</v>
      </c>
      <c r="BM76" s="9">
        <f t="shared" si="86"/>
        <v>1</v>
      </c>
      <c r="BN76" s="9">
        <v>3</v>
      </c>
      <c r="BO76" s="9">
        <v>0</v>
      </c>
      <c r="BP76" s="9">
        <v>4</v>
      </c>
      <c r="BR76" s="9" t="s">
        <v>143</v>
      </c>
      <c r="BV76" s="9">
        <f t="shared" si="53"/>
        <v>0</v>
      </c>
      <c r="BW76" s="9">
        <f t="shared" si="54"/>
        <v>0</v>
      </c>
      <c r="BX76" s="9">
        <f t="shared" si="55"/>
        <v>1</v>
      </c>
      <c r="BY76" s="9">
        <f t="shared" si="56"/>
        <v>0</v>
      </c>
      <c r="BZ76" s="9">
        <f t="shared" si="57"/>
        <v>0</v>
      </c>
      <c r="CA76" s="9">
        <f t="shared" si="58"/>
        <v>0</v>
      </c>
      <c r="CB76" s="9">
        <f t="shared" si="59"/>
        <v>0</v>
      </c>
      <c r="CC76" s="9">
        <f t="shared" si="60"/>
        <v>0</v>
      </c>
      <c r="CD76" s="9">
        <f t="shared" si="61"/>
        <v>0</v>
      </c>
      <c r="CE76" s="9">
        <f t="shared" si="62"/>
        <v>0</v>
      </c>
      <c r="CF76" s="9">
        <f t="shared" si="63"/>
        <v>0</v>
      </c>
      <c r="CH76" s="9">
        <f t="shared" si="64"/>
        <v>0</v>
      </c>
      <c r="CJ76" s="9">
        <f t="shared" si="65"/>
        <v>1</v>
      </c>
      <c r="CL76" s="9">
        <f t="shared" si="66"/>
        <v>1</v>
      </c>
      <c r="CM76" s="9">
        <f t="shared" si="67"/>
        <v>0</v>
      </c>
      <c r="CN76" s="9">
        <f t="shared" si="68"/>
        <v>0</v>
      </c>
      <c r="CP76" s="9">
        <f t="shared" si="69"/>
        <v>1</v>
      </c>
      <c r="CQ76" s="9">
        <f t="shared" si="70"/>
        <v>0</v>
      </c>
      <c r="CR76" s="9">
        <f t="shared" si="71"/>
        <v>0</v>
      </c>
      <c r="CT76" s="9">
        <f t="shared" si="72"/>
        <v>1</v>
      </c>
      <c r="CU76" s="9">
        <f t="shared" si="73"/>
        <v>1</v>
      </c>
    </row>
    <row r="77" spans="1:99" x14ac:dyDescent="0.3">
      <c r="A77" s="9" t="s">
        <v>271</v>
      </c>
      <c r="B77" s="9" t="s">
        <v>79</v>
      </c>
      <c r="C77" s="9">
        <v>43.713092000000003</v>
      </c>
      <c r="D77" s="9">
        <v>-79.515598999999995</v>
      </c>
      <c r="E77" s="9">
        <v>7.7894790881923477</v>
      </c>
      <c r="F77" s="13">
        <v>43654</v>
      </c>
      <c r="G77" s="11">
        <f t="shared" si="74"/>
        <v>0</v>
      </c>
      <c r="R77" s="32">
        <f t="shared" si="75"/>
        <v>0</v>
      </c>
      <c r="V77" s="19">
        <f t="shared" si="76"/>
        <v>0</v>
      </c>
      <c r="Y77" s="35">
        <f t="shared" si="77"/>
        <v>0</v>
      </c>
      <c r="AB77" s="10">
        <f t="shared" si="78"/>
        <v>0</v>
      </c>
      <c r="AG77" s="32">
        <f t="shared" si="79"/>
        <v>1</v>
      </c>
      <c r="AJ77" s="19">
        <f t="shared" si="80"/>
        <v>0</v>
      </c>
      <c r="AL77" s="19">
        <f t="shared" si="81"/>
        <v>0</v>
      </c>
      <c r="AO77" s="19">
        <f t="shared" si="82"/>
        <v>0</v>
      </c>
      <c r="AS77" s="33">
        <f t="shared" si="83"/>
        <v>1</v>
      </c>
      <c r="AW77" s="18">
        <v>1</v>
      </c>
      <c r="BB77" s="45">
        <f t="shared" si="84"/>
        <v>0</v>
      </c>
      <c r="BG77" s="44">
        <f t="shared" si="85"/>
        <v>0</v>
      </c>
      <c r="BJ77" s="26">
        <v>2</v>
      </c>
      <c r="BM77" s="9">
        <f t="shared" si="86"/>
        <v>4</v>
      </c>
      <c r="BN77" s="9">
        <v>2</v>
      </c>
      <c r="BO77" s="9">
        <v>0</v>
      </c>
      <c r="BP77" s="9">
        <v>6</v>
      </c>
      <c r="BR77" s="9" t="s">
        <v>144</v>
      </c>
      <c r="BV77" s="9">
        <f t="shared" si="53"/>
        <v>1</v>
      </c>
      <c r="BW77" s="9">
        <f t="shared" si="54"/>
        <v>0</v>
      </c>
      <c r="BX77" s="9">
        <f t="shared" si="55"/>
        <v>0</v>
      </c>
      <c r="BY77" s="9">
        <f t="shared" si="56"/>
        <v>0</v>
      </c>
      <c r="BZ77" s="9">
        <f t="shared" si="57"/>
        <v>0</v>
      </c>
      <c r="CA77" s="9">
        <f t="shared" si="58"/>
        <v>0</v>
      </c>
      <c r="CB77" s="9">
        <f t="shared" si="59"/>
        <v>0</v>
      </c>
      <c r="CC77" s="9">
        <f t="shared" si="60"/>
        <v>0</v>
      </c>
      <c r="CD77" s="9">
        <f t="shared" si="61"/>
        <v>0</v>
      </c>
      <c r="CE77" s="9">
        <f t="shared" si="62"/>
        <v>0</v>
      </c>
      <c r="CF77" s="9">
        <f t="shared" si="63"/>
        <v>0</v>
      </c>
      <c r="CH77" s="9">
        <f t="shared" si="64"/>
        <v>3</v>
      </c>
      <c r="CJ77" s="9">
        <f t="shared" si="65"/>
        <v>1</v>
      </c>
      <c r="CL77" s="9">
        <f t="shared" si="66"/>
        <v>3</v>
      </c>
      <c r="CM77" s="9">
        <f t="shared" si="67"/>
        <v>0</v>
      </c>
      <c r="CN77" s="9">
        <f t="shared" si="68"/>
        <v>0</v>
      </c>
      <c r="CP77" s="9">
        <f t="shared" si="69"/>
        <v>1</v>
      </c>
      <c r="CQ77" s="9">
        <f t="shared" si="70"/>
        <v>0</v>
      </c>
      <c r="CR77" s="9">
        <f t="shared" si="71"/>
        <v>0</v>
      </c>
      <c r="CT77" s="9">
        <f t="shared" si="72"/>
        <v>2</v>
      </c>
      <c r="CU77" s="9">
        <f t="shared" si="73"/>
        <v>1</v>
      </c>
    </row>
    <row r="78" spans="1:99" x14ac:dyDescent="0.3">
      <c r="A78" s="9" t="s">
        <v>271</v>
      </c>
      <c r="B78" s="9" t="s">
        <v>82</v>
      </c>
      <c r="C78" s="9">
        <v>43.713092000000003</v>
      </c>
      <c r="D78" s="9">
        <v>-79.515598999999995</v>
      </c>
      <c r="E78" s="9">
        <v>7.7894790881923477</v>
      </c>
      <c r="F78" s="13">
        <v>43654</v>
      </c>
      <c r="G78" s="11">
        <f t="shared" si="74"/>
        <v>0</v>
      </c>
      <c r="R78" s="32">
        <f t="shared" si="75"/>
        <v>2</v>
      </c>
      <c r="V78" s="19">
        <f t="shared" si="76"/>
        <v>2</v>
      </c>
      <c r="X78" s="18">
        <v>2</v>
      </c>
      <c r="Y78" s="35">
        <f t="shared" si="77"/>
        <v>0</v>
      </c>
      <c r="AB78" s="10">
        <f t="shared" si="78"/>
        <v>0</v>
      </c>
      <c r="AG78" s="32">
        <f t="shared" si="79"/>
        <v>1</v>
      </c>
      <c r="AJ78" s="19">
        <f t="shared" si="80"/>
        <v>0</v>
      </c>
      <c r="AL78" s="19">
        <f t="shared" si="81"/>
        <v>0</v>
      </c>
      <c r="AO78" s="19">
        <f t="shared" si="82"/>
        <v>0</v>
      </c>
      <c r="AS78" s="33">
        <f t="shared" si="83"/>
        <v>1</v>
      </c>
      <c r="BA78" s="18">
        <v>1</v>
      </c>
      <c r="BB78" s="45">
        <f t="shared" si="84"/>
        <v>0</v>
      </c>
      <c r="BG78" s="44">
        <f t="shared" si="85"/>
        <v>0</v>
      </c>
      <c r="BM78" s="9">
        <f t="shared" si="86"/>
        <v>2</v>
      </c>
      <c r="BN78" s="9">
        <v>3</v>
      </c>
      <c r="BO78" s="9">
        <v>0</v>
      </c>
      <c r="BP78" s="9">
        <v>5</v>
      </c>
      <c r="BV78" s="9">
        <f t="shared" si="53"/>
        <v>1</v>
      </c>
      <c r="BW78" s="9">
        <f t="shared" si="54"/>
        <v>0</v>
      </c>
      <c r="BX78" s="9">
        <f t="shared" si="55"/>
        <v>2</v>
      </c>
      <c r="BY78" s="9">
        <f t="shared" si="56"/>
        <v>0</v>
      </c>
      <c r="BZ78" s="9">
        <f t="shared" si="57"/>
        <v>0</v>
      </c>
      <c r="CA78" s="9">
        <f t="shared" si="58"/>
        <v>0</v>
      </c>
      <c r="CB78" s="9">
        <f t="shared" si="59"/>
        <v>0</v>
      </c>
      <c r="CC78" s="9">
        <f t="shared" si="60"/>
        <v>0</v>
      </c>
      <c r="CD78" s="9">
        <f t="shared" si="61"/>
        <v>0</v>
      </c>
      <c r="CE78" s="9">
        <f t="shared" si="62"/>
        <v>0</v>
      </c>
      <c r="CF78" s="9">
        <f t="shared" si="63"/>
        <v>0</v>
      </c>
      <c r="CH78" s="9">
        <f t="shared" si="64"/>
        <v>1</v>
      </c>
      <c r="CJ78" s="9">
        <f t="shared" si="65"/>
        <v>3</v>
      </c>
      <c r="CL78" s="9">
        <f t="shared" si="66"/>
        <v>2</v>
      </c>
      <c r="CM78" s="9">
        <f t="shared" si="67"/>
        <v>1</v>
      </c>
      <c r="CN78" s="9">
        <f t="shared" si="68"/>
        <v>0</v>
      </c>
      <c r="CP78" s="9">
        <f t="shared" si="69"/>
        <v>2</v>
      </c>
      <c r="CQ78" s="9">
        <f t="shared" si="70"/>
        <v>1</v>
      </c>
      <c r="CR78" s="9">
        <f t="shared" si="71"/>
        <v>0</v>
      </c>
      <c r="CT78" s="9">
        <f t="shared" si="72"/>
        <v>2</v>
      </c>
      <c r="CU78" s="9">
        <f t="shared" si="73"/>
        <v>2</v>
      </c>
    </row>
    <row r="79" spans="1:99" x14ac:dyDescent="0.3">
      <c r="A79" s="9" t="s">
        <v>271</v>
      </c>
      <c r="B79" s="9" t="s">
        <v>83</v>
      </c>
      <c r="C79" s="9">
        <v>43.713092000000003</v>
      </c>
      <c r="D79" s="9">
        <v>-79.515598999999995</v>
      </c>
      <c r="E79" s="9">
        <v>7.7894790881923477</v>
      </c>
      <c r="F79" s="13">
        <v>43654</v>
      </c>
      <c r="G79" s="11">
        <f t="shared" si="74"/>
        <v>1</v>
      </c>
      <c r="K79" s="12">
        <v>1</v>
      </c>
      <c r="R79" s="32">
        <f t="shared" si="75"/>
        <v>0</v>
      </c>
      <c r="V79" s="19">
        <f t="shared" si="76"/>
        <v>0</v>
      </c>
      <c r="Y79" s="35">
        <f t="shared" si="77"/>
        <v>0</v>
      </c>
      <c r="AB79" s="10">
        <f t="shared" si="78"/>
        <v>0</v>
      </c>
      <c r="AG79" s="32">
        <f t="shared" si="79"/>
        <v>1</v>
      </c>
      <c r="AJ79" s="19">
        <f t="shared" si="80"/>
        <v>0</v>
      </c>
      <c r="AL79" s="19">
        <f t="shared" si="81"/>
        <v>0</v>
      </c>
      <c r="AO79" s="19">
        <f t="shared" si="82"/>
        <v>0</v>
      </c>
      <c r="AS79" s="33">
        <f t="shared" si="83"/>
        <v>1</v>
      </c>
      <c r="AW79" s="18">
        <v>1</v>
      </c>
      <c r="BB79" s="45">
        <f t="shared" si="84"/>
        <v>0</v>
      </c>
      <c r="BG79" s="44">
        <f t="shared" si="85"/>
        <v>0</v>
      </c>
      <c r="BM79" s="9">
        <f t="shared" si="86"/>
        <v>1</v>
      </c>
      <c r="BN79" s="9">
        <v>3</v>
      </c>
      <c r="BO79" s="9">
        <v>0</v>
      </c>
      <c r="BP79" s="9">
        <v>4</v>
      </c>
      <c r="BV79" s="9">
        <f t="shared" si="53"/>
        <v>1</v>
      </c>
      <c r="BW79" s="9">
        <f t="shared" si="54"/>
        <v>0</v>
      </c>
      <c r="BX79" s="9">
        <f t="shared" si="55"/>
        <v>0</v>
      </c>
      <c r="BY79" s="9">
        <f t="shared" si="56"/>
        <v>0</v>
      </c>
      <c r="BZ79" s="9">
        <f t="shared" si="57"/>
        <v>0</v>
      </c>
      <c r="CA79" s="9">
        <f t="shared" si="58"/>
        <v>1</v>
      </c>
      <c r="CB79" s="9">
        <f t="shared" si="59"/>
        <v>0</v>
      </c>
      <c r="CC79" s="9">
        <f t="shared" si="60"/>
        <v>0</v>
      </c>
      <c r="CD79" s="9">
        <f t="shared" si="61"/>
        <v>0</v>
      </c>
      <c r="CE79" s="9">
        <f t="shared" si="62"/>
        <v>0</v>
      </c>
      <c r="CF79" s="9">
        <f t="shared" si="63"/>
        <v>0</v>
      </c>
      <c r="CH79" s="9">
        <f t="shared" si="64"/>
        <v>1</v>
      </c>
      <c r="CJ79" s="9">
        <f t="shared" si="65"/>
        <v>2</v>
      </c>
      <c r="CL79" s="9">
        <f t="shared" si="66"/>
        <v>1</v>
      </c>
      <c r="CM79" s="9">
        <f t="shared" si="67"/>
        <v>1</v>
      </c>
      <c r="CN79" s="9">
        <f t="shared" si="68"/>
        <v>0</v>
      </c>
      <c r="CP79" s="9">
        <f t="shared" si="69"/>
        <v>1</v>
      </c>
      <c r="CQ79" s="9">
        <f t="shared" si="70"/>
        <v>1</v>
      </c>
      <c r="CR79" s="9">
        <f t="shared" si="71"/>
        <v>0</v>
      </c>
      <c r="CT79" s="9">
        <f t="shared" si="72"/>
        <v>2</v>
      </c>
      <c r="CU79" s="9">
        <f t="shared" si="73"/>
        <v>2</v>
      </c>
    </row>
    <row r="80" spans="1:99" x14ac:dyDescent="0.3">
      <c r="A80" s="9" t="s">
        <v>281</v>
      </c>
      <c r="B80" s="9" t="s">
        <v>79</v>
      </c>
      <c r="C80" s="9">
        <v>43.358911999999997</v>
      </c>
      <c r="D80" s="9">
        <v>-80.043032999999994</v>
      </c>
      <c r="E80" s="9">
        <v>39.028505357466301</v>
      </c>
      <c r="F80" s="13">
        <v>43656</v>
      </c>
      <c r="G80" s="11">
        <f t="shared" si="74"/>
        <v>0</v>
      </c>
      <c r="R80" s="32">
        <f t="shared" si="75"/>
        <v>0</v>
      </c>
      <c r="V80" s="19">
        <f t="shared" si="76"/>
        <v>0</v>
      </c>
      <c r="Y80" s="35">
        <f t="shared" si="77"/>
        <v>0</v>
      </c>
      <c r="AB80" s="10">
        <f t="shared" si="78"/>
        <v>0</v>
      </c>
      <c r="AG80" s="32">
        <f t="shared" si="79"/>
        <v>2</v>
      </c>
      <c r="AH80" s="29">
        <v>2</v>
      </c>
      <c r="AJ80" s="19">
        <f t="shared" si="80"/>
        <v>0</v>
      </c>
      <c r="AL80" s="19">
        <f t="shared" si="81"/>
        <v>0</v>
      </c>
      <c r="AO80" s="19">
        <f t="shared" si="82"/>
        <v>0</v>
      </c>
      <c r="AS80" s="33">
        <f t="shared" si="83"/>
        <v>0</v>
      </c>
      <c r="BB80" s="45">
        <f t="shared" si="84"/>
        <v>0</v>
      </c>
      <c r="BG80" s="44">
        <f t="shared" si="85"/>
        <v>0</v>
      </c>
      <c r="BM80" s="9">
        <f t="shared" si="86"/>
        <v>2</v>
      </c>
      <c r="BN80" s="9">
        <v>2</v>
      </c>
      <c r="BO80" s="9">
        <v>0</v>
      </c>
      <c r="BP80" s="9">
        <v>4</v>
      </c>
      <c r="BV80" s="9">
        <f t="shared" si="53"/>
        <v>0</v>
      </c>
      <c r="BW80" s="9">
        <f t="shared" si="54"/>
        <v>0</v>
      </c>
      <c r="BX80" s="9">
        <f t="shared" si="55"/>
        <v>0</v>
      </c>
      <c r="BY80" s="9">
        <f t="shared" si="56"/>
        <v>0</v>
      </c>
      <c r="BZ80" s="9">
        <f t="shared" si="57"/>
        <v>0</v>
      </c>
      <c r="CA80" s="9">
        <f t="shared" si="58"/>
        <v>0</v>
      </c>
      <c r="CB80" s="9">
        <f t="shared" si="59"/>
        <v>0</v>
      </c>
      <c r="CC80" s="9">
        <f t="shared" si="60"/>
        <v>0</v>
      </c>
      <c r="CD80" s="9">
        <f t="shared" si="61"/>
        <v>0</v>
      </c>
      <c r="CE80" s="9">
        <f t="shared" si="62"/>
        <v>0</v>
      </c>
      <c r="CF80" s="9">
        <f t="shared" si="63"/>
        <v>0</v>
      </c>
      <c r="CH80" s="9">
        <f t="shared" si="64"/>
        <v>0</v>
      </c>
      <c r="CJ80" s="9">
        <f t="shared" si="65"/>
        <v>2</v>
      </c>
      <c r="CL80" s="9">
        <f t="shared" si="66"/>
        <v>0</v>
      </c>
      <c r="CM80" s="9">
        <f t="shared" si="67"/>
        <v>0</v>
      </c>
      <c r="CN80" s="9">
        <f t="shared" si="68"/>
        <v>2</v>
      </c>
      <c r="CP80" s="9">
        <f t="shared" si="69"/>
        <v>0</v>
      </c>
      <c r="CQ80" s="9">
        <f t="shared" si="70"/>
        <v>0</v>
      </c>
      <c r="CR80" s="9">
        <f t="shared" si="71"/>
        <v>2</v>
      </c>
      <c r="CT80" s="9">
        <f t="shared" si="72"/>
        <v>0</v>
      </c>
      <c r="CU80" s="9">
        <f t="shared" si="73"/>
        <v>0</v>
      </c>
    </row>
    <row r="81" spans="1:99" x14ac:dyDescent="0.3">
      <c r="A81" s="9" t="s">
        <v>281</v>
      </c>
      <c r="B81" s="9" t="s">
        <v>82</v>
      </c>
      <c r="C81" s="9">
        <v>43.358911999999997</v>
      </c>
      <c r="D81" s="9">
        <v>-80.043032999999994</v>
      </c>
      <c r="E81" s="9">
        <v>39.028505357466301</v>
      </c>
      <c r="F81" s="13">
        <v>43656</v>
      </c>
      <c r="G81" s="11">
        <f t="shared" si="74"/>
        <v>0</v>
      </c>
      <c r="R81" s="32">
        <f t="shared" si="75"/>
        <v>0</v>
      </c>
      <c r="V81" s="19">
        <f t="shared" si="76"/>
        <v>0</v>
      </c>
      <c r="Y81" s="35">
        <f t="shared" si="77"/>
        <v>0</v>
      </c>
      <c r="AB81" s="10">
        <f t="shared" si="78"/>
        <v>0</v>
      </c>
      <c r="AG81" s="32">
        <f t="shared" si="79"/>
        <v>1</v>
      </c>
      <c r="AH81" s="29">
        <v>1</v>
      </c>
      <c r="AJ81" s="19">
        <f t="shared" si="80"/>
        <v>0</v>
      </c>
      <c r="AL81" s="19">
        <f t="shared" si="81"/>
        <v>0</v>
      </c>
      <c r="AO81" s="19">
        <f t="shared" si="82"/>
        <v>0</v>
      </c>
      <c r="AS81" s="33">
        <f t="shared" si="83"/>
        <v>0</v>
      </c>
      <c r="BB81" s="45">
        <f t="shared" si="84"/>
        <v>0</v>
      </c>
      <c r="BG81" s="44">
        <f t="shared" si="85"/>
        <v>0</v>
      </c>
      <c r="BM81" s="9">
        <f t="shared" si="86"/>
        <v>1</v>
      </c>
      <c r="BN81" s="9">
        <v>2</v>
      </c>
      <c r="BO81" s="9">
        <v>0</v>
      </c>
      <c r="BP81" s="9">
        <v>3</v>
      </c>
      <c r="BV81" s="9">
        <f t="shared" si="53"/>
        <v>0</v>
      </c>
      <c r="BW81" s="9">
        <f t="shared" si="54"/>
        <v>0</v>
      </c>
      <c r="BX81" s="9">
        <f t="shared" si="55"/>
        <v>0</v>
      </c>
      <c r="BY81" s="9">
        <f t="shared" si="56"/>
        <v>0</v>
      </c>
      <c r="BZ81" s="9">
        <f t="shared" si="57"/>
        <v>0</v>
      </c>
      <c r="CA81" s="9">
        <f t="shared" si="58"/>
        <v>0</v>
      </c>
      <c r="CB81" s="9">
        <f t="shared" si="59"/>
        <v>0</v>
      </c>
      <c r="CC81" s="9">
        <f t="shared" si="60"/>
        <v>0</v>
      </c>
      <c r="CD81" s="9">
        <f t="shared" si="61"/>
        <v>0</v>
      </c>
      <c r="CE81" s="9">
        <f t="shared" si="62"/>
        <v>0</v>
      </c>
      <c r="CF81" s="9">
        <f t="shared" si="63"/>
        <v>0</v>
      </c>
      <c r="CH81" s="9">
        <f t="shared" si="64"/>
        <v>0</v>
      </c>
      <c r="CJ81" s="9">
        <f t="shared" si="65"/>
        <v>1</v>
      </c>
      <c r="CL81" s="9">
        <f t="shared" si="66"/>
        <v>0</v>
      </c>
      <c r="CM81" s="9">
        <f t="shared" si="67"/>
        <v>0</v>
      </c>
      <c r="CN81" s="9">
        <f t="shared" si="68"/>
        <v>1</v>
      </c>
      <c r="CP81" s="9">
        <f t="shared" si="69"/>
        <v>0</v>
      </c>
      <c r="CQ81" s="9">
        <f t="shared" si="70"/>
        <v>0</v>
      </c>
      <c r="CR81" s="9">
        <f t="shared" si="71"/>
        <v>1</v>
      </c>
      <c r="CT81" s="9">
        <f t="shared" si="72"/>
        <v>0</v>
      </c>
      <c r="CU81" s="9">
        <f t="shared" si="73"/>
        <v>0</v>
      </c>
    </row>
    <row r="82" spans="1:99" x14ac:dyDescent="0.3">
      <c r="A82" s="9" t="s">
        <v>281</v>
      </c>
      <c r="B82" s="9" t="s">
        <v>83</v>
      </c>
      <c r="C82" s="9">
        <v>43.358911999999997</v>
      </c>
      <c r="D82" s="9">
        <v>-80.043032999999994</v>
      </c>
      <c r="E82" s="9">
        <v>39.028505357466301</v>
      </c>
      <c r="F82" s="13">
        <v>43656</v>
      </c>
      <c r="G82" s="11">
        <f t="shared" si="74"/>
        <v>0</v>
      </c>
      <c r="R82" s="32">
        <f t="shared" si="75"/>
        <v>0</v>
      </c>
      <c r="V82" s="19">
        <f t="shared" si="76"/>
        <v>0</v>
      </c>
      <c r="Y82" s="35">
        <f t="shared" si="77"/>
        <v>0</v>
      </c>
      <c r="AB82" s="10">
        <f t="shared" si="78"/>
        <v>0</v>
      </c>
      <c r="AG82" s="32">
        <f t="shared" si="79"/>
        <v>1</v>
      </c>
      <c r="AH82" s="29">
        <v>1</v>
      </c>
      <c r="AJ82" s="19">
        <f t="shared" si="80"/>
        <v>0</v>
      </c>
      <c r="AL82" s="19">
        <f t="shared" si="81"/>
        <v>0</v>
      </c>
      <c r="AO82" s="19">
        <f t="shared" si="82"/>
        <v>0</v>
      </c>
      <c r="AS82" s="33">
        <f t="shared" si="83"/>
        <v>0</v>
      </c>
      <c r="BB82" s="45">
        <f t="shared" si="84"/>
        <v>1</v>
      </c>
      <c r="BD82" s="43">
        <v>1</v>
      </c>
      <c r="BG82" s="44">
        <f t="shared" si="85"/>
        <v>0</v>
      </c>
      <c r="BM82" s="9">
        <f t="shared" si="86"/>
        <v>2</v>
      </c>
      <c r="BN82" s="9">
        <v>3</v>
      </c>
      <c r="BO82" s="9">
        <v>0</v>
      </c>
      <c r="BP82" s="9">
        <v>5</v>
      </c>
      <c r="BV82" s="9">
        <f t="shared" si="53"/>
        <v>0</v>
      </c>
      <c r="BW82" s="9">
        <f t="shared" si="54"/>
        <v>0</v>
      </c>
      <c r="BX82" s="9">
        <f t="shared" si="55"/>
        <v>0</v>
      </c>
      <c r="BY82" s="9">
        <f t="shared" si="56"/>
        <v>0</v>
      </c>
      <c r="BZ82" s="9">
        <f t="shared" si="57"/>
        <v>0</v>
      </c>
      <c r="CA82" s="9">
        <f t="shared" si="58"/>
        <v>0</v>
      </c>
      <c r="CB82" s="9">
        <f t="shared" si="59"/>
        <v>0</v>
      </c>
      <c r="CC82" s="9">
        <f t="shared" si="60"/>
        <v>0</v>
      </c>
      <c r="CD82" s="9">
        <f t="shared" si="61"/>
        <v>1</v>
      </c>
      <c r="CE82" s="9">
        <f t="shared" si="62"/>
        <v>1</v>
      </c>
      <c r="CF82" s="9">
        <f t="shared" si="63"/>
        <v>0</v>
      </c>
      <c r="CH82" s="9">
        <f t="shared" si="64"/>
        <v>2</v>
      </c>
      <c r="CJ82" s="9">
        <f t="shared" si="65"/>
        <v>1</v>
      </c>
      <c r="CL82" s="9">
        <f t="shared" si="66"/>
        <v>0</v>
      </c>
      <c r="CM82" s="9">
        <f t="shared" si="67"/>
        <v>0</v>
      </c>
      <c r="CN82" s="9">
        <f t="shared" si="68"/>
        <v>2</v>
      </c>
      <c r="CP82" s="9">
        <f t="shared" si="69"/>
        <v>0</v>
      </c>
      <c r="CQ82" s="9">
        <f t="shared" si="70"/>
        <v>0</v>
      </c>
      <c r="CR82" s="9">
        <f t="shared" si="71"/>
        <v>1</v>
      </c>
      <c r="CT82" s="9">
        <f t="shared" si="72"/>
        <v>3</v>
      </c>
      <c r="CU82" s="9">
        <f t="shared" si="73"/>
        <v>2</v>
      </c>
    </row>
    <row r="83" spans="1:99" x14ac:dyDescent="0.3">
      <c r="A83" s="9" t="s">
        <v>283</v>
      </c>
      <c r="B83" s="9" t="s">
        <v>79</v>
      </c>
      <c r="C83" s="9">
        <v>43.357422</v>
      </c>
      <c r="D83" s="9">
        <v>-80.052571999999998</v>
      </c>
      <c r="E83" s="9">
        <v>39.489793800478559</v>
      </c>
      <c r="F83" s="13">
        <v>43656</v>
      </c>
      <c r="G83" s="11">
        <f t="shared" si="74"/>
        <v>0</v>
      </c>
      <c r="R83" s="32">
        <f t="shared" si="75"/>
        <v>0</v>
      </c>
      <c r="V83" s="19">
        <f t="shared" si="76"/>
        <v>0</v>
      </c>
      <c r="Y83" s="35">
        <f t="shared" si="77"/>
        <v>0</v>
      </c>
      <c r="AB83" s="10">
        <f t="shared" si="78"/>
        <v>0</v>
      </c>
      <c r="AG83" s="32">
        <f t="shared" si="79"/>
        <v>3</v>
      </c>
      <c r="AH83" s="29">
        <v>3</v>
      </c>
      <c r="AJ83" s="19">
        <f t="shared" si="80"/>
        <v>0</v>
      </c>
      <c r="AL83" s="19">
        <f t="shared" si="81"/>
        <v>0</v>
      </c>
      <c r="AO83" s="19">
        <f t="shared" si="82"/>
        <v>0</v>
      </c>
      <c r="AS83" s="33">
        <f t="shared" si="83"/>
        <v>0</v>
      </c>
      <c r="BB83" s="45">
        <f t="shared" si="84"/>
        <v>0</v>
      </c>
      <c r="BG83" s="44">
        <f t="shared" si="85"/>
        <v>0</v>
      </c>
      <c r="BM83" s="9">
        <f t="shared" si="86"/>
        <v>3</v>
      </c>
      <c r="BN83" s="9">
        <v>2</v>
      </c>
      <c r="BO83" s="9">
        <v>0</v>
      </c>
      <c r="BP83" s="9">
        <v>5</v>
      </c>
      <c r="BR83" s="9" t="s">
        <v>147</v>
      </c>
      <c r="BV83" s="9">
        <f t="shared" si="53"/>
        <v>0</v>
      </c>
      <c r="BW83" s="9">
        <f t="shared" si="54"/>
        <v>0</v>
      </c>
      <c r="BX83" s="9">
        <f t="shared" si="55"/>
        <v>0</v>
      </c>
      <c r="BY83" s="9">
        <f t="shared" si="56"/>
        <v>0</v>
      </c>
      <c r="BZ83" s="9">
        <f t="shared" si="57"/>
        <v>0</v>
      </c>
      <c r="CA83" s="9">
        <f t="shared" si="58"/>
        <v>0</v>
      </c>
      <c r="CB83" s="9">
        <f t="shared" si="59"/>
        <v>0</v>
      </c>
      <c r="CC83" s="9">
        <f t="shared" si="60"/>
        <v>0</v>
      </c>
      <c r="CD83" s="9">
        <f t="shared" si="61"/>
        <v>0</v>
      </c>
      <c r="CE83" s="9">
        <f t="shared" si="62"/>
        <v>0</v>
      </c>
      <c r="CF83" s="9">
        <f t="shared" si="63"/>
        <v>0</v>
      </c>
      <c r="CH83" s="9">
        <f t="shared" si="64"/>
        <v>0</v>
      </c>
      <c r="CJ83" s="9">
        <f t="shared" si="65"/>
        <v>3</v>
      </c>
      <c r="CL83" s="9">
        <f t="shared" si="66"/>
        <v>0</v>
      </c>
      <c r="CM83" s="9">
        <f t="shared" si="67"/>
        <v>0</v>
      </c>
      <c r="CN83" s="9">
        <f t="shared" si="68"/>
        <v>3</v>
      </c>
      <c r="CP83" s="9">
        <f t="shared" si="69"/>
        <v>0</v>
      </c>
      <c r="CQ83" s="9">
        <f t="shared" si="70"/>
        <v>0</v>
      </c>
      <c r="CR83" s="9">
        <f t="shared" si="71"/>
        <v>3</v>
      </c>
      <c r="CT83" s="9">
        <f t="shared" si="72"/>
        <v>0</v>
      </c>
      <c r="CU83" s="9">
        <f t="shared" si="73"/>
        <v>0</v>
      </c>
    </row>
    <row r="84" spans="1:99" x14ac:dyDescent="0.3">
      <c r="A84" s="9" t="s">
        <v>283</v>
      </c>
      <c r="B84" s="9" t="s">
        <v>82</v>
      </c>
      <c r="C84" s="9">
        <v>43.357422</v>
      </c>
      <c r="D84" s="9">
        <v>-80.052571999999998</v>
      </c>
      <c r="E84" s="9">
        <v>39.489793800478559</v>
      </c>
      <c r="F84" s="13">
        <v>43656</v>
      </c>
      <c r="G84" s="11">
        <f t="shared" si="74"/>
        <v>0</v>
      </c>
      <c r="R84" s="32">
        <f t="shared" si="75"/>
        <v>0</v>
      </c>
      <c r="V84" s="19">
        <f t="shared" si="76"/>
        <v>0</v>
      </c>
      <c r="Y84" s="35">
        <f t="shared" si="77"/>
        <v>0</v>
      </c>
      <c r="AB84" s="10">
        <f t="shared" si="78"/>
        <v>0</v>
      </c>
      <c r="AG84" s="32">
        <f t="shared" si="79"/>
        <v>3</v>
      </c>
      <c r="AH84" s="29">
        <v>3</v>
      </c>
      <c r="AJ84" s="19">
        <f t="shared" si="80"/>
        <v>0</v>
      </c>
      <c r="AL84" s="19">
        <f t="shared" si="81"/>
        <v>0</v>
      </c>
      <c r="AO84" s="19">
        <f t="shared" si="82"/>
        <v>0</v>
      </c>
      <c r="AS84" s="33">
        <f t="shared" si="83"/>
        <v>0</v>
      </c>
      <c r="BB84" s="45">
        <f t="shared" si="84"/>
        <v>0</v>
      </c>
      <c r="BG84" s="44">
        <f t="shared" si="85"/>
        <v>0</v>
      </c>
      <c r="BM84" s="9">
        <f t="shared" si="86"/>
        <v>0</v>
      </c>
      <c r="BN84" s="9">
        <v>3</v>
      </c>
      <c r="BO84" s="9">
        <v>0</v>
      </c>
      <c r="BP84" s="9">
        <v>3</v>
      </c>
      <c r="BV84" s="9">
        <f t="shared" si="53"/>
        <v>0</v>
      </c>
      <c r="BW84" s="9">
        <f t="shared" si="54"/>
        <v>0</v>
      </c>
      <c r="BX84" s="9">
        <f t="shared" si="55"/>
        <v>0</v>
      </c>
      <c r="BY84" s="9">
        <f t="shared" si="56"/>
        <v>0</v>
      </c>
      <c r="BZ84" s="9">
        <f t="shared" si="57"/>
        <v>0</v>
      </c>
      <c r="CA84" s="9">
        <f t="shared" si="58"/>
        <v>0</v>
      </c>
      <c r="CB84" s="9">
        <f t="shared" si="59"/>
        <v>0</v>
      </c>
      <c r="CC84" s="9">
        <f t="shared" si="60"/>
        <v>0</v>
      </c>
      <c r="CD84" s="9">
        <f t="shared" si="61"/>
        <v>0</v>
      </c>
      <c r="CE84" s="9">
        <f t="shared" si="62"/>
        <v>0</v>
      </c>
      <c r="CF84" s="9">
        <f t="shared" si="63"/>
        <v>0</v>
      </c>
      <c r="CH84" s="9">
        <f t="shared" si="64"/>
        <v>0</v>
      </c>
      <c r="CJ84" s="9">
        <f t="shared" si="65"/>
        <v>3</v>
      </c>
      <c r="CL84" s="9">
        <f t="shared" si="66"/>
        <v>0</v>
      </c>
      <c r="CM84" s="9">
        <f t="shared" si="67"/>
        <v>0</v>
      </c>
      <c r="CN84" s="9">
        <f t="shared" si="68"/>
        <v>3</v>
      </c>
      <c r="CP84" s="9">
        <f t="shared" si="69"/>
        <v>0</v>
      </c>
      <c r="CQ84" s="9">
        <f t="shared" si="70"/>
        <v>0</v>
      </c>
      <c r="CR84" s="9">
        <f t="shared" si="71"/>
        <v>3</v>
      </c>
      <c r="CT84" s="9">
        <f t="shared" si="72"/>
        <v>0</v>
      </c>
      <c r="CU84" s="9">
        <f t="shared" si="73"/>
        <v>0</v>
      </c>
    </row>
    <row r="85" spans="1:99" x14ac:dyDescent="0.3">
      <c r="A85" s="9" t="s">
        <v>283</v>
      </c>
      <c r="B85" s="9" t="s">
        <v>83</v>
      </c>
      <c r="C85" s="9">
        <v>43.357422</v>
      </c>
      <c r="D85" s="9">
        <v>-80.052571999999998</v>
      </c>
      <c r="E85" s="9">
        <v>39.489793800478559</v>
      </c>
      <c r="F85" s="13">
        <v>43656</v>
      </c>
      <c r="G85" s="11">
        <f t="shared" si="74"/>
        <v>0</v>
      </c>
      <c r="R85" s="32">
        <f t="shared" si="75"/>
        <v>0</v>
      </c>
      <c r="V85" s="19">
        <f t="shared" si="76"/>
        <v>0</v>
      </c>
      <c r="Y85" s="35">
        <f t="shared" si="77"/>
        <v>0</v>
      </c>
      <c r="AB85" s="10">
        <f t="shared" si="78"/>
        <v>0</v>
      </c>
      <c r="AG85" s="32">
        <f t="shared" si="79"/>
        <v>12</v>
      </c>
      <c r="AH85" s="29">
        <v>11</v>
      </c>
      <c r="AJ85" s="19">
        <f t="shared" si="80"/>
        <v>0</v>
      </c>
      <c r="AL85" s="19">
        <f t="shared" si="81"/>
        <v>0</v>
      </c>
      <c r="AO85" s="19">
        <f t="shared" si="82"/>
        <v>0</v>
      </c>
      <c r="AS85" s="33">
        <f t="shared" si="83"/>
        <v>1</v>
      </c>
      <c r="AW85" s="18">
        <v>1</v>
      </c>
      <c r="BB85" s="45">
        <f t="shared" si="84"/>
        <v>0</v>
      </c>
      <c r="BG85" s="44">
        <f t="shared" si="85"/>
        <v>0</v>
      </c>
      <c r="BM85" s="9">
        <f t="shared" si="86"/>
        <v>2</v>
      </c>
      <c r="BN85" s="9">
        <v>2</v>
      </c>
      <c r="BO85" s="9">
        <v>0</v>
      </c>
      <c r="BP85" s="9">
        <v>4</v>
      </c>
      <c r="BV85" s="9">
        <f t="shared" si="53"/>
        <v>1</v>
      </c>
      <c r="BW85" s="9">
        <f t="shared" si="54"/>
        <v>0</v>
      </c>
      <c r="BX85" s="9">
        <f t="shared" si="55"/>
        <v>0</v>
      </c>
      <c r="BY85" s="9">
        <f t="shared" si="56"/>
        <v>0</v>
      </c>
      <c r="BZ85" s="9">
        <f t="shared" si="57"/>
        <v>0</v>
      </c>
      <c r="CA85" s="9">
        <f t="shared" si="58"/>
        <v>0</v>
      </c>
      <c r="CB85" s="9">
        <f t="shared" si="59"/>
        <v>0</v>
      </c>
      <c r="CC85" s="9">
        <f t="shared" si="60"/>
        <v>0</v>
      </c>
      <c r="CD85" s="9">
        <f t="shared" si="61"/>
        <v>0</v>
      </c>
      <c r="CE85" s="9">
        <f t="shared" si="62"/>
        <v>0</v>
      </c>
      <c r="CF85" s="9">
        <f t="shared" si="63"/>
        <v>0</v>
      </c>
      <c r="CH85" s="9">
        <f t="shared" si="64"/>
        <v>1</v>
      </c>
      <c r="CJ85" s="9">
        <f t="shared" si="65"/>
        <v>12</v>
      </c>
      <c r="CL85" s="9">
        <f t="shared" si="66"/>
        <v>1</v>
      </c>
      <c r="CM85" s="9">
        <f t="shared" si="67"/>
        <v>0</v>
      </c>
      <c r="CN85" s="9">
        <f t="shared" si="68"/>
        <v>11</v>
      </c>
      <c r="CP85" s="9">
        <f t="shared" si="69"/>
        <v>1</v>
      </c>
      <c r="CQ85" s="9">
        <f t="shared" si="70"/>
        <v>0</v>
      </c>
      <c r="CR85" s="9">
        <f t="shared" si="71"/>
        <v>11</v>
      </c>
      <c r="CT85" s="9">
        <f t="shared" si="72"/>
        <v>1</v>
      </c>
      <c r="CU85" s="9">
        <f t="shared" si="73"/>
        <v>1</v>
      </c>
    </row>
    <row r="86" spans="1:99" x14ac:dyDescent="0.3">
      <c r="A86" s="9" t="s">
        <v>282</v>
      </c>
      <c r="B86" s="9" t="s">
        <v>79</v>
      </c>
      <c r="C86" s="9">
        <v>43.349550999999998</v>
      </c>
      <c r="D86" s="9">
        <v>-80.098406999999995</v>
      </c>
      <c r="E86" s="9">
        <v>41.740484523883964</v>
      </c>
      <c r="F86" s="13">
        <v>43656</v>
      </c>
      <c r="G86" s="11">
        <f t="shared" si="74"/>
        <v>0</v>
      </c>
      <c r="R86" s="32">
        <f t="shared" si="75"/>
        <v>0</v>
      </c>
      <c r="V86" s="19">
        <f t="shared" si="76"/>
        <v>0</v>
      </c>
      <c r="Y86" s="35">
        <f t="shared" si="77"/>
        <v>0</v>
      </c>
      <c r="AB86" s="10">
        <f t="shared" si="78"/>
        <v>0</v>
      </c>
      <c r="AG86" s="32">
        <f t="shared" si="79"/>
        <v>0</v>
      </c>
      <c r="AJ86" s="19">
        <f t="shared" si="80"/>
        <v>0</v>
      </c>
      <c r="AL86" s="19">
        <f t="shared" si="81"/>
        <v>0</v>
      </c>
      <c r="AO86" s="19">
        <f t="shared" si="82"/>
        <v>0</v>
      </c>
      <c r="AS86" s="33">
        <f t="shared" si="83"/>
        <v>0</v>
      </c>
      <c r="BB86" s="45">
        <f t="shared" si="84"/>
        <v>0</v>
      </c>
      <c r="BG86" s="44">
        <f t="shared" si="85"/>
        <v>0</v>
      </c>
      <c r="BK86" s="47">
        <v>2</v>
      </c>
      <c r="BM86" s="9">
        <f t="shared" si="86"/>
        <v>3</v>
      </c>
      <c r="BN86" s="9">
        <v>2</v>
      </c>
      <c r="BO86" s="9">
        <v>0</v>
      </c>
      <c r="BP86" s="9">
        <v>5</v>
      </c>
      <c r="BR86" s="9" t="s">
        <v>149</v>
      </c>
      <c r="BV86" s="9">
        <f t="shared" si="53"/>
        <v>0</v>
      </c>
      <c r="BW86" s="9">
        <f t="shared" si="54"/>
        <v>0</v>
      </c>
      <c r="BX86" s="9">
        <f t="shared" si="55"/>
        <v>0</v>
      </c>
      <c r="BY86" s="9">
        <f t="shared" si="56"/>
        <v>0</v>
      </c>
      <c r="BZ86" s="9">
        <f t="shared" si="57"/>
        <v>0</v>
      </c>
      <c r="CA86" s="9">
        <f t="shared" si="58"/>
        <v>0</v>
      </c>
      <c r="CB86" s="9">
        <f t="shared" si="59"/>
        <v>0</v>
      </c>
      <c r="CC86" s="9">
        <f t="shared" si="60"/>
        <v>0</v>
      </c>
      <c r="CD86" s="9">
        <f t="shared" si="61"/>
        <v>0</v>
      </c>
      <c r="CE86" s="9">
        <f t="shared" si="62"/>
        <v>0</v>
      </c>
      <c r="CF86" s="9">
        <f t="shared" si="63"/>
        <v>0</v>
      </c>
      <c r="CH86" s="9">
        <f t="shared" si="64"/>
        <v>2</v>
      </c>
      <c r="CJ86" s="9">
        <f t="shared" si="65"/>
        <v>0</v>
      </c>
      <c r="CL86" s="9">
        <f t="shared" si="66"/>
        <v>0</v>
      </c>
      <c r="CM86" s="9">
        <f t="shared" si="67"/>
        <v>0</v>
      </c>
      <c r="CN86" s="9">
        <f t="shared" si="68"/>
        <v>0</v>
      </c>
      <c r="CP86" s="9">
        <f t="shared" si="69"/>
        <v>0</v>
      </c>
      <c r="CQ86" s="9">
        <f t="shared" si="70"/>
        <v>0</v>
      </c>
      <c r="CR86" s="9">
        <f t="shared" si="71"/>
        <v>0</v>
      </c>
      <c r="CT86" s="9">
        <f t="shared" si="72"/>
        <v>0</v>
      </c>
      <c r="CU86" s="9">
        <f t="shared" si="73"/>
        <v>0</v>
      </c>
    </row>
    <row r="87" spans="1:99" x14ac:dyDescent="0.3">
      <c r="A87" s="9" t="s">
        <v>282</v>
      </c>
      <c r="B87" s="9" t="s">
        <v>82</v>
      </c>
      <c r="C87" s="9">
        <v>43.349550999999998</v>
      </c>
      <c r="D87" s="9">
        <v>-80.098406999999995</v>
      </c>
      <c r="E87" s="9">
        <v>41.740484523883964</v>
      </c>
      <c r="F87" s="13">
        <v>43656</v>
      </c>
      <c r="G87" s="11">
        <f t="shared" si="74"/>
        <v>0</v>
      </c>
      <c r="R87" s="32">
        <f t="shared" si="75"/>
        <v>0</v>
      </c>
      <c r="V87" s="19">
        <f t="shared" si="76"/>
        <v>0</v>
      </c>
      <c r="Y87" s="35">
        <f t="shared" si="77"/>
        <v>0</v>
      </c>
      <c r="AB87" s="10">
        <f t="shared" si="78"/>
        <v>0</v>
      </c>
      <c r="AG87" s="32">
        <f t="shared" si="79"/>
        <v>1</v>
      </c>
      <c r="AJ87" s="19">
        <f t="shared" si="80"/>
        <v>1</v>
      </c>
      <c r="AK87" s="15">
        <v>1</v>
      </c>
      <c r="AL87" s="19">
        <f t="shared" si="81"/>
        <v>0</v>
      </c>
      <c r="AO87" s="19">
        <f t="shared" si="82"/>
        <v>0</v>
      </c>
      <c r="AS87" s="33">
        <f t="shared" si="83"/>
        <v>0</v>
      </c>
      <c r="BB87" s="45">
        <f t="shared" si="84"/>
        <v>0</v>
      </c>
      <c r="BG87" s="44">
        <f t="shared" si="85"/>
        <v>0</v>
      </c>
      <c r="BJ87" s="26">
        <v>6</v>
      </c>
      <c r="BM87" s="9">
        <f t="shared" si="86"/>
        <v>0</v>
      </c>
      <c r="BN87" s="9">
        <v>2</v>
      </c>
      <c r="BO87" s="9">
        <v>0</v>
      </c>
      <c r="BP87" s="9">
        <v>2</v>
      </c>
      <c r="BR87" s="9" t="s">
        <v>151</v>
      </c>
      <c r="BV87" s="9">
        <f t="shared" si="53"/>
        <v>0</v>
      </c>
      <c r="BW87" s="9">
        <f t="shared" si="54"/>
        <v>0</v>
      </c>
      <c r="BX87" s="9">
        <f t="shared" si="55"/>
        <v>0</v>
      </c>
      <c r="BY87" s="9">
        <f t="shared" si="56"/>
        <v>1</v>
      </c>
      <c r="BZ87" s="9">
        <f t="shared" si="57"/>
        <v>0</v>
      </c>
      <c r="CA87" s="9">
        <f t="shared" si="58"/>
        <v>0</v>
      </c>
      <c r="CB87" s="9">
        <f t="shared" si="59"/>
        <v>0</v>
      </c>
      <c r="CC87" s="9">
        <f t="shared" si="60"/>
        <v>0</v>
      </c>
      <c r="CD87" s="9">
        <f t="shared" si="61"/>
        <v>0</v>
      </c>
      <c r="CE87" s="9">
        <f t="shared" si="62"/>
        <v>0</v>
      </c>
      <c r="CF87" s="9">
        <f t="shared" si="63"/>
        <v>0</v>
      </c>
      <c r="CH87" s="9">
        <f t="shared" si="64"/>
        <v>6</v>
      </c>
      <c r="CJ87" s="9">
        <f t="shared" si="65"/>
        <v>1</v>
      </c>
      <c r="CL87" s="9">
        <f t="shared" si="66"/>
        <v>6</v>
      </c>
      <c r="CM87" s="9">
        <f t="shared" si="67"/>
        <v>1</v>
      </c>
      <c r="CN87" s="9">
        <f t="shared" si="68"/>
        <v>0</v>
      </c>
      <c r="CP87" s="9">
        <f t="shared" si="69"/>
        <v>0</v>
      </c>
      <c r="CQ87" s="9">
        <f t="shared" si="70"/>
        <v>1</v>
      </c>
      <c r="CR87" s="9">
        <f t="shared" si="71"/>
        <v>0</v>
      </c>
      <c r="CT87" s="9">
        <f t="shared" si="72"/>
        <v>2</v>
      </c>
      <c r="CU87" s="9">
        <f t="shared" si="73"/>
        <v>1</v>
      </c>
    </row>
    <row r="88" spans="1:99" x14ac:dyDescent="0.3">
      <c r="A88" s="9" t="s">
        <v>284</v>
      </c>
      <c r="B88" s="9" t="s">
        <v>79</v>
      </c>
      <c r="C88" s="9">
        <v>43.321018000000002</v>
      </c>
      <c r="D88" s="9">
        <v>-80.049312999999998</v>
      </c>
      <c r="E88" s="9">
        <v>40.735362961623842</v>
      </c>
      <c r="F88" s="13">
        <v>43656</v>
      </c>
      <c r="G88" s="11">
        <f t="shared" si="74"/>
        <v>0</v>
      </c>
      <c r="R88" s="32">
        <f t="shared" si="75"/>
        <v>0</v>
      </c>
      <c r="V88" s="19">
        <f t="shared" si="76"/>
        <v>0</v>
      </c>
      <c r="Y88" s="35">
        <f t="shared" si="77"/>
        <v>0</v>
      </c>
      <c r="AB88" s="10">
        <f t="shared" si="78"/>
        <v>0</v>
      </c>
      <c r="AG88" s="32">
        <f t="shared" si="79"/>
        <v>4</v>
      </c>
      <c r="AH88" s="29">
        <v>1</v>
      </c>
      <c r="AI88" s="15">
        <v>1</v>
      </c>
      <c r="AJ88" s="19">
        <f t="shared" si="80"/>
        <v>0</v>
      </c>
      <c r="AL88" s="19">
        <f t="shared" si="81"/>
        <v>0</v>
      </c>
      <c r="AO88" s="19">
        <f t="shared" si="82"/>
        <v>0</v>
      </c>
      <c r="AS88" s="33">
        <f t="shared" si="83"/>
        <v>2</v>
      </c>
      <c r="AY88" s="18">
        <v>2</v>
      </c>
      <c r="BB88" s="45">
        <f t="shared" si="84"/>
        <v>0</v>
      </c>
      <c r="BG88" s="44">
        <f t="shared" si="85"/>
        <v>0</v>
      </c>
      <c r="BK88" s="47">
        <v>2</v>
      </c>
      <c r="BM88" s="9">
        <f t="shared" si="86"/>
        <v>0</v>
      </c>
      <c r="BN88" s="9">
        <v>3</v>
      </c>
      <c r="BO88" s="9">
        <v>0</v>
      </c>
      <c r="BP88" s="9">
        <v>3</v>
      </c>
      <c r="BR88" s="9" t="s">
        <v>152</v>
      </c>
      <c r="BV88" s="9">
        <f t="shared" si="53"/>
        <v>2</v>
      </c>
      <c r="BW88" s="9">
        <f t="shared" si="54"/>
        <v>0</v>
      </c>
      <c r="BX88" s="9">
        <f t="shared" si="55"/>
        <v>0</v>
      </c>
      <c r="BY88" s="9">
        <f t="shared" si="56"/>
        <v>0</v>
      </c>
      <c r="BZ88" s="9">
        <f t="shared" si="57"/>
        <v>0</v>
      </c>
      <c r="CA88" s="9">
        <f t="shared" si="58"/>
        <v>0</v>
      </c>
      <c r="CB88" s="9">
        <f t="shared" si="59"/>
        <v>0</v>
      </c>
      <c r="CC88" s="9">
        <f t="shared" si="60"/>
        <v>0</v>
      </c>
      <c r="CD88" s="9">
        <f t="shared" si="61"/>
        <v>0</v>
      </c>
      <c r="CE88" s="9">
        <f t="shared" si="62"/>
        <v>0</v>
      </c>
      <c r="CF88" s="9">
        <f t="shared" si="63"/>
        <v>0</v>
      </c>
      <c r="CH88" s="9">
        <f t="shared" si="64"/>
        <v>4</v>
      </c>
      <c r="CJ88" s="9">
        <f t="shared" si="65"/>
        <v>4</v>
      </c>
      <c r="CL88" s="9">
        <f t="shared" si="66"/>
        <v>2</v>
      </c>
      <c r="CM88" s="9">
        <f t="shared" si="67"/>
        <v>1</v>
      </c>
      <c r="CN88" s="9">
        <f t="shared" si="68"/>
        <v>1</v>
      </c>
      <c r="CP88" s="9">
        <f t="shared" si="69"/>
        <v>2</v>
      </c>
      <c r="CQ88" s="9">
        <f t="shared" si="70"/>
        <v>1</v>
      </c>
      <c r="CR88" s="9">
        <f t="shared" si="71"/>
        <v>1</v>
      </c>
      <c r="CT88" s="9">
        <f t="shared" si="72"/>
        <v>2</v>
      </c>
      <c r="CU88" s="9">
        <f t="shared" si="73"/>
        <v>1</v>
      </c>
    </row>
    <row r="89" spans="1:99" x14ac:dyDescent="0.3">
      <c r="A89" s="9" t="s">
        <v>284</v>
      </c>
      <c r="B89" s="9" t="s">
        <v>82</v>
      </c>
      <c r="C89" s="9">
        <v>43.321018000000002</v>
      </c>
      <c r="D89" s="9">
        <v>-80.049312999999998</v>
      </c>
      <c r="E89" s="9">
        <v>40.735362961623842</v>
      </c>
      <c r="F89" s="13">
        <v>43656</v>
      </c>
      <c r="G89" s="11">
        <f t="shared" si="74"/>
        <v>0</v>
      </c>
      <c r="R89" s="32">
        <f t="shared" si="75"/>
        <v>0</v>
      </c>
      <c r="V89" s="19">
        <f t="shared" si="76"/>
        <v>0</v>
      </c>
      <c r="Y89" s="35">
        <f t="shared" si="77"/>
        <v>0</v>
      </c>
      <c r="AB89" s="10">
        <f t="shared" si="78"/>
        <v>0</v>
      </c>
      <c r="AG89" s="32">
        <f t="shared" si="79"/>
        <v>1</v>
      </c>
      <c r="AH89" s="29">
        <v>1</v>
      </c>
      <c r="AJ89" s="19">
        <f t="shared" si="80"/>
        <v>0</v>
      </c>
      <c r="AL89" s="19">
        <f t="shared" si="81"/>
        <v>0</v>
      </c>
      <c r="AO89" s="19">
        <f t="shared" si="82"/>
        <v>0</v>
      </c>
      <c r="AS89" s="33">
        <f t="shared" si="83"/>
        <v>0</v>
      </c>
      <c r="BB89" s="45">
        <f t="shared" si="84"/>
        <v>0</v>
      </c>
      <c r="BG89" s="44">
        <f t="shared" si="85"/>
        <v>0</v>
      </c>
      <c r="BK89" s="47">
        <v>1</v>
      </c>
      <c r="BM89" s="9">
        <f t="shared" si="86"/>
        <v>0</v>
      </c>
      <c r="BN89" s="9">
        <v>3</v>
      </c>
      <c r="BO89" s="9">
        <v>0</v>
      </c>
      <c r="BP89" s="9">
        <v>3</v>
      </c>
      <c r="BV89" s="9">
        <f t="shared" si="53"/>
        <v>0</v>
      </c>
      <c r="BW89" s="9">
        <f t="shared" si="54"/>
        <v>0</v>
      </c>
      <c r="BX89" s="9">
        <f t="shared" si="55"/>
        <v>0</v>
      </c>
      <c r="BY89" s="9">
        <f t="shared" si="56"/>
        <v>0</v>
      </c>
      <c r="BZ89" s="9">
        <f t="shared" si="57"/>
        <v>0</v>
      </c>
      <c r="CA89" s="9">
        <f t="shared" si="58"/>
        <v>0</v>
      </c>
      <c r="CB89" s="9">
        <f t="shared" si="59"/>
        <v>0</v>
      </c>
      <c r="CC89" s="9">
        <f t="shared" si="60"/>
        <v>0</v>
      </c>
      <c r="CD89" s="9">
        <f t="shared" si="61"/>
        <v>0</v>
      </c>
      <c r="CE89" s="9">
        <f t="shared" si="62"/>
        <v>0</v>
      </c>
      <c r="CF89" s="9">
        <f t="shared" si="63"/>
        <v>0</v>
      </c>
      <c r="CH89" s="9">
        <f t="shared" si="64"/>
        <v>1</v>
      </c>
      <c r="CJ89" s="9">
        <f t="shared" si="65"/>
        <v>1</v>
      </c>
      <c r="CL89" s="9">
        <f t="shared" si="66"/>
        <v>0</v>
      </c>
      <c r="CM89" s="9">
        <f t="shared" si="67"/>
        <v>0</v>
      </c>
      <c r="CN89" s="9">
        <f t="shared" si="68"/>
        <v>1</v>
      </c>
      <c r="CP89" s="9">
        <f t="shared" si="69"/>
        <v>0</v>
      </c>
      <c r="CQ89" s="9">
        <f t="shared" si="70"/>
        <v>0</v>
      </c>
      <c r="CR89" s="9">
        <f t="shared" si="71"/>
        <v>1</v>
      </c>
      <c r="CT89" s="9">
        <f t="shared" si="72"/>
        <v>0</v>
      </c>
      <c r="CU89" s="9">
        <f t="shared" si="73"/>
        <v>0</v>
      </c>
    </row>
    <row r="90" spans="1:99" x14ac:dyDescent="0.3">
      <c r="A90" s="9" t="s">
        <v>284</v>
      </c>
      <c r="B90" s="9" t="s">
        <v>83</v>
      </c>
      <c r="C90" s="9">
        <v>43.321018000000002</v>
      </c>
      <c r="D90" s="9">
        <v>-80.049312999999998</v>
      </c>
      <c r="E90" s="9">
        <v>40.735362961623842</v>
      </c>
      <c r="F90" s="13">
        <v>43656</v>
      </c>
      <c r="G90" s="11">
        <f t="shared" si="74"/>
        <v>0</v>
      </c>
      <c r="R90" s="32">
        <f t="shared" si="75"/>
        <v>0</v>
      </c>
      <c r="V90" s="19">
        <f t="shared" si="76"/>
        <v>0</v>
      </c>
      <c r="Y90" s="35">
        <f t="shared" si="77"/>
        <v>0</v>
      </c>
      <c r="AB90" s="10">
        <f t="shared" si="78"/>
        <v>0</v>
      </c>
      <c r="AG90" s="32">
        <f t="shared" si="79"/>
        <v>0</v>
      </c>
      <c r="AJ90" s="19">
        <f t="shared" si="80"/>
        <v>0</v>
      </c>
      <c r="AL90" s="19">
        <f t="shared" si="81"/>
        <v>0</v>
      </c>
      <c r="AO90" s="19">
        <f t="shared" si="82"/>
        <v>0</v>
      </c>
      <c r="AS90" s="33">
        <f t="shared" si="83"/>
        <v>0</v>
      </c>
      <c r="BB90" s="45">
        <f t="shared" si="84"/>
        <v>0</v>
      </c>
      <c r="BG90" s="44">
        <f t="shared" si="85"/>
        <v>0</v>
      </c>
      <c r="BM90" s="9">
        <f t="shared" si="86"/>
        <v>0</v>
      </c>
      <c r="BN90" s="9">
        <v>3</v>
      </c>
      <c r="BO90" s="9">
        <v>0</v>
      </c>
      <c r="BP90" s="9">
        <v>3</v>
      </c>
      <c r="BV90" s="9">
        <f t="shared" si="53"/>
        <v>0</v>
      </c>
      <c r="BW90" s="9">
        <f t="shared" si="54"/>
        <v>0</v>
      </c>
      <c r="BX90" s="9">
        <f t="shared" si="55"/>
        <v>0</v>
      </c>
      <c r="BY90" s="9">
        <f t="shared" si="56"/>
        <v>0</v>
      </c>
      <c r="BZ90" s="9">
        <f t="shared" si="57"/>
        <v>0</v>
      </c>
      <c r="CA90" s="9">
        <f t="shared" si="58"/>
        <v>0</v>
      </c>
      <c r="CB90" s="9">
        <f t="shared" si="59"/>
        <v>0</v>
      </c>
      <c r="CC90" s="9">
        <f t="shared" si="60"/>
        <v>0</v>
      </c>
      <c r="CD90" s="9">
        <f t="shared" si="61"/>
        <v>0</v>
      </c>
      <c r="CE90" s="9">
        <f t="shared" si="62"/>
        <v>0</v>
      </c>
      <c r="CF90" s="9">
        <f t="shared" si="63"/>
        <v>0</v>
      </c>
      <c r="CH90" s="9">
        <f t="shared" si="64"/>
        <v>0</v>
      </c>
      <c r="CJ90" s="9">
        <f t="shared" si="65"/>
        <v>0</v>
      </c>
      <c r="CL90" s="9">
        <f t="shared" si="66"/>
        <v>0</v>
      </c>
      <c r="CM90" s="9">
        <f t="shared" si="67"/>
        <v>0</v>
      </c>
      <c r="CN90" s="9">
        <f t="shared" si="68"/>
        <v>0</v>
      </c>
      <c r="CP90" s="9">
        <f t="shared" si="69"/>
        <v>0</v>
      </c>
      <c r="CQ90" s="9">
        <f t="shared" si="70"/>
        <v>0</v>
      </c>
      <c r="CR90" s="9">
        <f t="shared" si="71"/>
        <v>0</v>
      </c>
      <c r="CT90" s="9">
        <f t="shared" si="72"/>
        <v>0</v>
      </c>
      <c r="CU90" s="9">
        <f t="shared" si="73"/>
        <v>0</v>
      </c>
    </row>
    <row r="91" spans="1:99" x14ac:dyDescent="0.3">
      <c r="A91" s="9" t="s">
        <v>300</v>
      </c>
      <c r="B91" s="9" t="s">
        <v>79</v>
      </c>
      <c r="C91" s="9">
        <v>43.702157999999997</v>
      </c>
      <c r="D91" s="9">
        <v>-79.543736999999993</v>
      </c>
      <c r="E91" s="9">
        <v>8.7311529827639554</v>
      </c>
      <c r="F91" s="13">
        <v>43662</v>
      </c>
      <c r="G91" s="11">
        <f t="shared" si="74"/>
        <v>0</v>
      </c>
      <c r="R91" s="32">
        <f t="shared" si="75"/>
        <v>0</v>
      </c>
      <c r="V91" s="19">
        <f t="shared" si="76"/>
        <v>0</v>
      </c>
      <c r="Y91" s="35">
        <f t="shared" si="77"/>
        <v>0</v>
      </c>
      <c r="AB91" s="10">
        <f t="shared" si="78"/>
        <v>0</v>
      </c>
      <c r="AG91" s="32">
        <f t="shared" si="79"/>
        <v>1</v>
      </c>
      <c r="AH91" s="29">
        <v>1</v>
      </c>
      <c r="AJ91" s="19">
        <f t="shared" si="80"/>
        <v>0</v>
      </c>
      <c r="AL91" s="19">
        <f t="shared" si="81"/>
        <v>0</v>
      </c>
      <c r="AO91" s="19">
        <f t="shared" si="82"/>
        <v>0</v>
      </c>
      <c r="AS91" s="33">
        <f t="shared" si="83"/>
        <v>0</v>
      </c>
      <c r="BB91" s="45">
        <f t="shared" si="84"/>
        <v>0</v>
      </c>
      <c r="BG91" s="44">
        <f t="shared" si="85"/>
        <v>0</v>
      </c>
      <c r="BM91" s="9">
        <f t="shared" si="86"/>
        <v>0</v>
      </c>
      <c r="BN91" s="9">
        <v>2</v>
      </c>
      <c r="BO91" s="9">
        <v>0</v>
      </c>
      <c r="BP91" s="9">
        <v>2</v>
      </c>
      <c r="BV91" s="9">
        <f t="shared" si="53"/>
        <v>0</v>
      </c>
      <c r="BW91" s="9">
        <f t="shared" si="54"/>
        <v>0</v>
      </c>
      <c r="BX91" s="9">
        <f t="shared" si="55"/>
        <v>0</v>
      </c>
      <c r="BY91" s="9">
        <f t="shared" si="56"/>
        <v>0</v>
      </c>
      <c r="BZ91" s="9">
        <f t="shared" si="57"/>
        <v>0</v>
      </c>
      <c r="CA91" s="9">
        <f t="shared" si="58"/>
        <v>0</v>
      </c>
      <c r="CB91" s="9">
        <f t="shared" si="59"/>
        <v>0</v>
      </c>
      <c r="CC91" s="9">
        <f t="shared" si="60"/>
        <v>0</v>
      </c>
      <c r="CD91" s="9">
        <f t="shared" si="61"/>
        <v>0</v>
      </c>
      <c r="CE91" s="9">
        <f t="shared" si="62"/>
        <v>0</v>
      </c>
      <c r="CF91" s="9">
        <f t="shared" si="63"/>
        <v>0</v>
      </c>
      <c r="CH91" s="9">
        <f t="shared" si="64"/>
        <v>0</v>
      </c>
      <c r="CJ91" s="9">
        <f t="shared" si="65"/>
        <v>1</v>
      </c>
      <c r="CL91" s="9">
        <f t="shared" si="66"/>
        <v>0</v>
      </c>
      <c r="CM91" s="9">
        <f t="shared" si="67"/>
        <v>0</v>
      </c>
      <c r="CN91" s="9">
        <f t="shared" si="68"/>
        <v>1</v>
      </c>
      <c r="CP91" s="9">
        <f t="shared" si="69"/>
        <v>0</v>
      </c>
      <c r="CQ91" s="9">
        <f t="shared" si="70"/>
        <v>0</v>
      </c>
      <c r="CR91" s="9">
        <f t="shared" si="71"/>
        <v>1</v>
      </c>
      <c r="CT91" s="9">
        <f t="shared" si="72"/>
        <v>0</v>
      </c>
      <c r="CU91" s="9">
        <f t="shared" si="73"/>
        <v>0</v>
      </c>
    </row>
    <row r="92" spans="1:99" x14ac:dyDescent="0.3">
      <c r="A92" s="9" t="s">
        <v>300</v>
      </c>
      <c r="B92" s="9" t="s">
        <v>82</v>
      </c>
      <c r="C92" s="9">
        <v>43.702157999999997</v>
      </c>
      <c r="D92" s="9">
        <v>-79.543736999999993</v>
      </c>
      <c r="E92" s="9">
        <v>8.7311529827639554</v>
      </c>
      <c r="F92" s="13">
        <v>43662</v>
      </c>
      <c r="G92" s="11">
        <f t="shared" si="74"/>
        <v>1</v>
      </c>
      <c r="Q92" s="12">
        <v>1</v>
      </c>
      <c r="R92" s="32">
        <f t="shared" si="75"/>
        <v>0</v>
      </c>
      <c r="V92" s="19">
        <f t="shared" si="76"/>
        <v>0</v>
      </c>
      <c r="Y92" s="35">
        <f t="shared" si="77"/>
        <v>0</v>
      </c>
      <c r="AB92" s="10">
        <f t="shared" si="78"/>
        <v>0</v>
      </c>
      <c r="AG92" s="32">
        <f t="shared" si="79"/>
        <v>0</v>
      </c>
      <c r="AJ92" s="19">
        <f t="shared" si="80"/>
        <v>0</v>
      </c>
      <c r="AL92" s="19">
        <f t="shared" si="81"/>
        <v>0</v>
      </c>
      <c r="AO92" s="19">
        <f t="shared" si="82"/>
        <v>0</v>
      </c>
      <c r="AS92" s="33">
        <f t="shared" si="83"/>
        <v>0</v>
      </c>
      <c r="BB92" s="45">
        <f t="shared" si="84"/>
        <v>0</v>
      </c>
      <c r="BG92" s="44">
        <f t="shared" si="85"/>
        <v>0</v>
      </c>
      <c r="BM92" s="9">
        <f t="shared" si="86"/>
        <v>1</v>
      </c>
      <c r="BN92" s="9">
        <v>5</v>
      </c>
      <c r="BO92" s="9">
        <v>0</v>
      </c>
      <c r="BP92" s="9">
        <v>6</v>
      </c>
      <c r="BV92" s="9">
        <f t="shared" si="53"/>
        <v>0</v>
      </c>
      <c r="BW92" s="9">
        <f t="shared" si="54"/>
        <v>0</v>
      </c>
      <c r="BX92" s="9">
        <f t="shared" si="55"/>
        <v>0</v>
      </c>
      <c r="BY92" s="9">
        <f t="shared" si="56"/>
        <v>0</v>
      </c>
      <c r="BZ92" s="9">
        <f t="shared" si="57"/>
        <v>0</v>
      </c>
      <c r="CA92" s="9">
        <f t="shared" si="58"/>
        <v>1</v>
      </c>
      <c r="CB92" s="9">
        <f t="shared" si="59"/>
        <v>0</v>
      </c>
      <c r="CC92" s="9">
        <f t="shared" si="60"/>
        <v>0</v>
      </c>
      <c r="CD92" s="9">
        <f t="shared" si="61"/>
        <v>0</v>
      </c>
      <c r="CE92" s="9">
        <f t="shared" si="62"/>
        <v>0</v>
      </c>
      <c r="CF92" s="9">
        <f t="shared" si="63"/>
        <v>0</v>
      </c>
      <c r="CH92" s="9">
        <f t="shared" si="64"/>
        <v>0</v>
      </c>
      <c r="CJ92" s="9">
        <f t="shared" si="65"/>
        <v>1</v>
      </c>
      <c r="CL92" s="9">
        <f t="shared" si="66"/>
        <v>0</v>
      </c>
      <c r="CM92" s="9">
        <f t="shared" si="67"/>
        <v>1</v>
      </c>
      <c r="CN92" s="9">
        <f t="shared" si="68"/>
        <v>0</v>
      </c>
      <c r="CP92" s="9">
        <f t="shared" si="69"/>
        <v>0</v>
      </c>
      <c r="CQ92" s="9">
        <f t="shared" si="70"/>
        <v>1</v>
      </c>
      <c r="CR92" s="9">
        <f t="shared" si="71"/>
        <v>0</v>
      </c>
      <c r="CT92" s="9">
        <f t="shared" si="72"/>
        <v>1</v>
      </c>
      <c r="CU92" s="9">
        <f t="shared" si="73"/>
        <v>1</v>
      </c>
    </row>
    <row r="93" spans="1:99" x14ac:dyDescent="0.3">
      <c r="A93" s="9" t="s">
        <v>300</v>
      </c>
      <c r="B93" s="9" t="s">
        <v>83</v>
      </c>
      <c r="C93" s="9">
        <v>43.702157999999997</v>
      </c>
      <c r="D93" s="9">
        <v>-79.543736999999993</v>
      </c>
      <c r="E93" s="9">
        <v>8.7311529827639554</v>
      </c>
      <c r="F93" s="13">
        <v>43662</v>
      </c>
      <c r="G93" s="11">
        <f t="shared" si="74"/>
        <v>0</v>
      </c>
      <c r="R93" s="32">
        <f t="shared" si="75"/>
        <v>0</v>
      </c>
      <c r="V93" s="19">
        <f t="shared" si="76"/>
        <v>0</v>
      </c>
      <c r="Y93" s="35">
        <f t="shared" si="77"/>
        <v>0</v>
      </c>
      <c r="AB93" s="10">
        <f t="shared" si="78"/>
        <v>0</v>
      </c>
      <c r="AG93" s="32">
        <f t="shared" si="79"/>
        <v>0</v>
      </c>
      <c r="AJ93" s="19">
        <f t="shared" si="80"/>
        <v>0</v>
      </c>
      <c r="AL93" s="19">
        <f t="shared" si="81"/>
        <v>0</v>
      </c>
      <c r="AO93" s="19">
        <f t="shared" si="82"/>
        <v>0</v>
      </c>
      <c r="AS93" s="33">
        <f t="shared" si="83"/>
        <v>0</v>
      </c>
      <c r="BB93" s="45">
        <f t="shared" si="84"/>
        <v>0</v>
      </c>
      <c r="BG93" s="44">
        <f t="shared" si="85"/>
        <v>0</v>
      </c>
      <c r="BM93" s="9">
        <f t="shared" si="86"/>
        <v>0</v>
      </c>
      <c r="BN93" s="9">
        <v>3</v>
      </c>
      <c r="BO93" s="9">
        <v>0</v>
      </c>
      <c r="BP93" s="9">
        <v>3</v>
      </c>
      <c r="BV93" s="9">
        <f t="shared" si="53"/>
        <v>0</v>
      </c>
      <c r="BW93" s="9">
        <f t="shared" si="54"/>
        <v>0</v>
      </c>
      <c r="BX93" s="9">
        <f t="shared" si="55"/>
        <v>0</v>
      </c>
      <c r="BY93" s="9">
        <f t="shared" si="56"/>
        <v>0</v>
      </c>
      <c r="BZ93" s="9">
        <f t="shared" si="57"/>
        <v>0</v>
      </c>
      <c r="CA93" s="9">
        <f t="shared" si="58"/>
        <v>0</v>
      </c>
      <c r="CB93" s="9">
        <f t="shared" si="59"/>
        <v>0</v>
      </c>
      <c r="CC93" s="9">
        <f t="shared" si="60"/>
        <v>0</v>
      </c>
      <c r="CD93" s="9">
        <f t="shared" si="61"/>
        <v>0</v>
      </c>
      <c r="CE93" s="9">
        <f t="shared" si="62"/>
        <v>0</v>
      </c>
      <c r="CF93" s="9">
        <f t="shared" si="63"/>
        <v>0</v>
      </c>
      <c r="CH93" s="9">
        <f t="shared" si="64"/>
        <v>0</v>
      </c>
      <c r="CJ93" s="9">
        <f t="shared" si="65"/>
        <v>0</v>
      </c>
      <c r="CL93" s="9">
        <f t="shared" si="66"/>
        <v>0</v>
      </c>
      <c r="CM93" s="9">
        <f t="shared" si="67"/>
        <v>0</v>
      </c>
      <c r="CN93" s="9">
        <f t="shared" si="68"/>
        <v>0</v>
      </c>
      <c r="CP93" s="9">
        <f t="shared" si="69"/>
        <v>0</v>
      </c>
      <c r="CQ93" s="9">
        <f t="shared" si="70"/>
        <v>0</v>
      </c>
      <c r="CR93" s="9">
        <f t="shared" si="71"/>
        <v>0</v>
      </c>
      <c r="CT93" s="9">
        <f t="shared" si="72"/>
        <v>0</v>
      </c>
      <c r="CU93" s="9">
        <f t="shared" si="73"/>
        <v>0</v>
      </c>
    </row>
    <row r="94" spans="1:99" x14ac:dyDescent="0.3">
      <c r="A94" s="9" t="s">
        <v>299</v>
      </c>
      <c r="B94" s="9" t="s">
        <v>79</v>
      </c>
      <c r="C94" s="9">
        <v>43.701031999999998</v>
      </c>
      <c r="D94" s="9">
        <v>-79.549473000000006</v>
      </c>
      <c r="E94" s="9">
        <v>8.9718560697484691</v>
      </c>
      <c r="F94" s="13">
        <v>43662</v>
      </c>
      <c r="G94" s="11">
        <f t="shared" si="74"/>
        <v>0</v>
      </c>
      <c r="R94" s="32">
        <f t="shared" si="75"/>
        <v>0</v>
      </c>
      <c r="V94" s="19">
        <f t="shared" si="76"/>
        <v>0</v>
      </c>
      <c r="Y94" s="35">
        <f t="shared" si="77"/>
        <v>0</v>
      </c>
      <c r="AB94" s="10">
        <f t="shared" si="78"/>
        <v>0</v>
      </c>
      <c r="AG94" s="32">
        <f t="shared" si="79"/>
        <v>1</v>
      </c>
      <c r="AJ94" s="19">
        <f t="shared" si="80"/>
        <v>0</v>
      </c>
      <c r="AL94" s="19">
        <f t="shared" si="81"/>
        <v>0</v>
      </c>
      <c r="AO94" s="19">
        <f t="shared" si="82"/>
        <v>0</v>
      </c>
      <c r="AS94" s="33">
        <f t="shared" si="83"/>
        <v>1</v>
      </c>
      <c r="AW94" s="18">
        <v>1</v>
      </c>
      <c r="BB94" s="45">
        <f t="shared" si="84"/>
        <v>0</v>
      </c>
      <c r="BG94" s="44">
        <f t="shared" si="85"/>
        <v>0</v>
      </c>
      <c r="BM94" s="9">
        <f t="shared" si="86"/>
        <v>2</v>
      </c>
      <c r="BN94" s="9">
        <v>1</v>
      </c>
      <c r="BO94" s="9">
        <v>0</v>
      </c>
      <c r="BP94" s="9">
        <v>3</v>
      </c>
      <c r="BV94" s="9">
        <f t="shared" si="53"/>
        <v>1</v>
      </c>
      <c r="BW94" s="9">
        <f t="shared" si="54"/>
        <v>0</v>
      </c>
      <c r="BX94" s="9">
        <f t="shared" si="55"/>
        <v>0</v>
      </c>
      <c r="BY94" s="9">
        <f t="shared" si="56"/>
        <v>0</v>
      </c>
      <c r="BZ94" s="9">
        <f t="shared" si="57"/>
        <v>0</v>
      </c>
      <c r="CA94" s="9">
        <f t="shared" si="58"/>
        <v>0</v>
      </c>
      <c r="CB94" s="9">
        <f t="shared" si="59"/>
        <v>0</v>
      </c>
      <c r="CC94" s="9">
        <f t="shared" si="60"/>
        <v>0</v>
      </c>
      <c r="CD94" s="9">
        <f t="shared" si="61"/>
        <v>0</v>
      </c>
      <c r="CE94" s="9">
        <f t="shared" si="62"/>
        <v>0</v>
      </c>
      <c r="CF94" s="9">
        <f t="shared" si="63"/>
        <v>0</v>
      </c>
      <c r="CH94" s="9">
        <f t="shared" si="64"/>
        <v>1</v>
      </c>
      <c r="CJ94" s="9">
        <f t="shared" si="65"/>
        <v>1</v>
      </c>
      <c r="CL94" s="9">
        <f t="shared" si="66"/>
        <v>1</v>
      </c>
      <c r="CM94" s="9">
        <f t="shared" si="67"/>
        <v>0</v>
      </c>
      <c r="CN94" s="9">
        <f t="shared" si="68"/>
        <v>0</v>
      </c>
      <c r="CP94" s="9">
        <f t="shared" si="69"/>
        <v>1</v>
      </c>
      <c r="CQ94" s="9">
        <f t="shared" si="70"/>
        <v>0</v>
      </c>
      <c r="CR94" s="9">
        <f t="shared" si="71"/>
        <v>0</v>
      </c>
      <c r="CT94" s="9">
        <f t="shared" si="72"/>
        <v>1</v>
      </c>
      <c r="CU94" s="9">
        <f t="shared" si="73"/>
        <v>1</v>
      </c>
    </row>
    <row r="95" spans="1:99" x14ac:dyDescent="0.3">
      <c r="A95" s="9" t="s">
        <v>299</v>
      </c>
      <c r="B95" s="9" t="s">
        <v>82</v>
      </c>
      <c r="C95" s="9">
        <v>43.701031999999998</v>
      </c>
      <c r="D95" s="9">
        <v>-79.549473000000006</v>
      </c>
      <c r="E95" s="9">
        <v>8.9718560697484691</v>
      </c>
      <c r="F95" s="13">
        <v>43662</v>
      </c>
      <c r="G95" s="11">
        <f t="shared" si="74"/>
        <v>1</v>
      </c>
      <c r="Q95" s="12">
        <v>1</v>
      </c>
      <c r="R95" s="32">
        <f t="shared" si="75"/>
        <v>0</v>
      </c>
      <c r="V95" s="19">
        <f t="shared" si="76"/>
        <v>0</v>
      </c>
      <c r="Y95" s="35">
        <f t="shared" si="77"/>
        <v>0</v>
      </c>
      <c r="AB95" s="10">
        <f t="shared" si="78"/>
        <v>0</v>
      </c>
      <c r="AG95" s="32">
        <f t="shared" si="79"/>
        <v>1</v>
      </c>
      <c r="AJ95" s="19">
        <f t="shared" si="80"/>
        <v>0</v>
      </c>
      <c r="AL95" s="19">
        <f t="shared" si="81"/>
        <v>0</v>
      </c>
      <c r="AO95" s="19">
        <f t="shared" si="82"/>
        <v>0</v>
      </c>
      <c r="AS95" s="33">
        <f t="shared" si="83"/>
        <v>1</v>
      </c>
      <c r="AW95" s="18">
        <v>1</v>
      </c>
      <c r="BB95" s="45">
        <f t="shared" si="84"/>
        <v>0</v>
      </c>
      <c r="BG95" s="44">
        <f t="shared" si="85"/>
        <v>0</v>
      </c>
      <c r="BM95" s="9">
        <f t="shared" si="86"/>
        <v>2</v>
      </c>
      <c r="BN95" s="9">
        <v>5</v>
      </c>
      <c r="BO95" s="9">
        <v>0</v>
      </c>
      <c r="BP95" s="9">
        <v>7</v>
      </c>
      <c r="BV95" s="9">
        <f t="shared" si="53"/>
        <v>1</v>
      </c>
      <c r="BW95" s="9">
        <f t="shared" si="54"/>
        <v>0</v>
      </c>
      <c r="BX95" s="9">
        <f t="shared" si="55"/>
        <v>0</v>
      </c>
      <c r="BY95" s="9">
        <f t="shared" si="56"/>
        <v>0</v>
      </c>
      <c r="BZ95" s="9">
        <f t="shared" si="57"/>
        <v>0</v>
      </c>
      <c r="CA95" s="9">
        <f t="shared" si="58"/>
        <v>1</v>
      </c>
      <c r="CB95" s="9">
        <f t="shared" si="59"/>
        <v>0</v>
      </c>
      <c r="CC95" s="9">
        <f t="shared" si="60"/>
        <v>0</v>
      </c>
      <c r="CD95" s="9">
        <f t="shared" si="61"/>
        <v>0</v>
      </c>
      <c r="CE95" s="9">
        <f t="shared" si="62"/>
        <v>0</v>
      </c>
      <c r="CF95" s="9">
        <f t="shared" si="63"/>
        <v>0</v>
      </c>
      <c r="CH95" s="9">
        <f t="shared" si="64"/>
        <v>1</v>
      </c>
      <c r="CJ95" s="9">
        <f t="shared" si="65"/>
        <v>2</v>
      </c>
      <c r="CL95" s="9">
        <f t="shared" si="66"/>
        <v>1</v>
      </c>
      <c r="CM95" s="9">
        <f t="shared" si="67"/>
        <v>1</v>
      </c>
      <c r="CN95" s="9">
        <f t="shared" si="68"/>
        <v>0</v>
      </c>
      <c r="CP95" s="9">
        <f t="shared" si="69"/>
        <v>1</v>
      </c>
      <c r="CQ95" s="9">
        <f t="shared" si="70"/>
        <v>1</v>
      </c>
      <c r="CR95" s="9">
        <f t="shared" si="71"/>
        <v>0</v>
      </c>
      <c r="CT95" s="9">
        <f t="shared" si="72"/>
        <v>2</v>
      </c>
      <c r="CU95" s="9">
        <f t="shared" si="73"/>
        <v>2</v>
      </c>
    </row>
    <row r="96" spans="1:99" x14ac:dyDescent="0.3">
      <c r="A96" s="9" t="s">
        <v>299</v>
      </c>
      <c r="B96" s="9" t="s">
        <v>83</v>
      </c>
      <c r="C96" s="9">
        <v>43.701031999999998</v>
      </c>
      <c r="D96" s="9">
        <v>-79.549473000000006</v>
      </c>
      <c r="E96" s="9">
        <v>8.9718560697484691</v>
      </c>
      <c r="F96" s="13">
        <v>43662</v>
      </c>
      <c r="G96" s="11">
        <f t="shared" si="74"/>
        <v>1</v>
      </c>
      <c r="Q96" s="12">
        <v>1</v>
      </c>
      <c r="R96" s="32">
        <f t="shared" si="75"/>
        <v>0</v>
      </c>
      <c r="V96" s="19">
        <f t="shared" si="76"/>
        <v>0</v>
      </c>
      <c r="Y96" s="35">
        <f t="shared" si="77"/>
        <v>0</v>
      </c>
      <c r="AB96" s="10">
        <f t="shared" si="78"/>
        <v>0</v>
      </c>
      <c r="AG96" s="32">
        <f t="shared" si="79"/>
        <v>3</v>
      </c>
      <c r="AJ96" s="19">
        <f t="shared" si="80"/>
        <v>0</v>
      </c>
      <c r="AL96" s="19">
        <f t="shared" si="81"/>
        <v>0</v>
      </c>
      <c r="AO96" s="19">
        <f t="shared" si="82"/>
        <v>0</v>
      </c>
      <c r="AS96" s="33">
        <f t="shared" si="83"/>
        <v>3</v>
      </c>
      <c r="AW96" s="18">
        <v>3</v>
      </c>
      <c r="BB96" s="45">
        <f t="shared" si="84"/>
        <v>0</v>
      </c>
      <c r="BG96" s="44">
        <f t="shared" si="85"/>
        <v>0</v>
      </c>
      <c r="BM96" s="9">
        <f t="shared" si="86"/>
        <v>2</v>
      </c>
      <c r="BN96" s="9">
        <v>4</v>
      </c>
      <c r="BO96" s="9">
        <v>0</v>
      </c>
      <c r="BP96" s="9">
        <v>6</v>
      </c>
      <c r="BV96" s="9">
        <f t="shared" si="53"/>
        <v>3</v>
      </c>
      <c r="BW96" s="9">
        <f t="shared" si="54"/>
        <v>0</v>
      </c>
      <c r="BX96" s="9">
        <f t="shared" si="55"/>
        <v>0</v>
      </c>
      <c r="BY96" s="9">
        <f t="shared" si="56"/>
        <v>0</v>
      </c>
      <c r="BZ96" s="9">
        <f t="shared" si="57"/>
        <v>0</v>
      </c>
      <c r="CA96" s="9">
        <f t="shared" si="58"/>
        <v>1</v>
      </c>
      <c r="CB96" s="9">
        <f t="shared" si="59"/>
        <v>0</v>
      </c>
      <c r="CC96" s="9">
        <f t="shared" si="60"/>
        <v>0</v>
      </c>
      <c r="CD96" s="9">
        <f t="shared" si="61"/>
        <v>0</v>
      </c>
      <c r="CE96" s="9">
        <f t="shared" si="62"/>
        <v>0</v>
      </c>
      <c r="CF96" s="9">
        <f t="shared" si="63"/>
        <v>0</v>
      </c>
      <c r="CH96" s="9">
        <f t="shared" si="64"/>
        <v>3</v>
      </c>
      <c r="CJ96" s="9">
        <f t="shared" si="65"/>
        <v>4</v>
      </c>
      <c r="CL96" s="9">
        <f t="shared" si="66"/>
        <v>3</v>
      </c>
      <c r="CM96" s="9">
        <f t="shared" si="67"/>
        <v>1</v>
      </c>
      <c r="CN96" s="9">
        <f t="shared" si="68"/>
        <v>0</v>
      </c>
      <c r="CP96" s="9">
        <f t="shared" si="69"/>
        <v>3</v>
      </c>
      <c r="CQ96" s="9">
        <f t="shared" si="70"/>
        <v>1</v>
      </c>
      <c r="CR96" s="9">
        <f t="shared" si="71"/>
        <v>0</v>
      </c>
      <c r="CT96" s="9">
        <f t="shared" si="72"/>
        <v>2</v>
      </c>
      <c r="CU96" s="9">
        <f t="shared" si="73"/>
        <v>2</v>
      </c>
    </row>
    <row r="97" spans="1:99" x14ac:dyDescent="0.3">
      <c r="A97" s="9" t="s">
        <v>301</v>
      </c>
      <c r="B97" s="9" t="s">
        <v>79</v>
      </c>
      <c r="C97" s="9">
        <v>43.701431999999997</v>
      </c>
      <c r="D97" s="9">
        <v>-79.562510000000003</v>
      </c>
      <c r="E97" s="9">
        <v>9.5950252462272481</v>
      </c>
      <c r="F97" s="13">
        <v>43662</v>
      </c>
      <c r="G97" s="11">
        <f t="shared" si="74"/>
        <v>0</v>
      </c>
      <c r="R97" s="32">
        <f t="shared" si="75"/>
        <v>0</v>
      </c>
      <c r="V97" s="19">
        <f t="shared" si="76"/>
        <v>0</v>
      </c>
      <c r="Y97" s="35">
        <f t="shared" si="77"/>
        <v>0</v>
      </c>
      <c r="AB97" s="10">
        <f t="shared" si="78"/>
        <v>0</v>
      </c>
      <c r="AG97" s="32">
        <f t="shared" si="79"/>
        <v>1</v>
      </c>
      <c r="AJ97" s="19">
        <f t="shared" si="80"/>
        <v>0</v>
      </c>
      <c r="AL97" s="19">
        <f t="shared" si="81"/>
        <v>0</v>
      </c>
      <c r="AO97" s="19">
        <f t="shared" si="82"/>
        <v>0</v>
      </c>
      <c r="AS97" s="33">
        <f t="shared" si="83"/>
        <v>1</v>
      </c>
      <c r="AW97" s="18">
        <v>1</v>
      </c>
      <c r="BB97" s="45">
        <f t="shared" si="84"/>
        <v>0</v>
      </c>
      <c r="BG97" s="44">
        <f t="shared" si="85"/>
        <v>0</v>
      </c>
      <c r="BM97" s="9">
        <f t="shared" si="86"/>
        <v>3</v>
      </c>
      <c r="BN97" s="9">
        <v>2</v>
      </c>
      <c r="BO97" s="9">
        <v>0</v>
      </c>
      <c r="BP97" s="9">
        <v>5</v>
      </c>
      <c r="BV97" s="9">
        <f t="shared" si="53"/>
        <v>1</v>
      </c>
      <c r="BW97" s="9">
        <f t="shared" si="54"/>
        <v>0</v>
      </c>
      <c r="BX97" s="9">
        <f t="shared" si="55"/>
        <v>0</v>
      </c>
      <c r="BY97" s="9">
        <f t="shared" si="56"/>
        <v>0</v>
      </c>
      <c r="BZ97" s="9">
        <f t="shared" si="57"/>
        <v>0</v>
      </c>
      <c r="CA97" s="9">
        <f t="shared" si="58"/>
        <v>0</v>
      </c>
      <c r="CB97" s="9">
        <f t="shared" si="59"/>
        <v>0</v>
      </c>
      <c r="CC97" s="9">
        <f t="shared" si="60"/>
        <v>0</v>
      </c>
      <c r="CD97" s="9">
        <f t="shared" si="61"/>
        <v>0</v>
      </c>
      <c r="CE97" s="9">
        <f t="shared" si="62"/>
        <v>0</v>
      </c>
      <c r="CF97" s="9">
        <f t="shared" si="63"/>
        <v>0</v>
      </c>
      <c r="CH97" s="9">
        <f t="shared" si="64"/>
        <v>1</v>
      </c>
      <c r="CJ97" s="9">
        <f t="shared" si="65"/>
        <v>1</v>
      </c>
      <c r="CL97" s="9">
        <f t="shared" si="66"/>
        <v>1</v>
      </c>
      <c r="CM97" s="9">
        <f t="shared" si="67"/>
        <v>0</v>
      </c>
      <c r="CN97" s="9">
        <f t="shared" si="68"/>
        <v>0</v>
      </c>
      <c r="CP97" s="9">
        <f t="shared" si="69"/>
        <v>1</v>
      </c>
      <c r="CQ97" s="9">
        <f t="shared" si="70"/>
        <v>0</v>
      </c>
      <c r="CR97" s="9">
        <f t="shared" si="71"/>
        <v>0</v>
      </c>
      <c r="CT97" s="9">
        <f t="shared" si="72"/>
        <v>1</v>
      </c>
      <c r="CU97" s="9">
        <f t="shared" si="73"/>
        <v>1</v>
      </c>
    </row>
    <row r="98" spans="1:99" x14ac:dyDescent="0.3">
      <c r="A98" s="9" t="s">
        <v>301</v>
      </c>
      <c r="B98" s="9" t="s">
        <v>82</v>
      </c>
      <c r="C98" s="9">
        <v>43.701431999999997</v>
      </c>
      <c r="D98" s="9">
        <v>-79.562510000000003</v>
      </c>
      <c r="E98" s="9">
        <v>9.5950252462272481</v>
      </c>
      <c r="F98" s="13">
        <v>43662</v>
      </c>
      <c r="G98" s="11">
        <f t="shared" si="74"/>
        <v>0</v>
      </c>
      <c r="R98" s="32">
        <f t="shared" si="75"/>
        <v>0</v>
      </c>
      <c r="V98" s="19">
        <f t="shared" si="76"/>
        <v>0</v>
      </c>
      <c r="Y98" s="35">
        <f t="shared" si="77"/>
        <v>0</v>
      </c>
      <c r="AB98" s="10">
        <f t="shared" si="78"/>
        <v>0</v>
      </c>
      <c r="AG98" s="32">
        <f t="shared" si="79"/>
        <v>0</v>
      </c>
      <c r="AJ98" s="19">
        <f t="shared" si="80"/>
        <v>0</v>
      </c>
      <c r="AL98" s="19">
        <f t="shared" si="81"/>
        <v>0</v>
      </c>
      <c r="AO98" s="19">
        <f t="shared" si="82"/>
        <v>0</v>
      </c>
      <c r="AS98" s="33">
        <f t="shared" si="83"/>
        <v>0</v>
      </c>
      <c r="BB98" s="45">
        <f t="shared" si="84"/>
        <v>0</v>
      </c>
      <c r="BG98" s="44">
        <f t="shared" si="85"/>
        <v>0</v>
      </c>
      <c r="BM98" s="9">
        <f t="shared" si="86"/>
        <v>0</v>
      </c>
      <c r="BN98" s="9">
        <v>3</v>
      </c>
      <c r="BO98" s="9">
        <v>0</v>
      </c>
      <c r="BP98" s="9">
        <v>3</v>
      </c>
      <c r="BR98" s="9" t="s">
        <v>157</v>
      </c>
      <c r="BV98" s="9">
        <f t="shared" ref="BV98:BV129" si="87">AT98+AU98+AW98+AV98+BA98+AX98+AY98+AZ98</f>
        <v>0</v>
      </c>
      <c r="BW98" s="9">
        <f t="shared" ref="BW98:BW129" si="88" xml:space="preserve"> AM98+AN98</f>
        <v>0</v>
      </c>
      <c r="BX98" s="9">
        <f t="shared" ref="BX98:BX129" si="89">W98+X98</f>
        <v>0</v>
      </c>
      <c r="BY98" s="9">
        <f t="shared" ref="BY98:BY129" si="90">AE98+AF98+AK98</f>
        <v>0</v>
      </c>
      <c r="BZ98" s="9">
        <f t="shared" ref="BZ98:BZ129" si="91">S98+T98+U98</f>
        <v>0</v>
      </c>
      <c r="CA98" s="9">
        <f t="shared" ref="CA98:CA129" si="92">H98+I98+J98+K98+Q98+N98+O98+L98+M98+P98</f>
        <v>0</v>
      </c>
      <c r="CB98" s="9">
        <f t="shared" ref="CB98:CB129" si="93" xml:space="preserve"> BC98+BF98+BE98</f>
        <v>0</v>
      </c>
      <c r="CC98" s="9">
        <f t="shared" ref="CC98:CC129" si="94" xml:space="preserve"> BI98+BH98</f>
        <v>0</v>
      </c>
      <c r="CD98" s="9">
        <f t="shared" ref="CD98:CD129" si="95">BD98+BH98+BI98</f>
        <v>0</v>
      </c>
      <c r="CE98" s="9">
        <f t="shared" si="62"/>
        <v>0</v>
      </c>
      <c r="CF98" s="9">
        <f t="shared" ref="CF98:CF129" si="96">AP98+AQ98+AR98</f>
        <v>0</v>
      </c>
      <c r="CH98" s="9">
        <f t="shared" ref="CH98:CH129" si="97">SUM(AT98:BL98)</f>
        <v>0</v>
      </c>
      <c r="CJ98" s="9">
        <f t="shared" ref="CJ98:CJ129" si="98">AT98+AU98+AH98+AW98+S98+AV98+H98+T98+AM98+AP98+AQ98+W98+I98+Z98+X98+J98+BA98+K98+AN98+AR98+Q98+AX98+AK98+AY98+AI98+AE98+AC98+AF98+AZ98+N98+O98+L98+M98+AD98+P98+U98</f>
        <v>0</v>
      </c>
      <c r="CL98" s="9">
        <f t="shared" ref="CL98:CL129" si="99">CP98+BJ98+BC98+BF98</f>
        <v>0</v>
      </c>
      <c r="CM98" s="9">
        <f t="shared" ref="CM98:CM129" si="100">CQ98+BI98+BE98+BH98</f>
        <v>0</v>
      </c>
      <c r="CN98" s="9">
        <f t="shared" ref="CN98:CN129" si="101">CR98+BD98+Z98+BL98+AA98</f>
        <v>0</v>
      </c>
      <c r="CP98" s="9">
        <f t="shared" ref="CP98:CP129" si="102">AT98+AU98+AW98+S98+AV98+T98+W98+X98+AX98+AY98+AC98+AZ98+AD98+U98</f>
        <v>0</v>
      </c>
      <c r="CQ98" s="9">
        <f t="shared" ref="CQ98:CQ129" si="103">H98+AM98+AP98+AQ98+I98+J98+BA98+K98+AR98+Q98+AK98+AI98+AE98+AF98+N98+O98+L98+M98+P98</f>
        <v>0</v>
      </c>
      <c r="CR98" s="9">
        <f t="shared" ref="CR98:CR129" si="104">AH98+AN98</f>
        <v>0</v>
      </c>
      <c r="CT98" s="9">
        <f t="shared" ref="CT98:CT129" si="105" xml:space="preserve"> COUNTIF(BV98:CF98, "&gt;0") + COUNTIF(BH98, "&gt;0") + COUNTIF(AA98, "&gt;0") + COUNTIF(BL98, "&gt;0") + COUNTIF(BJ98, "&gt;0") + COUNTIF(BI98, "&gt;0") + COUNTIF(BD98,"&gt;0") + COUNTIF(AC98,"&gt;0") + COUNTIF(BF98,"&gt;0") + COUNTIF(BE98,"&gt;0") + COUNTIF(BC98,"&gt;0") + COUNTIF(AD98,"&gt;0") + COUNTIF(AI98,"&gt;0") + COUNTIF(Z98, "&gt;0")</f>
        <v>0</v>
      </c>
      <c r="CU98" s="9">
        <f t="shared" si="73"/>
        <v>0</v>
      </c>
    </row>
    <row r="99" spans="1:99" x14ac:dyDescent="0.3">
      <c r="A99" s="9" t="s">
        <v>301</v>
      </c>
      <c r="B99" s="9" t="s">
        <v>83</v>
      </c>
      <c r="C99" s="9">
        <v>43.701431999999997</v>
      </c>
      <c r="D99" s="9">
        <v>-79.562510000000003</v>
      </c>
      <c r="E99" s="9">
        <v>9.5950252462272481</v>
      </c>
      <c r="F99" s="13">
        <v>43662</v>
      </c>
      <c r="G99" s="11">
        <f t="shared" si="74"/>
        <v>0</v>
      </c>
      <c r="R99" s="32">
        <f t="shared" si="75"/>
        <v>0</v>
      </c>
      <c r="V99" s="19">
        <f t="shared" si="76"/>
        <v>0</v>
      </c>
      <c r="Y99" s="35">
        <f t="shared" si="77"/>
        <v>0</v>
      </c>
      <c r="AB99" s="10">
        <f t="shared" si="78"/>
        <v>1</v>
      </c>
      <c r="AF99" s="27">
        <v>1</v>
      </c>
      <c r="AG99" s="32">
        <f t="shared" si="79"/>
        <v>1</v>
      </c>
      <c r="AJ99" s="19">
        <f t="shared" si="80"/>
        <v>0</v>
      </c>
      <c r="AL99" s="19">
        <f t="shared" si="81"/>
        <v>0</v>
      </c>
      <c r="AO99" s="19">
        <f t="shared" si="82"/>
        <v>0</v>
      </c>
      <c r="AS99" s="33">
        <f t="shared" si="83"/>
        <v>1</v>
      </c>
      <c r="AZ99" s="18">
        <v>1</v>
      </c>
      <c r="BB99" s="45">
        <f t="shared" si="84"/>
        <v>3</v>
      </c>
      <c r="BE99" s="40">
        <v>1</v>
      </c>
      <c r="BG99" s="44">
        <f t="shared" si="85"/>
        <v>2</v>
      </c>
      <c r="BI99" s="40">
        <v>2</v>
      </c>
      <c r="BM99" s="9">
        <f t="shared" si="86"/>
        <v>0</v>
      </c>
      <c r="BN99" s="9">
        <v>3</v>
      </c>
      <c r="BO99" s="9">
        <v>0</v>
      </c>
      <c r="BP99" s="9">
        <v>3</v>
      </c>
      <c r="BR99" s="9" t="s">
        <v>158</v>
      </c>
      <c r="BV99" s="9">
        <f t="shared" si="87"/>
        <v>1</v>
      </c>
      <c r="BW99" s="9">
        <f t="shared" si="88"/>
        <v>0</v>
      </c>
      <c r="BX99" s="9">
        <f t="shared" si="89"/>
        <v>0</v>
      </c>
      <c r="BY99" s="9">
        <f t="shared" si="90"/>
        <v>1</v>
      </c>
      <c r="BZ99" s="9">
        <f t="shared" si="91"/>
        <v>0</v>
      </c>
      <c r="CA99" s="9">
        <f t="shared" si="92"/>
        <v>0</v>
      </c>
      <c r="CB99" s="9">
        <f t="shared" si="93"/>
        <v>1</v>
      </c>
      <c r="CC99" s="9">
        <f t="shared" si="94"/>
        <v>2</v>
      </c>
      <c r="CD99" s="9">
        <f t="shared" si="95"/>
        <v>2</v>
      </c>
      <c r="CE99" s="9">
        <f t="shared" si="62"/>
        <v>3</v>
      </c>
      <c r="CF99" s="9">
        <f t="shared" si="96"/>
        <v>0</v>
      </c>
      <c r="CH99" s="9">
        <f t="shared" si="97"/>
        <v>9</v>
      </c>
      <c r="CJ99" s="9">
        <f t="shared" si="98"/>
        <v>2</v>
      </c>
      <c r="CL99" s="9">
        <f t="shared" si="99"/>
        <v>1</v>
      </c>
      <c r="CM99" s="9">
        <f t="shared" si="100"/>
        <v>4</v>
      </c>
      <c r="CN99" s="9">
        <f t="shared" si="101"/>
        <v>0</v>
      </c>
      <c r="CP99" s="9">
        <f t="shared" si="102"/>
        <v>1</v>
      </c>
      <c r="CQ99" s="9">
        <f t="shared" si="103"/>
        <v>1</v>
      </c>
      <c r="CR99" s="9">
        <f t="shared" si="104"/>
        <v>0</v>
      </c>
      <c r="CT99" s="9">
        <f t="shared" si="105"/>
        <v>8</v>
      </c>
      <c r="CU99" s="9">
        <f t="shared" si="73"/>
        <v>6</v>
      </c>
    </row>
    <row r="100" spans="1:99" x14ac:dyDescent="0.3">
      <c r="A100" s="9" t="s">
        <v>302</v>
      </c>
      <c r="B100" s="9" t="s">
        <v>79</v>
      </c>
      <c r="C100" s="9">
        <v>43.690086000000001</v>
      </c>
      <c r="D100" s="9">
        <v>-79.572325000000006</v>
      </c>
      <c r="E100" s="9">
        <v>9.8464345371816666</v>
      </c>
      <c r="F100" s="13">
        <v>43662</v>
      </c>
      <c r="G100" s="11">
        <f t="shared" si="74"/>
        <v>0</v>
      </c>
      <c r="R100" s="32">
        <f t="shared" si="75"/>
        <v>0</v>
      </c>
      <c r="V100" s="19">
        <f t="shared" si="76"/>
        <v>0</v>
      </c>
      <c r="Y100" s="35">
        <f t="shared" si="77"/>
        <v>0</v>
      </c>
      <c r="AB100" s="10">
        <f t="shared" si="78"/>
        <v>0</v>
      </c>
      <c r="AG100" s="32">
        <f t="shared" si="79"/>
        <v>0</v>
      </c>
      <c r="AJ100" s="19">
        <f t="shared" si="80"/>
        <v>0</v>
      </c>
      <c r="AL100" s="19">
        <f t="shared" si="81"/>
        <v>0</v>
      </c>
      <c r="AO100" s="19">
        <f t="shared" si="82"/>
        <v>0</v>
      </c>
      <c r="AS100" s="33">
        <f t="shared" si="83"/>
        <v>0</v>
      </c>
      <c r="BB100" s="45">
        <f t="shared" si="84"/>
        <v>0</v>
      </c>
      <c r="BG100" s="44">
        <f t="shared" si="85"/>
        <v>0</v>
      </c>
      <c r="BM100" s="9">
        <f t="shared" si="86"/>
        <v>1</v>
      </c>
      <c r="BN100" s="9">
        <v>5</v>
      </c>
      <c r="BO100" s="9">
        <v>0</v>
      </c>
      <c r="BP100" s="9">
        <v>6</v>
      </c>
      <c r="BR100" s="9" t="s">
        <v>123</v>
      </c>
      <c r="BV100" s="9">
        <f t="shared" si="87"/>
        <v>0</v>
      </c>
      <c r="BW100" s="9">
        <f t="shared" si="88"/>
        <v>0</v>
      </c>
      <c r="BX100" s="9">
        <f t="shared" si="89"/>
        <v>0</v>
      </c>
      <c r="BY100" s="9">
        <f t="shared" si="90"/>
        <v>0</v>
      </c>
      <c r="BZ100" s="9">
        <f t="shared" si="91"/>
        <v>0</v>
      </c>
      <c r="CA100" s="9">
        <f t="shared" si="92"/>
        <v>0</v>
      </c>
      <c r="CB100" s="9">
        <f t="shared" si="93"/>
        <v>0</v>
      </c>
      <c r="CC100" s="9">
        <f t="shared" si="94"/>
        <v>0</v>
      </c>
      <c r="CD100" s="9">
        <f t="shared" si="95"/>
        <v>0</v>
      </c>
      <c r="CE100" s="9">
        <f t="shared" si="62"/>
        <v>0</v>
      </c>
      <c r="CF100" s="9">
        <f t="shared" si="96"/>
        <v>0</v>
      </c>
      <c r="CH100" s="9">
        <f t="shared" si="97"/>
        <v>0</v>
      </c>
      <c r="CJ100" s="9">
        <f t="shared" si="98"/>
        <v>0</v>
      </c>
      <c r="CL100" s="9">
        <f t="shared" si="99"/>
        <v>0</v>
      </c>
      <c r="CM100" s="9">
        <f t="shared" si="100"/>
        <v>0</v>
      </c>
      <c r="CN100" s="9">
        <f t="shared" si="101"/>
        <v>0</v>
      </c>
      <c r="CP100" s="9">
        <f t="shared" si="102"/>
        <v>0</v>
      </c>
      <c r="CQ100" s="9">
        <f t="shared" si="103"/>
        <v>0</v>
      </c>
      <c r="CR100" s="9">
        <f t="shared" si="104"/>
        <v>0</v>
      </c>
      <c r="CT100" s="9">
        <f t="shared" si="105"/>
        <v>0</v>
      </c>
      <c r="CU100" s="9">
        <f t="shared" si="73"/>
        <v>0</v>
      </c>
    </row>
    <row r="101" spans="1:99" x14ac:dyDescent="0.3">
      <c r="A101" s="9" t="s">
        <v>302</v>
      </c>
      <c r="B101" s="9" t="s">
        <v>82</v>
      </c>
      <c r="C101" s="9">
        <v>43.690086000000001</v>
      </c>
      <c r="D101" s="9">
        <v>-79.572325000000006</v>
      </c>
      <c r="E101" s="9">
        <v>9.8464345371816666</v>
      </c>
      <c r="F101" s="13">
        <v>43662</v>
      </c>
      <c r="G101" s="11">
        <f t="shared" si="74"/>
        <v>0</v>
      </c>
      <c r="R101" s="32">
        <f t="shared" si="75"/>
        <v>0</v>
      </c>
      <c r="V101" s="19">
        <f t="shared" si="76"/>
        <v>0</v>
      </c>
      <c r="Y101" s="35">
        <f t="shared" si="77"/>
        <v>0</v>
      </c>
      <c r="AB101" s="10">
        <f t="shared" si="78"/>
        <v>0</v>
      </c>
      <c r="AG101" s="32">
        <f t="shared" si="79"/>
        <v>0</v>
      </c>
      <c r="AJ101" s="19">
        <f t="shared" si="80"/>
        <v>0</v>
      </c>
      <c r="AL101" s="19">
        <f t="shared" si="81"/>
        <v>0</v>
      </c>
      <c r="AO101" s="19">
        <f t="shared" si="82"/>
        <v>0</v>
      </c>
      <c r="AS101" s="33">
        <f t="shared" si="83"/>
        <v>0</v>
      </c>
      <c r="BB101" s="45">
        <f t="shared" si="84"/>
        <v>0</v>
      </c>
      <c r="BG101" s="44">
        <f t="shared" si="85"/>
        <v>0</v>
      </c>
      <c r="BM101" s="9">
        <f t="shared" si="86"/>
        <v>1</v>
      </c>
      <c r="BN101" s="9">
        <v>3</v>
      </c>
      <c r="BO101" s="9">
        <v>0</v>
      </c>
      <c r="BP101" s="9">
        <v>4</v>
      </c>
      <c r="BV101" s="9">
        <f t="shared" si="87"/>
        <v>0</v>
      </c>
      <c r="BW101" s="9">
        <f t="shared" si="88"/>
        <v>0</v>
      </c>
      <c r="BX101" s="9">
        <f t="shared" si="89"/>
        <v>0</v>
      </c>
      <c r="BY101" s="9">
        <f t="shared" si="90"/>
        <v>0</v>
      </c>
      <c r="BZ101" s="9">
        <f t="shared" si="91"/>
        <v>0</v>
      </c>
      <c r="CA101" s="9">
        <f t="shared" si="92"/>
        <v>0</v>
      </c>
      <c r="CB101" s="9">
        <f t="shared" si="93"/>
        <v>0</v>
      </c>
      <c r="CC101" s="9">
        <f t="shared" si="94"/>
        <v>0</v>
      </c>
      <c r="CD101" s="9">
        <f t="shared" si="95"/>
        <v>0</v>
      </c>
      <c r="CE101" s="9">
        <f t="shared" si="62"/>
        <v>0</v>
      </c>
      <c r="CF101" s="9">
        <f t="shared" si="96"/>
        <v>0</v>
      </c>
      <c r="CH101" s="9">
        <f t="shared" si="97"/>
        <v>0</v>
      </c>
      <c r="CJ101" s="9">
        <f t="shared" si="98"/>
        <v>0</v>
      </c>
      <c r="CL101" s="9">
        <f t="shared" si="99"/>
        <v>0</v>
      </c>
      <c r="CM101" s="9">
        <f t="shared" si="100"/>
        <v>0</v>
      </c>
      <c r="CN101" s="9">
        <f t="shared" si="101"/>
        <v>0</v>
      </c>
      <c r="CP101" s="9">
        <f t="shared" si="102"/>
        <v>0</v>
      </c>
      <c r="CQ101" s="9">
        <f t="shared" si="103"/>
        <v>0</v>
      </c>
      <c r="CR101" s="9">
        <f t="shared" si="104"/>
        <v>0</v>
      </c>
      <c r="CT101" s="9">
        <f t="shared" si="105"/>
        <v>0</v>
      </c>
      <c r="CU101" s="9">
        <f t="shared" si="73"/>
        <v>0</v>
      </c>
    </row>
    <row r="102" spans="1:99" x14ac:dyDescent="0.3">
      <c r="A102" s="9" t="s">
        <v>302</v>
      </c>
      <c r="B102" s="9" t="s">
        <v>83</v>
      </c>
      <c r="C102" s="9">
        <v>43.690086000000001</v>
      </c>
      <c r="D102" s="9">
        <v>-79.572325000000006</v>
      </c>
      <c r="E102" s="9">
        <v>9.8464345371816666</v>
      </c>
      <c r="F102" s="13">
        <v>43662</v>
      </c>
      <c r="G102" s="11">
        <f t="shared" si="74"/>
        <v>0</v>
      </c>
      <c r="R102" s="32">
        <f t="shared" si="75"/>
        <v>0</v>
      </c>
      <c r="V102" s="19">
        <f t="shared" si="76"/>
        <v>0</v>
      </c>
      <c r="Y102" s="35">
        <f t="shared" si="77"/>
        <v>0</v>
      </c>
      <c r="AB102" s="10">
        <f t="shared" si="78"/>
        <v>0</v>
      </c>
      <c r="AG102" s="32">
        <f t="shared" si="79"/>
        <v>0</v>
      </c>
      <c r="AJ102" s="19">
        <f t="shared" si="80"/>
        <v>0</v>
      </c>
      <c r="AL102" s="19">
        <f t="shared" si="81"/>
        <v>0</v>
      </c>
      <c r="AO102" s="19">
        <f t="shared" si="82"/>
        <v>0</v>
      </c>
      <c r="AS102" s="33">
        <f t="shared" si="83"/>
        <v>0</v>
      </c>
      <c r="BB102" s="45">
        <f t="shared" si="84"/>
        <v>0</v>
      </c>
      <c r="BG102" s="44">
        <f t="shared" si="85"/>
        <v>0</v>
      </c>
      <c r="BM102" s="9">
        <f t="shared" si="86"/>
        <v>1</v>
      </c>
      <c r="BN102" s="9">
        <v>2</v>
      </c>
      <c r="BO102" s="9">
        <v>0</v>
      </c>
      <c r="BP102" s="9">
        <v>3</v>
      </c>
      <c r="BV102" s="9">
        <f t="shared" si="87"/>
        <v>0</v>
      </c>
      <c r="BW102" s="9">
        <f t="shared" si="88"/>
        <v>0</v>
      </c>
      <c r="BX102" s="9">
        <f t="shared" si="89"/>
        <v>0</v>
      </c>
      <c r="BY102" s="9">
        <f t="shared" si="90"/>
        <v>0</v>
      </c>
      <c r="BZ102" s="9">
        <f t="shared" si="91"/>
        <v>0</v>
      </c>
      <c r="CA102" s="9">
        <f t="shared" si="92"/>
        <v>0</v>
      </c>
      <c r="CB102" s="9">
        <f t="shared" si="93"/>
        <v>0</v>
      </c>
      <c r="CC102" s="9">
        <f t="shared" si="94"/>
        <v>0</v>
      </c>
      <c r="CD102" s="9">
        <f t="shared" si="95"/>
        <v>0</v>
      </c>
      <c r="CE102" s="9">
        <f t="shared" si="62"/>
        <v>0</v>
      </c>
      <c r="CF102" s="9">
        <f t="shared" si="96"/>
        <v>0</v>
      </c>
      <c r="CH102" s="9">
        <f t="shared" si="97"/>
        <v>0</v>
      </c>
      <c r="CJ102" s="9">
        <f t="shared" si="98"/>
        <v>0</v>
      </c>
      <c r="CL102" s="9">
        <f t="shared" si="99"/>
        <v>0</v>
      </c>
      <c r="CM102" s="9">
        <f t="shared" si="100"/>
        <v>0</v>
      </c>
      <c r="CN102" s="9">
        <f t="shared" si="101"/>
        <v>0</v>
      </c>
      <c r="CP102" s="9">
        <f t="shared" si="102"/>
        <v>0</v>
      </c>
      <c r="CQ102" s="9">
        <f t="shared" si="103"/>
        <v>0</v>
      </c>
      <c r="CR102" s="9">
        <f t="shared" si="104"/>
        <v>0</v>
      </c>
      <c r="CT102" s="9">
        <f t="shared" si="105"/>
        <v>0</v>
      </c>
      <c r="CU102" s="9">
        <f t="shared" si="73"/>
        <v>0</v>
      </c>
    </row>
    <row r="103" spans="1:99" x14ac:dyDescent="0.3">
      <c r="A103" s="9" t="s">
        <v>303</v>
      </c>
      <c r="B103" s="9" t="s">
        <v>79</v>
      </c>
      <c r="C103" s="9">
        <v>43.675131</v>
      </c>
      <c r="D103" s="9">
        <v>-79.571574999999996</v>
      </c>
      <c r="E103" s="9">
        <v>9.6180329509526974</v>
      </c>
      <c r="F103" s="13">
        <v>43662</v>
      </c>
      <c r="G103" s="11">
        <f t="shared" si="74"/>
        <v>0</v>
      </c>
      <c r="R103" s="32">
        <f t="shared" si="75"/>
        <v>0</v>
      </c>
      <c r="V103" s="19">
        <f t="shared" si="76"/>
        <v>0</v>
      </c>
      <c r="Y103" s="35">
        <f t="shared" si="77"/>
        <v>0</v>
      </c>
      <c r="AB103" s="10">
        <f t="shared" si="78"/>
        <v>0</v>
      </c>
      <c r="AG103" s="32">
        <f t="shared" si="79"/>
        <v>0</v>
      </c>
      <c r="AJ103" s="19">
        <f t="shared" si="80"/>
        <v>0</v>
      </c>
      <c r="AL103" s="19">
        <f t="shared" si="81"/>
        <v>0</v>
      </c>
      <c r="AO103" s="19">
        <f t="shared" si="82"/>
        <v>0</v>
      </c>
      <c r="AS103" s="33">
        <f t="shared" si="83"/>
        <v>0</v>
      </c>
      <c r="BB103" s="45">
        <f t="shared" si="84"/>
        <v>0</v>
      </c>
      <c r="BG103" s="44">
        <f t="shared" si="85"/>
        <v>0</v>
      </c>
      <c r="BM103" s="9">
        <f t="shared" si="86"/>
        <v>0</v>
      </c>
      <c r="BN103" s="9">
        <v>3</v>
      </c>
      <c r="BO103" s="9">
        <v>0</v>
      </c>
      <c r="BP103" s="9">
        <v>3</v>
      </c>
      <c r="BR103" s="9" t="s">
        <v>160</v>
      </c>
      <c r="BV103" s="9">
        <f t="shared" si="87"/>
        <v>0</v>
      </c>
      <c r="BW103" s="9">
        <f t="shared" si="88"/>
        <v>0</v>
      </c>
      <c r="BX103" s="9">
        <f t="shared" si="89"/>
        <v>0</v>
      </c>
      <c r="BY103" s="9">
        <f t="shared" si="90"/>
        <v>0</v>
      </c>
      <c r="BZ103" s="9">
        <f t="shared" si="91"/>
        <v>0</v>
      </c>
      <c r="CA103" s="9">
        <f t="shared" si="92"/>
        <v>0</v>
      </c>
      <c r="CB103" s="9">
        <f t="shared" si="93"/>
        <v>0</v>
      </c>
      <c r="CC103" s="9">
        <f t="shared" si="94"/>
        <v>0</v>
      </c>
      <c r="CD103" s="9">
        <f t="shared" si="95"/>
        <v>0</v>
      </c>
      <c r="CE103" s="9">
        <f t="shared" si="62"/>
        <v>0</v>
      </c>
      <c r="CF103" s="9">
        <f t="shared" si="96"/>
        <v>0</v>
      </c>
      <c r="CH103" s="9">
        <f t="shared" si="97"/>
        <v>0</v>
      </c>
      <c r="CJ103" s="9">
        <f t="shared" si="98"/>
        <v>0</v>
      </c>
      <c r="CL103" s="9">
        <f t="shared" si="99"/>
        <v>0</v>
      </c>
      <c r="CM103" s="9">
        <f t="shared" si="100"/>
        <v>0</v>
      </c>
      <c r="CN103" s="9">
        <f t="shared" si="101"/>
        <v>0</v>
      </c>
      <c r="CP103" s="9">
        <f t="shared" si="102"/>
        <v>0</v>
      </c>
      <c r="CQ103" s="9">
        <f t="shared" si="103"/>
        <v>0</v>
      </c>
      <c r="CR103" s="9">
        <f t="shared" si="104"/>
        <v>0</v>
      </c>
      <c r="CT103" s="9">
        <f t="shared" si="105"/>
        <v>0</v>
      </c>
      <c r="CU103" s="9">
        <f t="shared" si="73"/>
        <v>0</v>
      </c>
    </row>
    <row r="104" spans="1:99" x14ac:dyDescent="0.3">
      <c r="A104" s="9" t="s">
        <v>303</v>
      </c>
      <c r="B104" s="9" t="s">
        <v>82</v>
      </c>
      <c r="C104" s="9">
        <v>43.675131</v>
      </c>
      <c r="D104" s="9">
        <v>-79.571574999999996</v>
      </c>
      <c r="E104" s="9">
        <v>9.6180329509526974</v>
      </c>
      <c r="F104" s="13">
        <v>43662</v>
      </c>
      <c r="G104" s="11">
        <f t="shared" si="74"/>
        <v>0</v>
      </c>
      <c r="R104" s="32">
        <f t="shared" si="75"/>
        <v>0</v>
      </c>
      <c r="V104" s="19">
        <f t="shared" si="76"/>
        <v>0</v>
      </c>
      <c r="Y104" s="35">
        <f t="shared" si="77"/>
        <v>0</v>
      </c>
      <c r="AB104" s="10">
        <f t="shared" si="78"/>
        <v>0</v>
      </c>
      <c r="AG104" s="32">
        <f t="shared" si="79"/>
        <v>0</v>
      </c>
      <c r="AJ104" s="19">
        <f t="shared" si="80"/>
        <v>0</v>
      </c>
      <c r="AL104" s="19">
        <f t="shared" si="81"/>
        <v>0</v>
      </c>
      <c r="AO104" s="19">
        <f t="shared" si="82"/>
        <v>0</v>
      </c>
      <c r="AS104" s="33">
        <f t="shared" si="83"/>
        <v>0</v>
      </c>
      <c r="BB104" s="45">
        <f t="shared" si="84"/>
        <v>0</v>
      </c>
      <c r="BG104" s="44">
        <f t="shared" si="85"/>
        <v>0</v>
      </c>
      <c r="BM104" s="9">
        <f t="shared" si="86"/>
        <v>4</v>
      </c>
      <c r="BN104" s="9">
        <v>3</v>
      </c>
      <c r="BO104" s="9">
        <v>0</v>
      </c>
      <c r="BP104" s="9">
        <v>7</v>
      </c>
      <c r="BV104" s="9">
        <f t="shared" si="87"/>
        <v>0</v>
      </c>
      <c r="BW104" s="9">
        <f t="shared" si="88"/>
        <v>0</v>
      </c>
      <c r="BX104" s="9">
        <f t="shared" si="89"/>
        <v>0</v>
      </c>
      <c r="BY104" s="9">
        <f t="shared" si="90"/>
        <v>0</v>
      </c>
      <c r="BZ104" s="9">
        <f t="shared" si="91"/>
        <v>0</v>
      </c>
      <c r="CA104" s="9">
        <f t="shared" si="92"/>
        <v>0</v>
      </c>
      <c r="CB104" s="9">
        <f t="shared" si="93"/>
        <v>0</v>
      </c>
      <c r="CC104" s="9">
        <f t="shared" si="94"/>
        <v>0</v>
      </c>
      <c r="CD104" s="9">
        <f t="shared" si="95"/>
        <v>0</v>
      </c>
      <c r="CE104" s="9">
        <f t="shared" si="62"/>
        <v>0</v>
      </c>
      <c r="CF104" s="9">
        <f t="shared" si="96"/>
        <v>0</v>
      </c>
      <c r="CH104" s="9">
        <f t="shared" si="97"/>
        <v>0</v>
      </c>
      <c r="CJ104" s="9">
        <f t="shared" si="98"/>
        <v>0</v>
      </c>
      <c r="CL104" s="9">
        <f t="shared" si="99"/>
        <v>0</v>
      </c>
      <c r="CM104" s="9">
        <f t="shared" si="100"/>
        <v>0</v>
      </c>
      <c r="CN104" s="9">
        <f t="shared" si="101"/>
        <v>0</v>
      </c>
      <c r="CP104" s="9">
        <f t="shared" si="102"/>
        <v>0</v>
      </c>
      <c r="CQ104" s="9">
        <f t="shared" si="103"/>
        <v>0</v>
      </c>
      <c r="CR104" s="9">
        <f t="shared" si="104"/>
        <v>0</v>
      </c>
      <c r="CT104" s="9">
        <f t="shared" si="105"/>
        <v>0</v>
      </c>
      <c r="CU104" s="9">
        <f t="shared" si="73"/>
        <v>0</v>
      </c>
    </row>
    <row r="105" spans="1:99" x14ac:dyDescent="0.3">
      <c r="A105" s="9" t="s">
        <v>304</v>
      </c>
      <c r="B105" s="9" t="s">
        <v>79</v>
      </c>
      <c r="C105" s="9">
        <v>43.675131</v>
      </c>
      <c r="D105" s="9">
        <v>-79.571574999999996</v>
      </c>
      <c r="E105" s="9">
        <v>9.6180329509526974</v>
      </c>
      <c r="F105" s="13">
        <v>43662</v>
      </c>
      <c r="G105" s="11">
        <f t="shared" si="74"/>
        <v>0</v>
      </c>
      <c r="R105" s="32">
        <f t="shared" si="75"/>
        <v>0</v>
      </c>
      <c r="V105" s="19">
        <f t="shared" si="76"/>
        <v>0</v>
      </c>
      <c r="Y105" s="35">
        <f t="shared" si="77"/>
        <v>0</v>
      </c>
      <c r="AB105" s="10">
        <f t="shared" si="78"/>
        <v>0</v>
      </c>
      <c r="AG105" s="32">
        <f t="shared" si="79"/>
        <v>0</v>
      </c>
      <c r="AJ105" s="19">
        <f t="shared" si="80"/>
        <v>0</v>
      </c>
      <c r="AL105" s="19">
        <f t="shared" si="81"/>
        <v>0</v>
      </c>
      <c r="AO105" s="19">
        <f t="shared" si="82"/>
        <v>0</v>
      </c>
      <c r="AS105" s="33">
        <f t="shared" si="83"/>
        <v>0</v>
      </c>
      <c r="BB105" s="45">
        <f t="shared" si="84"/>
        <v>0</v>
      </c>
      <c r="BG105" s="44">
        <f t="shared" si="85"/>
        <v>0</v>
      </c>
      <c r="BM105" s="9">
        <f t="shared" si="86"/>
        <v>4</v>
      </c>
      <c r="BN105" s="9">
        <v>2</v>
      </c>
      <c r="BO105" s="9">
        <v>0</v>
      </c>
      <c r="BP105" s="9">
        <v>6</v>
      </c>
      <c r="BV105" s="9">
        <f t="shared" si="87"/>
        <v>0</v>
      </c>
      <c r="BW105" s="9">
        <f t="shared" si="88"/>
        <v>0</v>
      </c>
      <c r="BX105" s="9">
        <f t="shared" si="89"/>
        <v>0</v>
      </c>
      <c r="BY105" s="9">
        <f t="shared" si="90"/>
        <v>0</v>
      </c>
      <c r="BZ105" s="9">
        <f t="shared" si="91"/>
        <v>0</v>
      </c>
      <c r="CA105" s="9">
        <f t="shared" si="92"/>
        <v>0</v>
      </c>
      <c r="CB105" s="9">
        <f t="shared" si="93"/>
        <v>0</v>
      </c>
      <c r="CC105" s="9">
        <f t="shared" si="94"/>
        <v>0</v>
      </c>
      <c r="CD105" s="9">
        <f t="shared" si="95"/>
        <v>0</v>
      </c>
      <c r="CE105" s="9">
        <f t="shared" si="62"/>
        <v>0</v>
      </c>
      <c r="CF105" s="9">
        <f t="shared" si="96"/>
        <v>0</v>
      </c>
      <c r="CH105" s="9">
        <f t="shared" si="97"/>
        <v>0</v>
      </c>
      <c r="CJ105" s="9">
        <f t="shared" si="98"/>
        <v>0</v>
      </c>
      <c r="CL105" s="9">
        <f t="shared" si="99"/>
        <v>0</v>
      </c>
      <c r="CM105" s="9">
        <f t="shared" si="100"/>
        <v>0</v>
      </c>
      <c r="CN105" s="9">
        <f t="shared" si="101"/>
        <v>0</v>
      </c>
      <c r="CP105" s="9">
        <f t="shared" si="102"/>
        <v>0</v>
      </c>
      <c r="CQ105" s="9">
        <f t="shared" si="103"/>
        <v>0</v>
      </c>
      <c r="CR105" s="9">
        <f t="shared" si="104"/>
        <v>0</v>
      </c>
      <c r="CT105" s="9">
        <f t="shared" si="105"/>
        <v>0</v>
      </c>
      <c r="CU105" s="9">
        <f t="shared" si="73"/>
        <v>0</v>
      </c>
    </row>
    <row r="106" spans="1:99" x14ac:dyDescent="0.3">
      <c r="A106" s="9" t="s">
        <v>304</v>
      </c>
      <c r="B106" s="9" t="s">
        <v>82</v>
      </c>
      <c r="C106" s="9">
        <v>43.675131</v>
      </c>
      <c r="D106" s="9">
        <v>-79.571574999999996</v>
      </c>
      <c r="E106" s="9">
        <v>9.6180329509526974</v>
      </c>
      <c r="F106" s="13">
        <v>43662</v>
      </c>
      <c r="G106" s="11">
        <f t="shared" si="74"/>
        <v>0</v>
      </c>
      <c r="R106" s="32">
        <f t="shared" si="75"/>
        <v>0</v>
      </c>
      <c r="V106" s="19">
        <f t="shared" si="76"/>
        <v>0</v>
      </c>
      <c r="Y106" s="35">
        <f t="shared" si="77"/>
        <v>0</v>
      </c>
      <c r="AB106" s="10">
        <f t="shared" si="78"/>
        <v>0</v>
      </c>
      <c r="AG106" s="32">
        <f t="shared" si="79"/>
        <v>0</v>
      </c>
      <c r="AJ106" s="19">
        <f t="shared" si="80"/>
        <v>0</v>
      </c>
      <c r="AL106" s="19">
        <f t="shared" si="81"/>
        <v>0</v>
      </c>
      <c r="AO106" s="19">
        <f t="shared" si="82"/>
        <v>0</v>
      </c>
      <c r="AS106" s="33">
        <f t="shared" si="83"/>
        <v>0</v>
      </c>
      <c r="BB106" s="45">
        <f t="shared" si="84"/>
        <v>0</v>
      </c>
      <c r="BG106" s="44">
        <f t="shared" si="85"/>
        <v>0</v>
      </c>
      <c r="BM106" s="9">
        <f t="shared" si="86"/>
        <v>2</v>
      </c>
      <c r="BN106" s="9">
        <v>2</v>
      </c>
      <c r="BO106" s="9">
        <v>0</v>
      </c>
      <c r="BP106" s="9">
        <v>4</v>
      </c>
      <c r="BV106" s="9">
        <f t="shared" si="87"/>
        <v>0</v>
      </c>
      <c r="BW106" s="9">
        <f t="shared" si="88"/>
        <v>0</v>
      </c>
      <c r="BX106" s="9">
        <f t="shared" si="89"/>
        <v>0</v>
      </c>
      <c r="BY106" s="9">
        <f t="shared" si="90"/>
        <v>0</v>
      </c>
      <c r="BZ106" s="9">
        <f t="shared" si="91"/>
        <v>0</v>
      </c>
      <c r="CA106" s="9">
        <f t="shared" si="92"/>
        <v>0</v>
      </c>
      <c r="CB106" s="9">
        <f t="shared" si="93"/>
        <v>0</v>
      </c>
      <c r="CC106" s="9">
        <f t="shared" si="94"/>
        <v>0</v>
      </c>
      <c r="CD106" s="9">
        <f t="shared" si="95"/>
        <v>0</v>
      </c>
      <c r="CE106" s="9">
        <f t="shared" si="62"/>
        <v>0</v>
      </c>
      <c r="CF106" s="9">
        <f t="shared" si="96"/>
        <v>0</v>
      </c>
      <c r="CH106" s="9">
        <f t="shared" si="97"/>
        <v>0</v>
      </c>
      <c r="CJ106" s="9">
        <f t="shared" si="98"/>
        <v>0</v>
      </c>
      <c r="CL106" s="9">
        <f t="shared" si="99"/>
        <v>0</v>
      </c>
      <c r="CM106" s="9">
        <f t="shared" si="100"/>
        <v>0</v>
      </c>
      <c r="CN106" s="9">
        <f t="shared" si="101"/>
        <v>0</v>
      </c>
      <c r="CP106" s="9">
        <f t="shared" si="102"/>
        <v>0</v>
      </c>
      <c r="CQ106" s="9">
        <f t="shared" si="103"/>
        <v>0</v>
      </c>
      <c r="CR106" s="9">
        <f t="shared" si="104"/>
        <v>0</v>
      </c>
      <c r="CT106" s="9">
        <f t="shared" si="105"/>
        <v>0</v>
      </c>
      <c r="CU106" s="9">
        <f t="shared" si="73"/>
        <v>0</v>
      </c>
    </row>
    <row r="107" spans="1:99" x14ac:dyDescent="0.3">
      <c r="A107" s="9" t="s">
        <v>304</v>
      </c>
      <c r="B107" s="9" t="s">
        <v>83</v>
      </c>
      <c r="C107" s="9">
        <v>43.675131</v>
      </c>
      <c r="D107" s="9">
        <v>-79.571574999999996</v>
      </c>
      <c r="E107" s="9">
        <v>9.6180329509526974</v>
      </c>
      <c r="F107" s="13">
        <v>43662</v>
      </c>
      <c r="G107" s="11">
        <f t="shared" si="74"/>
        <v>0</v>
      </c>
      <c r="R107" s="32">
        <f t="shared" si="75"/>
        <v>0</v>
      </c>
      <c r="V107" s="19">
        <f t="shared" si="76"/>
        <v>0</v>
      </c>
      <c r="Y107" s="35">
        <f t="shared" si="77"/>
        <v>0</v>
      </c>
      <c r="AB107" s="10">
        <f t="shared" si="78"/>
        <v>0</v>
      </c>
      <c r="AG107" s="32">
        <f t="shared" si="79"/>
        <v>0</v>
      </c>
      <c r="AJ107" s="19">
        <f t="shared" si="80"/>
        <v>0</v>
      </c>
      <c r="AL107" s="19">
        <f t="shared" si="81"/>
        <v>0</v>
      </c>
      <c r="AO107" s="19">
        <f t="shared" si="82"/>
        <v>0</v>
      </c>
      <c r="AS107" s="33">
        <f t="shared" si="83"/>
        <v>0</v>
      </c>
      <c r="BB107" s="45">
        <f t="shared" si="84"/>
        <v>0</v>
      </c>
      <c r="BG107" s="44">
        <f t="shared" si="85"/>
        <v>0</v>
      </c>
      <c r="BM107" s="9">
        <f t="shared" si="86"/>
        <v>1</v>
      </c>
      <c r="BN107" s="9">
        <v>3</v>
      </c>
      <c r="BO107" s="9">
        <v>0</v>
      </c>
      <c r="BP107" s="9">
        <v>4</v>
      </c>
      <c r="BV107" s="9">
        <f t="shared" si="87"/>
        <v>0</v>
      </c>
      <c r="BW107" s="9">
        <f t="shared" si="88"/>
        <v>0</v>
      </c>
      <c r="BX107" s="9">
        <f t="shared" si="89"/>
        <v>0</v>
      </c>
      <c r="BY107" s="9">
        <f t="shared" si="90"/>
        <v>0</v>
      </c>
      <c r="BZ107" s="9">
        <f t="shared" si="91"/>
        <v>0</v>
      </c>
      <c r="CA107" s="9">
        <f t="shared" si="92"/>
        <v>0</v>
      </c>
      <c r="CB107" s="9">
        <f t="shared" si="93"/>
        <v>0</v>
      </c>
      <c r="CC107" s="9">
        <f t="shared" si="94"/>
        <v>0</v>
      </c>
      <c r="CD107" s="9">
        <f t="shared" si="95"/>
        <v>0</v>
      </c>
      <c r="CE107" s="9">
        <f t="shared" si="62"/>
        <v>0</v>
      </c>
      <c r="CF107" s="9">
        <f t="shared" si="96"/>
        <v>0</v>
      </c>
      <c r="CH107" s="9">
        <f t="shared" si="97"/>
        <v>0</v>
      </c>
      <c r="CJ107" s="9">
        <f t="shared" si="98"/>
        <v>0</v>
      </c>
      <c r="CL107" s="9">
        <f t="shared" si="99"/>
        <v>0</v>
      </c>
      <c r="CM107" s="9">
        <f t="shared" si="100"/>
        <v>0</v>
      </c>
      <c r="CN107" s="9">
        <f t="shared" si="101"/>
        <v>0</v>
      </c>
      <c r="CP107" s="9">
        <f t="shared" si="102"/>
        <v>0</v>
      </c>
      <c r="CQ107" s="9">
        <f t="shared" si="103"/>
        <v>0</v>
      </c>
      <c r="CR107" s="9">
        <f t="shared" si="104"/>
        <v>0</v>
      </c>
      <c r="CT107" s="9">
        <f t="shared" si="105"/>
        <v>0</v>
      </c>
      <c r="CU107" s="9">
        <f t="shared" si="73"/>
        <v>0</v>
      </c>
    </row>
    <row r="108" spans="1:99" x14ac:dyDescent="0.3">
      <c r="A108" s="9" t="s">
        <v>322</v>
      </c>
      <c r="B108" s="9" t="s">
        <v>219</v>
      </c>
      <c r="C108" s="9">
        <v>43.322960000000002</v>
      </c>
      <c r="D108" s="9">
        <v>-80.038275999999996</v>
      </c>
      <c r="E108" s="9">
        <v>40.204073458140442</v>
      </c>
      <c r="F108" s="13">
        <v>43656</v>
      </c>
      <c r="G108" s="11">
        <f t="shared" si="74"/>
        <v>0</v>
      </c>
      <c r="R108" s="32">
        <f t="shared" si="75"/>
        <v>0</v>
      </c>
      <c r="V108" s="19">
        <f t="shared" si="76"/>
        <v>0</v>
      </c>
      <c r="Y108" s="35">
        <f t="shared" si="77"/>
        <v>0</v>
      </c>
      <c r="AB108" s="10">
        <f t="shared" si="78"/>
        <v>0</v>
      </c>
      <c r="AG108" s="32">
        <f t="shared" si="79"/>
        <v>0</v>
      </c>
      <c r="AJ108" s="19">
        <f t="shared" si="80"/>
        <v>0</v>
      </c>
      <c r="AL108" s="19">
        <f t="shared" si="81"/>
        <v>0</v>
      </c>
      <c r="AO108" s="19">
        <f t="shared" si="82"/>
        <v>0</v>
      </c>
      <c r="AS108" s="33">
        <f t="shared" si="83"/>
        <v>0</v>
      </c>
      <c r="BB108" s="45">
        <f t="shared" si="84"/>
        <v>0</v>
      </c>
      <c r="BG108" s="44">
        <f t="shared" si="85"/>
        <v>0</v>
      </c>
      <c r="BM108" s="9">
        <f t="shared" si="86"/>
        <v>3</v>
      </c>
      <c r="BN108" s="9">
        <v>2</v>
      </c>
      <c r="BO108" s="9">
        <v>0</v>
      </c>
      <c r="BP108" s="9">
        <v>5</v>
      </c>
      <c r="BV108" s="9">
        <f t="shared" si="87"/>
        <v>0</v>
      </c>
      <c r="BW108" s="9">
        <f t="shared" si="88"/>
        <v>0</v>
      </c>
      <c r="BX108" s="9">
        <f t="shared" si="89"/>
        <v>0</v>
      </c>
      <c r="BY108" s="9">
        <f t="shared" si="90"/>
        <v>0</v>
      </c>
      <c r="BZ108" s="9">
        <f t="shared" si="91"/>
        <v>0</v>
      </c>
      <c r="CA108" s="9">
        <f t="shared" si="92"/>
        <v>0</v>
      </c>
      <c r="CB108" s="9">
        <f t="shared" si="93"/>
        <v>0</v>
      </c>
      <c r="CC108" s="9">
        <f t="shared" si="94"/>
        <v>0</v>
      </c>
      <c r="CD108" s="9">
        <f t="shared" si="95"/>
        <v>0</v>
      </c>
      <c r="CE108" s="9">
        <f t="shared" si="62"/>
        <v>0</v>
      </c>
      <c r="CF108" s="9">
        <f t="shared" si="96"/>
        <v>0</v>
      </c>
      <c r="CH108" s="9">
        <f t="shared" si="97"/>
        <v>0</v>
      </c>
      <c r="CJ108" s="9">
        <f t="shared" si="98"/>
        <v>0</v>
      </c>
      <c r="CL108" s="9">
        <f t="shared" si="99"/>
        <v>0</v>
      </c>
      <c r="CM108" s="9">
        <f t="shared" si="100"/>
        <v>0</v>
      </c>
      <c r="CN108" s="9">
        <f t="shared" si="101"/>
        <v>0</v>
      </c>
      <c r="CP108" s="9">
        <f t="shared" si="102"/>
        <v>0</v>
      </c>
      <c r="CQ108" s="9">
        <f t="shared" si="103"/>
        <v>0</v>
      </c>
      <c r="CR108" s="9">
        <f t="shared" si="104"/>
        <v>0</v>
      </c>
      <c r="CT108" s="9">
        <f t="shared" si="105"/>
        <v>0</v>
      </c>
      <c r="CU108" s="9">
        <f t="shared" si="73"/>
        <v>0</v>
      </c>
    </row>
    <row r="109" spans="1:99" x14ac:dyDescent="0.3">
      <c r="A109" s="9" t="s">
        <v>285</v>
      </c>
      <c r="B109" s="9" t="s">
        <v>79</v>
      </c>
      <c r="C109" s="9">
        <v>43.330041999999999</v>
      </c>
      <c r="D109" s="9">
        <v>-79.995565999999997</v>
      </c>
      <c r="E109" s="9">
        <v>38.176490993876349</v>
      </c>
      <c r="F109" s="13">
        <v>43656</v>
      </c>
      <c r="G109" s="11">
        <f t="shared" si="74"/>
        <v>0</v>
      </c>
      <c r="R109" s="32">
        <f t="shared" si="75"/>
        <v>0</v>
      </c>
      <c r="V109" s="19">
        <f t="shared" si="76"/>
        <v>0</v>
      </c>
      <c r="Y109" s="35">
        <f t="shared" si="77"/>
        <v>0</v>
      </c>
      <c r="AB109" s="10">
        <f t="shared" si="78"/>
        <v>0</v>
      </c>
      <c r="AG109" s="32">
        <f t="shared" si="79"/>
        <v>0</v>
      </c>
      <c r="AJ109" s="19">
        <f t="shared" si="80"/>
        <v>0</v>
      </c>
      <c r="AL109" s="19">
        <f t="shared" si="81"/>
        <v>0</v>
      </c>
      <c r="AO109" s="19">
        <f t="shared" si="82"/>
        <v>0</v>
      </c>
      <c r="AS109" s="33">
        <f t="shared" si="83"/>
        <v>0</v>
      </c>
      <c r="BB109" s="45">
        <f t="shared" si="84"/>
        <v>0</v>
      </c>
      <c r="BG109" s="44">
        <f t="shared" si="85"/>
        <v>0</v>
      </c>
      <c r="BM109" s="9">
        <f t="shared" si="86"/>
        <v>1</v>
      </c>
      <c r="BN109" s="9">
        <v>3</v>
      </c>
      <c r="BO109" s="9">
        <v>0</v>
      </c>
      <c r="BP109" s="9">
        <v>4</v>
      </c>
      <c r="BR109" s="9" t="s">
        <v>163</v>
      </c>
      <c r="BV109" s="9">
        <f t="shared" si="87"/>
        <v>0</v>
      </c>
      <c r="BW109" s="9">
        <f t="shared" si="88"/>
        <v>0</v>
      </c>
      <c r="BX109" s="9">
        <f t="shared" si="89"/>
        <v>0</v>
      </c>
      <c r="BY109" s="9">
        <f t="shared" si="90"/>
        <v>0</v>
      </c>
      <c r="BZ109" s="9">
        <f t="shared" si="91"/>
        <v>0</v>
      </c>
      <c r="CA109" s="9">
        <f t="shared" si="92"/>
        <v>0</v>
      </c>
      <c r="CB109" s="9">
        <f t="shared" si="93"/>
        <v>0</v>
      </c>
      <c r="CC109" s="9">
        <f t="shared" si="94"/>
        <v>0</v>
      </c>
      <c r="CD109" s="9">
        <f t="shared" si="95"/>
        <v>0</v>
      </c>
      <c r="CE109" s="9">
        <f t="shared" si="62"/>
        <v>0</v>
      </c>
      <c r="CF109" s="9">
        <f t="shared" si="96"/>
        <v>0</v>
      </c>
      <c r="CH109" s="9">
        <f t="shared" si="97"/>
        <v>0</v>
      </c>
      <c r="CJ109" s="9">
        <f t="shared" si="98"/>
        <v>0</v>
      </c>
      <c r="CL109" s="9">
        <f t="shared" si="99"/>
        <v>0</v>
      </c>
      <c r="CM109" s="9">
        <f t="shared" si="100"/>
        <v>0</v>
      </c>
      <c r="CN109" s="9">
        <f t="shared" si="101"/>
        <v>0</v>
      </c>
      <c r="CP109" s="9">
        <f t="shared" si="102"/>
        <v>0</v>
      </c>
      <c r="CQ109" s="9">
        <f t="shared" si="103"/>
        <v>0</v>
      </c>
      <c r="CR109" s="9">
        <f t="shared" si="104"/>
        <v>0</v>
      </c>
      <c r="CT109" s="9">
        <f t="shared" si="105"/>
        <v>0</v>
      </c>
      <c r="CU109" s="9">
        <f t="shared" si="73"/>
        <v>0</v>
      </c>
    </row>
    <row r="110" spans="1:99" x14ac:dyDescent="0.3">
      <c r="A110" s="9" t="s">
        <v>285</v>
      </c>
      <c r="B110" s="9" t="s">
        <v>82</v>
      </c>
      <c r="C110" s="9">
        <v>43.330041999999999</v>
      </c>
      <c r="D110" s="9">
        <v>-79.995565999999997</v>
      </c>
      <c r="E110" s="9">
        <v>38.176490993876349</v>
      </c>
      <c r="F110" s="13">
        <v>43656</v>
      </c>
      <c r="G110" s="11">
        <f t="shared" si="74"/>
        <v>0</v>
      </c>
      <c r="R110" s="32">
        <f t="shared" si="75"/>
        <v>0</v>
      </c>
      <c r="V110" s="19">
        <f t="shared" si="76"/>
        <v>0</v>
      </c>
      <c r="Y110" s="35">
        <f t="shared" si="77"/>
        <v>0</v>
      </c>
      <c r="AB110" s="10">
        <f t="shared" si="78"/>
        <v>0</v>
      </c>
      <c r="AG110" s="32">
        <f t="shared" si="79"/>
        <v>0</v>
      </c>
      <c r="AJ110" s="19">
        <f t="shared" si="80"/>
        <v>0</v>
      </c>
      <c r="AL110" s="19">
        <f t="shared" si="81"/>
        <v>0</v>
      </c>
      <c r="AO110" s="19">
        <f t="shared" si="82"/>
        <v>0</v>
      </c>
      <c r="AS110" s="33">
        <f t="shared" si="83"/>
        <v>0</v>
      </c>
      <c r="BB110" s="45">
        <f t="shared" si="84"/>
        <v>0</v>
      </c>
      <c r="BG110" s="44">
        <f t="shared" si="85"/>
        <v>0</v>
      </c>
      <c r="BM110" s="9">
        <f t="shared" si="86"/>
        <v>4</v>
      </c>
      <c r="BN110" s="9">
        <v>4</v>
      </c>
      <c r="BO110" s="9">
        <v>0</v>
      </c>
      <c r="BP110" s="9">
        <v>8</v>
      </c>
      <c r="BV110" s="9">
        <f t="shared" si="87"/>
        <v>0</v>
      </c>
      <c r="BW110" s="9">
        <f t="shared" si="88"/>
        <v>0</v>
      </c>
      <c r="BX110" s="9">
        <f t="shared" si="89"/>
        <v>0</v>
      </c>
      <c r="BY110" s="9">
        <f t="shared" si="90"/>
        <v>0</v>
      </c>
      <c r="BZ110" s="9">
        <f t="shared" si="91"/>
        <v>0</v>
      </c>
      <c r="CA110" s="9">
        <f t="shared" si="92"/>
        <v>0</v>
      </c>
      <c r="CB110" s="9">
        <f t="shared" si="93"/>
        <v>0</v>
      </c>
      <c r="CC110" s="9">
        <f t="shared" si="94"/>
        <v>0</v>
      </c>
      <c r="CD110" s="9">
        <f t="shared" si="95"/>
        <v>0</v>
      </c>
      <c r="CE110" s="9">
        <f t="shared" si="62"/>
        <v>0</v>
      </c>
      <c r="CF110" s="9">
        <f t="shared" si="96"/>
        <v>0</v>
      </c>
      <c r="CH110" s="9">
        <f t="shared" si="97"/>
        <v>0</v>
      </c>
      <c r="CJ110" s="9">
        <f t="shared" si="98"/>
        <v>0</v>
      </c>
      <c r="CL110" s="9">
        <f t="shared" si="99"/>
        <v>0</v>
      </c>
      <c r="CM110" s="9">
        <f t="shared" si="100"/>
        <v>0</v>
      </c>
      <c r="CN110" s="9">
        <f t="shared" si="101"/>
        <v>0</v>
      </c>
      <c r="CP110" s="9">
        <f t="shared" si="102"/>
        <v>0</v>
      </c>
      <c r="CQ110" s="9">
        <f t="shared" si="103"/>
        <v>0</v>
      </c>
      <c r="CR110" s="9">
        <f t="shared" si="104"/>
        <v>0</v>
      </c>
      <c r="CT110" s="9">
        <f t="shared" si="105"/>
        <v>0</v>
      </c>
      <c r="CU110" s="9">
        <f t="shared" si="73"/>
        <v>0</v>
      </c>
    </row>
    <row r="111" spans="1:99" x14ac:dyDescent="0.3">
      <c r="A111" s="9" t="s">
        <v>323</v>
      </c>
      <c r="B111" s="9" t="s">
        <v>219</v>
      </c>
      <c r="C111" s="9">
        <v>43.335538</v>
      </c>
      <c r="D111" s="9">
        <v>-79.962974000000003</v>
      </c>
      <c r="E111" s="9">
        <v>36.638735560395759</v>
      </c>
      <c r="F111" s="13">
        <v>43656</v>
      </c>
      <c r="G111" s="11">
        <f t="shared" si="74"/>
        <v>0</v>
      </c>
      <c r="R111" s="32">
        <f t="shared" si="75"/>
        <v>0</v>
      </c>
      <c r="V111" s="19">
        <f t="shared" si="76"/>
        <v>0</v>
      </c>
      <c r="Y111" s="35">
        <f t="shared" si="77"/>
        <v>0</v>
      </c>
      <c r="AB111" s="10">
        <f t="shared" si="78"/>
        <v>0</v>
      </c>
      <c r="AG111" s="32">
        <f t="shared" si="79"/>
        <v>0</v>
      </c>
      <c r="AJ111" s="19">
        <f t="shared" si="80"/>
        <v>0</v>
      </c>
      <c r="AL111" s="19">
        <f t="shared" si="81"/>
        <v>0</v>
      </c>
      <c r="AO111" s="19">
        <f t="shared" si="82"/>
        <v>0</v>
      </c>
      <c r="AS111" s="33">
        <f t="shared" si="83"/>
        <v>0</v>
      </c>
      <c r="BB111" s="45">
        <f t="shared" si="84"/>
        <v>0</v>
      </c>
      <c r="BG111" s="44">
        <f t="shared" si="85"/>
        <v>0</v>
      </c>
      <c r="BM111" s="9">
        <f t="shared" si="86"/>
        <v>3</v>
      </c>
      <c r="BN111" s="9">
        <v>4</v>
      </c>
      <c r="BO111" s="9">
        <v>0</v>
      </c>
      <c r="BP111" s="9">
        <v>7</v>
      </c>
      <c r="BV111" s="9">
        <f t="shared" si="87"/>
        <v>0</v>
      </c>
      <c r="BW111" s="9">
        <f t="shared" si="88"/>
        <v>0</v>
      </c>
      <c r="BX111" s="9">
        <f t="shared" si="89"/>
        <v>0</v>
      </c>
      <c r="BY111" s="9">
        <f t="shared" si="90"/>
        <v>0</v>
      </c>
      <c r="BZ111" s="9">
        <f t="shared" si="91"/>
        <v>0</v>
      </c>
      <c r="CA111" s="9">
        <f t="shared" si="92"/>
        <v>0</v>
      </c>
      <c r="CB111" s="9">
        <f t="shared" si="93"/>
        <v>0</v>
      </c>
      <c r="CC111" s="9">
        <f t="shared" si="94"/>
        <v>0</v>
      </c>
      <c r="CD111" s="9">
        <f t="shared" si="95"/>
        <v>0</v>
      </c>
      <c r="CE111" s="9">
        <f t="shared" si="62"/>
        <v>0</v>
      </c>
      <c r="CF111" s="9">
        <f t="shared" si="96"/>
        <v>0</v>
      </c>
      <c r="CH111" s="9">
        <f t="shared" si="97"/>
        <v>0</v>
      </c>
      <c r="CJ111" s="9">
        <f t="shared" si="98"/>
        <v>0</v>
      </c>
      <c r="CL111" s="9">
        <f t="shared" si="99"/>
        <v>0</v>
      </c>
      <c r="CM111" s="9">
        <f t="shared" si="100"/>
        <v>0</v>
      </c>
      <c r="CN111" s="9">
        <f t="shared" si="101"/>
        <v>0</v>
      </c>
      <c r="CP111" s="9">
        <f t="shared" si="102"/>
        <v>0</v>
      </c>
      <c r="CQ111" s="9">
        <f t="shared" si="103"/>
        <v>0</v>
      </c>
      <c r="CR111" s="9">
        <f t="shared" si="104"/>
        <v>0</v>
      </c>
      <c r="CT111" s="9">
        <f t="shared" si="105"/>
        <v>0</v>
      </c>
      <c r="CU111" s="9">
        <f t="shared" si="73"/>
        <v>0</v>
      </c>
    </row>
    <row r="112" spans="1:99" x14ac:dyDescent="0.3">
      <c r="A112" s="9" t="s">
        <v>286</v>
      </c>
      <c r="B112" s="9" t="s">
        <v>79</v>
      </c>
      <c r="C112" s="9">
        <v>43.343046000000001</v>
      </c>
      <c r="D112" s="9">
        <v>-79.959704000000002</v>
      </c>
      <c r="E112" s="9">
        <v>36.194334429129185</v>
      </c>
      <c r="F112" s="13">
        <v>43656</v>
      </c>
      <c r="G112" s="11">
        <f t="shared" si="74"/>
        <v>0</v>
      </c>
      <c r="R112" s="32">
        <f t="shared" si="75"/>
        <v>0</v>
      </c>
      <c r="V112" s="19">
        <f t="shared" si="76"/>
        <v>0</v>
      </c>
      <c r="Y112" s="35">
        <f t="shared" si="77"/>
        <v>0</v>
      </c>
      <c r="AB112" s="10">
        <f t="shared" si="78"/>
        <v>0</v>
      </c>
      <c r="AG112" s="32">
        <f t="shared" si="79"/>
        <v>3</v>
      </c>
      <c r="AH112" s="29">
        <v>1</v>
      </c>
      <c r="AJ112" s="19">
        <f t="shared" si="80"/>
        <v>0</v>
      </c>
      <c r="AL112" s="19">
        <f t="shared" si="81"/>
        <v>0</v>
      </c>
      <c r="AO112" s="19">
        <f t="shared" si="82"/>
        <v>0</v>
      </c>
      <c r="AS112" s="33">
        <f t="shared" si="83"/>
        <v>2</v>
      </c>
      <c r="AW112" s="18">
        <v>2</v>
      </c>
      <c r="BB112" s="45">
        <f t="shared" si="84"/>
        <v>0</v>
      </c>
      <c r="BG112" s="44">
        <f t="shared" si="85"/>
        <v>0</v>
      </c>
      <c r="BM112" s="9">
        <f t="shared" si="86"/>
        <v>3</v>
      </c>
      <c r="BN112" s="9">
        <v>5</v>
      </c>
      <c r="BO112" s="9">
        <v>0</v>
      </c>
      <c r="BP112" s="9">
        <v>8</v>
      </c>
      <c r="BV112" s="9">
        <f t="shared" si="87"/>
        <v>2</v>
      </c>
      <c r="BW112" s="9">
        <f t="shared" si="88"/>
        <v>0</v>
      </c>
      <c r="BX112" s="9">
        <f t="shared" si="89"/>
        <v>0</v>
      </c>
      <c r="BY112" s="9">
        <f t="shared" si="90"/>
        <v>0</v>
      </c>
      <c r="BZ112" s="9">
        <f t="shared" si="91"/>
        <v>0</v>
      </c>
      <c r="CA112" s="9">
        <f t="shared" si="92"/>
        <v>0</v>
      </c>
      <c r="CB112" s="9">
        <f t="shared" si="93"/>
        <v>0</v>
      </c>
      <c r="CC112" s="9">
        <f t="shared" si="94"/>
        <v>0</v>
      </c>
      <c r="CD112" s="9">
        <f t="shared" si="95"/>
        <v>0</v>
      </c>
      <c r="CE112" s="9">
        <f t="shared" si="62"/>
        <v>0</v>
      </c>
      <c r="CF112" s="9">
        <f t="shared" si="96"/>
        <v>0</v>
      </c>
      <c r="CH112" s="9">
        <f t="shared" si="97"/>
        <v>2</v>
      </c>
      <c r="CJ112" s="9">
        <f t="shared" si="98"/>
        <v>3</v>
      </c>
      <c r="CL112" s="9">
        <f t="shared" si="99"/>
        <v>2</v>
      </c>
      <c r="CM112" s="9">
        <f t="shared" si="100"/>
        <v>0</v>
      </c>
      <c r="CN112" s="9">
        <f t="shared" si="101"/>
        <v>1</v>
      </c>
      <c r="CP112" s="9">
        <f t="shared" si="102"/>
        <v>2</v>
      </c>
      <c r="CQ112" s="9">
        <f t="shared" si="103"/>
        <v>0</v>
      </c>
      <c r="CR112" s="9">
        <f t="shared" si="104"/>
        <v>1</v>
      </c>
      <c r="CT112" s="9">
        <f t="shared" si="105"/>
        <v>1</v>
      </c>
      <c r="CU112" s="9">
        <f t="shared" si="73"/>
        <v>1</v>
      </c>
    </row>
    <row r="113" spans="1:99" x14ac:dyDescent="0.3">
      <c r="A113" s="9" t="s">
        <v>286</v>
      </c>
      <c r="B113" s="9" t="s">
        <v>82</v>
      </c>
      <c r="C113" s="9">
        <v>43.343046000000001</v>
      </c>
      <c r="D113" s="9">
        <v>-79.959704000000002</v>
      </c>
      <c r="E113" s="9">
        <v>36.194334429129185</v>
      </c>
      <c r="F113" s="13">
        <v>43656</v>
      </c>
      <c r="G113" s="11">
        <f t="shared" si="74"/>
        <v>1</v>
      </c>
      <c r="H113" s="12">
        <v>1</v>
      </c>
      <c r="R113" s="32">
        <f t="shared" si="75"/>
        <v>0</v>
      </c>
      <c r="V113" s="19">
        <f t="shared" si="76"/>
        <v>0</v>
      </c>
      <c r="Y113" s="35">
        <f t="shared" si="77"/>
        <v>0</v>
      </c>
      <c r="AB113" s="10">
        <f t="shared" si="78"/>
        <v>0</v>
      </c>
      <c r="AG113" s="32">
        <f t="shared" si="79"/>
        <v>0</v>
      </c>
      <c r="AJ113" s="19">
        <f t="shared" si="80"/>
        <v>0</v>
      </c>
      <c r="AL113" s="19">
        <f t="shared" si="81"/>
        <v>0</v>
      </c>
      <c r="AO113" s="19">
        <f t="shared" si="82"/>
        <v>0</v>
      </c>
      <c r="AS113" s="33">
        <f t="shared" si="83"/>
        <v>0</v>
      </c>
      <c r="BB113" s="45">
        <f t="shared" si="84"/>
        <v>0</v>
      </c>
      <c r="BG113" s="44">
        <f t="shared" si="85"/>
        <v>0</v>
      </c>
      <c r="BM113" s="9">
        <f t="shared" si="86"/>
        <v>3</v>
      </c>
      <c r="BN113" s="9">
        <v>3</v>
      </c>
      <c r="BO113" s="9">
        <v>0</v>
      </c>
      <c r="BP113" s="9">
        <v>6</v>
      </c>
      <c r="BR113" s="9" t="s">
        <v>166</v>
      </c>
      <c r="BV113" s="9">
        <f t="shared" si="87"/>
        <v>0</v>
      </c>
      <c r="BW113" s="9">
        <f t="shared" si="88"/>
        <v>0</v>
      </c>
      <c r="BX113" s="9">
        <f t="shared" si="89"/>
        <v>0</v>
      </c>
      <c r="BY113" s="9">
        <f t="shared" si="90"/>
        <v>0</v>
      </c>
      <c r="BZ113" s="9">
        <f t="shared" si="91"/>
        <v>0</v>
      </c>
      <c r="CA113" s="9">
        <f t="shared" si="92"/>
        <v>1</v>
      </c>
      <c r="CB113" s="9">
        <f t="shared" si="93"/>
        <v>0</v>
      </c>
      <c r="CC113" s="9">
        <f t="shared" si="94"/>
        <v>0</v>
      </c>
      <c r="CD113" s="9">
        <f t="shared" si="95"/>
        <v>0</v>
      </c>
      <c r="CE113" s="9">
        <f t="shared" si="62"/>
        <v>0</v>
      </c>
      <c r="CF113" s="9">
        <f t="shared" si="96"/>
        <v>0</v>
      </c>
      <c r="CH113" s="9">
        <f t="shared" si="97"/>
        <v>0</v>
      </c>
      <c r="CJ113" s="9">
        <f t="shared" si="98"/>
        <v>1</v>
      </c>
      <c r="CL113" s="9">
        <f t="shared" si="99"/>
        <v>0</v>
      </c>
      <c r="CM113" s="9">
        <f t="shared" si="100"/>
        <v>1</v>
      </c>
      <c r="CN113" s="9">
        <f t="shared" si="101"/>
        <v>0</v>
      </c>
      <c r="CP113" s="9">
        <f t="shared" si="102"/>
        <v>0</v>
      </c>
      <c r="CQ113" s="9">
        <f t="shared" si="103"/>
        <v>1</v>
      </c>
      <c r="CR113" s="9">
        <f t="shared" si="104"/>
        <v>0</v>
      </c>
      <c r="CT113" s="9">
        <f t="shared" si="105"/>
        <v>1</v>
      </c>
      <c r="CU113" s="9">
        <f t="shared" si="73"/>
        <v>1</v>
      </c>
    </row>
    <row r="114" spans="1:99" x14ac:dyDescent="0.3">
      <c r="A114" s="9" t="s">
        <v>286</v>
      </c>
      <c r="B114" s="9" t="s">
        <v>83</v>
      </c>
      <c r="C114" s="9">
        <v>43.343046000000001</v>
      </c>
      <c r="D114" s="9">
        <v>-79.959704000000002</v>
      </c>
      <c r="E114" s="9">
        <v>36.194334429129185</v>
      </c>
      <c r="F114" s="13">
        <v>43656</v>
      </c>
      <c r="G114" s="11">
        <f t="shared" si="74"/>
        <v>0</v>
      </c>
      <c r="R114" s="32">
        <f t="shared" si="75"/>
        <v>0</v>
      </c>
      <c r="V114" s="19">
        <f t="shared" si="76"/>
        <v>0</v>
      </c>
      <c r="Y114" s="35">
        <f t="shared" si="77"/>
        <v>0</v>
      </c>
      <c r="AB114" s="10">
        <f t="shared" si="78"/>
        <v>0</v>
      </c>
      <c r="AG114" s="32">
        <f t="shared" si="79"/>
        <v>0</v>
      </c>
      <c r="AJ114" s="19">
        <f t="shared" si="80"/>
        <v>0</v>
      </c>
      <c r="AL114" s="19">
        <f t="shared" si="81"/>
        <v>0</v>
      </c>
      <c r="AO114" s="19">
        <f t="shared" si="82"/>
        <v>0</v>
      </c>
      <c r="AS114" s="33">
        <f t="shared" si="83"/>
        <v>0</v>
      </c>
      <c r="BB114" s="45">
        <f t="shared" si="84"/>
        <v>0</v>
      </c>
      <c r="BG114" s="44">
        <f t="shared" si="85"/>
        <v>0</v>
      </c>
      <c r="BM114" s="9">
        <f t="shared" si="86"/>
        <v>3</v>
      </c>
      <c r="BN114" s="9">
        <v>3</v>
      </c>
      <c r="BO114" s="9">
        <v>0</v>
      </c>
      <c r="BP114" s="9">
        <v>6</v>
      </c>
      <c r="BR114" s="9" t="s">
        <v>167</v>
      </c>
      <c r="BV114" s="9">
        <f t="shared" si="87"/>
        <v>0</v>
      </c>
      <c r="BW114" s="9">
        <f t="shared" si="88"/>
        <v>0</v>
      </c>
      <c r="BX114" s="9">
        <f t="shared" si="89"/>
        <v>0</v>
      </c>
      <c r="BY114" s="9">
        <f t="shared" si="90"/>
        <v>0</v>
      </c>
      <c r="BZ114" s="9">
        <f t="shared" si="91"/>
        <v>0</v>
      </c>
      <c r="CA114" s="9">
        <f t="shared" si="92"/>
        <v>0</v>
      </c>
      <c r="CB114" s="9">
        <f t="shared" si="93"/>
        <v>0</v>
      </c>
      <c r="CC114" s="9">
        <f t="shared" si="94"/>
        <v>0</v>
      </c>
      <c r="CD114" s="9">
        <f t="shared" si="95"/>
        <v>0</v>
      </c>
      <c r="CE114" s="9">
        <f t="shared" si="62"/>
        <v>0</v>
      </c>
      <c r="CF114" s="9">
        <f t="shared" si="96"/>
        <v>0</v>
      </c>
      <c r="CH114" s="9">
        <f t="shared" si="97"/>
        <v>0</v>
      </c>
      <c r="CJ114" s="9">
        <f t="shared" si="98"/>
        <v>0</v>
      </c>
      <c r="CL114" s="9">
        <f t="shared" si="99"/>
        <v>0</v>
      </c>
      <c r="CM114" s="9">
        <f t="shared" si="100"/>
        <v>0</v>
      </c>
      <c r="CN114" s="9">
        <f t="shared" si="101"/>
        <v>0</v>
      </c>
      <c r="CP114" s="9">
        <f t="shared" si="102"/>
        <v>0</v>
      </c>
      <c r="CQ114" s="9">
        <f t="shared" si="103"/>
        <v>0</v>
      </c>
      <c r="CR114" s="9">
        <f t="shared" si="104"/>
        <v>0</v>
      </c>
      <c r="CT114" s="9">
        <f t="shared" si="105"/>
        <v>0</v>
      </c>
      <c r="CU114" s="9">
        <f t="shared" si="73"/>
        <v>0</v>
      </c>
    </row>
    <row r="115" spans="1:99" x14ac:dyDescent="0.3">
      <c r="A115" s="9" t="s">
        <v>298</v>
      </c>
      <c r="B115" s="9" t="s">
        <v>79</v>
      </c>
      <c r="C115" s="9">
        <v>43.519441</v>
      </c>
      <c r="D115" s="9">
        <v>-79.750471000000005</v>
      </c>
      <c r="E115" s="9">
        <v>20.773113766565707</v>
      </c>
      <c r="F115" s="13">
        <v>43661</v>
      </c>
      <c r="G115" s="11">
        <f t="shared" si="74"/>
        <v>0</v>
      </c>
      <c r="R115" s="32">
        <f t="shared" si="75"/>
        <v>0</v>
      </c>
      <c r="V115" s="19">
        <f t="shared" si="76"/>
        <v>0</v>
      </c>
      <c r="Y115" s="35">
        <f t="shared" si="77"/>
        <v>0</v>
      </c>
      <c r="AB115" s="10">
        <f t="shared" si="78"/>
        <v>0</v>
      </c>
      <c r="AG115" s="32">
        <f t="shared" si="79"/>
        <v>0</v>
      </c>
      <c r="AJ115" s="19">
        <f t="shared" si="80"/>
        <v>0</v>
      </c>
      <c r="AL115" s="19">
        <f t="shared" si="81"/>
        <v>0</v>
      </c>
      <c r="AO115" s="19">
        <f t="shared" si="82"/>
        <v>0</v>
      </c>
      <c r="AS115" s="33">
        <f t="shared" si="83"/>
        <v>0</v>
      </c>
      <c r="BB115" s="45">
        <f t="shared" si="84"/>
        <v>0</v>
      </c>
      <c r="BG115" s="44">
        <f t="shared" si="85"/>
        <v>0</v>
      </c>
      <c r="BJ115" s="26">
        <v>5</v>
      </c>
      <c r="BM115" s="9">
        <f t="shared" si="86"/>
        <v>3</v>
      </c>
      <c r="BN115" s="9">
        <v>2</v>
      </c>
      <c r="BO115" s="9">
        <v>0</v>
      </c>
      <c r="BP115" s="9">
        <v>5</v>
      </c>
      <c r="BV115" s="9">
        <f t="shared" si="87"/>
        <v>0</v>
      </c>
      <c r="BW115" s="9">
        <f t="shared" si="88"/>
        <v>0</v>
      </c>
      <c r="BX115" s="9">
        <f t="shared" si="89"/>
        <v>0</v>
      </c>
      <c r="BY115" s="9">
        <f t="shared" si="90"/>
        <v>0</v>
      </c>
      <c r="BZ115" s="9">
        <f t="shared" si="91"/>
        <v>0</v>
      </c>
      <c r="CA115" s="9">
        <f t="shared" si="92"/>
        <v>0</v>
      </c>
      <c r="CB115" s="9">
        <f t="shared" si="93"/>
        <v>0</v>
      </c>
      <c r="CC115" s="9">
        <f t="shared" si="94"/>
        <v>0</v>
      </c>
      <c r="CD115" s="9">
        <f t="shared" si="95"/>
        <v>0</v>
      </c>
      <c r="CE115" s="9">
        <f t="shared" si="62"/>
        <v>0</v>
      </c>
      <c r="CF115" s="9">
        <f t="shared" si="96"/>
        <v>0</v>
      </c>
      <c r="CH115" s="9">
        <f t="shared" si="97"/>
        <v>5</v>
      </c>
      <c r="CJ115" s="9">
        <f t="shared" si="98"/>
        <v>0</v>
      </c>
      <c r="CL115" s="9">
        <f t="shared" si="99"/>
        <v>5</v>
      </c>
      <c r="CM115" s="9">
        <f t="shared" si="100"/>
        <v>0</v>
      </c>
      <c r="CN115" s="9">
        <f t="shared" si="101"/>
        <v>0</v>
      </c>
      <c r="CP115" s="9">
        <f t="shared" si="102"/>
        <v>0</v>
      </c>
      <c r="CQ115" s="9">
        <f t="shared" si="103"/>
        <v>0</v>
      </c>
      <c r="CR115" s="9">
        <f t="shared" si="104"/>
        <v>0</v>
      </c>
      <c r="CT115" s="9">
        <f t="shared" si="105"/>
        <v>1</v>
      </c>
      <c r="CU115" s="9">
        <f t="shared" si="73"/>
        <v>0</v>
      </c>
    </row>
    <row r="116" spans="1:99" x14ac:dyDescent="0.3">
      <c r="A116" s="9" t="s">
        <v>298</v>
      </c>
      <c r="B116" s="9" t="s">
        <v>82</v>
      </c>
      <c r="C116" s="9">
        <v>43.519441</v>
      </c>
      <c r="D116" s="9">
        <v>-79.750471000000005</v>
      </c>
      <c r="E116" s="9">
        <v>20.773113766565707</v>
      </c>
      <c r="F116" s="13">
        <v>43661</v>
      </c>
      <c r="G116" s="11">
        <f t="shared" si="74"/>
        <v>0</v>
      </c>
      <c r="R116" s="32">
        <f t="shared" si="75"/>
        <v>0</v>
      </c>
      <c r="V116" s="19">
        <f t="shared" si="76"/>
        <v>0</v>
      </c>
      <c r="Y116" s="35">
        <f t="shared" si="77"/>
        <v>0</v>
      </c>
      <c r="AB116" s="10">
        <f t="shared" si="78"/>
        <v>0</v>
      </c>
      <c r="AG116" s="32">
        <f t="shared" si="79"/>
        <v>1</v>
      </c>
      <c r="AH116" s="29">
        <v>1</v>
      </c>
      <c r="AJ116" s="19">
        <f t="shared" si="80"/>
        <v>0</v>
      </c>
      <c r="AL116" s="19">
        <f t="shared" si="81"/>
        <v>0</v>
      </c>
      <c r="AO116" s="19">
        <f t="shared" si="82"/>
        <v>0</v>
      </c>
      <c r="AS116" s="33">
        <f t="shared" si="83"/>
        <v>0</v>
      </c>
      <c r="BB116" s="45">
        <f t="shared" si="84"/>
        <v>0</v>
      </c>
      <c r="BG116" s="44">
        <f t="shared" si="85"/>
        <v>0</v>
      </c>
      <c r="BM116" s="9">
        <f t="shared" si="86"/>
        <v>1</v>
      </c>
      <c r="BN116" s="9">
        <v>3</v>
      </c>
      <c r="BO116" s="9">
        <v>0</v>
      </c>
      <c r="BP116" s="9">
        <v>4</v>
      </c>
      <c r="BV116" s="9">
        <f t="shared" si="87"/>
        <v>0</v>
      </c>
      <c r="BW116" s="9">
        <f t="shared" si="88"/>
        <v>0</v>
      </c>
      <c r="BX116" s="9">
        <f t="shared" si="89"/>
        <v>0</v>
      </c>
      <c r="BY116" s="9">
        <f t="shared" si="90"/>
        <v>0</v>
      </c>
      <c r="BZ116" s="9">
        <f t="shared" si="91"/>
        <v>0</v>
      </c>
      <c r="CA116" s="9">
        <f t="shared" si="92"/>
        <v>0</v>
      </c>
      <c r="CB116" s="9">
        <f t="shared" si="93"/>
        <v>0</v>
      </c>
      <c r="CC116" s="9">
        <f t="shared" si="94"/>
        <v>0</v>
      </c>
      <c r="CD116" s="9">
        <f t="shared" si="95"/>
        <v>0</v>
      </c>
      <c r="CE116" s="9">
        <f t="shared" si="62"/>
        <v>0</v>
      </c>
      <c r="CF116" s="9">
        <f t="shared" si="96"/>
        <v>0</v>
      </c>
      <c r="CH116" s="9">
        <f t="shared" si="97"/>
        <v>0</v>
      </c>
      <c r="CJ116" s="9">
        <f t="shared" si="98"/>
        <v>1</v>
      </c>
      <c r="CL116" s="9">
        <f t="shared" si="99"/>
        <v>0</v>
      </c>
      <c r="CM116" s="9">
        <f t="shared" si="100"/>
        <v>0</v>
      </c>
      <c r="CN116" s="9">
        <f t="shared" si="101"/>
        <v>1</v>
      </c>
      <c r="CP116" s="9">
        <f t="shared" si="102"/>
        <v>0</v>
      </c>
      <c r="CQ116" s="9">
        <f t="shared" si="103"/>
        <v>0</v>
      </c>
      <c r="CR116" s="9">
        <f t="shared" si="104"/>
        <v>1</v>
      </c>
      <c r="CT116" s="9">
        <f t="shared" si="105"/>
        <v>0</v>
      </c>
      <c r="CU116" s="9">
        <f t="shared" si="73"/>
        <v>0</v>
      </c>
    </row>
    <row r="117" spans="1:99" x14ac:dyDescent="0.3">
      <c r="A117" s="9" t="s">
        <v>298</v>
      </c>
      <c r="B117" s="9" t="s">
        <v>83</v>
      </c>
      <c r="C117" s="9">
        <v>43.519441</v>
      </c>
      <c r="D117" s="9">
        <v>-79.750471000000005</v>
      </c>
      <c r="E117" s="9">
        <v>20.773113766565707</v>
      </c>
      <c r="F117" s="13">
        <v>43661</v>
      </c>
      <c r="G117" s="11">
        <f t="shared" si="74"/>
        <v>0</v>
      </c>
      <c r="R117" s="32">
        <f t="shared" si="75"/>
        <v>0</v>
      </c>
      <c r="V117" s="19">
        <f t="shared" si="76"/>
        <v>0</v>
      </c>
      <c r="Y117" s="35">
        <f t="shared" si="77"/>
        <v>0</v>
      </c>
      <c r="AB117" s="10">
        <f t="shared" si="78"/>
        <v>0</v>
      </c>
      <c r="AG117" s="32">
        <f t="shared" si="79"/>
        <v>1</v>
      </c>
      <c r="AH117" s="29">
        <v>1</v>
      </c>
      <c r="AJ117" s="19">
        <f t="shared" si="80"/>
        <v>0</v>
      </c>
      <c r="AL117" s="19">
        <f t="shared" si="81"/>
        <v>0</v>
      </c>
      <c r="AO117" s="19">
        <f t="shared" si="82"/>
        <v>0</v>
      </c>
      <c r="AS117" s="33">
        <f t="shared" si="83"/>
        <v>0</v>
      </c>
      <c r="BB117" s="45">
        <f t="shared" si="84"/>
        <v>0</v>
      </c>
      <c r="BG117" s="44">
        <f t="shared" si="85"/>
        <v>0</v>
      </c>
      <c r="BM117" s="9">
        <f t="shared" si="86"/>
        <v>2</v>
      </c>
      <c r="BN117" s="9">
        <v>1</v>
      </c>
      <c r="BO117" s="9">
        <v>0</v>
      </c>
      <c r="BP117" s="9">
        <v>3</v>
      </c>
      <c r="BV117" s="9">
        <f t="shared" si="87"/>
        <v>0</v>
      </c>
      <c r="BW117" s="9">
        <f t="shared" si="88"/>
        <v>0</v>
      </c>
      <c r="BX117" s="9">
        <f t="shared" si="89"/>
        <v>0</v>
      </c>
      <c r="BY117" s="9">
        <f t="shared" si="90"/>
        <v>0</v>
      </c>
      <c r="BZ117" s="9">
        <f t="shared" si="91"/>
        <v>0</v>
      </c>
      <c r="CA117" s="9">
        <f t="shared" si="92"/>
        <v>0</v>
      </c>
      <c r="CB117" s="9">
        <f t="shared" si="93"/>
        <v>0</v>
      </c>
      <c r="CC117" s="9">
        <f t="shared" si="94"/>
        <v>0</v>
      </c>
      <c r="CD117" s="9">
        <f t="shared" si="95"/>
        <v>0</v>
      </c>
      <c r="CE117" s="9">
        <f t="shared" si="62"/>
        <v>0</v>
      </c>
      <c r="CF117" s="9">
        <f t="shared" si="96"/>
        <v>0</v>
      </c>
      <c r="CH117" s="9">
        <f t="shared" si="97"/>
        <v>0</v>
      </c>
      <c r="CJ117" s="9">
        <f t="shared" si="98"/>
        <v>1</v>
      </c>
      <c r="CL117" s="9">
        <f t="shared" si="99"/>
        <v>0</v>
      </c>
      <c r="CM117" s="9">
        <f t="shared" si="100"/>
        <v>0</v>
      </c>
      <c r="CN117" s="9">
        <f t="shared" si="101"/>
        <v>1</v>
      </c>
      <c r="CP117" s="9">
        <f t="shared" si="102"/>
        <v>0</v>
      </c>
      <c r="CQ117" s="9">
        <f t="shared" si="103"/>
        <v>0</v>
      </c>
      <c r="CR117" s="9">
        <f t="shared" si="104"/>
        <v>1</v>
      </c>
      <c r="CT117" s="9">
        <f t="shared" si="105"/>
        <v>0</v>
      </c>
      <c r="CU117" s="9">
        <f t="shared" si="73"/>
        <v>0</v>
      </c>
    </row>
    <row r="118" spans="1:99" x14ac:dyDescent="0.3">
      <c r="A118" s="9" t="s">
        <v>266</v>
      </c>
      <c r="B118" s="9" t="s">
        <v>219</v>
      </c>
      <c r="C118" s="9">
        <v>43.534939000000001</v>
      </c>
      <c r="D118" s="9">
        <v>-79.732911999999999</v>
      </c>
      <c r="E118" s="9">
        <v>19.508997954505052</v>
      </c>
      <c r="F118" s="13">
        <v>43651</v>
      </c>
      <c r="G118" s="11">
        <f t="shared" si="74"/>
        <v>0</v>
      </c>
      <c r="R118" s="32">
        <f t="shared" si="75"/>
        <v>0</v>
      </c>
      <c r="V118" s="19">
        <f t="shared" si="76"/>
        <v>0</v>
      </c>
      <c r="Y118" s="35">
        <f t="shared" si="77"/>
        <v>0</v>
      </c>
      <c r="AB118" s="10">
        <f t="shared" si="78"/>
        <v>0</v>
      </c>
      <c r="AG118" s="32">
        <f t="shared" si="79"/>
        <v>0</v>
      </c>
      <c r="AJ118" s="19">
        <f t="shared" si="80"/>
        <v>0</v>
      </c>
      <c r="AL118" s="19">
        <f t="shared" si="81"/>
        <v>0</v>
      </c>
      <c r="AO118" s="19">
        <f t="shared" si="82"/>
        <v>0</v>
      </c>
      <c r="AS118" s="33">
        <f t="shared" si="83"/>
        <v>0</v>
      </c>
      <c r="BB118" s="45">
        <f t="shared" si="84"/>
        <v>0</v>
      </c>
      <c r="BG118" s="44">
        <f t="shared" si="85"/>
        <v>0</v>
      </c>
      <c r="BM118" s="9">
        <f t="shared" si="86"/>
        <v>3</v>
      </c>
      <c r="BN118" s="9">
        <v>2</v>
      </c>
      <c r="BO118" s="9">
        <v>0</v>
      </c>
      <c r="BP118" s="9">
        <v>5</v>
      </c>
      <c r="BR118" s="9" t="s">
        <v>169</v>
      </c>
      <c r="BV118" s="9">
        <f t="shared" si="87"/>
        <v>0</v>
      </c>
      <c r="BW118" s="9">
        <f t="shared" si="88"/>
        <v>0</v>
      </c>
      <c r="BX118" s="9">
        <f t="shared" si="89"/>
        <v>0</v>
      </c>
      <c r="BY118" s="9">
        <f t="shared" si="90"/>
        <v>0</v>
      </c>
      <c r="BZ118" s="9">
        <f t="shared" si="91"/>
        <v>0</v>
      </c>
      <c r="CA118" s="9">
        <f t="shared" si="92"/>
        <v>0</v>
      </c>
      <c r="CB118" s="9">
        <f t="shared" si="93"/>
        <v>0</v>
      </c>
      <c r="CC118" s="9">
        <f t="shared" si="94"/>
        <v>0</v>
      </c>
      <c r="CD118" s="9">
        <f t="shared" si="95"/>
        <v>0</v>
      </c>
      <c r="CE118" s="9">
        <f t="shared" si="62"/>
        <v>0</v>
      </c>
      <c r="CF118" s="9">
        <f t="shared" si="96"/>
        <v>0</v>
      </c>
      <c r="CH118" s="9">
        <f t="shared" si="97"/>
        <v>0</v>
      </c>
      <c r="CJ118" s="9">
        <f t="shared" si="98"/>
        <v>0</v>
      </c>
      <c r="CL118" s="9">
        <f t="shared" si="99"/>
        <v>0</v>
      </c>
      <c r="CM118" s="9">
        <f t="shared" si="100"/>
        <v>0</v>
      </c>
      <c r="CN118" s="9">
        <f t="shared" si="101"/>
        <v>0</v>
      </c>
      <c r="CP118" s="9">
        <f t="shared" si="102"/>
        <v>0</v>
      </c>
      <c r="CQ118" s="9">
        <f t="shared" si="103"/>
        <v>0</v>
      </c>
      <c r="CR118" s="9">
        <f t="shared" si="104"/>
        <v>0</v>
      </c>
      <c r="CT118" s="9">
        <f t="shared" si="105"/>
        <v>0</v>
      </c>
      <c r="CU118" s="9">
        <f t="shared" si="73"/>
        <v>0</v>
      </c>
    </row>
    <row r="119" spans="1:99" x14ac:dyDescent="0.3">
      <c r="A119" s="9" t="s">
        <v>266</v>
      </c>
      <c r="B119" s="9" t="s">
        <v>79</v>
      </c>
      <c r="C119" s="9">
        <v>43.534939000000001</v>
      </c>
      <c r="D119" s="9">
        <v>-79.732911999999999</v>
      </c>
      <c r="E119" s="9">
        <v>19.508997954505052</v>
      </c>
      <c r="F119" s="13">
        <v>43653</v>
      </c>
      <c r="G119" s="11">
        <f t="shared" si="74"/>
        <v>0</v>
      </c>
      <c r="R119" s="32">
        <f t="shared" si="75"/>
        <v>0</v>
      </c>
      <c r="V119" s="19">
        <f t="shared" si="76"/>
        <v>0</v>
      </c>
      <c r="Y119" s="35">
        <f t="shared" si="77"/>
        <v>0</v>
      </c>
      <c r="AB119" s="10">
        <f t="shared" si="78"/>
        <v>0</v>
      </c>
      <c r="AG119" s="32">
        <f t="shared" si="79"/>
        <v>0</v>
      </c>
      <c r="AJ119" s="19">
        <f t="shared" si="80"/>
        <v>0</v>
      </c>
      <c r="AL119" s="19">
        <f t="shared" si="81"/>
        <v>0</v>
      </c>
      <c r="AO119" s="19">
        <f t="shared" si="82"/>
        <v>0</v>
      </c>
      <c r="AS119" s="33">
        <f t="shared" si="83"/>
        <v>0</v>
      </c>
      <c r="BB119" s="45">
        <f t="shared" si="84"/>
        <v>0</v>
      </c>
      <c r="BG119" s="44">
        <f t="shared" si="85"/>
        <v>0</v>
      </c>
      <c r="BM119" s="9">
        <f t="shared" si="86"/>
        <v>0</v>
      </c>
      <c r="BN119" s="9">
        <v>3</v>
      </c>
      <c r="BO119" s="9">
        <v>0</v>
      </c>
      <c r="BP119" s="9">
        <v>3</v>
      </c>
      <c r="BV119" s="9">
        <f t="shared" si="87"/>
        <v>0</v>
      </c>
      <c r="BW119" s="9">
        <f t="shared" si="88"/>
        <v>0</v>
      </c>
      <c r="BX119" s="9">
        <f t="shared" si="89"/>
        <v>0</v>
      </c>
      <c r="BY119" s="9">
        <f t="shared" si="90"/>
        <v>0</v>
      </c>
      <c r="BZ119" s="9">
        <f t="shared" si="91"/>
        <v>0</v>
      </c>
      <c r="CA119" s="9">
        <f t="shared" si="92"/>
        <v>0</v>
      </c>
      <c r="CB119" s="9">
        <f t="shared" si="93"/>
        <v>0</v>
      </c>
      <c r="CC119" s="9">
        <f t="shared" si="94"/>
        <v>0</v>
      </c>
      <c r="CD119" s="9">
        <f t="shared" si="95"/>
        <v>0</v>
      </c>
      <c r="CE119" s="9">
        <f t="shared" si="62"/>
        <v>0</v>
      </c>
      <c r="CF119" s="9">
        <f t="shared" si="96"/>
        <v>0</v>
      </c>
      <c r="CH119" s="9">
        <f t="shared" si="97"/>
        <v>0</v>
      </c>
      <c r="CJ119" s="9">
        <f t="shared" si="98"/>
        <v>0</v>
      </c>
      <c r="CL119" s="9">
        <f t="shared" si="99"/>
        <v>0</v>
      </c>
      <c r="CM119" s="9">
        <f t="shared" si="100"/>
        <v>0</v>
      </c>
      <c r="CN119" s="9">
        <f t="shared" si="101"/>
        <v>0</v>
      </c>
      <c r="CP119" s="9">
        <f t="shared" si="102"/>
        <v>0</v>
      </c>
      <c r="CQ119" s="9">
        <f t="shared" si="103"/>
        <v>0</v>
      </c>
      <c r="CR119" s="9">
        <f t="shared" si="104"/>
        <v>0</v>
      </c>
      <c r="CT119" s="9">
        <f t="shared" si="105"/>
        <v>0</v>
      </c>
      <c r="CU119" s="9">
        <f t="shared" si="73"/>
        <v>0</v>
      </c>
    </row>
    <row r="120" spans="1:99" x14ac:dyDescent="0.3">
      <c r="A120" s="9" t="s">
        <v>266</v>
      </c>
      <c r="B120" s="9" t="s">
        <v>82</v>
      </c>
      <c r="C120" s="9">
        <v>43.534939000000001</v>
      </c>
      <c r="D120" s="9">
        <v>-79.732911999999999</v>
      </c>
      <c r="E120" s="9">
        <v>19.508997954505052</v>
      </c>
      <c r="F120" s="13">
        <v>43653</v>
      </c>
      <c r="G120" s="11">
        <f t="shared" si="74"/>
        <v>0</v>
      </c>
      <c r="R120" s="32">
        <f t="shared" si="75"/>
        <v>0</v>
      </c>
      <c r="V120" s="19">
        <f t="shared" si="76"/>
        <v>0</v>
      </c>
      <c r="Y120" s="35">
        <f t="shared" si="77"/>
        <v>0</v>
      </c>
      <c r="AB120" s="10">
        <f t="shared" si="78"/>
        <v>0</v>
      </c>
      <c r="AG120" s="32">
        <f t="shared" si="79"/>
        <v>1</v>
      </c>
      <c r="AH120" s="29">
        <v>1</v>
      </c>
      <c r="AJ120" s="19">
        <f t="shared" si="80"/>
        <v>0</v>
      </c>
      <c r="AL120" s="19">
        <f t="shared" si="81"/>
        <v>0</v>
      </c>
      <c r="AO120" s="19">
        <f t="shared" si="82"/>
        <v>0</v>
      </c>
      <c r="AS120" s="33">
        <f t="shared" si="83"/>
        <v>0</v>
      </c>
      <c r="BB120" s="45">
        <f t="shared" si="84"/>
        <v>0</v>
      </c>
      <c r="BG120" s="44">
        <f t="shared" si="85"/>
        <v>0</v>
      </c>
      <c r="BM120" s="9">
        <f t="shared" si="86"/>
        <v>0</v>
      </c>
      <c r="BN120" s="9">
        <v>4</v>
      </c>
      <c r="BO120" s="9">
        <v>0</v>
      </c>
      <c r="BP120" s="9">
        <v>4</v>
      </c>
      <c r="BV120" s="9">
        <f t="shared" si="87"/>
        <v>0</v>
      </c>
      <c r="BW120" s="9">
        <f t="shared" si="88"/>
        <v>0</v>
      </c>
      <c r="BX120" s="9">
        <f t="shared" si="89"/>
        <v>0</v>
      </c>
      <c r="BY120" s="9">
        <f t="shared" si="90"/>
        <v>0</v>
      </c>
      <c r="BZ120" s="9">
        <f t="shared" si="91"/>
        <v>0</v>
      </c>
      <c r="CA120" s="9">
        <f t="shared" si="92"/>
        <v>0</v>
      </c>
      <c r="CB120" s="9">
        <f t="shared" si="93"/>
        <v>0</v>
      </c>
      <c r="CC120" s="9">
        <f t="shared" si="94"/>
        <v>0</v>
      </c>
      <c r="CD120" s="9">
        <f t="shared" si="95"/>
        <v>0</v>
      </c>
      <c r="CE120" s="9">
        <f t="shared" si="62"/>
        <v>0</v>
      </c>
      <c r="CF120" s="9">
        <f t="shared" si="96"/>
        <v>0</v>
      </c>
      <c r="CH120" s="9">
        <f t="shared" si="97"/>
        <v>0</v>
      </c>
      <c r="CJ120" s="9">
        <f t="shared" si="98"/>
        <v>1</v>
      </c>
      <c r="CL120" s="9">
        <f t="shared" si="99"/>
        <v>0</v>
      </c>
      <c r="CM120" s="9">
        <f t="shared" si="100"/>
        <v>0</v>
      </c>
      <c r="CN120" s="9">
        <f t="shared" si="101"/>
        <v>1</v>
      </c>
      <c r="CP120" s="9">
        <f t="shared" si="102"/>
        <v>0</v>
      </c>
      <c r="CQ120" s="9">
        <f t="shared" si="103"/>
        <v>0</v>
      </c>
      <c r="CR120" s="9">
        <f t="shared" si="104"/>
        <v>1</v>
      </c>
      <c r="CT120" s="9">
        <f t="shared" si="105"/>
        <v>0</v>
      </c>
      <c r="CU120" s="9">
        <f t="shared" si="73"/>
        <v>0</v>
      </c>
    </row>
    <row r="121" spans="1:99" x14ac:dyDescent="0.3">
      <c r="A121" s="9" t="s">
        <v>266</v>
      </c>
      <c r="B121" s="9" t="s">
        <v>83</v>
      </c>
      <c r="C121" s="9">
        <v>43.534939000000001</v>
      </c>
      <c r="D121" s="9">
        <v>-79.732911999999999</v>
      </c>
      <c r="E121" s="9">
        <v>19.508997954505052</v>
      </c>
      <c r="F121" s="13">
        <v>43653</v>
      </c>
      <c r="G121" s="11">
        <f t="shared" si="74"/>
        <v>0</v>
      </c>
      <c r="R121" s="32">
        <f t="shared" si="75"/>
        <v>1</v>
      </c>
      <c r="V121" s="19">
        <f t="shared" si="76"/>
        <v>1</v>
      </c>
      <c r="W121" s="18">
        <v>1</v>
      </c>
      <c r="Y121" s="35">
        <f t="shared" si="77"/>
        <v>0</v>
      </c>
      <c r="AB121" s="10">
        <f t="shared" si="78"/>
        <v>0</v>
      </c>
      <c r="AG121" s="32">
        <f t="shared" si="79"/>
        <v>0</v>
      </c>
      <c r="AJ121" s="19">
        <f t="shared" si="80"/>
        <v>0</v>
      </c>
      <c r="AL121" s="19">
        <f t="shared" si="81"/>
        <v>0</v>
      </c>
      <c r="AO121" s="19">
        <f t="shared" si="82"/>
        <v>0</v>
      </c>
      <c r="AS121" s="33">
        <f t="shared" si="83"/>
        <v>0</v>
      </c>
      <c r="BB121" s="45">
        <f t="shared" si="84"/>
        <v>0</v>
      </c>
      <c r="BG121" s="44">
        <f t="shared" si="85"/>
        <v>0</v>
      </c>
      <c r="BM121" s="9">
        <f t="shared" si="86"/>
        <v>0</v>
      </c>
      <c r="BN121" s="9">
        <v>2</v>
      </c>
      <c r="BO121" s="9">
        <v>2</v>
      </c>
      <c r="BP121" s="9">
        <v>4</v>
      </c>
      <c r="BR121" s="9" t="s">
        <v>171</v>
      </c>
      <c r="BV121" s="9">
        <f t="shared" si="87"/>
        <v>0</v>
      </c>
      <c r="BW121" s="9">
        <f t="shared" si="88"/>
        <v>0</v>
      </c>
      <c r="BX121" s="9">
        <f t="shared" si="89"/>
        <v>1</v>
      </c>
      <c r="BY121" s="9">
        <f t="shared" si="90"/>
        <v>0</v>
      </c>
      <c r="BZ121" s="9">
        <f t="shared" si="91"/>
        <v>0</v>
      </c>
      <c r="CA121" s="9">
        <f t="shared" si="92"/>
        <v>0</v>
      </c>
      <c r="CB121" s="9">
        <f t="shared" si="93"/>
        <v>0</v>
      </c>
      <c r="CC121" s="9">
        <f t="shared" si="94"/>
        <v>0</v>
      </c>
      <c r="CD121" s="9">
        <f t="shared" si="95"/>
        <v>0</v>
      </c>
      <c r="CE121" s="9">
        <f t="shared" si="62"/>
        <v>0</v>
      </c>
      <c r="CF121" s="9">
        <f t="shared" si="96"/>
        <v>0</v>
      </c>
      <c r="CH121" s="9">
        <f t="shared" si="97"/>
        <v>0</v>
      </c>
      <c r="CJ121" s="9">
        <f t="shared" si="98"/>
        <v>1</v>
      </c>
      <c r="CL121" s="9">
        <f t="shared" si="99"/>
        <v>1</v>
      </c>
      <c r="CM121" s="9">
        <f t="shared" si="100"/>
        <v>0</v>
      </c>
      <c r="CN121" s="9">
        <f t="shared" si="101"/>
        <v>0</v>
      </c>
      <c r="CP121" s="9">
        <f t="shared" si="102"/>
        <v>1</v>
      </c>
      <c r="CQ121" s="9">
        <f t="shared" si="103"/>
        <v>0</v>
      </c>
      <c r="CR121" s="9">
        <f t="shared" si="104"/>
        <v>0</v>
      </c>
      <c r="CT121" s="9">
        <f t="shared" si="105"/>
        <v>1</v>
      </c>
      <c r="CU121" s="9">
        <f t="shared" si="73"/>
        <v>1</v>
      </c>
    </row>
    <row r="122" spans="1:99" x14ac:dyDescent="0.3">
      <c r="A122" s="9" t="s">
        <v>280</v>
      </c>
      <c r="B122" s="9" t="s">
        <v>79</v>
      </c>
      <c r="C122" s="9">
        <v>43.535065000000003</v>
      </c>
      <c r="D122" s="9">
        <v>-79.721652000000006</v>
      </c>
      <c r="E122" s="9">
        <v>18.997972198905334</v>
      </c>
      <c r="F122" s="13">
        <v>43655</v>
      </c>
      <c r="G122" s="11">
        <f t="shared" si="74"/>
        <v>0</v>
      </c>
      <c r="R122" s="32">
        <f t="shared" si="75"/>
        <v>0</v>
      </c>
      <c r="V122" s="19">
        <f t="shared" si="76"/>
        <v>0</v>
      </c>
      <c r="Y122" s="35">
        <f t="shared" si="77"/>
        <v>0</v>
      </c>
      <c r="AB122" s="10">
        <f t="shared" si="78"/>
        <v>0</v>
      </c>
      <c r="AG122" s="32">
        <f t="shared" si="79"/>
        <v>2</v>
      </c>
      <c r="AJ122" s="19">
        <f t="shared" si="80"/>
        <v>0</v>
      </c>
      <c r="AL122" s="19">
        <f t="shared" si="81"/>
        <v>0</v>
      </c>
      <c r="AO122" s="19">
        <f t="shared" si="82"/>
        <v>0</v>
      </c>
      <c r="AS122" s="33">
        <f t="shared" si="83"/>
        <v>2</v>
      </c>
      <c r="AU122" s="18">
        <v>2</v>
      </c>
      <c r="BB122" s="45">
        <f t="shared" si="84"/>
        <v>0</v>
      </c>
      <c r="BG122" s="44">
        <f t="shared" si="85"/>
        <v>0</v>
      </c>
      <c r="BJ122" s="26">
        <v>1</v>
      </c>
      <c r="BM122" s="9">
        <f t="shared" si="86"/>
        <v>0</v>
      </c>
      <c r="BN122" s="9">
        <v>3</v>
      </c>
      <c r="BO122" s="9">
        <v>1</v>
      </c>
      <c r="BP122" s="9">
        <v>4</v>
      </c>
      <c r="BV122" s="9">
        <f t="shared" si="87"/>
        <v>2</v>
      </c>
      <c r="BW122" s="9">
        <f t="shared" si="88"/>
        <v>0</v>
      </c>
      <c r="BX122" s="9">
        <f t="shared" si="89"/>
        <v>0</v>
      </c>
      <c r="BY122" s="9">
        <f t="shared" si="90"/>
        <v>0</v>
      </c>
      <c r="BZ122" s="9">
        <f t="shared" si="91"/>
        <v>0</v>
      </c>
      <c r="CA122" s="9">
        <f t="shared" si="92"/>
        <v>0</v>
      </c>
      <c r="CB122" s="9">
        <f t="shared" si="93"/>
        <v>0</v>
      </c>
      <c r="CC122" s="9">
        <f t="shared" si="94"/>
        <v>0</v>
      </c>
      <c r="CD122" s="9">
        <f t="shared" si="95"/>
        <v>0</v>
      </c>
      <c r="CE122" s="9">
        <f t="shared" si="62"/>
        <v>0</v>
      </c>
      <c r="CF122" s="9">
        <f t="shared" si="96"/>
        <v>0</v>
      </c>
      <c r="CH122" s="9">
        <f t="shared" si="97"/>
        <v>3</v>
      </c>
      <c r="CJ122" s="9">
        <f t="shared" si="98"/>
        <v>2</v>
      </c>
      <c r="CL122" s="9">
        <f t="shared" si="99"/>
        <v>3</v>
      </c>
      <c r="CM122" s="9">
        <f t="shared" si="100"/>
        <v>0</v>
      </c>
      <c r="CN122" s="9">
        <f t="shared" si="101"/>
        <v>0</v>
      </c>
      <c r="CP122" s="9">
        <f t="shared" si="102"/>
        <v>2</v>
      </c>
      <c r="CQ122" s="9">
        <f t="shared" si="103"/>
        <v>0</v>
      </c>
      <c r="CR122" s="9">
        <f t="shared" si="104"/>
        <v>0</v>
      </c>
      <c r="CT122" s="9">
        <f t="shared" si="105"/>
        <v>2</v>
      </c>
      <c r="CU122" s="9">
        <f t="shared" si="73"/>
        <v>1</v>
      </c>
    </row>
    <row r="123" spans="1:99" x14ac:dyDescent="0.3">
      <c r="A123" s="9" t="s">
        <v>280</v>
      </c>
      <c r="B123" s="9" t="s">
        <v>82</v>
      </c>
      <c r="C123" s="9">
        <v>43.535065000000003</v>
      </c>
      <c r="D123" s="9">
        <v>-79.721652000000006</v>
      </c>
      <c r="E123" s="9">
        <v>18.997972198905334</v>
      </c>
      <c r="F123" s="13">
        <v>43655</v>
      </c>
      <c r="G123" s="11">
        <f t="shared" si="74"/>
        <v>0</v>
      </c>
      <c r="R123" s="32">
        <f t="shared" si="75"/>
        <v>0</v>
      </c>
      <c r="V123" s="19">
        <f t="shared" si="76"/>
        <v>0</v>
      </c>
      <c r="Y123" s="35">
        <f t="shared" si="77"/>
        <v>0</v>
      </c>
      <c r="AB123" s="10">
        <f t="shared" si="78"/>
        <v>0</v>
      </c>
      <c r="AG123" s="32">
        <f t="shared" si="79"/>
        <v>0</v>
      </c>
      <c r="AJ123" s="19">
        <f t="shared" si="80"/>
        <v>0</v>
      </c>
      <c r="AL123" s="19">
        <f t="shared" si="81"/>
        <v>0</v>
      </c>
      <c r="AO123" s="19">
        <f t="shared" si="82"/>
        <v>0</v>
      </c>
      <c r="AS123" s="33">
        <f t="shared" si="83"/>
        <v>0</v>
      </c>
      <c r="BB123" s="45">
        <f t="shared" si="84"/>
        <v>0</v>
      </c>
      <c r="BG123" s="44">
        <f t="shared" si="85"/>
        <v>0</v>
      </c>
      <c r="BJ123" s="26">
        <v>1</v>
      </c>
      <c r="BM123" s="9">
        <f t="shared" si="86"/>
        <v>1</v>
      </c>
      <c r="BN123" s="9">
        <v>4</v>
      </c>
      <c r="BO123" s="9">
        <v>1</v>
      </c>
      <c r="BP123" s="9">
        <v>6</v>
      </c>
      <c r="BR123" s="9" t="s">
        <v>173</v>
      </c>
      <c r="BV123" s="9">
        <f t="shared" si="87"/>
        <v>0</v>
      </c>
      <c r="BW123" s="9">
        <f t="shared" si="88"/>
        <v>0</v>
      </c>
      <c r="BX123" s="9">
        <f t="shared" si="89"/>
        <v>0</v>
      </c>
      <c r="BY123" s="9">
        <f t="shared" si="90"/>
        <v>0</v>
      </c>
      <c r="BZ123" s="9">
        <f t="shared" si="91"/>
        <v>0</v>
      </c>
      <c r="CA123" s="9">
        <f t="shared" si="92"/>
        <v>0</v>
      </c>
      <c r="CB123" s="9">
        <f t="shared" si="93"/>
        <v>0</v>
      </c>
      <c r="CC123" s="9">
        <f t="shared" si="94"/>
        <v>0</v>
      </c>
      <c r="CD123" s="9">
        <f t="shared" si="95"/>
        <v>0</v>
      </c>
      <c r="CE123" s="9">
        <f t="shared" si="62"/>
        <v>0</v>
      </c>
      <c r="CF123" s="9">
        <f t="shared" si="96"/>
        <v>0</v>
      </c>
      <c r="CH123" s="9">
        <f t="shared" si="97"/>
        <v>1</v>
      </c>
      <c r="CJ123" s="9">
        <f t="shared" si="98"/>
        <v>0</v>
      </c>
      <c r="CL123" s="9">
        <f t="shared" si="99"/>
        <v>1</v>
      </c>
      <c r="CM123" s="9">
        <f t="shared" si="100"/>
        <v>0</v>
      </c>
      <c r="CN123" s="9">
        <f t="shared" si="101"/>
        <v>0</v>
      </c>
      <c r="CP123" s="9">
        <f t="shared" si="102"/>
        <v>0</v>
      </c>
      <c r="CQ123" s="9">
        <f t="shared" si="103"/>
        <v>0</v>
      </c>
      <c r="CR123" s="9">
        <f t="shared" si="104"/>
        <v>0</v>
      </c>
      <c r="CT123" s="9">
        <f t="shared" si="105"/>
        <v>1</v>
      </c>
      <c r="CU123" s="9">
        <f t="shared" si="73"/>
        <v>0</v>
      </c>
    </row>
    <row r="124" spans="1:99" x14ac:dyDescent="0.3">
      <c r="A124" s="9" t="s">
        <v>280</v>
      </c>
      <c r="B124" s="9" t="s">
        <v>83</v>
      </c>
      <c r="C124" s="9">
        <v>43.535065000000003</v>
      </c>
      <c r="D124" s="9">
        <v>-79.721652000000006</v>
      </c>
      <c r="E124" s="9">
        <v>18.997972198905334</v>
      </c>
      <c r="F124" s="13">
        <v>43655</v>
      </c>
      <c r="G124" s="11">
        <f t="shared" si="74"/>
        <v>0</v>
      </c>
      <c r="R124" s="32">
        <f t="shared" si="75"/>
        <v>0</v>
      </c>
      <c r="V124" s="19">
        <f t="shared" si="76"/>
        <v>0</v>
      </c>
      <c r="Y124" s="35">
        <f t="shared" si="77"/>
        <v>0</v>
      </c>
      <c r="AB124" s="10">
        <f t="shared" si="78"/>
        <v>0</v>
      </c>
      <c r="AG124" s="32">
        <f t="shared" si="79"/>
        <v>1</v>
      </c>
      <c r="AJ124" s="19">
        <f t="shared" si="80"/>
        <v>0</v>
      </c>
      <c r="AL124" s="19">
        <f t="shared" si="81"/>
        <v>0</v>
      </c>
      <c r="AO124" s="19">
        <f t="shared" si="82"/>
        <v>0</v>
      </c>
      <c r="AS124" s="33">
        <f t="shared" si="83"/>
        <v>1</v>
      </c>
      <c r="AW124" s="18">
        <v>1</v>
      </c>
      <c r="BB124" s="45">
        <f t="shared" si="84"/>
        <v>0</v>
      </c>
      <c r="BG124" s="44">
        <f t="shared" si="85"/>
        <v>0</v>
      </c>
      <c r="BJ124" s="26">
        <v>1</v>
      </c>
      <c r="BM124" s="9">
        <f t="shared" si="86"/>
        <v>1</v>
      </c>
      <c r="BN124" s="9">
        <v>5</v>
      </c>
      <c r="BO124" s="9">
        <v>0</v>
      </c>
      <c r="BP124" s="9">
        <v>6</v>
      </c>
      <c r="BR124" s="9" t="s">
        <v>174</v>
      </c>
      <c r="BV124" s="9">
        <f t="shared" si="87"/>
        <v>1</v>
      </c>
      <c r="BW124" s="9">
        <f t="shared" si="88"/>
        <v>0</v>
      </c>
      <c r="BX124" s="9">
        <f t="shared" si="89"/>
        <v>0</v>
      </c>
      <c r="BY124" s="9">
        <f t="shared" si="90"/>
        <v>0</v>
      </c>
      <c r="BZ124" s="9">
        <f t="shared" si="91"/>
        <v>0</v>
      </c>
      <c r="CA124" s="9">
        <f t="shared" si="92"/>
        <v>0</v>
      </c>
      <c r="CB124" s="9">
        <f t="shared" si="93"/>
        <v>0</v>
      </c>
      <c r="CC124" s="9">
        <f t="shared" si="94"/>
        <v>0</v>
      </c>
      <c r="CD124" s="9">
        <f t="shared" si="95"/>
        <v>0</v>
      </c>
      <c r="CE124" s="9">
        <f t="shared" si="62"/>
        <v>0</v>
      </c>
      <c r="CF124" s="9">
        <f t="shared" si="96"/>
        <v>0</v>
      </c>
      <c r="CH124" s="9">
        <f t="shared" si="97"/>
        <v>2</v>
      </c>
      <c r="CJ124" s="9">
        <f t="shared" si="98"/>
        <v>1</v>
      </c>
      <c r="CL124" s="9">
        <f t="shared" si="99"/>
        <v>2</v>
      </c>
      <c r="CM124" s="9">
        <f t="shared" si="100"/>
        <v>0</v>
      </c>
      <c r="CN124" s="9">
        <f t="shared" si="101"/>
        <v>0</v>
      </c>
      <c r="CP124" s="9">
        <f t="shared" si="102"/>
        <v>1</v>
      </c>
      <c r="CQ124" s="9">
        <f t="shared" si="103"/>
        <v>0</v>
      </c>
      <c r="CR124" s="9">
        <f t="shared" si="104"/>
        <v>0</v>
      </c>
      <c r="CT124" s="9">
        <f t="shared" si="105"/>
        <v>2</v>
      </c>
      <c r="CU124" s="9">
        <f t="shared" si="73"/>
        <v>1</v>
      </c>
    </row>
    <row r="125" spans="1:99" x14ac:dyDescent="0.3">
      <c r="A125" s="9" t="s">
        <v>259</v>
      </c>
      <c r="B125" s="9" t="s">
        <v>79</v>
      </c>
      <c r="C125" s="9">
        <v>43.669676000000003</v>
      </c>
      <c r="D125" s="9">
        <v>-79.422881000000004</v>
      </c>
      <c r="E125" s="9">
        <v>2.2919132492652632</v>
      </c>
      <c r="F125" s="13">
        <v>43650</v>
      </c>
      <c r="G125" s="11">
        <f t="shared" si="74"/>
        <v>0</v>
      </c>
      <c r="R125" s="32">
        <f t="shared" si="75"/>
        <v>0</v>
      </c>
      <c r="V125" s="19">
        <f t="shared" si="76"/>
        <v>0</v>
      </c>
      <c r="Y125" s="35">
        <f t="shared" si="77"/>
        <v>0</v>
      </c>
      <c r="AB125" s="10">
        <f t="shared" si="78"/>
        <v>0</v>
      </c>
      <c r="AG125" s="32">
        <f t="shared" si="79"/>
        <v>1</v>
      </c>
      <c r="AH125" s="29">
        <v>1</v>
      </c>
      <c r="AJ125" s="19">
        <f t="shared" si="80"/>
        <v>0</v>
      </c>
      <c r="AL125" s="19">
        <f t="shared" si="81"/>
        <v>0</v>
      </c>
      <c r="AO125" s="19">
        <f t="shared" si="82"/>
        <v>0</v>
      </c>
      <c r="AS125" s="33">
        <f t="shared" si="83"/>
        <v>0</v>
      </c>
      <c r="BB125" s="45">
        <f t="shared" si="84"/>
        <v>0</v>
      </c>
      <c r="BG125" s="44">
        <f t="shared" si="85"/>
        <v>0</v>
      </c>
      <c r="BM125" s="9">
        <f t="shared" si="86"/>
        <v>0</v>
      </c>
      <c r="BN125" s="9">
        <v>2</v>
      </c>
      <c r="BO125" s="9">
        <v>1</v>
      </c>
      <c r="BP125" s="9">
        <v>3</v>
      </c>
      <c r="BR125" s="9" t="s">
        <v>176</v>
      </c>
      <c r="BV125" s="9">
        <f t="shared" si="87"/>
        <v>0</v>
      </c>
      <c r="BW125" s="9">
        <f t="shared" si="88"/>
        <v>0</v>
      </c>
      <c r="BX125" s="9">
        <f t="shared" si="89"/>
        <v>0</v>
      </c>
      <c r="BY125" s="9">
        <f t="shared" si="90"/>
        <v>0</v>
      </c>
      <c r="BZ125" s="9">
        <f t="shared" si="91"/>
        <v>0</v>
      </c>
      <c r="CA125" s="9">
        <f t="shared" si="92"/>
        <v>0</v>
      </c>
      <c r="CB125" s="9">
        <f t="shared" si="93"/>
        <v>0</v>
      </c>
      <c r="CC125" s="9">
        <f t="shared" si="94"/>
        <v>0</v>
      </c>
      <c r="CD125" s="9">
        <f t="shared" si="95"/>
        <v>0</v>
      </c>
      <c r="CE125" s="9">
        <f t="shared" si="62"/>
        <v>0</v>
      </c>
      <c r="CF125" s="9">
        <f t="shared" si="96"/>
        <v>0</v>
      </c>
      <c r="CH125" s="9">
        <f t="shared" si="97"/>
        <v>0</v>
      </c>
      <c r="CJ125" s="9">
        <f t="shared" si="98"/>
        <v>1</v>
      </c>
      <c r="CL125" s="9">
        <f t="shared" si="99"/>
        <v>0</v>
      </c>
      <c r="CM125" s="9">
        <f t="shared" si="100"/>
        <v>0</v>
      </c>
      <c r="CN125" s="9">
        <f t="shared" si="101"/>
        <v>1</v>
      </c>
      <c r="CP125" s="9">
        <f t="shared" si="102"/>
        <v>0</v>
      </c>
      <c r="CQ125" s="9">
        <f t="shared" si="103"/>
        <v>0</v>
      </c>
      <c r="CR125" s="9">
        <f t="shared" si="104"/>
        <v>1</v>
      </c>
      <c r="CT125" s="9">
        <f t="shared" si="105"/>
        <v>0</v>
      </c>
      <c r="CU125" s="9">
        <f t="shared" si="73"/>
        <v>0</v>
      </c>
    </row>
    <row r="126" spans="1:99" x14ac:dyDescent="0.3">
      <c r="A126" s="9" t="s">
        <v>259</v>
      </c>
      <c r="B126" s="9" t="s">
        <v>82</v>
      </c>
      <c r="C126" s="9">
        <v>43.669676000000003</v>
      </c>
      <c r="D126" s="9">
        <v>-79.422881000000004</v>
      </c>
      <c r="E126" s="9">
        <v>2.2919132492652632</v>
      </c>
      <c r="F126" s="13">
        <v>43650</v>
      </c>
      <c r="G126" s="11">
        <f t="shared" si="74"/>
        <v>0</v>
      </c>
      <c r="R126" s="32">
        <f t="shared" si="75"/>
        <v>0</v>
      </c>
      <c r="V126" s="19">
        <f t="shared" si="76"/>
        <v>0</v>
      </c>
      <c r="Y126" s="35">
        <f t="shared" si="77"/>
        <v>0</v>
      </c>
      <c r="AB126" s="10">
        <f t="shared" si="78"/>
        <v>0</v>
      </c>
      <c r="AG126" s="32">
        <f t="shared" si="79"/>
        <v>1</v>
      </c>
      <c r="AJ126" s="19">
        <f t="shared" si="80"/>
        <v>0</v>
      </c>
      <c r="AL126" s="19">
        <f t="shared" si="81"/>
        <v>0</v>
      </c>
      <c r="AO126" s="19">
        <f t="shared" si="82"/>
        <v>0</v>
      </c>
      <c r="AS126" s="33">
        <f t="shared" si="83"/>
        <v>1</v>
      </c>
      <c r="AW126" s="18">
        <v>1</v>
      </c>
      <c r="BB126" s="45">
        <f t="shared" si="84"/>
        <v>0</v>
      </c>
      <c r="BG126" s="44">
        <f t="shared" si="85"/>
        <v>0</v>
      </c>
      <c r="BM126" s="9">
        <f t="shared" si="86"/>
        <v>0</v>
      </c>
      <c r="BN126" s="9">
        <v>3</v>
      </c>
      <c r="BO126" s="9">
        <v>1</v>
      </c>
      <c r="BP126" s="9">
        <v>4</v>
      </c>
      <c r="BV126" s="9">
        <f t="shared" si="87"/>
        <v>1</v>
      </c>
      <c r="BW126" s="9">
        <f t="shared" si="88"/>
        <v>0</v>
      </c>
      <c r="BX126" s="9">
        <f t="shared" si="89"/>
        <v>0</v>
      </c>
      <c r="BY126" s="9">
        <f t="shared" si="90"/>
        <v>0</v>
      </c>
      <c r="BZ126" s="9">
        <f t="shared" si="91"/>
        <v>0</v>
      </c>
      <c r="CA126" s="9">
        <f t="shared" si="92"/>
        <v>0</v>
      </c>
      <c r="CB126" s="9">
        <f t="shared" si="93"/>
        <v>0</v>
      </c>
      <c r="CC126" s="9">
        <f t="shared" si="94"/>
        <v>0</v>
      </c>
      <c r="CD126" s="9">
        <f t="shared" si="95"/>
        <v>0</v>
      </c>
      <c r="CE126" s="9">
        <f t="shared" si="62"/>
        <v>0</v>
      </c>
      <c r="CF126" s="9">
        <f t="shared" si="96"/>
        <v>0</v>
      </c>
      <c r="CH126" s="9">
        <f t="shared" si="97"/>
        <v>1</v>
      </c>
      <c r="CJ126" s="9">
        <f t="shared" si="98"/>
        <v>1</v>
      </c>
      <c r="CL126" s="9">
        <f t="shared" si="99"/>
        <v>1</v>
      </c>
      <c r="CM126" s="9">
        <f t="shared" si="100"/>
        <v>0</v>
      </c>
      <c r="CN126" s="9">
        <f t="shared" si="101"/>
        <v>0</v>
      </c>
      <c r="CP126" s="9">
        <f t="shared" si="102"/>
        <v>1</v>
      </c>
      <c r="CQ126" s="9">
        <f t="shared" si="103"/>
        <v>0</v>
      </c>
      <c r="CR126" s="9">
        <f t="shared" si="104"/>
        <v>0</v>
      </c>
      <c r="CT126" s="9">
        <f t="shared" si="105"/>
        <v>1</v>
      </c>
      <c r="CU126" s="9">
        <f t="shared" si="73"/>
        <v>1</v>
      </c>
    </row>
    <row r="127" spans="1:99" x14ac:dyDescent="0.3">
      <c r="A127" s="9" t="s">
        <v>259</v>
      </c>
      <c r="B127" s="9" t="s">
        <v>83</v>
      </c>
      <c r="C127" s="9">
        <v>43.669676000000003</v>
      </c>
      <c r="D127" s="9">
        <v>-79.422881000000004</v>
      </c>
      <c r="E127" s="9">
        <v>2.2919132492652632</v>
      </c>
      <c r="F127" s="13">
        <v>43650</v>
      </c>
      <c r="G127" s="11">
        <f t="shared" si="74"/>
        <v>0</v>
      </c>
      <c r="R127" s="32">
        <f t="shared" si="75"/>
        <v>0</v>
      </c>
      <c r="V127" s="19">
        <f t="shared" si="76"/>
        <v>0</v>
      </c>
      <c r="Y127" s="35">
        <f t="shared" si="77"/>
        <v>0</v>
      </c>
      <c r="AB127" s="10">
        <f t="shared" si="78"/>
        <v>0</v>
      </c>
      <c r="AG127" s="32">
        <f t="shared" si="79"/>
        <v>0</v>
      </c>
      <c r="AJ127" s="19">
        <f t="shared" si="80"/>
        <v>0</v>
      </c>
      <c r="AL127" s="19">
        <f t="shared" si="81"/>
        <v>0</v>
      </c>
      <c r="AO127" s="19">
        <f t="shared" si="82"/>
        <v>0</v>
      </c>
      <c r="AS127" s="33">
        <f t="shared" si="83"/>
        <v>0</v>
      </c>
      <c r="BB127" s="45">
        <f t="shared" si="84"/>
        <v>0</v>
      </c>
      <c r="BG127" s="44">
        <f t="shared" si="85"/>
        <v>0</v>
      </c>
      <c r="BM127" s="9">
        <f t="shared" si="86"/>
        <v>0</v>
      </c>
      <c r="BN127" s="9">
        <v>3</v>
      </c>
      <c r="BO127" s="9">
        <v>1</v>
      </c>
      <c r="BP127" s="9">
        <v>4</v>
      </c>
      <c r="BR127" s="9" t="s">
        <v>177</v>
      </c>
      <c r="BV127" s="9">
        <f t="shared" si="87"/>
        <v>0</v>
      </c>
      <c r="BW127" s="9">
        <f t="shared" si="88"/>
        <v>0</v>
      </c>
      <c r="BX127" s="9">
        <f t="shared" si="89"/>
        <v>0</v>
      </c>
      <c r="BY127" s="9">
        <f t="shared" si="90"/>
        <v>0</v>
      </c>
      <c r="BZ127" s="9">
        <f t="shared" si="91"/>
        <v>0</v>
      </c>
      <c r="CA127" s="9">
        <f t="shared" si="92"/>
        <v>0</v>
      </c>
      <c r="CB127" s="9">
        <f t="shared" si="93"/>
        <v>0</v>
      </c>
      <c r="CC127" s="9">
        <f t="shared" si="94"/>
        <v>0</v>
      </c>
      <c r="CD127" s="9">
        <f t="shared" si="95"/>
        <v>0</v>
      </c>
      <c r="CE127" s="9">
        <f t="shared" si="62"/>
        <v>0</v>
      </c>
      <c r="CF127" s="9">
        <f t="shared" si="96"/>
        <v>0</v>
      </c>
      <c r="CH127" s="9">
        <f t="shared" si="97"/>
        <v>0</v>
      </c>
      <c r="CJ127" s="9">
        <f t="shared" si="98"/>
        <v>0</v>
      </c>
      <c r="CL127" s="9">
        <f t="shared" si="99"/>
        <v>0</v>
      </c>
      <c r="CM127" s="9">
        <f t="shared" si="100"/>
        <v>0</v>
      </c>
      <c r="CN127" s="9">
        <f t="shared" si="101"/>
        <v>0</v>
      </c>
      <c r="CP127" s="9">
        <f t="shared" si="102"/>
        <v>0</v>
      </c>
      <c r="CQ127" s="9">
        <f t="shared" si="103"/>
        <v>0</v>
      </c>
      <c r="CR127" s="9">
        <f t="shared" si="104"/>
        <v>0</v>
      </c>
      <c r="CT127" s="9">
        <f t="shared" si="105"/>
        <v>0</v>
      </c>
      <c r="CU127" s="9">
        <f t="shared" si="73"/>
        <v>0</v>
      </c>
    </row>
    <row r="128" spans="1:99" x14ac:dyDescent="0.3">
      <c r="A128" s="9" t="s">
        <v>258</v>
      </c>
      <c r="B128" s="9" t="s">
        <v>79</v>
      </c>
      <c r="C128" s="9">
        <v>43.680726</v>
      </c>
      <c r="D128" s="9">
        <v>-79.411250999999993</v>
      </c>
      <c r="E128" s="9">
        <v>2.2676667969489746</v>
      </c>
      <c r="F128" s="13">
        <v>43650</v>
      </c>
      <c r="G128" s="11">
        <f t="shared" si="74"/>
        <v>0</v>
      </c>
      <c r="R128" s="32">
        <f t="shared" si="75"/>
        <v>0</v>
      </c>
      <c r="V128" s="19">
        <f t="shared" si="76"/>
        <v>0</v>
      </c>
      <c r="Y128" s="35">
        <f t="shared" si="77"/>
        <v>0</v>
      </c>
      <c r="AB128" s="10">
        <f t="shared" si="78"/>
        <v>0</v>
      </c>
      <c r="AG128" s="32">
        <f t="shared" si="79"/>
        <v>1</v>
      </c>
      <c r="AH128" s="29">
        <v>1</v>
      </c>
      <c r="AJ128" s="19">
        <f t="shared" si="80"/>
        <v>0</v>
      </c>
      <c r="AL128" s="19">
        <f t="shared" si="81"/>
        <v>0</v>
      </c>
      <c r="AO128" s="19">
        <f t="shared" si="82"/>
        <v>0</v>
      </c>
      <c r="AS128" s="33">
        <f t="shared" si="83"/>
        <v>0</v>
      </c>
      <c r="BB128" s="45">
        <f t="shared" si="84"/>
        <v>0</v>
      </c>
      <c r="BG128" s="44">
        <f t="shared" si="85"/>
        <v>0</v>
      </c>
      <c r="BM128" s="9">
        <f t="shared" si="86"/>
        <v>0</v>
      </c>
      <c r="BN128" s="9">
        <v>3</v>
      </c>
      <c r="BO128" s="9">
        <v>1</v>
      </c>
      <c r="BP128" s="9">
        <v>4</v>
      </c>
      <c r="BV128" s="9">
        <f t="shared" si="87"/>
        <v>0</v>
      </c>
      <c r="BW128" s="9">
        <f t="shared" si="88"/>
        <v>0</v>
      </c>
      <c r="BX128" s="9">
        <f t="shared" si="89"/>
        <v>0</v>
      </c>
      <c r="BY128" s="9">
        <f t="shared" si="90"/>
        <v>0</v>
      </c>
      <c r="BZ128" s="9">
        <f t="shared" si="91"/>
        <v>0</v>
      </c>
      <c r="CA128" s="9">
        <f t="shared" si="92"/>
        <v>0</v>
      </c>
      <c r="CB128" s="9">
        <f t="shared" si="93"/>
        <v>0</v>
      </c>
      <c r="CC128" s="9">
        <f t="shared" si="94"/>
        <v>0</v>
      </c>
      <c r="CD128" s="9">
        <f t="shared" si="95"/>
        <v>0</v>
      </c>
      <c r="CE128" s="9">
        <f t="shared" si="62"/>
        <v>0</v>
      </c>
      <c r="CF128" s="9">
        <f t="shared" si="96"/>
        <v>0</v>
      </c>
      <c r="CH128" s="9">
        <f t="shared" si="97"/>
        <v>0</v>
      </c>
      <c r="CJ128" s="9">
        <f t="shared" si="98"/>
        <v>1</v>
      </c>
      <c r="CL128" s="9">
        <f t="shared" si="99"/>
        <v>0</v>
      </c>
      <c r="CM128" s="9">
        <f t="shared" si="100"/>
        <v>0</v>
      </c>
      <c r="CN128" s="9">
        <f t="shared" si="101"/>
        <v>1</v>
      </c>
      <c r="CP128" s="9">
        <f t="shared" si="102"/>
        <v>0</v>
      </c>
      <c r="CQ128" s="9">
        <f t="shared" si="103"/>
        <v>0</v>
      </c>
      <c r="CR128" s="9">
        <f t="shared" si="104"/>
        <v>1</v>
      </c>
      <c r="CT128" s="9">
        <f t="shared" si="105"/>
        <v>0</v>
      </c>
      <c r="CU128" s="9">
        <f t="shared" si="73"/>
        <v>0</v>
      </c>
    </row>
    <row r="129" spans="1:99" x14ac:dyDescent="0.3">
      <c r="A129" s="9" t="s">
        <v>258</v>
      </c>
      <c r="B129" s="9" t="s">
        <v>82</v>
      </c>
      <c r="C129" s="9">
        <v>43.680726</v>
      </c>
      <c r="D129" s="9">
        <v>-79.411250999999993</v>
      </c>
      <c r="E129" s="9">
        <v>2.2676667969489746</v>
      </c>
      <c r="F129" s="13">
        <v>43650</v>
      </c>
      <c r="G129" s="11">
        <f t="shared" si="74"/>
        <v>0</v>
      </c>
      <c r="R129" s="32">
        <f t="shared" si="75"/>
        <v>0</v>
      </c>
      <c r="V129" s="19">
        <f t="shared" si="76"/>
        <v>0</v>
      </c>
      <c r="Y129" s="35">
        <f t="shared" si="77"/>
        <v>0</v>
      </c>
      <c r="AB129" s="10">
        <f t="shared" si="78"/>
        <v>0</v>
      </c>
      <c r="AG129" s="32">
        <f t="shared" si="79"/>
        <v>0</v>
      </c>
      <c r="AJ129" s="19">
        <f t="shared" si="80"/>
        <v>0</v>
      </c>
      <c r="AL129" s="19">
        <f t="shared" si="81"/>
        <v>0</v>
      </c>
      <c r="AO129" s="19">
        <f t="shared" si="82"/>
        <v>0</v>
      </c>
      <c r="AS129" s="33">
        <f t="shared" si="83"/>
        <v>0</v>
      </c>
      <c r="BB129" s="45">
        <f t="shared" si="84"/>
        <v>0</v>
      </c>
      <c r="BG129" s="44">
        <f t="shared" si="85"/>
        <v>0</v>
      </c>
      <c r="BM129" s="9">
        <f t="shared" si="86"/>
        <v>0</v>
      </c>
      <c r="BN129" s="9">
        <v>2</v>
      </c>
      <c r="BO129" s="9">
        <v>3</v>
      </c>
      <c r="BP129" s="9">
        <v>5</v>
      </c>
      <c r="BV129" s="9">
        <f t="shared" si="87"/>
        <v>0</v>
      </c>
      <c r="BW129" s="9">
        <f t="shared" si="88"/>
        <v>0</v>
      </c>
      <c r="BX129" s="9">
        <f t="shared" si="89"/>
        <v>0</v>
      </c>
      <c r="BY129" s="9">
        <f t="shared" si="90"/>
        <v>0</v>
      </c>
      <c r="BZ129" s="9">
        <f t="shared" si="91"/>
        <v>0</v>
      </c>
      <c r="CA129" s="9">
        <f t="shared" si="92"/>
        <v>0</v>
      </c>
      <c r="CB129" s="9">
        <f t="shared" si="93"/>
        <v>0</v>
      </c>
      <c r="CC129" s="9">
        <f t="shared" si="94"/>
        <v>0</v>
      </c>
      <c r="CD129" s="9">
        <f t="shared" si="95"/>
        <v>0</v>
      </c>
      <c r="CE129" s="9">
        <f t="shared" si="62"/>
        <v>0</v>
      </c>
      <c r="CF129" s="9">
        <f t="shared" si="96"/>
        <v>0</v>
      </c>
      <c r="CH129" s="9">
        <f t="shared" si="97"/>
        <v>0</v>
      </c>
      <c r="CJ129" s="9">
        <f t="shared" si="98"/>
        <v>0</v>
      </c>
      <c r="CL129" s="9">
        <f t="shared" si="99"/>
        <v>0</v>
      </c>
      <c r="CM129" s="9">
        <f t="shared" si="100"/>
        <v>0</v>
      </c>
      <c r="CN129" s="9">
        <f t="shared" si="101"/>
        <v>0</v>
      </c>
      <c r="CP129" s="9">
        <f t="shared" si="102"/>
        <v>0</v>
      </c>
      <c r="CQ129" s="9">
        <f t="shared" si="103"/>
        <v>0</v>
      </c>
      <c r="CR129" s="9">
        <f t="shared" si="104"/>
        <v>0</v>
      </c>
      <c r="CT129" s="9">
        <f t="shared" si="105"/>
        <v>0</v>
      </c>
      <c r="CU129" s="9">
        <f t="shared" si="73"/>
        <v>0</v>
      </c>
    </row>
    <row r="130" spans="1:99" x14ac:dyDescent="0.3">
      <c r="A130" s="9" t="s">
        <v>315</v>
      </c>
      <c r="B130" s="9" t="s">
        <v>219</v>
      </c>
      <c r="C130" s="9">
        <v>43.691138000000002</v>
      </c>
      <c r="D130" s="9">
        <v>-79.427942999999999</v>
      </c>
      <c r="E130" s="9">
        <v>3.3631770290318577</v>
      </c>
      <c r="F130" s="13">
        <v>43650</v>
      </c>
      <c r="G130" s="11">
        <f t="shared" si="74"/>
        <v>0</v>
      </c>
      <c r="R130" s="32">
        <f t="shared" si="75"/>
        <v>0</v>
      </c>
      <c r="V130" s="19">
        <f t="shared" si="76"/>
        <v>0</v>
      </c>
      <c r="Y130" s="35">
        <f t="shared" si="77"/>
        <v>0</v>
      </c>
      <c r="AB130" s="10">
        <f t="shared" si="78"/>
        <v>0</v>
      </c>
      <c r="AG130" s="32">
        <f t="shared" si="79"/>
        <v>0</v>
      </c>
      <c r="AJ130" s="19">
        <f t="shared" si="80"/>
        <v>0</v>
      </c>
      <c r="AL130" s="19">
        <f t="shared" si="81"/>
        <v>0</v>
      </c>
      <c r="AO130" s="19">
        <f t="shared" si="82"/>
        <v>0</v>
      </c>
      <c r="AS130" s="33">
        <f t="shared" si="83"/>
        <v>0</v>
      </c>
      <c r="BB130" s="45">
        <f t="shared" si="84"/>
        <v>0</v>
      </c>
      <c r="BG130" s="44">
        <f t="shared" si="85"/>
        <v>0</v>
      </c>
      <c r="BM130" s="9">
        <f t="shared" si="86"/>
        <v>1</v>
      </c>
      <c r="BN130" s="9">
        <v>6</v>
      </c>
      <c r="BO130" s="9">
        <v>0</v>
      </c>
      <c r="BP130" s="9">
        <v>7</v>
      </c>
      <c r="BR130" s="9" t="s">
        <v>179</v>
      </c>
      <c r="BV130" s="9">
        <f t="shared" ref="BV130:BV161" si="106">AT130+AU130+AW130+AV130+BA130+AX130+AY130+AZ130</f>
        <v>0</v>
      </c>
      <c r="BW130" s="9">
        <f t="shared" ref="BW130:BW161" si="107" xml:space="preserve"> AM130+AN130</f>
        <v>0</v>
      </c>
      <c r="BX130" s="9">
        <f t="shared" ref="BX130:BX161" si="108">W130+X130</f>
        <v>0</v>
      </c>
      <c r="BY130" s="9">
        <f t="shared" ref="BY130:BY161" si="109">AE130+AF130+AK130</f>
        <v>0</v>
      </c>
      <c r="BZ130" s="9">
        <f t="shared" ref="BZ130:BZ161" si="110">S130+T130+U130</f>
        <v>0</v>
      </c>
      <c r="CA130" s="9">
        <f t="shared" ref="CA130:CA161" si="111">H130+I130+J130+K130+Q130+N130+O130+L130+M130+P130</f>
        <v>0</v>
      </c>
      <c r="CB130" s="9">
        <f t="shared" ref="CB130:CB161" si="112" xml:space="preserve"> BC130+BF130+BE130</f>
        <v>0</v>
      </c>
      <c r="CC130" s="9">
        <f t="shared" ref="CC130:CC161" si="113" xml:space="preserve"> BI130+BH130</f>
        <v>0</v>
      </c>
      <c r="CD130" s="9">
        <f t="shared" ref="CD130:CD161" si="114">BD130+BH130+BI130</f>
        <v>0</v>
      </c>
      <c r="CE130" s="9">
        <f t="shared" ref="CE130:CE192" si="115">CB130+CD130</f>
        <v>0</v>
      </c>
      <c r="CF130" s="9">
        <f t="shared" ref="CF130:CF161" si="116">AP130+AQ130+AR130</f>
        <v>0</v>
      </c>
      <c r="CH130" s="9">
        <f t="shared" ref="CH130:CH161" si="117">SUM(AT130:BL130)</f>
        <v>0</v>
      </c>
      <c r="CJ130" s="9">
        <f t="shared" ref="CJ130:CJ161" si="118">AT130+AU130+AH130+AW130+S130+AV130+H130+T130+AM130+AP130+AQ130+W130+I130+Z130+X130+J130+BA130+K130+AN130+AR130+Q130+AX130+AK130+AY130+AI130+AE130+AC130+AF130+AZ130+N130+O130+L130+M130+AD130+P130+U130</f>
        <v>0</v>
      </c>
      <c r="CL130" s="9">
        <f t="shared" ref="CL130:CL161" si="119">CP130+BJ130+BC130+BF130</f>
        <v>0</v>
      </c>
      <c r="CM130" s="9">
        <f t="shared" ref="CM130:CM161" si="120">CQ130+BI130+BE130+BH130</f>
        <v>0</v>
      </c>
      <c r="CN130" s="9">
        <f t="shared" ref="CN130:CN161" si="121">CR130+BD130+Z130+BL130+AA130</f>
        <v>0</v>
      </c>
      <c r="CP130" s="9">
        <f t="shared" ref="CP130:CP161" si="122">AT130+AU130+AW130+S130+AV130+T130+W130+X130+AX130+AY130+AC130+AZ130+AD130+U130</f>
        <v>0</v>
      </c>
      <c r="CQ130" s="9">
        <f t="shared" ref="CQ130:CQ161" si="123">H130+AM130+AP130+AQ130+I130+J130+BA130+K130+AR130+Q130+AK130+AI130+AE130+AF130+N130+O130+L130+M130+P130</f>
        <v>0</v>
      </c>
      <c r="CR130" s="9">
        <f t="shared" ref="CR130:CR161" si="124">AH130+AN130</f>
        <v>0</v>
      </c>
      <c r="CT130" s="9">
        <f t="shared" ref="CT130:CT161" si="125" xml:space="preserve"> COUNTIF(BV130:CF130, "&gt;0") + COUNTIF(BH130, "&gt;0") + COUNTIF(AA130, "&gt;0") + COUNTIF(BL130, "&gt;0") + COUNTIF(BJ130, "&gt;0") + COUNTIF(BI130, "&gt;0") + COUNTIF(BD130,"&gt;0") + COUNTIF(AC130,"&gt;0") + COUNTIF(BF130,"&gt;0") + COUNTIF(BE130,"&gt;0") + COUNTIF(BC130,"&gt;0") + COUNTIF(AD130,"&gt;0") + COUNTIF(AI130,"&gt;0") + COUNTIF(Z130, "&gt;0")</f>
        <v>0</v>
      </c>
      <c r="CU130" s="9">
        <f t="shared" ref="CU130:CU192" si="126" xml:space="preserve"> COUNTIF(BV130:CF130, "&gt;0")</f>
        <v>0</v>
      </c>
    </row>
    <row r="131" spans="1:99" x14ac:dyDescent="0.3">
      <c r="A131" s="9" t="s">
        <v>316</v>
      </c>
      <c r="B131" s="9" t="s">
        <v>219</v>
      </c>
      <c r="C131" s="9">
        <v>43.678759999999997</v>
      </c>
      <c r="D131" s="9">
        <v>-79.431977000000003</v>
      </c>
      <c r="E131" s="9">
        <v>2.9863224976325689</v>
      </c>
      <c r="F131" s="13">
        <v>43650</v>
      </c>
      <c r="G131" s="11">
        <f t="shared" ref="G131:G193" si="127">SUM(H131:Q131)</f>
        <v>0</v>
      </c>
      <c r="R131" s="32">
        <f t="shared" ref="R131:R193" si="128">SUM(S131:V131)</f>
        <v>0</v>
      </c>
      <c r="V131" s="19">
        <f t="shared" ref="V131:V193" si="129">SUM(W131:X131)</f>
        <v>0</v>
      </c>
      <c r="Y131" s="35">
        <f t="shared" ref="Y131:Y193" si="130">SUM(Z131:AA131)</f>
        <v>0</v>
      </c>
      <c r="AB131" s="10">
        <f t="shared" ref="AB131:AB193" si="131">SUM(AC131:AF131)</f>
        <v>0</v>
      </c>
      <c r="AG131" s="32">
        <f t="shared" ref="AG131:AG193" si="132">SUM(AH131,AI131,AJ131,AL131,AO131,AS131)</f>
        <v>0</v>
      </c>
      <c r="AJ131" s="19">
        <f t="shared" ref="AJ131:AJ193" si="133">AK131</f>
        <v>0</v>
      </c>
      <c r="AL131" s="19">
        <f t="shared" ref="AL131:AL193" si="134">SUM(AM131,AN131)</f>
        <v>0</v>
      </c>
      <c r="AO131" s="19">
        <f t="shared" ref="AO131:AO193" si="135">SUM(AP131:AR131)</f>
        <v>0</v>
      </c>
      <c r="AS131" s="33">
        <f t="shared" ref="AS131:AS193" si="136">SUM(AT131:AU131,AW131,AV131,BA131,AX131,AY131,AZ131)</f>
        <v>0</v>
      </c>
      <c r="BB131" s="45">
        <f t="shared" ref="BB131:BB193" si="137">SUM(BC131:BG131)</f>
        <v>0</v>
      </c>
      <c r="BG131" s="44">
        <f t="shared" ref="BG131:BG193" si="138">SUM(BH131:BI131)</f>
        <v>0</v>
      </c>
      <c r="BM131" s="9">
        <f t="shared" ref="BM131:BM171" si="139">BP131-SUM(BN131:BO131)</f>
        <v>0</v>
      </c>
      <c r="BN131" s="9">
        <v>3</v>
      </c>
      <c r="BO131" s="9">
        <v>4</v>
      </c>
      <c r="BP131" s="9">
        <v>7</v>
      </c>
      <c r="BR131" s="9" t="s">
        <v>181</v>
      </c>
      <c r="BV131" s="9">
        <f t="shared" si="106"/>
        <v>0</v>
      </c>
      <c r="BW131" s="9">
        <f t="shared" si="107"/>
        <v>0</v>
      </c>
      <c r="BX131" s="9">
        <f t="shared" si="108"/>
        <v>0</v>
      </c>
      <c r="BY131" s="9">
        <f t="shared" si="109"/>
        <v>0</v>
      </c>
      <c r="BZ131" s="9">
        <f t="shared" si="110"/>
        <v>0</v>
      </c>
      <c r="CA131" s="9">
        <f t="shared" si="111"/>
        <v>0</v>
      </c>
      <c r="CB131" s="9">
        <f t="shared" si="112"/>
        <v>0</v>
      </c>
      <c r="CC131" s="9">
        <f t="shared" si="113"/>
        <v>0</v>
      </c>
      <c r="CD131" s="9">
        <f t="shared" si="114"/>
        <v>0</v>
      </c>
      <c r="CE131" s="9">
        <f t="shared" si="115"/>
        <v>0</v>
      </c>
      <c r="CF131" s="9">
        <f t="shared" si="116"/>
        <v>0</v>
      </c>
      <c r="CH131" s="9">
        <f t="shared" si="117"/>
        <v>0</v>
      </c>
      <c r="CJ131" s="9">
        <f t="shared" si="118"/>
        <v>0</v>
      </c>
      <c r="CL131" s="9">
        <f t="shared" si="119"/>
        <v>0</v>
      </c>
      <c r="CM131" s="9">
        <f t="shared" si="120"/>
        <v>0</v>
      </c>
      <c r="CN131" s="9">
        <f t="shared" si="121"/>
        <v>0</v>
      </c>
      <c r="CP131" s="9">
        <f t="shared" si="122"/>
        <v>0</v>
      </c>
      <c r="CQ131" s="9">
        <f t="shared" si="123"/>
        <v>0</v>
      </c>
      <c r="CR131" s="9">
        <f t="shared" si="124"/>
        <v>0</v>
      </c>
      <c r="CT131" s="9">
        <f t="shared" si="125"/>
        <v>0</v>
      </c>
      <c r="CU131" s="9">
        <f t="shared" si="126"/>
        <v>0</v>
      </c>
    </row>
    <row r="132" spans="1:99" x14ac:dyDescent="0.3">
      <c r="A132" s="9" t="s">
        <v>260</v>
      </c>
      <c r="B132" s="9" t="s">
        <v>79</v>
      </c>
      <c r="C132" s="9">
        <v>43.671067999999998</v>
      </c>
      <c r="D132" s="9">
        <v>-79.452408000000005</v>
      </c>
      <c r="E132" s="9">
        <v>3.7162386032683976</v>
      </c>
      <c r="F132" s="13">
        <v>43650</v>
      </c>
      <c r="G132" s="11">
        <f t="shared" si="127"/>
        <v>0</v>
      </c>
      <c r="R132" s="32">
        <f t="shared" si="128"/>
        <v>1</v>
      </c>
      <c r="S132" s="18">
        <v>1</v>
      </c>
      <c r="V132" s="19">
        <f t="shared" si="129"/>
        <v>0</v>
      </c>
      <c r="Y132" s="35">
        <f t="shared" si="130"/>
        <v>0</v>
      </c>
      <c r="AB132" s="10">
        <f t="shared" si="131"/>
        <v>0</v>
      </c>
      <c r="AG132" s="32">
        <f t="shared" si="132"/>
        <v>1</v>
      </c>
      <c r="AH132" s="29">
        <v>1</v>
      </c>
      <c r="AJ132" s="19">
        <f t="shared" si="133"/>
        <v>0</v>
      </c>
      <c r="AL132" s="19">
        <f t="shared" si="134"/>
        <v>0</v>
      </c>
      <c r="AO132" s="19">
        <f t="shared" si="135"/>
        <v>0</v>
      </c>
      <c r="AS132" s="33">
        <f t="shared" si="136"/>
        <v>0</v>
      </c>
      <c r="BB132" s="45">
        <f t="shared" si="137"/>
        <v>0</v>
      </c>
      <c r="BG132" s="44">
        <f t="shared" si="138"/>
        <v>0</v>
      </c>
      <c r="BM132" s="9">
        <f t="shared" si="139"/>
        <v>0</v>
      </c>
      <c r="BN132" s="9">
        <v>4</v>
      </c>
      <c r="BO132" s="9">
        <v>1</v>
      </c>
      <c r="BP132" s="9">
        <v>5</v>
      </c>
      <c r="BV132" s="9">
        <f t="shared" si="106"/>
        <v>0</v>
      </c>
      <c r="BW132" s="9">
        <f t="shared" si="107"/>
        <v>0</v>
      </c>
      <c r="BX132" s="9">
        <f t="shared" si="108"/>
        <v>0</v>
      </c>
      <c r="BY132" s="9">
        <f t="shared" si="109"/>
        <v>0</v>
      </c>
      <c r="BZ132" s="9">
        <f t="shared" si="110"/>
        <v>1</v>
      </c>
      <c r="CA132" s="9">
        <f t="shared" si="111"/>
        <v>0</v>
      </c>
      <c r="CB132" s="9">
        <f t="shared" si="112"/>
        <v>0</v>
      </c>
      <c r="CC132" s="9">
        <f t="shared" si="113"/>
        <v>0</v>
      </c>
      <c r="CD132" s="9">
        <f t="shared" si="114"/>
        <v>0</v>
      </c>
      <c r="CE132" s="9">
        <f t="shared" si="115"/>
        <v>0</v>
      </c>
      <c r="CF132" s="9">
        <f t="shared" si="116"/>
        <v>0</v>
      </c>
      <c r="CH132" s="9">
        <f t="shared" si="117"/>
        <v>0</v>
      </c>
      <c r="CJ132" s="9">
        <f t="shared" si="118"/>
        <v>2</v>
      </c>
      <c r="CL132" s="9">
        <f t="shared" si="119"/>
        <v>1</v>
      </c>
      <c r="CM132" s="9">
        <f t="shared" si="120"/>
        <v>0</v>
      </c>
      <c r="CN132" s="9">
        <f t="shared" si="121"/>
        <v>1</v>
      </c>
      <c r="CP132" s="9">
        <f t="shared" si="122"/>
        <v>1</v>
      </c>
      <c r="CQ132" s="9">
        <f t="shared" si="123"/>
        <v>0</v>
      </c>
      <c r="CR132" s="9">
        <f t="shared" si="124"/>
        <v>1</v>
      </c>
      <c r="CT132" s="9">
        <f t="shared" si="125"/>
        <v>1</v>
      </c>
      <c r="CU132" s="9">
        <f t="shared" si="126"/>
        <v>1</v>
      </c>
    </row>
    <row r="133" spans="1:99" x14ac:dyDescent="0.3">
      <c r="A133" s="9" t="s">
        <v>260</v>
      </c>
      <c r="B133" s="9" t="s">
        <v>82</v>
      </c>
      <c r="C133" s="9">
        <v>43.671067999999998</v>
      </c>
      <c r="D133" s="9">
        <v>-79.452408000000005</v>
      </c>
      <c r="E133" s="9">
        <v>3.7162386032683976</v>
      </c>
      <c r="F133" s="13">
        <v>43650</v>
      </c>
      <c r="G133" s="11">
        <f t="shared" si="127"/>
        <v>0</v>
      </c>
      <c r="R133" s="32">
        <f t="shared" si="128"/>
        <v>0</v>
      </c>
      <c r="V133" s="19">
        <f t="shared" si="129"/>
        <v>0</v>
      </c>
      <c r="Y133" s="35">
        <f t="shared" si="130"/>
        <v>0</v>
      </c>
      <c r="AB133" s="10">
        <f t="shared" si="131"/>
        <v>0</v>
      </c>
      <c r="AG133" s="32">
        <f t="shared" si="132"/>
        <v>0</v>
      </c>
      <c r="AJ133" s="19">
        <f t="shared" si="133"/>
        <v>0</v>
      </c>
      <c r="AL133" s="19">
        <f t="shared" si="134"/>
        <v>0</v>
      </c>
      <c r="AO133" s="19">
        <f t="shared" si="135"/>
        <v>0</v>
      </c>
      <c r="AS133" s="33">
        <f t="shared" si="136"/>
        <v>0</v>
      </c>
      <c r="BB133" s="45">
        <f t="shared" si="137"/>
        <v>0</v>
      </c>
      <c r="BG133" s="44">
        <f t="shared" si="138"/>
        <v>0</v>
      </c>
      <c r="BM133" s="9">
        <f t="shared" si="139"/>
        <v>0</v>
      </c>
      <c r="BN133" s="9">
        <v>9</v>
      </c>
      <c r="BO133" s="9">
        <v>3</v>
      </c>
      <c r="BP133" s="9">
        <v>12</v>
      </c>
      <c r="BR133" s="9" t="s">
        <v>182</v>
      </c>
      <c r="BV133" s="9">
        <f t="shared" si="106"/>
        <v>0</v>
      </c>
      <c r="BW133" s="9">
        <f t="shared" si="107"/>
        <v>0</v>
      </c>
      <c r="BX133" s="9">
        <f t="shared" si="108"/>
        <v>0</v>
      </c>
      <c r="BY133" s="9">
        <f t="shared" si="109"/>
        <v>0</v>
      </c>
      <c r="BZ133" s="9">
        <f t="shared" si="110"/>
        <v>0</v>
      </c>
      <c r="CA133" s="9">
        <f t="shared" si="111"/>
        <v>0</v>
      </c>
      <c r="CB133" s="9">
        <f t="shared" si="112"/>
        <v>0</v>
      </c>
      <c r="CC133" s="9">
        <f t="shared" si="113"/>
        <v>0</v>
      </c>
      <c r="CD133" s="9">
        <f t="shared" si="114"/>
        <v>0</v>
      </c>
      <c r="CE133" s="9">
        <f t="shared" si="115"/>
        <v>0</v>
      </c>
      <c r="CF133" s="9">
        <f t="shared" si="116"/>
        <v>0</v>
      </c>
      <c r="CH133" s="9">
        <f t="shared" si="117"/>
        <v>0</v>
      </c>
      <c r="CJ133" s="9">
        <f t="shared" si="118"/>
        <v>0</v>
      </c>
      <c r="CL133" s="9">
        <f t="shared" si="119"/>
        <v>0</v>
      </c>
      <c r="CM133" s="9">
        <f t="shared" si="120"/>
        <v>0</v>
      </c>
      <c r="CN133" s="9">
        <f t="shared" si="121"/>
        <v>0</v>
      </c>
      <c r="CP133" s="9">
        <f t="shared" si="122"/>
        <v>0</v>
      </c>
      <c r="CQ133" s="9">
        <f t="shared" si="123"/>
        <v>0</v>
      </c>
      <c r="CR133" s="9">
        <f t="shared" si="124"/>
        <v>0</v>
      </c>
      <c r="CT133" s="9">
        <f t="shared" si="125"/>
        <v>0</v>
      </c>
      <c r="CU133" s="9">
        <f t="shared" si="126"/>
        <v>0</v>
      </c>
    </row>
    <row r="134" spans="1:99" x14ac:dyDescent="0.3">
      <c r="A134" s="9" t="s">
        <v>260</v>
      </c>
      <c r="B134" s="9" t="s">
        <v>83</v>
      </c>
      <c r="C134" s="9">
        <v>43.671067999999998</v>
      </c>
      <c r="D134" s="9">
        <v>-79.452408000000005</v>
      </c>
      <c r="E134" s="9">
        <v>3.7162386032683976</v>
      </c>
      <c r="F134" s="13">
        <v>43650</v>
      </c>
      <c r="G134" s="11">
        <f t="shared" si="127"/>
        <v>0</v>
      </c>
      <c r="R134" s="32">
        <f t="shared" si="128"/>
        <v>0</v>
      </c>
      <c r="V134" s="19">
        <f t="shared" si="129"/>
        <v>0</v>
      </c>
      <c r="Y134" s="35">
        <f t="shared" si="130"/>
        <v>0</v>
      </c>
      <c r="AB134" s="10">
        <f t="shared" si="131"/>
        <v>0</v>
      </c>
      <c r="AG134" s="32">
        <f t="shared" si="132"/>
        <v>0</v>
      </c>
      <c r="AJ134" s="19">
        <f t="shared" si="133"/>
        <v>0</v>
      </c>
      <c r="AL134" s="19">
        <f t="shared" si="134"/>
        <v>0</v>
      </c>
      <c r="AO134" s="19">
        <f t="shared" si="135"/>
        <v>0</v>
      </c>
      <c r="AS134" s="33">
        <f t="shared" si="136"/>
        <v>0</v>
      </c>
      <c r="BB134" s="45">
        <f t="shared" si="137"/>
        <v>0</v>
      </c>
      <c r="BG134" s="44">
        <f t="shared" si="138"/>
        <v>0</v>
      </c>
      <c r="BM134" s="9">
        <f t="shared" si="139"/>
        <v>0</v>
      </c>
      <c r="BN134" s="9">
        <v>1</v>
      </c>
      <c r="BO134" s="9">
        <v>0</v>
      </c>
      <c r="BP134" s="9">
        <v>1</v>
      </c>
      <c r="BR134" s="9" t="s">
        <v>184</v>
      </c>
      <c r="BV134" s="9">
        <f t="shared" si="106"/>
        <v>0</v>
      </c>
      <c r="BW134" s="9">
        <f t="shared" si="107"/>
        <v>0</v>
      </c>
      <c r="BX134" s="9">
        <f t="shared" si="108"/>
        <v>0</v>
      </c>
      <c r="BY134" s="9">
        <f t="shared" si="109"/>
        <v>0</v>
      </c>
      <c r="BZ134" s="9">
        <f t="shared" si="110"/>
        <v>0</v>
      </c>
      <c r="CA134" s="9">
        <f t="shared" si="111"/>
        <v>0</v>
      </c>
      <c r="CB134" s="9">
        <f t="shared" si="112"/>
        <v>0</v>
      </c>
      <c r="CC134" s="9">
        <f t="shared" si="113"/>
        <v>0</v>
      </c>
      <c r="CD134" s="9">
        <f t="shared" si="114"/>
        <v>0</v>
      </c>
      <c r="CE134" s="9">
        <f t="shared" si="115"/>
        <v>0</v>
      </c>
      <c r="CF134" s="9">
        <f t="shared" si="116"/>
        <v>0</v>
      </c>
      <c r="CH134" s="9">
        <f t="shared" si="117"/>
        <v>0</v>
      </c>
      <c r="CJ134" s="9">
        <f t="shared" si="118"/>
        <v>0</v>
      </c>
      <c r="CL134" s="9">
        <f t="shared" si="119"/>
        <v>0</v>
      </c>
      <c r="CM134" s="9">
        <f t="shared" si="120"/>
        <v>0</v>
      </c>
      <c r="CN134" s="9">
        <f t="shared" si="121"/>
        <v>0</v>
      </c>
      <c r="CP134" s="9">
        <f t="shared" si="122"/>
        <v>0</v>
      </c>
      <c r="CQ134" s="9">
        <f t="shared" si="123"/>
        <v>0</v>
      </c>
      <c r="CR134" s="9">
        <f t="shared" si="124"/>
        <v>0</v>
      </c>
      <c r="CT134" s="9">
        <f t="shared" si="125"/>
        <v>0</v>
      </c>
      <c r="CU134" s="9">
        <f t="shared" si="126"/>
        <v>0</v>
      </c>
    </row>
    <row r="135" spans="1:99" x14ac:dyDescent="0.3">
      <c r="A135" s="9" t="s">
        <v>257</v>
      </c>
      <c r="B135" s="9" t="s">
        <v>79</v>
      </c>
      <c r="C135" s="9">
        <v>43.67024</v>
      </c>
      <c r="D135" s="9">
        <v>-79.462135000000004</v>
      </c>
      <c r="E135" s="9">
        <v>4.1723995782564574</v>
      </c>
      <c r="F135" s="13">
        <v>43650</v>
      </c>
      <c r="G135" s="11">
        <f t="shared" si="127"/>
        <v>0</v>
      </c>
      <c r="R135" s="32">
        <f t="shared" si="128"/>
        <v>0</v>
      </c>
      <c r="V135" s="19">
        <f t="shared" si="129"/>
        <v>0</v>
      </c>
      <c r="Y135" s="35">
        <f t="shared" si="130"/>
        <v>0</v>
      </c>
      <c r="AB135" s="10">
        <f t="shared" si="131"/>
        <v>0</v>
      </c>
      <c r="AG135" s="32">
        <f t="shared" si="132"/>
        <v>0</v>
      </c>
      <c r="AJ135" s="19">
        <f t="shared" si="133"/>
        <v>0</v>
      </c>
      <c r="AL135" s="19">
        <f t="shared" si="134"/>
        <v>0</v>
      </c>
      <c r="AO135" s="19">
        <f t="shared" si="135"/>
        <v>0</v>
      </c>
      <c r="AS135" s="33">
        <f t="shared" si="136"/>
        <v>0</v>
      </c>
      <c r="BB135" s="45">
        <f t="shared" si="137"/>
        <v>1</v>
      </c>
      <c r="BD135" s="43">
        <v>1</v>
      </c>
      <c r="BG135" s="44">
        <f t="shared" si="138"/>
        <v>0</v>
      </c>
      <c r="BM135" s="9">
        <f t="shared" si="139"/>
        <v>0</v>
      </c>
      <c r="BN135" s="9">
        <v>1</v>
      </c>
      <c r="BO135" s="9">
        <v>0</v>
      </c>
      <c r="BP135" s="9">
        <v>1</v>
      </c>
      <c r="BR135" s="9" t="s">
        <v>185</v>
      </c>
      <c r="BV135" s="9">
        <f t="shared" si="106"/>
        <v>0</v>
      </c>
      <c r="BW135" s="9">
        <f t="shared" si="107"/>
        <v>0</v>
      </c>
      <c r="BX135" s="9">
        <f t="shared" si="108"/>
        <v>0</v>
      </c>
      <c r="BY135" s="9">
        <f t="shared" si="109"/>
        <v>0</v>
      </c>
      <c r="BZ135" s="9">
        <f t="shared" si="110"/>
        <v>0</v>
      </c>
      <c r="CA135" s="9">
        <f t="shared" si="111"/>
        <v>0</v>
      </c>
      <c r="CB135" s="9">
        <f t="shared" si="112"/>
        <v>0</v>
      </c>
      <c r="CC135" s="9">
        <f t="shared" si="113"/>
        <v>0</v>
      </c>
      <c r="CD135" s="9">
        <f t="shared" si="114"/>
        <v>1</v>
      </c>
      <c r="CE135" s="9">
        <f t="shared" si="115"/>
        <v>1</v>
      </c>
      <c r="CF135" s="9">
        <f t="shared" si="116"/>
        <v>0</v>
      </c>
      <c r="CH135" s="9">
        <f t="shared" si="117"/>
        <v>2</v>
      </c>
      <c r="CJ135" s="9">
        <f t="shared" si="118"/>
        <v>0</v>
      </c>
      <c r="CL135" s="9">
        <f t="shared" si="119"/>
        <v>0</v>
      </c>
      <c r="CM135" s="9">
        <f t="shared" si="120"/>
        <v>0</v>
      </c>
      <c r="CN135" s="9">
        <f t="shared" si="121"/>
        <v>1</v>
      </c>
      <c r="CP135" s="9">
        <f t="shared" si="122"/>
        <v>0</v>
      </c>
      <c r="CQ135" s="9">
        <f t="shared" si="123"/>
        <v>0</v>
      </c>
      <c r="CR135" s="9">
        <f t="shared" si="124"/>
        <v>0</v>
      </c>
      <c r="CT135" s="9">
        <f t="shared" si="125"/>
        <v>3</v>
      </c>
      <c r="CU135" s="9">
        <f t="shared" si="126"/>
        <v>2</v>
      </c>
    </row>
    <row r="136" spans="1:99" x14ac:dyDescent="0.3">
      <c r="A136" s="9" t="s">
        <v>257</v>
      </c>
      <c r="B136" s="9" t="s">
        <v>82</v>
      </c>
      <c r="C136" s="9">
        <v>43.67024</v>
      </c>
      <c r="D136" s="9">
        <v>-79.462135000000004</v>
      </c>
      <c r="E136" s="9">
        <v>4.1723995782564574</v>
      </c>
      <c r="F136" s="13">
        <v>43650</v>
      </c>
      <c r="G136" s="11">
        <f t="shared" si="127"/>
        <v>0</v>
      </c>
      <c r="R136" s="32">
        <f t="shared" si="128"/>
        <v>0</v>
      </c>
      <c r="V136" s="19">
        <f t="shared" si="129"/>
        <v>0</v>
      </c>
      <c r="Y136" s="35">
        <f t="shared" si="130"/>
        <v>0</v>
      </c>
      <c r="AB136" s="10">
        <f t="shared" si="131"/>
        <v>0</v>
      </c>
      <c r="AG136" s="32">
        <f t="shared" si="132"/>
        <v>1</v>
      </c>
      <c r="AJ136" s="19">
        <f t="shared" si="133"/>
        <v>0</v>
      </c>
      <c r="AL136" s="19">
        <f t="shared" si="134"/>
        <v>0</v>
      </c>
      <c r="AO136" s="19">
        <f t="shared" si="135"/>
        <v>0</v>
      </c>
      <c r="AS136" s="33">
        <f t="shared" si="136"/>
        <v>1</v>
      </c>
      <c r="AW136" s="18">
        <v>1</v>
      </c>
      <c r="BB136" s="45">
        <f t="shared" si="137"/>
        <v>0</v>
      </c>
      <c r="BG136" s="44">
        <f t="shared" si="138"/>
        <v>0</v>
      </c>
      <c r="BM136" s="9">
        <f t="shared" si="139"/>
        <v>0</v>
      </c>
      <c r="BN136" s="9">
        <v>4</v>
      </c>
      <c r="BO136" s="9">
        <v>1</v>
      </c>
      <c r="BP136" s="9">
        <v>5</v>
      </c>
      <c r="BR136" s="9" t="s">
        <v>187</v>
      </c>
      <c r="BV136" s="9">
        <f t="shared" si="106"/>
        <v>1</v>
      </c>
      <c r="BW136" s="9">
        <f t="shared" si="107"/>
        <v>0</v>
      </c>
      <c r="BX136" s="9">
        <f t="shared" si="108"/>
        <v>0</v>
      </c>
      <c r="BY136" s="9">
        <f t="shared" si="109"/>
        <v>0</v>
      </c>
      <c r="BZ136" s="9">
        <f t="shared" si="110"/>
        <v>0</v>
      </c>
      <c r="CA136" s="9">
        <f t="shared" si="111"/>
        <v>0</v>
      </c>
      <c r="CB136" s="9">
        <f t="shared" si="112"/>
        <v>0</v>
      </c>
      <c r="CC136" s="9">
        <f t="shared" si="113"/>
        <v>0</v>
      </c>
      <c r="CD136" s="9">
        <f t="shared" si="114"/>
        <v>0</v>
      </c>
      <c r="CE136" s="9">
        <f t="shared" si="115"/>
        <v>0</v>
      </c>
      <c r="CF136" s="9">
        <f t="shared" si="116"/>
        <v>0</v>
      </c>
      <c r="CH136" s="9">
        <f t="shared" si="117"/>
        <v>1</v>
      </c>
      <c r="CJ136" s="9">
        <f t="shared" si="118"/>
        <v>1</v>
      </c>
      <c r="CL136" s="9">
        <f t="shared" si="119"/>
        <v>1</v>
      </c>
      <c r="CM136" s="9">
        <f t="shared" si="120"/>
        <v>0</v>
      </c>
      <c r="CN136" s="9">
        <f t="shared" si="121"/>
        <v>0</v>
      </c>
      <c r="CP136" s="9">
        <f t="shared" si="122"/>
        <v>1</v>
      </c>
      <c r="CQ136" s="9">
        <f t="shared" si="123"/>
        <v>0</v>
      </c>
      <c r="CR136" s="9">
        <f t="shared" si="124"/>
        <v>0</v>
      </c>
      <c r="CT136" s="9">
        <f t="shared" si="125"/>
        <v>1</v>
      </c>
      <c r="CU136" s="9">
        <f t="shared" si="126"/>
        <v>1</v>
      </c>
    </row>
    <row r="137" spans="1:99" x14ac:dyDescent="0.3">
      <c r="A137" s="9" t="s">
        <v>257</v>
      </c>
      <c r="B137" s="9" t="s">
        <v>83</v>
      </c>
      <c r="C137" s="9">
        <v>43.67024</v>
      </c>
      <c r="D137" s="9">
        <v>-79.462135000000004</v>
      </c>
      <c r="E137" s="9">
        <v>4.1723995782564574</v>
      </c>
      <c r="F137" s="13">
        <v>43650</v>
      </c>
      <c r="G137" s="11">
        <f t="shared" si="127"/>
        <v>0</v>
      </c>
      <c r="R137" s="32">
        <f t="shared" si="128"/>
        <v>0</v>
      </c>
      <c r="V137" s="19">
        <f t="shared" si="129"/>
        <v>0</v>
      </c>
      <c r="Y137" s="35">
        <f t="shared" si="130"/>
        <v>0</v>
      </c>
      <c r="AB137" s="10">
        <f t="shared" si="131"/>
        <v>0</v>
      </c>
      <c r="AG137" s="32">
        <f t="shared" si="132"/>
        <v>0</v>
      </c>
      <c r="AJ137" s="19">
        <f t="shared" si="133"/>
        <v>0</v>
      </c>
      <c r="AL137" s="19">
        <f t="shared" si="134"/>
        <v>0</v>
      </c>
      <c r="AO137" s="19">
        <f t="shared" si="135"/>
        <v>0</v>
      </c>
      <c r="AS137" s="33">
        <f t="shared" si="136"/>
        <v>0</v>
      </c>
      <c r="BB137" s="45">
        <f t="shared" si="137"/>
        <v>0</v>
      </c>
      <c r="BG137" s="44">
        <f t="shared" si="138"/>
        <v>0</v>
      </c>
      <c r="BM137" s="9">
        <f t="shared" si="139"/>
        <v>0</v>
      </c>
      <c r="BN137" s="9">
        <v>2</v>
      </c>
      <c r="BO137" s="9">
        <v>3</v>
      </c>
      <c r="BP137" s="9">
        <v>5</v>
      </c>
      <c r="BR137" s="9" t="s">
        <v>188</v>
      </c>
      <c r="BV137" s="9">
        <f t="shared" si="106"/>
        <v>0</v>
      </c>
      <c r="BW137" s="9">
        <f t="shared" si="107"/>
        <v>0</v>
      </c>
      <c r="BX137" s="9">
        <f t="shared" si="108"/>
        <v>0</v>
      </c>
      <c r="BY137" s="9">
        <f t="shared" si="109"/>
        <v>0</v>
      </c>
      <c r="BZ137" s="9">
        <f t="shared" si="110"/>
        <v>0</v>
      </c>
      <c r="CA137" s="9">
        <f t="shared" si="111"/>
        <v>0</v>
      </c>
      <c r="CB137" s="9">
        <f t="shared" si="112"/>
        <v>0</v>
      </c>
      <c r="CC137" s="9">
        <f t="shared" si="113"/>
        <v>0</v>
      </c>
      <c r="CD137" s="9">
        <f t="shared" si="114"/>
        <v>0</v>
      </c>
      <c r="CE137" s="9">
        <f t="shared" si="115"/>
        <v>0</v>
      </c>
      <c r="CF137" s="9">
        <f t="shared" si="116"/>
        <v>0</v>
      </c>
      <c r="CH137" s="9">
        <f t="shared" si="117"/>
        <v>0</v>
      </c>
      <c r="CJ137" s="9">
        <f t="shared" si="118"/>
        <v>0</v>
      </c>
      <c r="CL137" s="9">
        <f t="shared" si="119"/>
        <v>0</v>
      </c>
      <c r="CM137" s="9">
        <f t="shared" si="120"/>
        <v>0</v>
      </c>
      <c r="CN137" s="9">
        <f t="shared" si="121"/>
        <v>0</v>
      </c>
      <c r="CP137" s="9">
        <f t="shared" si="122"/>
        <v>0</v>
      </c>
      <c r="CQ137" s="9">
        <f t="shared" si="123"/>
        <v>0</v>
      </c>
      <c r="CR137" s="9">
        <f t="shared" si="124"/>
        <v>0</v>
      </c>
      <c r="CT137" s="9">
        <f t="shared" si="125"/>
        <v>0</v>
      </c>
      <c r="CU137" s="9">
        <f t="shared" si="126"/>
        <v>0</v>
      </c>
    </row>
    <row r="138" spans="1:99" x14ac:dyDescent="0.3">
      <c r="A138" s="9" t="s">
        <v>317</v>
      </c>
      <c r="B138" s="9" t="s">
        <v>219</v>
      </c>
      <c r="C138" s="9">
        <v>43.671812000000003</v>
      </c>
      <c r="D138" s="9">
        <v>-79.474258000000006</v>
      </c>
      <c r="E138" s="9">
        <v>4.7871241556172333</v>
      </c>
      <c r="F138" s="13">
        <v>43650</v>
      </c>
      <c r="G138" s="11">
        <f t="shared" si="127"/>
        <v>0</v>
      </c>
      <c r="R138" s="32">
        <f t="shared" si="128"/>
        <v>0</v>
      </c>
      <c r="V138" s="19">
        <f t="shared" si="129"/>
        <v>0</v>
      </c>
      <c r="Y138" s="35">
        <f t="shared" si="130"/>
        <v>0</v>
      </c>
      <c r="AB138" s="10">
        <f t="shared" si="131"/>
        <v>0</v>
      </c>
      <c r="AG138" s="32">
        <f t="shared" si="132"/>
        <v>0</v>
      </c>
      <c r="AJ138" s="19">
        <f t="shared" si="133"/>
        <v>0</v>
      </c>
      <c r="AL138" s="19">
        <f t="shared" si="134"/>
        <v>0</v>
      </c>
      <c r="AO138" s="19">
        <f t="shared" si="135"/>
        <v>0</v>
      </c>
      <c r="AS138" s="33">
        <f t="shared" si="136"/>
        <v>0</v>
      </c>
      <c r="BB138" s="45">
        <f t="shared" si="137"/>
        <v>0</v>
      </c>
      <c r="BG138" s="44">
        <f t="shared" si="138"/>
        <v>0</v>
      </c>
      <c r="BM138" s="9">
        <f t="shared" si="139"/>
        <v>0</v>
      </c>
      <c r="BN138" s="9">
        <v>1</v>
      </c>
      <c r="BO138" s="9">
        <v>0</v>
      </c>
      <c r="BP138" s="9">
        <v>1</v>
      </c>
      <c r="BR138" s="9" t="s">
        <v>189</v>
      </c>
      <c r="BV138" s="9">
        <f t="shared" si="106"/>
        <v>0</v>
      </c>
      <c r="BW138" s="9">
        <f t="shared" si="107"/>
        <v>0</v>
      </c>
      <c r="BX138" s="9">
        <f t="shared" si="108"/>
        <v>0</v>
      </c>
      <c r="BY138" s="9">
        <f t="shared" si="109"/>
        <v>0</v>
      </c>
      <c r="BZ138" s="9">
        <f t="shared" si="110"/>
        <v>0</v>
      </c>
      <c r="CA138" s="9">
        <f t="shared" si="111"/>
        <v>0</v>
      </c>
      <c r="CB138" s="9">
        <f t="shared" si="112"/>
        <v>0</v>
      </c>
      <c r="CC138" s="9">
        <f t="shared" si="113"/>
        <v>0</v>
      </c>
      <c r="CD138" s="9">
        <f t="shared" si="114"/>
        <v>0</v>
      </c>
      <c r="CE138" s="9">
        <f t="shared" si="115"/>
        <v>0</v>
      </c>
      <c r="CF138" s="9">
        <f t="shared" si="116"/>
        <v>0</v>
      </c>
      <c r="CH138" s="9">
        <f t="shared" si="117"/>
        <v>0</v>
      </c>
      <c r="CJ138" s="9">
        <f t="shared" si="118"/>
        <v>0</v>
      </c>
      <c r="CL138" s="9">
        <f t="shared" si="119"/>
        <v>0</v>
      </c>
      <c r="CM138" s="9">
        <f t="shared" si="120"/>
        <v>0</v>
      </c>
      <c r="CN138" s="9">
        <f t="shared" si="121"/>
        <v>0</v>
      </c>
      <c r="CP138" s="9">
        <f t="shared" si="122"/>
        <v>0</v>
      </c>
      <c r="CQ138" s="9">
        <f t="shared" si="123"/>
        <v>0</v>
      </c>
      <c r="CR138" s="9">
        <f t="shared" si="124"/>
        <v>0</v>
      </c>
      <c r="CT138" s="9">
        <f t="shared" si="125"/>
        <v>0</v>
      </c>
      <c r="CU138" s="9">
        <f t="shared" si="126"/>
        <v>0</v>
      </c>
    </row>
    <row r="139" spans="1:99" x14ac:dyDescent="0.3">
      <c r="A139" s="9" t="s">
        <v>261</v>
      </c>
      <c r="B139" s="9" t="s">
        <v>79</v>
      </c>
      <c r="C139" s="9">
        <v>43.670453999999999</v>
      </c>
      <c r="D139" s="9">
        <v>-79.482483999999999</v>
      </c>
      <c r="E139" s="9">
        <v>5.1702146820794361</v>
      </c>
      <c r="F139" s="13">
        <v>43651</v>
      </c>
      <c r="G139" s="11">
        <f t="shared" si="127"/>
        <v>2</v>
      </c>
      <c r="H139" s="12">
        <v>2</v>
      </c>
      <c r="R139" s="32">
        <f t="shared" si="128"/>
        <v>0</v>
      </c>
      <c r="V139" s="19">
        <f t="shared" si="129"/>
        <v>0</v>
      </c>
      <c r="Y139" s="35">
        <f t="shared" si="130"/>
        <v>0</v>
      </c>
      <c r="AB139" s="10">
        <f t="shared" si="131"/>
        <v>0</v>
      </c>
      <c r="AG139" s="32">
        <f t="shared" si="132"/>
        <v>11</v>
      </c>
      <c r="AH139" s="29">
        <v>2</v>
      </c>
      <c r="AJ139" s="19">
        <f t="shared" si="133"/>
        <v>0</v>
      </c>
      <c r="AL139" s="19">
        <f t="shared" si="134"/>
        <v>0</v>
      </c>
      <c r="AO139" s="19">
        <f t="shared" si="135"/>
        <v>0</v>
      </c>
      <c r="AS139" s="33">
        <f t="shared" si="136"/>
        <v>9</v>
      </c>
      <c r="AW139" s="18">
        <v>9</v>
      </c>
      <c r="BB139" s="45">
        <f t="shared" si="137"/>
        <v>0</v>
      </c>
      <c r="BG139" s="44">
        <f t="shared" si="138"/>
        <v>0</v>
      </c>
      <c r="BM139" s="9">
        <f t="shared" si="139"/>
        <v>1</v>
      </c>
      <c r="BN139" s="9">
        <v>4</v>
      </c>
      <c r="BO139" s="9">
        <v>0</v>
      </c>
      <c r="BP139" s="9">
        <v>5</v>
      </c>
      <c r="BV139" s="9">
        <f t="shared" si="106"/>
        <v>9</v>
      </c>
      <c r="BW139" s="9">
        <f t="shared" si="107"/>
        <v>0</v>
      </c>
      <c r="BX139" s="9">
        <f t="shared" si="108"/>
        <v>0</v>
      </c>
      <c r="BY139" s="9">
        <f t="shared" si="109"/>
        <v>0</v>
      </c>
      <c r="BZ139" s="9">
        <f t="shared" si="110"/>
        <v>0</v>
      </c>
      <c r="CA139" s="9">
        <f t="shared" si="111"/>
        <v>2</v>
      </c>
      <c r="CB139" s="9">
        <f t="shared" si="112"/>
        <v>0</v>
      </c>
      <c r="CC139" s="9">
        <f t="shared" si="113"/>
        <v>0</v>
      </c>
      <c r="CD139" s="9">
        <f t="shared" si="114"/>
        <v>0</v>
      </c>
      <c r="CE139" s="9">
        <f t="shared" si="115"/>
        <v>0</v>
      </c>
      <c r="CF139" s="9">
        <f t="shared" si="116"/>
        <v>0</v>
      </c>
      <c r="CH139" s="9">
        <f t="shared" si="117"/>
        <v>9</v>
      </c>
      <c r="CJ139" s="9">
        <f t="shared" si="118"/>
        <v>13</v>
      </c>
      <c r="CL139" s="9">
        <f t="shared" si="119"/>
        <v>9</v>
      </c>
      <c r="CM139" s="9">
        <f t="shared" si="120"/>
        <v>2</v>
      </c>
      <c r="CN139" s="9">
        <f t="shared" si="121"/>
        <v>2</v>
      </c>
      <c r="CP139" s="9">
        <f t="shared" si="122"/>
        <v>9</v>
      </c>
      <c r="CQ139" s="9">
        <f t="shared" si="123"/>
        <v>2</v>
      </c>
      <c r="CR139" s="9">
        <f t="shared" si="124"/>
        <v>2</v>
      </c>
      <c r="CT139" s="9">
        <f t="shared" si="125"/>
        <v>2</v>
      </c>
      <c r="CU139" s="9">
        <f t="shared" si="126"/>
        <v>2</v>
      </c>
    </row>
    <row r="140" spans="1:99" x14ac:dyDescent="0.3">
      <c r="A140" s="9" t="s">
        <v>261</v>
      </c>
      <c r="B140" s="9" t="s">
        <v>82</v>
      </c>
      <c r="C140" s="9">
        <v>43.670453999999999</v>
      </c>
      <c r="D140" s="9">
        <v>-79.482483999999999</v>
      </c>
      <c r="E140" s="9">
        <v>5.1702146820794361</v>
      </c>
      <c r="F140" s="13">
        <v>43651</v>
      </c>
      <c r="G140" s="11">
        <f t="shared" si="127"/>
        <v>1</v>
      </c>
      <c r="H140" s="12">
        <v>1</v>
      </c>
      <c r="R140" s="32">
        <f t="shared" si="128"/>
        <v>0</v>
      </c>
      <c r="V140" s="19">
        <f t="shared" si="129"/>
        <v>0</v>
      </c>
      <c r="Y140" s="35">
        <f t="shared" si="130"/>
        <v>0</v>
      </c>
      <c r="AB140" s="10">
        <f t="shared" si="131"/>
        <v>0</v>
      </c>
      <c r="AG140" s="32">
        <f t="shared" si="132"/>
        <v>1</v>
      </c>
      <c r="AJ140" s="19">
        <f t="shared" si="133"/>
        <v>0</v>
      </c>
      <c r="AL140" s="19">
        <f t="shared" si="134"/>
        <v>0</v>
      </c>
      <c r="AO140" s="19">
        <f t="shared" si="135"/>
        <v>0</v>
      </c>
      <c r="AS140" s="33">
        <f t="shared" si="136"/>
        <v>1</v>
      </c>
      <c r="AW140" s="18">
        <v>1</v>
      </c>
      <c r="BB140" s="45">
        <f t="shared" si="137"/>
        <v>0</v>
      </c>
      <c r="BG140" s="44">
        <f t="shared" si="138"/>
        <v>0</v>
      </c>
      <c r="BM140" s="9">
        <f t="shared" si="139"/>
        <v>0</v>
      </c>
      <c r="BN140" s="9">
        <v>2</v>
      </c>
      <c r="BO140" s="9">
        <v>0</v>
      </c>
      <c r="BP140" s="9">
        <v>2</v>
      </c>
      <c r="BR140" s="9" t="s">
        <v>191</v>
      </c>
      <c r="BV140" s="9">
        <f t="shared" si="106"/>
        <v>1</v>
      </c>
      <c r="BW140" s="9">
        <f t="shared" si="107"/>
        <v>0</v>
      </c>
      <c r="BX140" s="9">
        <f t="shared" si="108"/>
        <v>0</v>
      </c>
      <c r="BY140" s="9">
        <f t="shared" si="109"/>
        <v>0</v>
      </c>
      <c r="BZ140" s="9">
        <f t="shared" si="110"/>
        <v>0</v>
      </c>
      <c r="CA140" s="9">
        <f t="shared" si="111"/>
        <v>1</v>
      </c>
      <c r="CB140" s="9">
        <f t="shared" si="112"/>
        <v>0</v>
      </c>
      <c r="CC140" s="9">
        <f t="shared" si="113"/>
        <v>0</v>
      </c>
      <c r="CD140" s="9">
        <f t="shared" si="114"/>
        <v>0</v>
      </c>
      <c r="CE140" s="9">
        <f t="shared" si="115"/>
        <v>0</v>
      </c>
      <c r="CF140" s="9">
        <f t="shared" si="116"/>
        <v>0</v>
      </c>
      <c r="CH140" s="9">
        <f t="shared" si="117"/>
        <v>1</v>
      </c>
      <c r="CJ140" s="9">
        <f t="shared" si="118"/>
        <v>2</v>
      </c>
      <c r="CL140" s="9">
        <f t="shared" si="119"/>
        <v>1</v>
      </c>
      <c r="CM140" s="9">
        <f t="shared" si="120"/>
        <v>1</v>
      </c>
      <c r="CN140" s="9">
        <f t="shared" si="121"/>
        <v>0</v>
      </c>
      <c r="CP140" s="9">
        <f t="shared" si="122"/>
        <v>1</v>
      </c>
      <c r="CQ140" s="9">
        <f t="shared" si="123"/>
        <v>1</v>
      </c>
      <c r="CR140" s="9">
        <f t="shared" si="124"/>
        <v>0</v>
      </c>
      <c r="CT140" s="9">
        <f t="shared" si="125"/>
        <v>2</v>
      </c>
      <c r="CU140" s="9">
        <f t="shared" si="126"/>
        <v>2</v>
      </c>
    </row>
    <row r="141" spans="1:99" x14ac:dyDescent="0.3">
      <c r="A141" s="9" t="s">
        <v>261</v>
      </c>
      <c r="B141" s="9" t="s">
        <v>83</v>
      </c>
      <c r="C141" s="9">
        <v>43.670453999999999</v>
      </c>
      <c r="D141" s="9">
        <v>-79.482483999999999</v>
      </c>
      <c r="E141" s="9">
        <v>5.1702146820794361</v>
      </c>
      <c r="F141" s="13">
        <v>43651</v>
      </c>
      <c r="G141" s="11">
        <f t="shared" si="127"/>
        <v>1</v>
      </c>
      <c r="H141" s="12">
        <v>1</v>
      </c>
      <c r="R141" s="32">
        <f t="shared" si="128"/>
        <v>0</v>
      </c>
      <c r="V141" s="19">
        <f t="shared" si="129"/>
        <v>0</v>
      </c>
      <c r="Y141" s="35">
        <f t="shared" si="130"/>
        <v>0</v>
      </c>
      <c r="AB141" s="10">
        <f t="shared" si="131"/>
        <v>0</v>
      </c>
      <c r="AG141" s="32">
        <f t="shared" si="132"/>
        <v>1</v>
      </c>
      <c r="AH141" s="29">
        <v>1</v>
      </c>
      <c r="AJ141" s="19">
        <f t="shared" si="133"/>
        <v>0</v>
      </c>
      <c r="AL141" s="19">
        <f t="shared" si="134"/>
        <v>0</v>
      </c>
      <c r="AO141" s="19">
        <f t="shared" si="135"/>
        <v>0</v>
      </c>
      <c r="AS141" s="33">
        <f t="shared" si="136"/>
        <v>0</v>
      </c>
      <c r="BB141" s="45">
        <f t="shared" si="137"/>
        <v>0</v>
      </c>
      <c r="BG141" s="44">
        <f t="shared" si="138"/>
        <v>0</v>
      </c>
      <c r="BM141" s="9">
        <f t="shared" si="139"/>
        <v>0</v>
      </c>
      <c r="BN141" s="9">
        <v>4</v>
      </c>
      <c r="BO141" s="9">
        <v>1</v>
      </c>
      <c r="BP141" s="9">
        <v>5</v>
      </c>
      <c r="BV141" s="9">
        <f t="shared" si="106"/>
        <v>0</v>
      </c>
      <c r="BW141" s="9">
        <f t="shared" si="107"/>
        <v>0</v>
      </c>
      <c r="BX141" s="9">
        <f t="shared" si="108"/>
        <v>0</v>
      </c>
      <c r="BY141" s="9">
        <f t="shared" si="109"/>
        <v>0</v>
      </c>
      <c r="BZ141" s="9">
        <f t="shared" si="110"/>
        <v>0</v>
      </c>
      <c r="CA141" s="9">
        <f t="shared" si="111"/>
        <v>1</v>
      </c>
      <c r="CB141" s="9">
        <f t="shared" si="112"/>
        <v>0</v>
      </c>
      <c r="CC141" s="9">
        <f t="shared" si="113"/>
        <v>0</v>
      </c>
      <c r="CD141" s="9">
        <f t="shared" si="114"/>
        <v>0</v>
      </c>
      <c r="CE141" s="9">
        <f t="shared" si="115"/>
        <v>0</v>
      </c>
      <c r="CF141" s="9">
        <f t="shared" si="116"/>
        <v>0</v>
      </c>
      <c r="CH141" s="9">
        <f t="shared" si="117"/>
        <v>0</v>
      </c>
      <c r="CJ141" s="9">
        <f t="shared" si="118"/>
        <v>2</v>
      </c>
      <c r="CL141" s="9">
        <f t="shared" si="119"/>
        <v>0</v>
      </c>
      <c r="CM141" s="9">
        <f t="shared" si="120"/>
        <v>1</v>
      </c>
      <c r="CN141" s="9">
        <f t="shared" si="121"/>
        <v>1</v>
      </c>
      <c r="CP141" s="9">
        <f t="shared" si="122"/>
        <v>0</v>
      </c>
      <c r="CQ141" s="9">
        <f t="shared" si="123"/>
        <v>1</v>
      </c>
      <c r="CR141" s="9">
        <f t="shared" si="124"/>
        <v>1</v>
      </c>
      <c r="CT141" s="9">
        <f t="shared" si="125"/>
        <v>1</v>
      </c>
      <c r="CU141" s="9">
        <f t="shared" si="126"/>
        <v>1</v>
      </c>
    </row>
    <row r="142" spans="1:99" x14ac:dyDescent="0.3">
      <c r="A142" s="9" t="s">
        <v>306</v>
      </c>
      <c r="B142" s="9" t="s">
        <v>79</v>
      </c>
      <c r="C142" s="9">
        <v>43.646988</v>
      </c>
      <c r="D142" s="9">
        <v>-79.583586999999994</v>
      </c>
      <c r="E142" s="9">
        <v>10.153144804362919</v>
      </c>
      <c r="F142" s="13">
        <v>43662</v>
      </c>
      <c r="G142" s="11">
        <f t="shared" si="127"/>
        <v>0</v>
      </c>
      <c r="R142" s="32">
        <f t="shared" si="128"/>
        <v>0</v>
      </c>
      <c r="V142" s="19">
        <f t="shared" si="129"/>
        <v>0</v>
      </c>
      <c r="Y142" s="35">
        <f t="shared" si="130"/>
        <v>0</v>
      </c>
      <c r="AB142" s="10">
        <f t="shared" si="131"/>
        <v>0</v>
      </c>
      <c r="AG142" s="32">
        <f t="shared" si="132"/>
        <v>0</v>
      </c>
      <c r="AJ142" s="19">
        <f t="shared" si="133"/>
        <v>0</v>
      </c>
      <c r="AL142" s="19">
        <f t="shared" si="134"/>
        <v>0</v>
      </c>
      <c r="AO142" s="19">
        <f t="shared" si="135"/>
        <v>0</v>
      </c>
      <c r="AS142" s="33">
        <f t="shared" si="136"/>
        <v>0</v>
      </c>
      <c r="BB142" s="45">
        <f t="shared" si="137"/>
        <v>0</v>
      </c>
      <c r="BG142" s="44">
        <f t="shared" si="138"/>
        <v>0</v>
      </c>
      <c r="BM142" s="9">
        <f t="shared" si="139"/>
        <v>0</v>
      </c>
      <c r="BN142" s="9">
        <v>2</v>
      </c>
      <c r="BO142" s="9">
        <v>2</v>
      </c>
      <c r="BP142" s="9">
        <v>4</v>
      </c>
      <c r="BR142" s="9" t="s">
        <v>193</v>
      </c>
      <c r="BV142" s="9">
        <f t="shared" si="106"/>
        <v>0</v>
      </c>
      <c r="BW142" s="9">
        <f t="shared" si="107"/>
        <v>0</v>
      </c>
      <c r="BX142" s="9">
        <f t="shared" si="108"/>
        <v>0</v>
      </c>
      <c r="BY142" s="9">
        <f t="shared" si="109"/>
        <v>0</v>
      </c>
      <c r="BZ142" s="9">
        <f t="shared" si="110"/>
        <v>0</v>
      </c>
      <c r="CA142" s="9">
        <f t="shared" si="111"/>
        <v>0</v>
      </c>
      <c r="CB142" s="9">
        <f t="shared" si="112"/>
        <v>0</v>
      </c>
      <c r="CC142" s="9">
        <f t="shared" si="113"/>
        <v>0</v>
      </c>
      <c r="CD142" s="9">
        <f t="shared" si="114"/>
        <v>0</v>
      </c>
      <c r="CE142" s="9">
        <f t="shared" si="115"/>
        <v>0</v>
      </c>
      <c r="CF142" s="9">
        <f t="shared" si="116"/>
        <v>0</v>
      </c>
      <c r="CH142" s="9">
        <f t="shared" si="117"/>
        <v>0</v>
      </c>
      <c r="CJ142" s="9">
        <f t="shared" si="118"/>
        <v>0</v>
      </c>
      <c r="CL142" s="9">
        <f t="shared" si="119"/>
        <v>0</v>
      </c>
      <c r="CM142" s="9">
        <f t="shared" si="120"/>
        <v>0</v>
      </c>
      <c r="CN142" s="9">
        <f t="shared" si="121"/>
        <v>0</v>
      </c>
      <c r="CP142" s="9">
        <f t="shared" si="122"/>
        <v>0</v>
      </c>
      <c r="CQ142" s="9">
        <f t="shared" si="123"/>
        <v>0</v>
      </c>
      <c r="CR142" s="9">
        <f t="shared" si="124"/>
        <v>0</v>
      </c>
      <c r="CT142" s="9">
        <f t="shared" si="125"/>
        <v>0</v>
      </c>
      <c r="CU142" s="9">
        <f t="shared" si="126"/>
        <v>0</v>
      </c>
    </row>
    <row r="143" spans="1:99" x14ac:dyDescent="0.3">
      <c r="A143" s="9" t="s">
        <v>305</v>
      </c>
      <c r="B143" s="9" t="s">
        <v>79</v>
      </c>
      <c r="C143" s="9">
        <v>43.654606999999999</v>
      </c>
      <c r="D143" s="9">
        <v>-79.607518999999996</v>
      </c>
      <c r="E143" s="9">
        <v>11.328943255042534</v>
      </c>
      <c r="F143" s="13">
        <v>43662</v>
      </c>
      <c r="G143" s="11">
        <f t="shared" si="127"/>
        <v>0</v>
      </c>
      <c r="R143" s="32">
        <f t="shared" si="128"/>
        <v>0</v>
      </c>
      <c r="V143" s="19">
        <f t="shared" si="129"/>
        <v>0</v>
      </c>
      <c r="Y143" s="35">
        <f t="shared" si="130"/>
        <v>0</v>
      </c>
      <c r="AB143" s="10">
        <f t="shared" si="131"/>
        <v>0</v>
      </c>
      <c r="AG143" s="32">
        <f t="shared" si="132"/>
        <v>0</v>
      </c>
      <c r="AJ143" s="19">
        <f t="shared" si="133"/>
        <v>0</v>
      </c>
      <c r="AL143" s="19">
        <f t="shared" si="134"/>
        <v>0</v>
      </c>
      <c r="AO143" s="19">
        <f t="shared" si="135"/>
        <v>0</v>
      </c>
      <c r="AS143" s="33">
        <f t="shared" si="136"/>
        <v>0</v>
      </c>
      <c r="BB143" s="45">
        <f t="shared" si="137"/>
        <v>0</v>
      </c>
      <c r="BG143" s="44">
        <f t="shared" si="138"/>
        <v>0</v>
      </c>
      <c r="BM143" s="9">
        <f t="shared" si="139"/>
        <v>0</v>
      </c>
      <c r="BN143" s="9">
        <v>4</v>
      </c>
      <c r="BO143" s="9">
        <v>0</v>
      </c>
      <c r="BP143" s="9">
        <v>4</v>
      </c>
      <c r="BV143" s="9">
        <f t="shared" si="106"/>
        <v>0</v>
      </c>
      <c r="BW143" s="9">
        <f t="shared" si="107"/>
        <v>0</v>
      </c>
      <c r="BX143" s="9">
        <f t="shared" si="108"/>
        <v>0</v>
      </c>
      <c r="BY143" s="9">
        <f t="shared" si="109"/>
        <v>0</v>
      </c>
      <c r="BZ143" s="9">
        <f t="shared" si="110"/>
        <v>0</v>
      </c>
      <c r="CA143" s="9">
        <f t="shared" si="111"/>
        <v>0</v>
      </c>
      <c r="CB143" s="9">
        <f t="shared" si="112"/>
        <v>0</v>
      </c>
      <c r="CC143" s="9">
        <f t="shared" si="113"/>
        <v>0</v>
      </c>
      <c r="CD143" s="9">
        <f t="shared" si="114"/>
        <v>0</v>
      </c>
      <c r="CE143" s="9">
        <f t="shared" si="115"/>
        <v>0</v>
      </c>
      <c r="CF143" s="9">
        <f t="shared" si="116"/>
        <v>0</v>
      </c>
      <c r="CH143" s="9">
        <f t="shared" si="117"/>
        <v>0</v>
      </c>
      <c r="CJ143" s="9">
        <f t="shared" si="118"/>
        <v>0</v>
      </c>
      <c r="CL143" s="9">
        <f t="shared" si="119"/>
        <v>0</v>
      </c>
      <c r="CM143" s="9">
        <f t="shared" si="120"/>
        <v>0</v>
      </c>
      <c r="CN143" s="9">
        <f t="shared" si="121"/>
        <v>0</v>
      </c>
      <c r="CP143" s="9">
        <f t="shared" si="122"/>
        <v>0</v>
      </c>
      <c r="CQ143" s="9">
        <f t="shared" si="123"/>
        <v>0</v>
      </c>
      <c r="CR143" s="9">
        <f t="shared" si="124"/>
        <v>0</v>
      </c>
      <c r="CT143" s="9">
        <f t="shared" si="125"/>
        <v>0</v>
      </c>
      <c r="CU143" s="9">
        <f t="shared" si="126"/>
        <v>0</v>
      </c>
    </row>
    <row r="144" spans="1:99" x14ac:dyDescent="0.3">
      <c r="A144" s="9" t="s">
        <v>305</v>
      </c>
      <c r="B144" s="9" t="s">
        <v>82</v>
      </c>
      <c r="C144" s="9">
        <v>43.654606999999999</v>
      </c>
      <c r="D144" s="9">
        <v>-79.607518999999996</v>
      </c>
      <c r="E144" s="9">
        <v>11.328943255042534</v>
      </c>
      <c r="F144" s="13">
        <v>43662</v>
      </c>
      <c r="G144" s="11">
        <f t="shared" si="127"/>
        <v>0</v>
      </c>
      <c r="R144" s="32">
        <f t="shared" si="128"/>
        <v>0</v>
      </c>
      <c r="V144" s="19">
        <f t="shared" si="129"/>
        <v>0</v>
      </c>
      <c r="Y144" s="35">
        <f t="shared" si="130"/>
        <v>0</v>
      </c>
      <c r="AB144" s="10">
        <f t="shared" si="131"/>
        <v>0</v>
      </c>
      <c r="AG144" s="32">
        <f t="shared" si="132"/>
        <v>0</v>
      </c>
      <c r="AJ144" s="19">
        <f t="shared" si="133"/>
        <v>0</v>
      </c>
      <c r="AL144" s="19">
        <f t="shared" si="134"/>
        <v>0</v>
      </c>
      <c r="AO144" s="19">
        <f t="shared" si="135"/>
        <v>0</v>
      </c>
      <c r="AS144" s="33">
        <f t="shared" si="136"/>
        <v>0</v>
      </c>
      <c r="BB144" s="45">
        <f t="shared" si="137"/>
        <v>0</v>
      </c>
      <c r="BG144" s="44">
        <f t="shared" si="138"/>
        <v>0</v>
      </c>
      <c r="BM144" s="9">
        <f t="shared" si="139"/>
        <v>0</v>
      </c>
      <c r="BN144" s="9">
        <v>6</v>
      </c>
      <c r="BO144" s="9">
        <v>0</v>
      </c>
      <c r="BP144" s="9">
        <v>6</v>
      </c>
      <c r="BV144" s="9">
        <f t="shared" si="106"/>
        <v>0</v>
      </c>
      <c r="BW144" s="9">
        <f t="shared" si="107"/>
        <v>0</v>
      </c>
      <c r="BX144" s="9">
        <f t="shared" si="108"/>
        <v>0</v>
      </c>
      <c r="BY144" s="9">
        <f t="shared" si="109"/>
        <v>0</v>
      </c>
      <c r="BZ144" s="9">
        <f t="shared" si="110"/>
        <v>0</v>
      </c>
      <c r="CA144" s="9">
        <f t="shared" si="111"/>
        <v>0</v>
      </c>
      <c r="CB144" s="9">
        <f t="shared" si="112"/>
        <v>0</v>
      </c>
      <c r="CC144" s="9">
        <f t="shared" si="113"/>
        <v>0</v>
      </c>
      <c r="CD144" s="9">
        <f t="shared" si="114"/>
        <v>0</v>
      </c>
      <c r="CE144" s="9">
        <f t="shared" si="115"/>
        <v>0</v>
      </c>
      <c r="CF144" s="9">
        <f t="shared" si="116"/>
        <v>0</v>
      </c>
      <c r="CH144" s="9">
        <f t="shared" si="117"/>
        <v>0</v>
      </c>
      <c r="CJ144" s="9">
        <f t="shared" si="118"/>
        <v>0</v>
      </c>
      <c r="CL144" s="9">
        <f t="shared" si="119"/>
        <v>0</v>
      </c>
      <c r="CM144" s="9">
        <f t="shared" si="120"/>
        <v>0</v>
      </c>
      <c r="CN144" s="9">
        <f t="shared" si="121"/>
        <v>0</v>
      </c>
      <c r="CP144" s="9">
        <f t="shared" si="122"/>
        <v>0</v>
      </c>
      <c r="CQ144" s="9">
        <f t="shared" si="123"/>
        <v>0</v>
      </c>
      <c r="CR144" s="9">
        <f t="shared" si="124"/>
        <v>0</v>
      </c>
      <c r="CT144" s="9">
        <f t="shared" si="125"/>
        <v>0</v>
      </c>
      <c r="CU144" s="9">
        <f t="shared" si="126"/>
        <v>0</v>
      </c>
    </row>
    <row r="145" spans="1:99" x14ac:dyDescent="0.3">
      <c r="A145" s="9" t="s">
        <v>305</v>
      </c>
      <c r="B145" s="9" t="s">
        <v>83</v>
      </c>
      <c r="C145" s="9">
        <v>43.654606999999999</v>
      </c>
      <c r="D145" s="9">
        <v>-79.607518999999996</v>
      </c>
      <c r="E145" s="9">
        <v>11.328943255042534</v>
      </c>
      <c r="F145" s="13">
        <v>43662</v>
      </c>
      <c r="G145" s="11">
        <f t="shared" si="127"/>
        <v>0</v>
      </c>
      <c r="R145" s="32">
        <f t="shared" si="128"/>
        <v>0</v>
      </c>
      <c r="V145" s="19">
        <f t="shared" si="129"/>
        <v>0</v>
      </c>
      <c r="Y145" s="35">
        <f t="shared" si="130"/>
        <v>0</v>
      </c>
      <c r="AB145" s="10">
        <f t="shared" si="131"/>
        <v>0</v>
      </c>
      <c r="AG145" s="32">
        <f t="shared" si="132"/>
        <v>0</v>
      </c>
      <c r="AJ145" s="19">
        <f t="shared" si="133"/>
        <v>0</v>
      </c>
      <c r="AL145" s="19">
        <f t="shared" si="134"/>
        <v>0</v>
      </c>
      <c r="AO145" s="19">
        <f t="shared" si="135"/>
        <v>0</v>
      </c>
      <c r="AS145" s="33">
        <f t="shared" si="136"/>
        <v>0</v>
      </c>
      <c r="BB145" s="45">
        <f t="shared" si="137"/>
        <v>0</v>
      </c>
      <c r="BG145" s="44">
        <f t="shared" si="138"/>
        <v>0</v>
      </c>
      <c r="BM145" s="9">
        <f t="shared" si="139"/>
        <v>0</v>
      </c>
      <c r="BN145" s="9">
        <v>4</v>
      </c>
      <c r="BO145" s="9">
        <v>0</v>
      </c>
      <c r="BP145" s="9">
        <v>4</v>
      </c>
      <c r="BR145" s="9" t="s">
        <v>195</v>
      </c>
      <c r="BV145" s="9">
        <f t="shared" si="106"/>
        <v>0</v>
      </c>
      <c r="BW145" s="9">
        <f t="shared" si="107"/>
        <v>0</v>
      </c>
      <c r="BX145" s="9">
        <f t="shared" si="108"/>
        <v>0</v>
      </c>
      <c r="BY145" s="9">
        <f t="shared" si="109"/>
        <v>0</v>
      </c>
      <c r="BZ145" s="9">
        <f t="shared" si="110"/>
        <v>0</v>
      </c>
      <c r="CA145" s="9">
        <f t="shared" si="111"/>
        <v>0</v>
      </c>
      <c r="CB145" s="9">
        <f t="shared" si="112"/>
        <v>0</v>
      </c>
      <c r="CC145" s="9">
        <f t="shared" si="113"/>
        <v>0</v>
      </c>
      <c r="CD145" s="9">
        <f t="shared" si="114"/>
        <v>0</v>
      </c>
      <c r="CE145" s="9">
        <f t="shared" si="115"/>
        <v>0</v>
      </c>
      <c r="CF145" s="9">
        <f t="shared" si="116"/>
        <v>0</v>
      </c>
      <c r="CH145" s="9">
        <f t="shared" si="117"/>
        <v>0</v>
      </c>
      <c r="CJ145" s="9">
        <f t="shared" si="118"/>
        <v>0</v>
      </c>
      <c r="CL145" s="9">
        <f t="shared" si="119"/>
        <v>0</v>
      </c>
      <c r="CM145" s="9">
        <f t="shared" si="120"/>
        <v>0</v>
      </c>
      <c r="CN145" s="9">
        <f t="shared" si="121"/>
        <v>0</v>
      </c>
      <c r="CP145" s="9">
        <f t="shared" si="122"/>
        <v>0</v>
      </c>
      <c r="CQ145" s="9">
        <f t="shared" si="123"/>
        <v>0</v>
      </c>
      <c r="CR145" s="9">
        <f t="shared" si="124"/>
        <v>0</v>
      </c>
      <c r="CT145" s="9">
        <f t="shared" si="125"/>
        <v>0</v>
      </c>
      <c r="CU145" s="9">
        <f t="shared" si="126"/>
        <v>0</v>
      </c>
    </row>
    <row r="146" spans="1:99" x14ac:dyDescent="0.3">
      <c r="A146" s="9" t="s">
        <v>307</v>
      </c>
      <c r="B146" s="9" t="s">
        <v>79</v>
      </c>
      <c r="C146" s="9">
        <v>43.651476000000002</v>
      </c>
      <c r="D146" s="9">
        <v>-79.617875999999995</v>
      </c>
      <c r="E146" s="9">
        <v>11.85110791727271</v>
      </c>
      <c r="F146" s="13">
        <v>43664</v>
      </c>
      <c r="G146" s="11">
        <f t="shared" si="127"/>
        <v>1</v>
      </c>
      <c r="N146" s="12">
        <v>1</v>
      </c>
      <c r="R146" s="32">
        <f t="shared" si="128"/>
        <v>0</v>
      </c>
      <c r="V146" s="19">
        <f t="shared" si="129"/>
        <v>0</v>
      </c>
      <c r="Y146" s="35">
        <f t="shared" si="130"/>
        <v>0</v>
      </c>
      <c r="AB146" s="10">
        <f t="shared" si="131"/>
        <v>0</v>
      </c>
      <c r="AG146" s="32">
        <f t="shared" si="132"/>
        <v>0</v>
      </c>
      <c r="AJ146" s="19">
        <f t="shared" si="133"/>
        <v>0</v>
      </c>
      <c r="AL146" s="19">
        <f t="shared" si="134"/>
        <v>0</v>
      </c>
      <c r="AO146" s="19">
        <f t="shared" si="135"/>
        <v>0</v>
      </c>
      <c r="AS146" s="33">
        <f t="shared" si="136"/>
        <v>0</v>
      </c>
      <c r="BB146" s="45">
        <f t="shared" si="137"/>
        <v>0</v>
      </c>
      <c r="BG146" s="44">
        <f t="shared" si="138"/>
        <v>0</v>
      </c>
      <c r="BL146" s="23">
        <v>1</v>
      </c>
      <c r="BM146" s="9">
        <f t="shared" si="139"/>
        <v>2</v>
      </c>
      <c r="BN146" s="9">
        <v>4</v>
      </c>
      <c r="BO146" s="9">
        <v>1</v>
      </c>
      <c r="BP146" s="9">
        <v>7</v>
      </c>
      <c r="BR146" s="9" t="s">
        <v>197</v>
      </c>
      <c r="BV146" s="9">
        <f t="shared" si="106"/>
        <v>0</v>
      </c>
      <c r="BW146" s="9">
        <f t="shared" si="107"/>
        <v>0</v>
      </c>
      <c r="BX146" s="9">
        <f t="shared" si="108"/>
        <v>0</v>
      </c>
      <c r="BY146" s="9">
        <f t="shared" si="109"/>
        <v>0</v>
      </c>
      <c r="BZ146" s="9">
        <f t="shared" si="110"/>
        <v>0</v>
      </c>
      <c r="CA146" s="9">
        <f t="shared" si="111"/>
        <v>1</v>
      </c>
      <c r="CB146" s="9">
        <f t="shared" si="112"/>
        <v>0</v>
      </c>
      <c r="CC146" s="9">
        <f t="shared" si="113"/>
        <v>0</v>
      </c>
      <c r="CD146" s="9">
        <f t="shared" si="114"/>
        <v>0</v>
      </c>
      <c r="CE146" s="9">
        <f t="shared" si="115"/>
        <v>0</v>
      </c>
      <c r="CF146" s="9">
        <f t="shared" si="116"/>
        <v>0</v>
      </c>
      <c r="CH146" s="9">
        <f t="shared" si="117"/>
        <v>1</v>
      </c>
      <c r="CJ146" s="9">
        <f t="shared" si="118"/>
        <v>1</v>
      </c>
      <c r="CL146" s="9">
        <f t="shared" si="119"/>
        <v>0</v>
      </c>
      <c r="CM146" s="9">
        <f t="shared" si="120"/>
        <v>1</v>
      </c>
      <c r="CN146" s="9">
        <f t="shared" si="121"/>
        <v>1</v>
      </c>
      <c r="CP146" s="9">
        <f t="shared" si="122"/>
        <v>0</v>
      </c>
      <c r="CQ146" s="9">
        <f t="shared" si="123"/>
        <v>1</v>
      </c>
      <c r="CR146" s="9">
        <f t="shared" si="124"/>
        <v>0</v>
      </c>
      <c r="CT146" s="9">
        <f t="shared" si="125"/>
        <v>2</v>
      </c>
      <c r="CU146" s="9">
        <f t="shared" si="126"/>
        <v>1</v>
      </c>
    </row>
    <row r="147" spans="1:99" x14ac:dyDescent="0.3">
      <c r="A147" s="9" t="s">
        <v>307</v>
      </c>
      <c r="B147" s="9" t="s">
        <v>82</v>
      </c>
      <c r="C147" s="9">
        <v>43.651476000000002</v>
      </c>
      <c r="D147" s="9">
        <v>-79.617875999999995</v>
      </c>
      <c r="E147" s="9">
        <v>11.85110791727271</v>
      </c>
      <c r="F147" s="13">
        <v>43664</v>
      </c>
      <c r="G147" s="11">
        <f t="shared" si="127"/>
        <v>0</v>
      </c>
      <c r="R147" s="32">
        <f t="shared" si="128"/>
        <v>0</v>
      </c>
      <c r="V147" s="19">
        <f t="shared" si="129"/>
        <v>0</v>
      </c>
      <c r="Y147" s="35">
        <f t="shared" si="130"/>
        <v>0</v>
      </c>
      <c r="AB147" s="10">
        <f t="shared" si="131"/>
        <v>0</v>
      </c>
      <c r="AG147" s="32">
        <f t="shared" si="132"/>
        <v>1</v>
      </c>
      <c r="AJ147" s="19">
        <f t="shared" si="133"/>
        <v>0</v>
      </c>
      <c r="AL147" s="19">
        <f t="shared" si="134"/>
        <v>0</v>
      </c>
      <c r="AO147" s="19">
        <f t="shared" si="135"/>
        <v>0</v>
      </c>
      <c r="AS147" s="33">
        <f t="shared" si="136"/>
        <v>1</v>
      </c>
      <c r="AW147" s="18">
        <v>1</v>
      </c>
      <c r="BB147" s="45">
        <f t="shared" si="137"/>
        <v>0</v>
      </c>
      <c r="BG147" s="44">
        <f t="shared" si="138"/>
        <v>0</v>
      </c>
      <c r="BM147" s="9">
        <f t="shared" si="139"/>
        <v>1</v>
      </c>
      <c r="BN147" s="9">
        <v>7</v>
      </c>
      <c r="BO147" s="9">
        <v>0</v>
      </c>
      <c r="BP147" s="9">
        <v>8</v>
      </c>
      <c r="BR147" s="9" t="s">
        <v>198</v>
      </c>
      <c r="BV147" s="9">
        <f t="shared" si="106"/>
        <v>1</v>
      </c>
      <c r="BW147" s="9">
        <f t="shared" si="107"/>
        <v>0</v>
      </c>
      <c r="BX147" s="9">
        <f t="shared" si="108"/>
        <v>0</v>
      </c>
      <c r="BY147" s="9">
        <f t="shared" si="109"/>
        <v>0</v>
      </c>
      <c r="BZ147" s="9">
        <f t="shared" si="110"/>
        <v>0</v>
      </c>
      <c r="CA147" s="9">
        <f t="shared" si="111"/>
        <v>0</v>
      </c>
      <c r="CB147" s="9">
        <f t="shared" si="112"/>
        <v>0</v>
      </c>
      <c r="CC147" s="9">
        <f t="shared" si="113"/>
        <v>0</v>
      </c>
      <c r="CD147" s="9">
        <f t="shared" si="114"/>
        <v>0</v>
      </c>
      <c r="CE147" s="9">
        <f t="shared" si="115"/>
        <v>0</v>
      </c>
      <c r="CF147" s="9">
        <f t="shared" si="116"/>
        <v>0</v>
      </c>
      <c r="CH147" s="9">
        <f t="shared" si="117"/>
        <v>1</v>
      </c>
      <c r="CJ147" s="9">
        <f t="shared" si="118"/>
        <v>1</v>
      </c>
      <c r="CL147" s="9">
        <f t="shared" si="119"/>
        <v>1</v>
      </c>
      <c r="CM147" s="9">
        <f t="shared" si="120"/>
        <v>0</v>
      </c>
      <c r="CN147" s="9">
        <f t="shared" si="121"/>
        <v>0</v>
      </c>
      <c r="CP147" s="9">
        <f t="shared" si="122"/>
        <v>1</v>
      </c>
      <c r="CQ147" s="9">
        <f t="shared" si="123"/>
        <v>0</v>
      </c>
      <c r="CR147" s="9">
        <f t="shared" si="124"/>
        <v>0</v>
      </c>
      <c r="CT147" s="9">
        <f t="shared" si="125"/>
        <v>1</v>
      </c>
      <c r="CU147" s="9">
        <f t="shared" si="126"/>
        <v>1</v>
      </c>
    </row>
    <row r="148" spans="1:99" x14ac:dyDescent="0.3">
      <c r="A148" s="9" t="s">
        <v>307</v>
      </c>
      <c r="B148" s="9" t="s">
        <v>83</v>
      </c>
      <c r="C148" s="9">
        <v>43.651476000000002</v>
      </c>
      <c r="D148" s="9">
        <v>-79.617875999999995</v>
      </c>
      <c r="E148" s="9">
        <v>11.85110791727271</v>
      </c>
      <c r="F148" s="13">
        <v>43664</v>
      </c>
      <c r="G148" s="11">
        <f t="shared" si="127"/>
        <v>1</v>
      </c>
      <c r="N148" s="12">
        <v>1</v>
      </c>
      <c r="R148" s="32">
        <f t="shared" si="128"/>
        <v>0</v>
      </c>
      <c r="V148" s="19">
        <f t="shared" si="129"/>
        <v>0</v>
      </c>
      <c r="Y148" s="35">
        <f t="shared" si="130"/>
        <v>0</v>
      </c>
      <c r="AB148" s="10">
        <f t="shared" si="131"/>
        <v>0</v>
      </c>
      <c r="AG148" s="32">
        <f t="shared" si="132"/>
        <v>0</v>
      </c>
      <c r="AJ148" s="19">
        <f t="shared" si="133"/>
        <v>0</v>
      </c>
      <c r="AL148" s="19">
        <f t="shared" si="134"/>
        <v>0</v>
      </c>
      <c r="AO148" s="19">
        <f t="shared" si="135"/>
        <v>0</v>
      </c>
      <c r="AS148" s="33">
        <f t="shared" si="136"/>
        <v>0</v>
      </c>
      <c r="BB148" s="45">
        <f t="shared" si="137"/>
        <v>0</v>
      </c>
      <c r="BG148" s="44">
        <f t="shared" si="138"/>
        <v>0</v>
      </c>
      <c r="BJ148" s="26">
        <v>5</v>
      </c>
      <c r="BM148" s="9">
        <f t="shared" si="139"/>
        <v>0</v>
      </c>
      <c r="BN148" s="9">
        <v>3</v>
      </c>
      <c r="BO148" s="9">
        <v>3</v>
      </c>
      <c r="BP148" s="9">
        <v>6</v>
      </c>
      <c r="BR148" s="9" t="s">
        <v>199</v>
      </c>
      <c r="BV148" s="9">
        <f t="shared" si="106"/>
        <v>0</v>
      </c>
      <c r="BW148" s="9">
        <f t="shared" si="107"/>
        <v>0</v>
      </c>
      <c r="BX148" s="9">
        <f t="shared" si="108"/>
        <v>0</v>
      </c>
      <c r="BY148" s="9">
        <f t="shared" si="109"/>
        <v>0</v>
      </c>
      <c r="BZ148" s="9">
        <f t="shared" si="110"/>
        <v>0</v>
      </c>
      <c r="CA148" s="9">
        <f t="shared" si="111"/>
        <v>1</v>
      </c>
      <c r="CB148" s="9">
        <f t="shared" si="112"/>
        <v>0</v>
      </c>
      <c r="CC148" s="9">
        <f t="shared" si="113"/>
        <v>0</v>
      </c>
      <c r="CD148" s="9">
        <f t="shared" si="114"/>
        <v>0</v>
      </c>
      <c r="CE148" s="9">
        <f t="shared" si="115"/>
        <v>0</v>
      </c>
      <c r="CF148" s="9">
        <f t="shared" si="116"/>
        <v>0</v>
      </c>
      <c r="CH148" s="9">
        <f t="shared" si="117"/>
        <v>5</v>
      </c>
      <c r="CJ148" s="9">
        <f t="shared" si="118"/>
        <v>1</v>
      </c>
      <c r="CL148" s="9">
        <f t="shared" si="119"/>
        <v>5</v>
      </c>
      <c r="CM148" s="9">
        <f t="shared" si="120"/>
        <v>1</v>
      </c>
      <c r="CN148" s="9">
        <f t="shared" si="121"/>
        <v>0</v>
      </c>
      <c r="CP148" s="9">
        <f t="shared" si="122"/>
        <v>0</v>
      </c>
      <c r="CQ148" s="9">
        <f t="shared" si="123"/>
        <v>1</v>
      </c>
      <c r="CR148" s="9">
        <f t="shared" si="124"/>
        <v>0</v>
      </c>
      <c r="CT148" s="9">
        <f t="shared" si="125"/>
        <v>2</v>
      </c>
      <c r="CU148" s="9">
        <f t="shared" si="126"/>
        <v>1</v>
      </c>
    </row>
    <row r="149" spans="1:99" x14ac:dyDescent="0.3">
      <c r="A149" s="9" t="s">
        <v>327</v>
      </c>
      <c r="B149" s="9" t="s">
        <v>219</v>
      </c>
      <c r="C149" s="9">
        <v>43.63776</v>
      </c>
      <c r="D149" s="9">
        <v>-79.635240999999994</v>
      </c>
      <c r="E149" s="9">
        <v>12.780451971846032</v>
      </c>
      <c r="F149" s="13">
        <v>43664</v>
      </c>
      <c r="G149" s="11">
        <f t="shared" si="127"/>
        <v>0</v>
      </c>
      <c r="R149" s="32">
        <f t="shared" si="128"/>
        <v>0</v>
      </c>
      <c r="V149" s="19">
        <f t="shared" si="129"/>
        <v>0</v>
      </c>
      <c r="Y149" s="35">
        <f t="shared" si="130"/>
        <v>0</v>
      </c>
      <c r="AB149" s="10">
        <f t="shared" si="131"/>
        <v>0</v>
      </c>
      <c r="AG149" s="32">
        <f t="shared" si="132"/>
        <v>0</v>
      </c>
      <c r="AJ149" s="19">
        <f t="shared" si="133"/>
        <v>0</v>
      </c>
      <c r="AL149" s="19">
        <f t="shared" si="134"/>
        <v>0</v>
      </c>
      <c r="AO149" s="19">
        <f t="shared" si="135"/>
        <v>0</v>
      </c>
      <c r="AS149" s="33">
        <f t="shared" si="136"/>
        <v>0</v>
      </c>
      <c r="BB149" s="45">
        <f t="shared" si="137"/>
        <v>0</v>
      </c>
      <c r="BG149" s="44">
        <f t="shared" si="138"/>
        <v>0</v>
      </c>
      <c r="BM149" s="9">
        <f t="shared" si="139"/>
        <v>1</v>
      </c>
      <c r="BN149" s="9">
        <v>5</v>
      </c>
      <c r="BO149" s="9">
        <v>0</v>
      </c>
      <c r="BP149" s="9">
        <v>6</v>
      </c>
      <c r="BR149" s="9" t="s">
        <v>201</v>
      </c>
      <c r="BV149" s="9">
        <f t="shared" si="106"/>
        <v>0</v>
      </c>
      <c r="BW149" s="9">
        <f t="shared" si="107"/>
        <v>0</v>
      </c>
      <c r="BX149" s="9">
        <f t="shared" si="108"/>
        <v>0</v>
      </c>
      <c r="BY149" s="9">
        <f t="shared" si="109"/>
        <v>0</v>
      </c>
      <c r="BZ149" s="9">
        <f t="shared" si="110"/>
        <v>0</v>
      </c>
      <c r="CA149" s="9">
        <f t="shared" si="111"/>
        <v>0</v>
      </c>
      <c r="CB149" s="9">
        <f t="shared" si="112"/>
        <v>0</v>
      </c>
      <c r="CC149" s="9">
        <f t="shared" si="113"/>
        <v>0</v>
      </c>
      <c r="CD149" s="9">
        <f t="shared" si="114"/>
        <v>0</v>
      </c>
      <c r="CE149" s="9">
        <f t="shared" si="115"/>
        <v>0</v>
      </c>
      <c r="CF149" s="9">
        <f t="shared" si="116"/>
        <v>0</v>
      </c>
      <c r="CH149" s="9">
        <f t="shared" si="117"/>
        <v>0</v>
      </c>
      <c r="CJ149" s="9">
        <f t="shared" si="118"/>
        <v>0</v>
      </c>
      <c r="CL149" s="9">
        <f t="shared" si="119"/>
        <v>0</v>
      </c>
      <c r="CM149" s="9">
        <f t="shared" si="120"/>
        <v>0</v>
      </c>
      <c r="CN149" s="9">
        <f t="shared" si="121"/>
        <v>0</v>
      </c>
      <c r="CP149" s="9">
        <f t="shared" si="122"/>
        <v>0</v>
      </c>
      <c r="CQ149" s="9">
        <f t="shared" si="123"/>
        <v>0</v>
      </c>
      <c r="CR149" s="9">
        <f t="shared" si="124"/>
        <v>0</v>
      </c>
      <c r="CT149" s="9">
        <f t="shared" si="125"/>
        <v>0</v>
      </c>
      <c r="CU149" s="9">
        <f t="shared" si="126"/>
        <v>0</v>
      </c>
    </row>
    <row r="150" spans="1:99" x14ac:dyDescent="0.3">
      <c r="A150" s="9" t="s">
        <v>308</v>
      </c>
      <c r="B150" s="9" t="s">
        <v>79</v>
      </c>
      <c r="C150" s="9">
        <v>43.628807000000002</v>
      </c>
      <c r="D150" s="9">
        <v>-79.652009000000007</v>
      </c>
      <c r="E150" s="9">
        <v>13.687963679905621</v>
      </c>
      <c r="F150" s="13">
        <v>43664</v>
      </c>
      <c r="G150" s="11">
        <f t="shared" si="127"/>
        <v>0</v>
      </c>
      <c r="R150" s="32">
        <f t="shared" si="128"/>
        <v>0</v>
      </c>
      <c r="V150" s="19">
        <f t="shared" si="129"/>
        <v>0</v>
      </c>
      <c r="Y150" s="35">
        <f t="shared" si="130"/>
        <v>0</v>
      </c>
      <c r="AB150" s="10">
        <f t="shared" si="131"/>
        <v>0</v>
      </c>
      <c r="AG150" s="32">
        <f t="shared" si="132"/>
        <v>0</v>
      </c>
      <c r="AJ150" s="19">
        <f t="shared" si="133"/>
        <v>0</v>
      </c>
      <c r="AL150" s="19">
        <f t="shared" si="134"/>
        <v>0</v>
      </c>
      <c r="AO150" s="19">
        <f t="shared" si="135"/>
        <v>0</v>
      </c>
      <c r="AS150" s="33">
        <f t="shared" si="136"/>
        <v>0</v>
      </c>
      <c r="BB150" s="45">
        <f t="shared" si="137"/>
        <v>0</v>
      </c>
      <c r="BG150" s="44">
        <f t="shared" si="138"/>
        <v>0</v>
      </c>
      <c r="BM150" s="9">
        <f t="shared" si="139"/>
        <v>2</v>
      </c>
      <c r="BN150" s="9">
        <v>3</v>
      </c>
      <c r="BO150" s="9">
        <v>0</v>
      </c>
      <c r="BP150" s="9">
        <v>5</v>
      </c>
      <c r="BR150" s="9" t="s">
        <v>201</v>
      </c>
      <c r="BV150" s="9">
        <f t="shared" si="106"/>
        <v>0</v>
      </c>
      <c r="BW150" s="9">
        <f t="shared" si="107"/>
        <v>0</v>
      </c>
      <c r="BX150" s="9">
        <f t="shared" si="108"/>
        <v>0</v>
      </c>
      <c r="BY150" s="9">
        <f t="shared" si="109"/>
        <v>0</v>
      </c>
      <c r="BZ150" s="9">
        <f t="shared" si="110"/>
        <v>0</v>
      </c>
      <c r="CA150" s="9">
        <f t="shared" si="111"/>
        <v>0</v>
      </c>
      <c r="CB150" s="9">
        <f t="shared" si="112"/>
        <v>0</v>
      </c>
      <c r="CC150" s="9">
        <f t="shared" si="113"/>
        <v>0</v>
      </c>
      <c r="CD150" s="9">
        <f t="shared" si="114"/>
        <v>0</v>
      </c>
      <c r="CE150" s="9">
        <f t="shared" si="115"/>
        <v>0</v>
      </c>
      <c r="CF150" s="9">
        <f t="shared" si="116"/>
        <v>0</v>
      </c>
      <c r="CH150" s="9">
        <f t="shared" si="117"/>
        <v>0</v>
      </c>
      <c r="CJ150" s="9">
        <f t="shared" si="118"/>
        <v>0</v>
      </c>
      <c r="CL150" s="9">
        <f t="shared" si="119"/>
        <v>0</v>
      </c>
      <c r="CM150" s="9">
        <f t="shared" si="120"/>
        <v>0</v>
      </c>
      <c r="CN150" s="9">
        <f t="shared" si="121"/>
        <v>0</v>
      </c>
      <c r="CP150" s="9">
        <f t="shared" si="122"/>
        <v>0</v>
      </c>
      <c r="CQ150" s="9">
        <f t="shared" si="123"/>
        <v>0</v>
      </c>
      <c r="CR150" s="9">
        <f t="shared" si="124"/>
        <v>0</v>
      </c>
      <c r="CT150" s="9">
        <f t="shared" si="125"/>
        <v>0</v>
      </c>
      <c r="CU150" s="9">
        <f t="shared" si="126"/>
        <v>0</v>
      </c>
    </row>
    <row r="151" spans="1:99" x14ac:dyDescent="0.3">
      <c r="A151" s="9" t="s">
        <v>308</v>
      </c>
      <c r="B151" s="9" t="s">
        <v>82</v>
      </c>
      <c r="C151" s="9">
        <v>43.628807000000002</v>
      </c>
      <c r="D151" s="9">
        <v>-79.652009000000007</v>
      </c>
      <c r="E151" s="9">
        <v>13.687963679905621</v>
      </c>
      <c r="F151" s="13">
        <v>43664</v>
      </c>
      <c r="G151" s="11">
        <f t="shared" si="127"/>
        <v>0</v>
      </c>
      <c r="R151" s="32">
        <f t="shared" si="128"/>
        <v>0</v>
      </c>
      <c r="V151" s="19">
        <f t="shared" si="129"/>
        <v>0</v>
      </c>
      <c r="Y151" s="35">
        <f t="shared" si="130"/>
        <v>0</v>
      </c>
      <c r="AB151" s="10">
        <f t="shared" si="131"/>
        <v>0</v>
      </c>
      <c r="AG151" s="32">
        <f t="shared" si="132"/>
        <v>0</v>
      </c>
      <c r="AJ151" s="19">
        <f t="shared" si="133"/>
        <v>0</v>
      </c>
      <c r="AL151" s="19">
        <f t="shared" si="134"/>
        <v>0</v>
      </c>
      <c r="AO151" s="19">
        <f t="shared" si="135"/>
        <v>0</v>
      </c>
      <c r="AS151" s="33">
        <f t="shared" si="136"/>
        <v>0</v>
      </c>
      <c r="BB151" s="45">
        <f t="shared" si="137"/>
        <v>0</v>
      </c>
      <c r="BG151" s="44">
        <f t="shared" si="138"/>
        <v>0</v>
      </c>
      <c r="BM151" s="9">
        <f t="shared" si="139"/>
        <v>1</v>
      </c>
      <c r="BN151" s="9">
        <v>2</v>
      </c>
      <c r="BO151" s="9">
        <v>0</v>
      </c>
      <c r="BP151" s="9">
        <v>3</v>
      </c>
      <c r="BR151" s="9" t="s">
        <v>202</v>
      </c>
      <c r="BV151" s="9">
        <f t="shared" si="106"/>
        <v>0</v>
      </c>
      <c r="BW151" s="9">
        <f t="shared" si="107"/>
        <v>0</v>
      </c>
      <c r="BX151" s="9">
        <f t="shared" si="108"/>
        <v>0</v>
      </c>
      <c r="BY151" s="9">
        <f t="shared" si="109"/>
        <v>0</v>
      </c>
      <c r="BZ151" s="9">
        <f t="shared" si="110"/>
        <v>0</v>
      </c>
      <c r="CA151" s="9">
        <f t="shared" si="111"/>
        <v>0</v>
      </c>
      <c r="CB151" s="9">
        <f t="shared" si="112"/>
        <v>0</v>
      </c>
      <c r="CC151" s="9">
        <f t="shared" si="113"/>
        <v>0</v>
      </c>
      <c r="CD151" s="9">
        <f t="shared" si="114"/>
        <v>0</v>
      </c>
      <c r="CE151" s="9">
        <f t="shared" si="115"/>
        <v>0</v>
      </c>
      <c r="CF151" s="9">
        <f t="shared" si="116"/>
        <v>0</v>
      </c>
      <c r="CH151" s="9">
        <f t="shared" si="117"/>
        <v>0</v>
      </c>
      <c r="CJ151" s="9">
        <f t="shared" si="118"/>
        <v>0</v>
      </c>
      <c r="CL151" s="9">
        <f t="shared" si="119"/>
        <v>0</v>
      </c>
      <c r="CM151" s="9">
        <f t="shared" si="120"/>
        <v>0</v>
      </c>
      <c r="CN151" s="9">
        <f t="shared" si="121"/>
        <v>0</v>
      </c>
      <c r="CP151" s="9">
        <f t="shared" si="122"/>
        <v>0</v>
      </c>
      <c r="CQ151" s="9">
        <f t="shared" si="123"/>
        <v>0</v>
      </c>
      <c r="CR151" s="9">
        <f t="shared" si="124"/>
        <v>0</v>
      </c>
      <c r="CT151" s="9">
        <f t="shared" si="125"/>
        <v>0</v>
      </c>
      <c r="CU151" s="9">
        <f t="shared" si="126"/>
        <v>0</v>
      </c>
    </row>
    <row r="152" spans="1:99" x14ac:dyDescent="0.3">
      <c r="A152" s="9" t="s">
        <v>308</v>
      </c>
      <c r="B152" s="9" t="s">
        <v>83</v>
      </c>
      <c r="C152" s="9">
        <v>43.628807000000002</v>
      </c>
      <c r="D152" s="9">
        <v>-79.652009000000007</v>
      </c>
      <c r="E152" s="9">
        <v>13.687963679905621</v>
      </c>
      <c r="F152" s="13">
        <v>43664</v>
      </c>
      <c r="G152" s="11">
        <f t="shared" si="127"/>
        <v>1</v>
      </c>
      <c r="O152" s="12">
        <v>1</v>
      </c>
      <c r="R152" s="32">
        <f t="shared" si="128"/>
        <v>0</v>
      </c>
      <c r="V152" s="19">
        <f t="shared" si="129"/>
        <v>0</v>
      </c>
      <c r="Y152" s="35">
        <f t="shared" si="130"/>
        <v>0</v>
      </c>
      <c r="AB152" s="10">
        <f t="shared" si="131"/>
        <v>0</v>
      </c>
      <c r="AG152" s="32">
        <f t="shared" si="132"/>
        <v>0</v>
      </c>
      <c r="AJ152" s="19">
        <f t="shared" si="133"/>
        <v>0</v>
      </c>
      <c r="AL152" s="19">
        <f t="shared" si="134"/>
        <v>0</v>
      </c>
      <c r="AO152" s="19">
        <f t="shared" si="135"/>
        <v>0</v>
      </c>
      <c r="AS152" s="33">
        <f t="shared" si="136"/>
        <v>0</v>
      </c>
      <c r="BB152" s="45">
        <f t="shared" si="137"/>
        <v>0</v>
      </c>
      <c r="BG152" s="44">
        <f t="shared" si="138"/>
        <v>0</v>
      </c>
      <c r="BM152" s="9">
        <f t="shared" si="139"/>
        <v>0</v>
      </c>
      <c r="BN152" s="9">
        <v>4</v>
      </c>
      <c r="BO152" s="9">
        <v>1</v>
      </c>
      <c r="BP152" s="9">
        <v>5</v>
      </c>
      <c r="BR152" s="9" t="s">
        <v>204</v>
      </c>
      <c r="BV152" s="9">
        <f t="shared" si="106"/>
        <v>0</v>
      </c>
      <c r="BW152" s="9">
        <f t="shared" si="107"/>
        <v>0</v>
      </c>
      <c r="BX152" s="9">
        <f t="shared" si="108"/>
        <v>0</v>
      </c>
      <c r="BY152" s="9">
        <f t="shared" si="109"/>
        <v>0</v>
      </c>
      <c r="BZ152" s="9">
        <f t="shared" si="110"/>
        <v>0</v>
      </c>
      <c r="CA152" s="9">
        <f t="shared" si="111"/>
        <v>1</v>
      </c>
      <c r="CB152" s="9">
        <f t="shared" si="112"/>
        <v>0</v>
      </c>
      <c r="CC152" s="9">
        <f t="shared" si="113"/>
        <v>0</v>
      </c>
      <c r="CD152" s="9">
        <f t="shared" si="114"/>
        <v>0</v>
      </c>
      <c r="CE152" s="9">
        <f t="shared" si="115"/>
        <v>0</v>
      </c>
      <c r="CF152" s="9">
        <f t="shared" si="116"/>
        <v>0</v>
      </c>
      <c r="CH152" s="9">
        <f t="shared" si="117"/>
        <v>0</v>
      </c>
      <c r="CJ152" s="9">
        <f t="shared" si="118"/>
        <v>1</v>
      </c>
      <c r="CL152" s="9">
        <f t="shared" si="119"/>
        <v>0</v>
      </c>
      <c r="CM152" s="9">
        <f t="shared" si="120"/>
        <v>1</v>
      </c>
      <c r="CN152" s="9">
        <f t="shared" si="121"/>
        <v>0</v>
      </c>
      <c r="CP152" s="9">
        <f t="shared" si="122"/>
        <v>0</v>
      </c>
      <c r="CQ152" s="9">
        <f t="shared" si="123"/>
        <v>1</v>
      </c>
      <c r="CR152" s="9">
        <f t="shared" si="124"/>
        <v>0</v>
      </c>
      <c r="CT152" s="9">
        <f t="shared" si="125"/>
        <v>1</v>
      </c>
      <c r="CU152" s="9">
        <f t="shared" si="126"/>
        <v>1</v>
      </c>
    </row>
    <row r="153" spans="1:99" x14ac:dyDescent="0.3">
      <c r="A153" s="9" t="s">
        <v>309</v>
      </c>
      <c r="B153" s="9" t="s">
        <v>79</v>
      </c>
      <c r="C153" s="9">
        <v>43.618104000000002</v>
      </c>
      <c r="D153" s="9">
        <v>-79.701542000000003</v>
      </c>
      <c r="E153" s="9">
        <v>16.249375245243645</v>
      </c>
      <c r="F153" s="13">
        <v>43664</v>
      </c>
      <c r="G153" s="11">
        <f t="shared" si="127"/>
        <v>0</v>
      </c>
      <c r="R153" s="32">
        <f t="shared" si="128"/>
        <v>0</v>
      </c>
      <c r="V153" s="19">
        <f t="shared" si="129"/>
        <v>0</v>
      </c>
      <c r="Y153" s="35">
        <f t="shared" si="130"/>
        <v>0</v>
      </c>
      <c r="AB153" s="10">
        <f t="shared" si="131"/>
        <v>0</v>
      </c>
      <c r="AG153" s="32">
        <f t="shared" si="132"/>
        <v>0</v>
      </c>
      <c r="AJ153" s="19">
        <f t="shared" si="133"/>
        <v>0</v>
      </c>
      <c r="AL153" s="19">
        <f t="shared" si="134"/>
        <v>0</v>
      </c>
      <c r="AO153" s="19">
        <f t="shared" si="135"/>
        <v>0</v>
      </c>
      <c r="AS153" s="33">
        <f t="shared" si="136"/>
        <v>0</v>
      </c>
      <c r="BB153" s="45">
        <f t="shared" si="137"/>
        <v>0</v>
      </c>
      <c r="BG153" s="44">
        <f t="shared" si="138"/>
        <v>0</v>
      </c>
      <c r="BM153" s="9">
        <f t="shared" si="139"/>
        <v>0</v>
      </c>
      <c r="BN153" s="9">
        <v>6</v>
      </c>
      <c r="BO153" s="9">
        <v>0</v>
      </c>
      <c r="BP153" s="9">
        <v>6</v>
      </c>
      <c r="BV153" s="9">
        <f t="shared" si="106"/>
        <v>0</v>
      </c>
      <c r="BW153" s="9">
        <f t="shared" si="107"/>
        <v>0</v>
      </c>
      <c r="BX153" s="9">
        <f t="shared" si="108"/>
        <v>0</v>
      </c>
      <c r="BY153" s="9">
        <f t="shared" si="109"/>
        <v>0</v>
      </c>
      <c r="BZ153" s="9">
        <f t="shared" si="110"/>
        <v>0</v>
      </c>
      <c r="CA153" s="9">
        <f t="shared" si="111"/>
        <v>0</v>
      </c>
      <c r="CB153" s="9">
        <f t="shared" si="112"/>
        <v>0</v>
      </c>
      <c r="CC153" s="9">
        <f t="shared" si="113"/>
        <v>0</v>
      </c>
      <c r="CD153" s="9">
        <f t="shared" si="114"/>
        <v>0</v>
      </c>
      <c r="CE153" s="9">
        <f t="shared" si="115"/>
        <v>0</v>
      </c>
      <c r="CF153" s="9">
        <f t="shared" si="116"/>
        <v>0</v>
      </c>
      <c r="CH153" s="9">
        <f t="shared" si="117"/>
        <v>0</v>
      </c>
      <c r="CJ153" s="9">
        <f t="shared" si="118"/>
        <v>0</v>
      </c>
      <c r="CL153" s="9">
        <f t="shared" si="119"/>
        <v>0</v>
      </c>
      <c r="CM153" s="9">
        <f t="shared" si="120"/>
        <v>0</v>
      </c>
      <c r="CN153" s="9">
        <f t="shared" si="121"/>
        <v>0</v>
      </c>
      <c r="CP153" s="9">
        <f t="shared" si="122"/>
        <v>0</v>
      </c>
      <c r="CQ153" s="9">
        <f t="shared" si="123"/>
        <v>0</v>
      </c>
      <c r="CR153" s="9">
        <f t="shared" si="124"/>
        <v>0</v>
      </c>
      <c r="CT153" s="9">
        <f t="shared" si="125"/>
        <v>0</v>
      </c>
      <c r="CU153" s="9">
        <f t="shared" si="126"/>
        <v>0</v>
      </c>
    </row>
    <row r="154" spans="1:99" x14ac:dyDescent="0.3">
      <c r="A154" s="9" t="s">
        <v>309</v>
      </c>
      <c r="B154" s="9" t="s">
        <v>82</v>
      </c>
      <c r="C154" s="9">
        <v>43.618104000000002</v>
      </c>
      <c r="D154" s="9">
        <v>-79.701542000000003</v>
      </c>
      <c r="E154" s="9">
        <v>16.249375245243645</v>
      </c>
      <c r="F154" s="13">
        <v>43664</v>
      </c>
      <c r="G154" s="11">
        <f t="shared" si="127"/>
        <v>0</v>
      </c>
      <c r="R154" s="32">
        <f t="shared" si="128"/>
        <v>0</v>
      </c>
      <c r="V154" s="19">
        <f t="shared" si="129"/>
        <v>0</v>
      </c>
      <c r="Y154" s="35">
        <f t="shared" si="130"/>
        <v>0</v>
      </c>
      <c r="AB154" s="10">
        <f t="shared" si="131"/>
        <v>0</v>
      </c>
      <c r="AG154" s="32">
        <f t="shared" si="132"/>
        <v>0</v>
      </c>
      <c r="AJ154" s="19">
        <f t="shared" si="133"/>
        <v>0</v>
      </c>
      <c r="AL154" s="19">
        <f t="shared" si="134"/>
        <v>0</v>
      </c>
      <c r="AO154" s="19">
        <f t="shared" si="135"/>
        <v>0</v>
      </c>
      <c r="AS154" s="33">
        <f t="shared" si="136"/>
        <v>0</v>
      </c>
      <c r="BB154" s="45">
        <f t="shared" si="137"/>
        <v>0</v>
      </c>
      <c r="BG154" s="44">
        <f t="shared" si="138"/>
        <v>0</v>
      </c>
      <c r="BM154" s="9">
        <f t="shared" si="139"/>
        <v>0</v>
      </c>
      <c r="BN154" s="9">
        <v>4</v>
      </c>
      <c r="BO154" s="9">
        <v>2</v>
      </c>
      <c r="BP154" s="9">
        <v>6</v>
      </c>
      <c r="BR154" s="9" t="s">
        <v>202</v>
      </c>
      <c r="BV154" s="9">
        <f t="shared" si="106"/>
        <v>0</v>
      </c>
      <c r="BW154" s="9">
        <f t="shared" si="107"/>
        <v>0</v>
      </c>
      <c r="BX154" s="9">
        <f t="shared" si="108"/>
        <v>0</v>
      </c>
      <c r="BY154" s="9">
        <f t="shared" si="109"/>
        <v>0</v>
      </c>
      <c r="BZ154" s="9">
        <f t="shared" si="110"/>
        <v>0</v>
      </c>
      <c r="CA154" s="9">
        <f t="shared" si="111"/>
        <v>0</v>
      </c>
      <c r="CB154" s="9">
        <f t="shared" si="112"/>
        <v>0</v>
      </c>
      <c r="CC154" s="9">
        <f t="shared" si="113"/>
        <v>0</v>
      </c>
      <c r="CD154" s="9">
        <f t="shared" si="114"/>
        <v>0</v>
      </c>
      <c r="CE154" s="9">
        <f t="shared" si="115"/>
        <v>0</v>
      </c>
      <c r="CF154" s="9">
        <f t="shared" si="116"/>
        <v>0</v>
      </c>
      <c r="CH154" s="9">
        <f t="shared" si="117"/>
        <v>0</v>
      </c>
      <c r="CJ154" s="9">
        <f t="shared" si="118"/>
        <v>0</v>
      </c>
      <c r="CL154" s="9">
        <f t="shared" si="119"/>
        <v>0</v>
      </c>
      <c r="CM154" s="9">
        <f t="shared" si="120"/>
        <v>0</v>
      </c>
      <c r="CN154" s="9">
        <f t="shared" si="121"/>
        <v>0</v>
      </c>
      <c r="CP154" s="9">
        <f t="shared" si="122"/>
        <v>0</v>
      </c>
      <c r="CQ154" s="9">
        <f t="shared" si="123"/>
        <v>0</v>
      </c>
      <c r="CR154" s="9">
        <f t="shared" si="124"/>
        <v>0</v>
      </c>
      <c r="CT154" s="9">
        <f t="shared" si="125"/>
        <v>0</v>
      </c>
      <c r="CU154" s="9">
        <f t="shared" si="126"/>
        <v>0</v>
      </c>
    </row>
    <row r="155" spans="1:99" x14ac:dyDescent="0.3">
      <c r="A155" s="9" t="s">
        <v>309</v>
      </c>
      <c r="B155" s="9" t="s">
        <v>83</v>
      </c>
      <c r="C155" s="9">
        <v>43.618104000000002</v>
      </c>
      <c r="D155" s="9">
        <v>-79.701542000000003</v>
      </c>
      <c r="E155" s="9">
        <v>16.249375245243645</v>
      </c>
      <c r="F155" s="13">
        <v>43664</v>
      </c>
      <c r="G155" s="11">
        <f t="shared" si="127"/>
        <v>0</v>
      </c>
      <c r="R155" s="32">
        <f t="shared" si="128"/>
        <v>0</v>
      </c>
      <c r="V155" s="19">
        <f t="shared" si="129"/>
        <v>0</v>
      </c>
      <c r="Y155" s="35">
        <f t="shared" si="130"/>
        <v>1</v>
      </c>
      <c r="AA155" s="23">
        <v>1</v>
      </c>
      <c r="AB155" s="10">
        <f t="shared" si="131"/>
        <v>0</v>
      </c>
      <c r="AG155" s="32">
        <f t="shared" si="132"/>
        <v>0</v>
      </c>
      <c r="AJ155" s="19">
        <f t="shared" si="133"/>
        <v>0</v>
      </c>
      <c r="AL155" s="19">
        <f t="shared" si="134"/>
        <v>0</v>
      </c>
      <c r="AO155" s="19">
        <f t="shared" si="135"/>
        <v>0</v>
      </c>
      <c r="AS155" s="33">
        <f t="shared" si="136"/>
        <v>0</v>
      </c>
      <c r="BB155" s="45">
        <f t="shared" si="137"/>
        <v>0</v>
      </c>
      <c r="BG155" s="44">
        <f t="shared" si="138"/>
        <v>0</v>
      </c>
      <c r="BL155" s="23">
        <v>1</v>
      </c>
      <c r="BM155" s="9">
        <f t="shared" si="139"/>
        <v>0</v>
      </c>
      <c r="BN155" s="9">
        <v>3</v>
      </c>
      <c r="BO155" s="9">
        <v>2</v>
      </c>
      <c r="BP155" s="9">
        <v>5</v>
      </c>
      <c r="BR155" s="9" t="s">
        <v>206</v>
      </c>
      <c r="BV155" s="9">
        <f t="shared" si="106"/>
        <v>0</v>
      </c>
      <c r="BW155" s="9">
        <f t="shared" si="107"/>
        <v>0</v>
      </c>
      <c r="BX155" s="9">
        <f t="shared" si="108"/>
        <v>0</v>
      </c>
      <c r="BY155" s="9">
        <f t="shared" si="109"/>
        <v>0</v>
      </c>
      <c r="BZ155" s="9">
        <f t="shared" si="110"/>
        <v>0</v>
      </c>
      <c r="CA155" s="9">
        <f t="shared" si="111"/>
        <v>0</v>
      </c>
      <c r="CB155" s="9">
        <f t="shared" si="112"/>
        <v>0</v>
      </c>
      <c r="CC155" s="9">
        <f t="shared" si="113"/>
        <v>0</v>
      </c>
      <c r="CD155" s="9">
        <f t="shared" si="114"/>
        <v>0</v>
      </c>
      <c r="CE155" s="9">
        <f t="shared" si="115"/>
        <v>0</v>
      </c>
      <c r="CF155" s="9">
        <f t="shared" si="116"/>
        <v>0</v>
      </c>
      <c r="CH155" s="9">
        <f t="shared" si="117"/>
        <v>1</v>
      </c>
      <c r="CJ155" s="9">
        <f t="shared" si="118"/>
        <v>0</v>
      </c>
      <c r="CL155" s="9">
        <f t="shared" si="119"/>
        <v>0</v>
      </c>
      <c r="CM155" s="9">
        <f t="shared" si="120"/>
        <v>0</v>
      </c>
      <c r="CN155" s="9">
        <f t="shared" si="121"/>
        <v>2</v>
      </c>
      <c r="CP155" s="9">
        <f t="shared" si="122"/>
        <v>0</v>
      </c>
      <c r="CQ155" s="9">
        <f t="shared" si="123"/>
        <v>0</v>
      </c>
      <c r="CR155" s="9">
        <f t="shared" si="124"/>
        <v>0</v>
      </c>
      <c r="CT155" s="9">
        <f t="shared" si="125"/>
        <v>2</v>
      </c>
      <c r="CU155" s="9">
        <f t="shared" si="126"/>
        <v>0</v>
      </c>
    </row>
    <row r="156" spans="1:99" x14ac:dyDescent="0.3">
      <c r="A156" s="9" t="s">
        <v>310</v>
      </c>
      <c r="B156" s="9" t="s">
        <v>79</v>
      </c>
      <c r="C156" s="9">
        <v>43.613475000000001</v>
      </c>
      <c r="D156" s="9">
        <v>-79.705866999999998</v>
      </c>
      <c r="E156" s="9">
        <v>16.517746332907461</v>
      </c>
      <c r="F156" s="13">
        <v>43664</v>
      </c>
      <c r="G156" s="11">
        <f t="shared" si="127"/>
        <v>1</v>
      </c>
      <c r="L156" s="12">
        <v>1</v>
      </c>
      <c r="R156" s="32">
        <f t="shared" si="128"/>
        <v>0</v>
      </c>
      <c r="V156" s="19">
        <f t="shared" si="129"/>
        <v>0</v>
      </c>
      <c r="Y156" s="35">
        <f t="shared" si="130"/>
        <v>0</v>
      </c>
      <c r="AB156" s="10">
        <f t="shared" si="131"/>
        <v>0</v>
      </c>
      <c r="AG156" s="32">
        <f t="shared" si="132"/>
        <v>0</v>
      </c>
      <c r="AJ156" s="19">
        <f t="shared" si="133"/>
        <v>0</v>
      </c>
      <c r="AL156" s="19">
        <f t="shared" si="134"/>
        <v>0</v>
      </c>
      <c r="AO156" s="19">
        <f t="shared" si="135"/>
        <v>0</v>
      </c>
      <c r="AS156" s="33">
        <f t="shared" si="136"/>
        <v>0</v>
      </c>
      <c r="BB156" s="45">
        <f t="shared" si="137"/>
        <v>0</v>
      </c>
      <c r="BG156" s="44">
        <f t="shared" si="138"/>
        <v>0</v>
      </c>
      <c r="BM156" s="9">
        <f t="shared" si="139"/>
        <v>0</v>
      </c>
      <c r="BN156" s="9">
        <v>4</v>
      </c>
      <c r="BO156" s="9">
        <v>2</v>
      </c>
      <c r="BP156" s="9">
        <v>6</v>
      </c>
      <c r="BV156" s="9">
        <f t="shared" si="106"/>
        <v>0</v>
      </c>
      <c r="BW156" s="9">
        <f t="shared" si="107"/>
        <v>0</v>
      </c>
      <c r="BX156" s="9">
        <f t="shared" si="108"/>
        <v>0</v>
      </c>
      <c r="BY156" s="9">
        <f t="shared" si="109"/>
        <v>0</v>
      </c>
      <c r="BZ156" s="9">
        <f t="shared" si="110"/>
        <v>0</v>
      </c>
      <c r="CA156" s="9">
        <f t="shared" si="111"/>
        <v>1</v>
      </c>
      <c r="CB156" s="9">
        <f t="shared" si="112"/>
        <v>0</v>
      </c>
      <c r="CC156" s="9">
        <f t="shared" si="113"/>
        <v>0</v>
      </c>
      <c r="CD156" s="9">
        <f t="shared" si="114"/>
        <v>0</v>
      </c>
      <c r="CE156" s="9">
        <f t="shared" si="115"/>
        <v>0</v>
      </c>
      <c r="CF156" s="9">
        <f t="shared" si="116"/>
        <v>0</v>
      </c>
      <c r="CH156" s="9">
        <f t="shared" si="117"/>
        <v>0</v>
      </c>
      <c r="CJ156" s="9">
        <f t="shared" si="118"/>
        <v>1</v>
      </c>
      <c r="CL156" s="9">
        <f t="shared" si="119"/>
        <v>0</v>
      </c>
      <c r="CM156" s="9">
        <f t="shared" si="120"/>
        <v>1</v>
      </c>
      <c r="CN156" s="9">
        <f t="shared" si="121"/>
        <v>0</v>
      </c>
      <c r="CP156" s="9">
        <f t="shared" si="122"/>
        <v>0</v>
      </c>
      <c r="CQ156" s="9">
        <f t="shared" si="123"/>
        <v>1</v>
      </c>
      <c r="CR156" s="9">
        <f t="shared" si="124"/>
        <v>0</v>
      </c>
      <c r="CT156" s="9">
        <f t="shared" si="125"/>
        <v>1</v>
      </c>
      <c r="CU156" s="9">
        <f t="shared" si="126"/>
        <v>1</v>
      </c>
    </row>
    <row r="157" spans="1:99" x14ac:dyDescent="0.3">
      <c r="A157" s="9" t="s">
        <v>310</v>
      </c>
      <c r="B157" s="9" t="s">
        <v>82</v>
      </c>
      <c r="C157" s="9">
        <v>43.613475000000001</v>
      </c>
      <c r="D157" s="9">
        <v>-79.705866999999998</v>
      </c>
      <c r="E157" s="9">
        <v>16.517746332907461</v>
      </c>
      <c r="F157" s="13">
        <v>43664</v>
      </c>
      <c r="G157" s="11">
        <f t="shared" si="127"/>
        <v>2</v>
      </c>
      <c r="M157" s="12">
        <v>1</v>
      </c>
      <c r="N157" s="12">
        <v>1</v>
      </c>
      <c r="R157" s="32">
        <f t="shared" si="128"/>
        <v>0</v>
      </c>
      <c r="V157" s="19">
        <f t="shared" si="129"/>
        <v>0</v>
      </c>
      <c r="Y157" s="35">
        <f t="shared" si="130"/>
        <v>0</v>
      </c>
      <c r="AB157" s="10">
        <f t="shared" si="131"/>
        <v>1</v>
      </c>
      <c r="AD157" s="26">
        <v>1</v>
      </c>
      <c r="AG157" s="32">
        <f t="shared" si="132"/>
        <v>1</v>
      </c>
      <c r="AJ157" s="19">
        <f t="shared" si="133"/>
        <v>0</v>
      </c>
      <c r="AL157" s="19">
        <f t="shared" si="134"/>
        <v>0</v>
      </c>
      <c r="AO157" s="19">
        <f t="shared" si="135"/>
        <v>0</v>
      </c>
      <c r="AS157" s="33">
        <f t="shared" si="136"/>
        <v>1</v>
      </c>
      <c r="AW157" s="18">
        <v>1</v>
      </c>
      <c r="BB157" s="45">
        <f t="shared" si="137"/>
        <v>0</v>
      </c>
      <c r="BG157" s="44">
        <f t="shared" si="138"/>
        <v>0</v>
      </c>
      <c r="BM157" s="9">
        <f t="shared" si="139"/>
        <v>0</v>
      </c>
      <c r="BN157" s="9">
        <v>3</v>
      </c>
      <c r="BO157" s="9">
        <v>0</v>
      </c>
      <c r="BP157" s="9">
        <v>3</v>
      </c>
      <c r="BR157" s="9" t="s">
        <v>207</v>
      </c>
      <c r="BV157" s="9">
        <f t="shared" si="106"/>
        <v>1</v>
      </c>
      <c r="BW157" s="9">
        <f t="shared" si="107"/>
        <v>0</v>
      </c>
      <c r="BX157" s="9">
        <f t="shared" si="108"/>
        <v>0</v>
      </c>
      <c r="BY157" s="9">
        <f t="shared" si="109"/>
        <v>0</v>
      </c>
      <c r="BZ157" s="9">
        <f t="shared" si="110"/>
        <v>0</v>
      </c>
      <c r="CA157" s="9">
        <f t="shared" si="111"/>
        <v>2</v>
      </c>
      <c r="CB157" s="9">
        <f t="shared" si="112"/>
        <v>0</v>
      </c>
      <c r="CC157" s="9">
        <f t="shared" si="113"/>
        <v>0</v>
      </c>
      <c r="CD157" s="9">
        <f t="shared" si="114"/>
        <v>0</v>
      </c>
      <c r="CE157" s="9">
        <f t="shared" si="115"/>
        <v>0</v>
      </c>
      <c r="CF157" s="9">
        <f t="shared" si="116"/>
        <v>0</v>
      </c>
      <c r="CH157" s="9">
        <f t="shared" si="117"/>
        <v>1</v>
      </c>
      <c r="CJ157" s="9">
        <f t="shared" si="118"/>
        <v>4</v>
      </c>
      <c r="CL157" s="9">
        <f t="shared" si="119"/>
        <v>2</v>
      </c>
      <c r="CM157" s="9">
        <f t="shared" si="120"/>
        <v>2</v>
      </c>
      <c r="CN157" s="9">
        <f t="shared" si="121"/>
        <v>0</v>
      </c>
      <c r="CP157" s="9">
        <f t="shared" si="122"/>
        <v>2</v>
      </c>
      <c r="CQ157" s="9">
        <f t="shared" si="123"/>
        <v>2</v>
      </c>
      <c r="CR157" s="9">
        <f t="shared" si="124"/>
        <v>0</v>
      </c>
      <c r="CT157" s="9">
        <f t="shared" si="125"/>
        <v>3</v>
      </c>
      <c r="CU157" s="9">
        <f t="shared" si="126"/>
        <v>2</v>
      </c>
    </row>
    <row r="158" spans="1:99" x14ac:dyDescent="0.3">
      <c r="A158" s="9" t="s">
        <v>310</v>
      </c>
      <c r="B158" s="9" t="s">
        <v>83</v>
      </c>
      <c r="C158" s="9">
        <v>43.613475000000001</v>
      </c>
      <c r="D158" s="9">
        <v>-79.705866999999998</v>
      </c>
      <c r="E158" s="9">
        <v>16.517746332907461</v>
      </c>
      <c r="F158" s="13">
        <v>43664</v>
      </c>
      <c r="G158" s="11">
        <f t="shared" si="127"/>
        <v>0</v>
      </c>
      <c r="R158" s="32">
        <f t="shared" si="128"/>
        <v>0</v>
      </c>
      <c r="V158" s="19">
        <f t="shared" si="129"/>
        <v>0</v>
      </c>
      <c r="Y158" s="35">
        <f t="shared" si="130"/>
        <v>0</v>
      </c>
      <c r="AB158" s="10">
        <f t="shared" si="131"/>
        <v>0</v>
      </c>
      <c r="AG158" s="32">
        <f t="shared" si="132"/>
        <v>4</v>
      </c>
      <c r="AJ158" s="19">
        <f t="shared" si="133"/>
        <v>0</v>
      </c>
      <c r="AL158" s="19">
        <f t="shared" si="134"/>
        <v>0</v>
      </c>
      <c r="AO158" s="19">
        <f t="shared" si="135"/>
        <v>0</v>
      </c>
      <c r="AS158" s="33">
        <f t="shared" si="136"/>
        <v>4</v>
      </c>
      <c r="AW158" s="18">
        <v>4</v>
      </c>
      <c r="BB158" s="45">
        <f t="shared" si="137"/>
        <v>0</v>
      </c>
      <c r="BG158" s="44">
        <f t="shared" si="138"/>
        <v>0</v>
      </c>
      <c r="BM158" s="9">
        <f t="shared" si="139"/>
        <v>0</v>
      </c>
      <c r="BN158" s="9">
        <v>3</v>
      </c>
      <c r="BO158" s="9">
        <v>0</v>
      </c>
      <c r="BP158" s="9">
        <v>3</v>
      </c>
      <c r="BV158" s="9">
        <f t="shared" si="106"/>
        <v>4</v>
      </c>
      <c r="BW158" s="9">
        <f t="shared" si="107"/>
        <v>0</v>
      </c>
      <c r="BX158" s="9">
        <f t="shared" si="108"/>
        <v>0</v>
      </c>
      <c r="BY158" s="9">
        <f t="shared" si="109"/>
        <v>0</v>
      </c>
      <c r="BZ158" s="9">
        <f t="shared" si="110"/>
        <v>0</v>
      </c>
      <c r="CA158" s="9">
        <f t="shared" si="111"/>
        <v>0</v>
      </c>
      <c r="CB158" s="9">
        <f t="shared" si="112"/>
        <v>0</v>
      </c>
      <c r="CC158" s="9">
        <f t="shared" si="113"/>
        <v>0</v>
      </c>
      <c r="CD158" s="9">
        <f t="shared" si="114"/>
        <v>0</v>
      </c>
      <c r="CE158" s="9">
        <f t="shared" si="115"/>
        <v>0</v>
      </c>
      <c r="CF158" s="9">
        <f t="shared" si="116"/>
        <v>0</v>
      </c>
      <c r="CH158" s="9">
        <f t="shared" si="117"/>
        <v>4</v>
      </c>
      <c r="CJ158" s="9">
        <f t="shared" si="118"/>
        <v>4</v>
      </c>
      <c r="CL158" s="9">
        <f t="shared" si="119"/>
        <v>4</v>
      </c>
      <c r="CM158" s="9">
        <f t="shared" si="120"/>
        <v>0</v>
      </c>
      <c r="CN158" s="9">
        <f t="shared" si="121"/>
        <v>0</v>
      </c>
      <c r="CP158" s="9">
        <f t="shared" si="122"/>
        <v>4</v>
      </c>
      <c r="CQ158" s="9">
        <f t="shared" si="123"/>
        <v>0</v>
      </c>
      <c r="CR158" s="9">
        <f t="shared" si="124"/>
        <v>0</v>
      </c>
      <c r="CT158" s="9">
        <f t="shared" si="125"/>
        <v>1</v>
      </c>
      <c r="CU158" s="9">
        <f t="shared" si="126"/>
        <v>1</v>
      </c>
    </row>
    <row r="159" spans="1:99" x14ac:dyDescent="0.3">
      <c r="A159" s="9" t="s">
        <v>311</v>
      </c>
      <c r="B159" s="9" t="s">
        <v>79</v>
      </c>
      <c r="C159" s="9">
        <v>43.595801999999999</v>
      </c>
      <c r="D159" s="9">
        <v>-79.719547000000006</v>
      </c>
      <c r="E159" s="9">
        <v>17.445432542760066</v>
      </c>
      <c r="F159" s="13">
        <v>43664</v>
      </c>
      <c r="G159" s="11">
        <f t="shared" si="127"/>
        <v>0</v>
      </c>
      <c r="R159" s="32">
        <f t="shared" si="128"/>
        <v>0</v>
      </c>
      <c r="V159" s="19">
        <f t="shared" si="129"/>
        <v>0</v>
      </c>
      <c r="Y159" s="35">
        <f t="shared" si="130"/>
        <v>0</v>
      </c>
      <c r="AB159" s="10">
        <f t="shared" si="131"/>
        <v>0</v>
      </c>
      <c r="AG159" s="32">
        <f t="shared" si="132"/>
        <v>0</v>
      </c>
      <c r="AJ159" s="19">
        <f t="shared" si="133"/>
        <v>0</v>
      </c>
      <c r="AL159" s="19">
        <f t="shared" si="134"/>
        <v>0</v>
      </c>
      <c r="AO159" s="19">
        <f t="shared" si="135"/>
        <v>0</v>
      </c>
      <c r="AS159" s="33">
        <f t="shared" si="136"/>
        <v>0</v>
      </c>
      <c r="BB159" s="45">
        <f t="shared" si="137"/>
        <v>0</v>
      </c>
      <c r="BG159" s="44">
        <f t="shared" si="138"/>
        <v>0</v>
      </c>
      <c r="BJ159" s="26">
        <v>2</v>
      </c>
      <c r="BM159" s="9">
        <f t="shared" si="139"/>
        <v>0</v>
      </c>
      <c r="BN159" s="9">
        <v>4</v>
      </c>
      <c r="BO159" s="9">
        <v>1</v>
      </c>
      <c r="BP159" s="9">
        <v>5</v>
      </c>
      <c r="BR159" s="9" t="s">
        <v>209</v>
      </c>
      <c r="BV159" s="9">
        <f t="shared" si="106"/>
        <v>0</v>
      </c>
      <c r="BW159" s="9">
        <f t="shared" si="107"/>
        <v>0</v>
      </c>
      <c r="BX159" s="9">
        <f t="shared" si="108"/>
        <v>0</v>
      </c>
      <c r="BY159" s="9">
        <f t="shared" si="109"/>
        <v>0</v>
      </c>
      <c r="BZ159" s="9">
        <f t="shared" si="110"/>
        <v>0</v>
      </c>
      <c r="CA159" s="9">
        <f t="shared" si="111"/>
        <v>0</v>
      </c>
      <c r="CB159" s="9">
        <f t="shared" si="112"/>
        <v>0</v>
      </c>
      <c r="CC159" s="9">
        <f t="shared" si="113"/>
        <v>0</v>
      </c>
      <c r="CD159" s="9">
        <f t="shared" si="114"/>
        <v>0</v>
      </c>
      <c r="CE159" s="9">
        <f t="shared" si="115"/>
        <v>0</v>
      </c>
      <c r="CF159" s="9">
        <f t="shared" si="116"/>
        <v>0</v>
      </c>
      <c r="CH159" s="9">
        <f t="shared" si="117"/>
        <v>2</v>
      </c>
      <c r="CJ159" s="9">
        <f t="shared" si="118"/>
        <v>0</v>
      </c>
      <c r="CL159" s="9">
        <f t="shared" si="119"/>
        <v>2</v>
      </c>
      <c r="CM159" s="9">
        <f t="shared" si="120"/>
        <v>0</v>
      </c>
      <c r="CN159" s="9">
        <f t="shared" si="121"/>
        <v>0</v>
      </c>
      <c r="CP159" s="9">
        <f t="shared" si="122"/>
        <v>0</v>
      </c>
      <c r="CQ159" s="9">
        <f t="shared" si="123"/>
        <v>0</v>
      </c>
      <c r="CR159" s="9">
        <f t="shared" si="124"/>
        <v>0</v>
      </c>
      <c r="CT159" s="9">
        <f t="shared" si="125"/>
        <v>1</v>
      </c>
      <c r="CU159" s="9">
        <f t="shared" si="126"/>
        <v>0</v>
      </c>
    </row>
    <row r="160" spans="1:99" x14ac:dyDescent="0.3">
      <c r="A160" s="9" t="s">
        <v>311</v>
      </c>
      <c r="B160" s="9" t="s">
        <v>82</v>
      </c>
      <c r="C160" s="9">
        <v>43.595801999999999</v>
      </c>
      <c r="D160" s="9">
        <v>-79.719547000000006</v>
      </c>
      <c r="E160" s="9">
        <v>17.445432542760066</v>
      </c>
      <c r="F160" s="13">
        <v>43664</v>
      </c>
      <c r="G160" s="11">
        <f t="shared" si="127"/>
        <v>0</v>
      </c>
      <c r="R160" s="32">
        <f t="shared" si="128"/>
        <v>0</v>
      </c>
      <c r="V160" s="19">
        <f t="shared" si="129"/>
        <v>0</v>
      </c>
      <c r="Y160" s="35">
        <f t="shared" si="130"/>
        <v>0</v>
      </c>
      <c r="AB160" s="10">
        <f t="shared" si="131"/>
        <v>0</v>
      </c>
      <c r="AG160" s="32">
        <f t="shared" si="132"/>
        <v>3</v>
      </c>
      <c r="AJ160" s="19">
        <f t="shared" si="133"/>
        <v>0</v>
      </c>
      <c r="AL160" s="19">
        <f t="shared" si="134"/>
        <v>0</v>
      </c>
      <c r="AO160" s="19">
        <f t="shared" si="135"/>
        <v>0</v>
      </c>
      <c r="AS160" s="33">
        <f t="shared" si="136"/>
        <v>3</v>
      </c>
      <c r="AU160" s="18">
        <v>3</v>
      </c>
      <c r="BB160" s="45">
        <f t="shared" si="137"/>
        <v>0</v>
      </c>
      <c r="BG160" s="44">
        <f t="shared" si="138"/>
        <v>0</v>
      </c>
      <c r="BM160" s="9">
        <f t="shared" si="139"/>
        <v>0</v>
      </c>
      <c r="BN160" s="9">
        <v>2</v>
      </c>
      <c r="BO160" s="9">
        <v>0</v>
      </c>
      <c r="BP160" s="9">
        <v>2</v>
      </c>
      <c r="BV160" s="9">
        <f t="shared" si="106"/>
        <v>3</v>
      </c>
      <c r="BW160" s="9">
        <f t="shared" si="107"/>
        <v>0</v>
      </c>
      <c r="BX160" s="9">
        <f t="shared" si="108"/>
        <v>0</v>
      </c>
      <c r="BY160" s="9">
        <f t="shared" si="109"/>
        <v>0</v>
      </c>
      <c r="BZ160" s="9">
        <f t="shared" si="110"/>
        <v>0</v>
      </c>
      <c r="CA160" s="9">
        <f t="shared" si="111"/>
        <v>0</v>
      </c>
      <c r="CB160" s="9">
        <f t="shared" si="112"/>
        <v>0</v>
      </c>
      <c r="CC160" s="9">
        <f t="shared" si="113"/>
        <v>0</v>
      </c>
      <c r="CD160" s="9">
        <f t="shared" si="114"/>
        <v>0</v>
      </c>
      <c r="CE160" s="9">
        <f t="shared" si="115"/>
        <v>0</v>
      </c>
      <c r="CF160" s="9">
        <f t="shared" si="116"/>
        <v>0</v>
      </c>
      <c r="CH160" s="9">
        <f t="shared" si="117"/>
        <v>3</v>
      </c>
      <c r="CJ160" s="9">
        <f t="shared" si="118"/>
        <v>3</v>
      </c>
      <c r="CL160" s="9">
        <f t="shared" si="119"/>
        <v>3</v>
      </c>
      <c r="CM160" s="9">
        <f t="shared" si="120"/>
        <v>0</v>
      </c>
      <c r="CN160" s="9">
        <f t="shared" si="121"/>
        <v>0</v>
      </c>
      <c r="CP160" s="9">
        <f t="shared" si="122"/>
        <v>3</v>
      </c>
      <c r="CQ160" s="9">
        <f t="shared" si="123"/>
        <v>0</v>
      </c>
      <c r="CR160" s="9">
        <f t="shared" si="124"/>
        <v>0</v>
      </c>
      <c r="CT160" s="9">
        <f t="shared" si="125"/>
        <v>1</v>
      </c>
      <c r="CU160" s="9">
        <f t="shared" si="126"/>
        <v>1</v>
      </c>
    </row>
    <row r="161" spans="1:99" x14ac:dyDescent="0.3">
      <c r="A161" s="9" t="s">
        <v>311</v>
      </c>
      <c r="B161" s="9" t="s">
        <v>83</v>
      </c>
      <c r="C161" s="9">
        <v>43.595801999999999</v>
      </c>
      <c r="D161" s="9">
        <v>-79.719547000000006</v>
      </c>
      <c r="E161" s="9">
        <v>17.445432542760066</v>
      </c>
      <c r="F161" s="13">
        <v>43664</v>
      </c>
      <c r="G161" s="11">
        <f t="shared" si="127"/>
        <v>0</v>
      </c>
      <c r="R161" s="32">
        <f t="shared" si="128"/>
        <v>0</v>
      </c>
      <c r="V161" s="19">
        <f t="shared" si="129"/>
        <v>0</v>
      </c>
      <c r="Y161" s="35">
        <f t="shared" si="130"/>
        <v>0</v>
      </c>
      <c r="AB161" s="10">
        <f t="shared" si="131"/>
        <v>0</v>
      </c>
      <c r="AG161" s="32">
        <f t="shared" si="132"/>
        <v>1</v>
      </c>
      <c r="AJ161" s="19">
        <f t="shared" si="133"/>
        <v>0</v>
      </c>
      <c r="AL161" s="19">
        <f t="shared" si="134"/>
        <v>0</v>
      </c>
      <c r="AO161" s="19">
        <f t="shared" si="135"/>
        <v>0</v>
      </c>
      <c r="AS161" s="33">
        <f t="shared" si="136"/>
        <v>1</v>
      </c>
      <c r="AU161" s="18">
        <v>1</v>
      </c>
      <c r="BB161" s="45">
        <f t="shared" si="137"/>
        <v>0</v>
      </c>
      <c r="BG161" s="44">
        <f t="shared" si="138"/>
        <v>0</v>
      </c>
      <c r="BJ161" s="26">
        <v>1</v>
      </c>
      <c r="BM161" s="9">
        <f t="shared" si="139"/>
        <v>1</v>
      </c>
      <c r="BN161" s="9">
        <v>1</v>
      </c>
      <c r="BO161" s="9">
        <v>0</v>
      </c>
      <c r="BP161" s="9">
        <v>2</v>
      </c>
      <c r="BR161" s="9" t="s">
        <v>211</v>
      </c>
      <c r="BV161" s="9">
        <f t="shared" si="106"/>
        <v>1</v>
      </c>
      <c r="BW161" s="9">
        <f t="shared" si="107"/>
        <v>0</v>
      </c>
      <c r="BX161" s="9">
        <f t="shared" si="108"/>
        <v>0</v>
      </c>
      <c r="BY161" s="9">
        <f t="shared" si="109"/>
        <v>0</v>
      </c>
      <c r="BZ161" s="9">
        <f t="shared" si="110"/>
        <v>0</v>
      </c>
      <c r="CA161" s="9">
        <f t="shared" si="111"/>
        <v>0</v>
      </c>
      <c r="CB161" s="9">
        <f t="shared" si="112"/>
        <v>0</v>
      </c>
      <c r="CC161" s="9">
        <f t="shared" si="113"/>
        <v>0</v>
      </c>
      <c r="CD161" s="9">
        <f t="shared" si="114"/>
        <v>0</v>
      </c>
      <c r="CE161" s="9">
        <f t="shared" si="115"/>
        <v>0</v>
      </c>
      <c r="CF161" s="9">
        <f t="shared" si="116"/>
        <v>0</v>
      </c>
      <c r="CH161" s="9">
        <f t="shared" si="117"/>
        <v>2</v>
      </c>
      <c r="CJ161" s="9">
        <f t="shared" si="118"/>
        <v>1</v>
      </c>
      <c r="CL161" s="9">
        <f t="shared" si="119"/>
        <v>2</v>
      </c>
      <c r="CM161" s="9">
        <f t="shared" si="120"/>
        <v>0</v>
      </c>
      <c r="CN161" s="9">
        <f t="shared" si="121"/>
        <v>0</v>
      </c>
      <c r="CP161" s="9">
        <f t="shared" si="122"/>
        <v>1</v>
      </c>
      <c r="CQ161" s="9">
        <f t="shared" si="123"/>
        <v>0</v>
      </c>
      <c r="CR161" s="9">
        <f t="shared" si="124"/>
        <v>0</v>
      </c>
      <c r="CT161" s="9">
        <f t="shared" si="125"/>
        <v>2</v>
      </c>
      <c r="CU161" s="9">
        <f t="shared" si="126"/>
        <v>1</v>
      </c>
    </row>
    <row r="162" spans="1:99" x14ac:dyDescent="0.3">
      <c r="A162" s="9" t="s">
        <v>313</v>
      </c>
      <c r="B162" s="9" t="s">
        <v>79</v>
      </c>
      <c r="C162" s="9">
        <v>43.553597000000003</v>
      </c>
      <c r="D162" s="9">
        <v>-79.699607999999998</v>
      </c>
      <c r="E162" s="9">
        <v>17.453630525434615</v>
      </c>
      <c r="F162" s="13">
        <v>43653</v>
      </c>
      <c r="G162" s="11">
        <f t="shared" si="127"/>
        <v>0</v>
      </c>
      <c r="R162" s="32">
        <f t="shared" si="128"/>
        <v>1</v>
      </c>
      <c r="V162" s="19">
        <f t="shared" si="129"/>
        <v>1</v>
      </c>
      <c r="W162" s="18">
        <v>1</v>
      </c>
      <c r="Y162" s="35">
        <f t="shared" si="130"/>
        <v>0</v>
      </c>
      <c r="AB162" s="10">
        <f t="shared" si="131"/>
        <v>0</v>
      </c>
      <c r="AG162" s="32">
        <f t="shared" si="132"/>
        <v>0</v>
      </c>
      <c r="AJ162" s="19">
        <f t="shared" si="133"/>
        <v>0</v>
      </c>
      <c r="AL162" s="19">
        <f t="shared" si="134"/>
        <v>0</v>
      </c>
      <c r="AO162" s="19">
        <f t="shared" si="135"/>
        <v>0</v>
      </c>
      <c r="AS162" s="33">
        <f t="shared" si="136"/>
        <v>0</v>
      </c>
      <c r="BB162" s="45">
        <f t="shared" si="137"/>
        <v>0</v>
      </c>
      <c r="BG162" s="44">
        <f t="shared" si="138"/>
        <v>0</v>
      </c>
      <c r="BM162" s="9">
        <f t="shared" si="139"/>
        <v>2</v>
      </c>
      <c r="BN162" s="9">
        <v>4</v>
      </c>
      <c r="BO162" s="9">
        <v>2</v>
      </c>
      <c r="BP162" s="9">
        <v>8</v>
      </c>
      <c r="BV162" s="9">
        <f t="shared" ref="BV162:BV192" si="140">AT162+AU162+AW162+AV162+BA162+AX162+AY162+AZ162</f>
        <v>0</v>
      </c>
      <c r="BW162" s="9">
        <f t="shared" ref="BW162:BW192" si="141" xml:space="preserve"> AM162+AN162</f>
        <v>0</v>
      </c>
      <c r="BX162" s="9">
        <f t="shared" ref="BX162:BX192" si="142">W162+X162</f>
        <v>1</v>
      </c>
      <c r="BY162" s="9">
        <f t="shared" ref="BY162:BY192" si="143">AE162+AF162+AK162</f>
        <v>0</v>
      </c>
      <c r="BZ162" s="9">
        <f t="shared" ref="BZ162:BZ192" si="144">S162+T162+U162</f>
        <v>0</v>
      </c>
      <c r="CA162" s="9">
        <f t="shared" ref="CA162:CA192" si="145">H162+I162+J162+K162+Q162+N162+O162+L162+M162+P162</f>
        <v>0</v>
      </c>
      <c r="CB162" s="9">
        <f t="shared" ref="CB162:CB192" si="146" xml:space="preserve"> BC162+BF162+BE162</f>
        <v>0</v>
      </c>
      <c r="CC162" s="9">
        <f t="shared" ref="CC162:CC192" si="147" xml:space="preserve"> BI162+BH162</f>
        <v>0</v>
      </c>
      <c r="CD162" s="9">
        <f t="shared" ref="CD162:CD192" si="148">BD162+BH162+BI162</f>
        <v>0</v>
      </c>
      <c r="CE162" s="9">
        <f t="shared" si="115"/>
        <v>0</v>
      </c>
      <c r="CF162" s="9">
        <f t="shared" ref="CF162:CF192" si="149">AP162+AQ162+AR162</f>
        <v>0</v>
      </c>
      <c r="CH162" s="9">
        <f t="shared" ref="CH162:CH192" si="150">SUM(AT162:BL162)</f>
        <v>0</v>
      </c>
      <c r="CJ162" s="9">
        <f t="shared" ref="CJ162:CJ192" si="151">AT162+AU162+AH162+AW162+S162+AV162+H162+T162+AM162+AP162+AQ162+W162+I162+Z162+X162+J162+BA162+K162+AN162+AR162+Q162+AX162+AK162+AY162+AI162+AE162+AC162+AF162+AZ162+N162+O162+L162+M162+AD162+P162+U162</f>
        <v>1</v>
      </c>
      <c r="CL162" s="9">
        <f t="shared" ref="CL162:CL192" si="152">CP162+BJ162+BC162+BF162</f>
        <v>1</v>
      </c>
      <c r="CM162" s="9">
        <f t="shared" ref="CM162:CM192" si="153">CQ162+BI162+BE162+BH162</f>
        <v>0</v>
      </c>
      <c r="CN162" s="9">
        <f t="shared" ref="CN162:CN192" si="154">CR162+BD162+Z162+BL162+AA162</f>
        <v>0</v>
      </c>
      <c r="CP162" s="9">
        <f t="shared" ref="CP162:CP192" si="155">AT162+AU162+AW162+S162+AV162+T162+W162+X162+AX162+AY162+AC162+AZ162+AD162+U162</f>
        <v>1</v>
      </c>
      <c r="CQ162" s="9">
        <f t="shared" ref="CQ162:CQ192" si="156">H162+AM162+AP162+AQ162+I162+J162+BA162+K162+AR162+Q162+AK162+AI162+AE162+AF162+N162+O162+L162+M162+P162</f>
        <v>0</v>
      </c>
      <c r="CR162" s="9">
        <f t="shared" ref="CR162:CR192" si="157">AH162+AN162</f>
        <v>0</v>
      </c>
      <c r="CT162" s="9">
        <f t="shared" ref="CT162:CT192" si="158" xml:space="preserve"> COUNTIF(BV162:CF162, "&gt;0") + COUNTIF(BH162, "&gt;0") + COUNTIF(AA162, "&gt;0") + COUNTIF(BL162, "&gt;0") + COUNTIF(BJ162, "&gt;0") + COUNTIF(BI162, "&gt;0") + COUNTIF(BD162,"&gt;0") + COUNTIF(AC162,"&gt;0") + COUNTIF(BF162,"&gt;0") + COUNTIF(BE162,"&gt;0") + COUNTIF(BC162,"&gt;0") + COUNTIF(AD162,"&gt;0") + COUNTIF(AI162,"&gt;0") + COUNTIF(Z162, "&gt;0")</f>
        <v>1</v>
      </c>
      <c r="CU162" s="9">
        <f t="shared" si="126"/>
        <v>1</v>
      </c>
    </row>
    <row r="163" spans="1:99" x14ac:dyDescent="0.3">
      <c r="A163" s="9" t="s">
        <v>274</v>
      </c>
      <c r="B163" s="9" t="s">
        <v>79</v>
      </c>
      <c r="C163" s="9">
        <v>43.571026000000003</v>
      </c>
      <c r="D163" s="9">
        <v>-79.733337000000006</v>
      </c>
      <c r="E163" s="9">
        <v>18.589161793082503</v>
      </c>
      <c r="F163" s="13">
        <v>43655</v>
      </c>
      <c r="G163" s="11">
        <f t="shared" si="127"/>
        <v>2</v>
      </c>
      <c r="H163" s="12">
        <v>2</v>
      </c>
      <c r="R163" s="32">
        <f t="shared" si="128"/>
        <v>0</v>
      </c>
      <c r="V163" s="19">
        <f t="shared" si="129"/>
        <v>0</v>
      </c>
      <c r="Y163" s="35">
        <f t="shared" si="130"/>
        <v>0</v>
      </c>
      <c r="AB163" s="10">
        <f t="shared" si="131"/>
        <v>0</v>
      </c>
      <c r="AG163" s="32">
        <f t="shared" si="132"/>
        <v>1</v>
      </c>
      <c r="AJ163" s="19">
        <f t="shared" si="133"/>
        <v>0</v>
      </c>
      <c r="AL163" s="19">
        <f t="shared" si="134"/>
        <v>1</v>
      </c>
      <c r="AN163" s="29">
        <v>1</v>
      </c>
      <c r="AO163" s="19">
        <f t="shared" si="135"/>
        <v>0</v>
      </c>
      <c r="AS163" s="33">
        <f t="shared" si="136"/>
        <v>0</v>
      </c>
      <c r="BB163" s="45">
        <f t="shared" si="137"/>
        <v>0</v>
      </c>
      <c r="BG163" s="44">
        <f t="shared" si="138"/>
        <v>0</v>
      </c>
      <c r="BM163" s="9">
        <f t="shared" si="139"/>
        <v>0</v>
      </c>
      <c r="BN163" s="9">
        <v>3</v>
      </c>
      <c r="BO163" s="9">
        <v>3</v>
      </c>
      <c r="BP163" s="9">
        <v>6</v>
      </c>
      <c r="BV163" s="9">
        <f t="shared" si="140"/>
        <v>0</v>
      </c>
      <c r="BW163" s="9">
        <f t="shared" si="141"/>
        <v>1</v>
      </c>
      <c r="BX163" s="9">
        <f t="shared" si="142"/>
        <v>0</v>
      </c>
      <c r="BY163" s="9">
        <f t="shared" si="143"/>
        <v>0</v>
      </c>
      <c r="BZ163" s="9">
        <f t="shared" si="144"/>
        <v>0</v>
      </c>
      <c r="CA163" s="9">
        <f t="shared" si="145"/>
        <v>2</v>
      </c>
      <c r="CB163" s="9">
        <f t="shared" si="146"/>
        <v>0</v>
      </c>
      <c r="CC163" s="9">
        <f t="shared" si="147"/>
        <v>0</v>
      </c>
      <c r="CD163" s="9">
        <f t="shared" si="148"/>
        <v>0</v>
      </c>
      <c r="CE163" s="9">
        <f t="shared" si="115"/>
        <v>0</v>
      </c>
      <c r="CF163" s="9">
        <f t="shared" si="149"/>
        <v>0</v>
      </c>
      <c r="CH163" s="9">
        <f t="shared" si="150"/>
        <v>0</v>
      </c>
      <c r="CJ163" s="9">
        <f t="shared" si="151"/>
        <v>3</v>
      </c>
      <c r="CL163" s="9">
        <f t="shared" si="152"/>
        <v>0</v>
      </c>
      <c r="CM163" s="9">
        <f t="shared" si="153"/>
        <v>2</v>
      </c>
      <c r="CN163" s="9">
        <f t="shared" si="154"/>
        <v>1</v>
      </c>
      <c r="CP163" s="9">
        <f t="shared" si="155"/>
        <v>0</v>
      </c>
      <c r="CQ163" s="9">
        <f t="shared" si="156"/>
        <v>2</v>
      </c>
      <c r="CR163" s="9">
        <f t="shared" si="157"/>
        <v>1</v>
      </c>
      <c r="CT163" s="9">
        <f t="shared" si="158"/>
        <v>2</v>
      </c>
      <c r="CU163" s="9">
        <f t="shared" si="126"/>
        <v>2</v>
      </c>
    </row>
    <row r="164" spans="1:99" x14ac:dyDescent="0.3">
      <c r="A164" s="9" t="s">
        <v>274</v>
      </c>
      <c r="B164" s="9" t="s">
        <v>82</v>
      </c>
      <c r="C164" s="9">
        <v>43.571026000000003</v>
      </c>
      <c r="D164" s="9">
        <v>-79.733337000000006</v>
      </c>
      <c r="E164" s="9">
        <v>18.589161793082503</v>
      </c>
      <c r="F164" s="13">
        <v>43655</v>
      </c>
      <c r="G164" s="11">
        <f t="shared" si="127"/>
        <v>1</v>
      </c>
      <c r="H164" s="12">
        <v>1</v>
      </c>
      <c r="R164" s="32">
        <f t="shared" si="128"/>
        <v>0</v>
      </c>
      <c r="V164" s="19">
        <f t="shared" si="129"/>
        <v>0</v>
      </c>
      <c r="Y164" s="35">
        <f t="shared" si="130"/>
        <v>0</v>
      </c>
      <c r="AB164" s="10">
        <f t="shared" si="131"/>
        <v>0</v>
      </c>
      <c r="AG164" s="32">
        <f t="shared" si="132"/>
        <v>1</v>
      </c>
      <c r="AJ164" s="19">
        <f t="shared" si="133"/>
        <v>0</v>
      </c>
      <c r="AL164" s="19">
        <f t="shared" si="134"/>
        <v>0</v>
      </c>
      <c r="AO164" s="19">
        <f t="shared" si="135"/>
        <v>0</v>
      </c>
      <c r="AS164" s="33">
        <f t="shared" si="136"/>
        <v>1</v>
      </c>
      <c r="AW164" s="18">
        <v>1</v>
      </c>
      <c r="BB164" s="45">
        <f t="shared" si="137"/>
        <v>0</v>
      </c>
      <c r="BG164" s="44">
        <f t="shared" si="138"/>
        <v>0</v>
      </c>
      <c r="BM164" s="9">
        <f t="shared" si="139"/>
        <v>1</v>
      </c>
      <c r="BN164" s="9">
        <v>4</v>
      </c>
      <c r="BO164" s="9">
        <v>1</v>
      </c>
      <c r="BP164" s="9">
        <v>6</v>
      </c>
      <c r="BR164" s="9" t="s">
        <v>213</v>
      </c>
      <c r="BV164" s="9">
        <f t="shared" si="140"/>
        <v>1</v>
      </c>
      <c r="BW164" s="9">
        <f t="shared" si="141"/>
        <v>0</v>
      </c>
      <c r="BX164" s="9">
        <f t="shared" si="142"/>
        <v>0</v>
      </c>
      <c r="BY164" s="9">
        <f t="shared" si="143"/>
        <v>0</v>
      </c>
      <c r="BZ164" s="9">
        <f t="shared" si="144"/>
        <v>0</v>
      </c>
      <c r="CA164" s="9">
        <f t="shared" si="145"/>
        <v>1</v>
      </c>
      <c r="CB164" s="9">
        <f t="shared" si="146"/>
        <v>0</v>
      </c>
      <c r="CC164" s="9">
        <f t="shared" si="147"/>
        <v>0</v>
      </c>
      <c r="CD164" s="9">
        <f t="shared" si="148"/>
        <v>0</v>
      </c>
      <c r="CE164" s="9">
        <f t="shared" si="115"/>
        <v>0</v>
      </c>
      <c r="CF164" s="9">
        <f t="shared" si="149"/>
        <v>0</v>
      </c>
      <c r="CH164" s="9">
        <f t="shared" si="150"/>
        <v>1</v>
      </c>
      <c r="CJ164" s="9">
        <f t="shared" si="151"/>
        <v>2</v>
      </c>
      <c r="CL164" s="9">
        <f t="shared" si="152"/>
        <v>1</v>
      </c>
      <c r="CM164" s="9">
        <f t="shared" si="153"/>
        <v>1</v>
      </c>
      <c r="CN164" s="9">
        <f t="shared" si="154"/>
        <v>0</v>
      </c>
      <c r="CP164" s="9">
        <f t="shared" si="155"/>
        <v>1</v>
      </c>
      <c r="CQ164" s="9">
        <f t="shared" si="156"/>
        <v>1</v>
      </c>
      <c r="CR164" s="9">
        <f t="shared" si="157"/>
        <v>0</v>
      </c>
      <c r="CT164" s="9">
        <f t="shared" si="158"/>
        <v>2</v>
      </c>
      <c r="CU164" s="9">
        <f t="shared" si="126"/>
        <v>2</v>
      </c>
    </row>
    <row r="165" spans="1:99" x14ac:dyDescent="0.3">
      <c r="A165" s="9" t="s">
        <v>274</v>
      </c>
      <c r="B165" s="9" t="s">
        <v>83</v>
      </c>
      <c r="C165" s="9">
        <v>43.571026000000003</v>
      </c>
      <c r="D165" s="9">
        <v>-79.733337000000006</v>
      </c>
      <c r="E165" s="9">
        <v>18.589161793082503</v>
      </c>
      <c r="F165" s="13">
        <v>43655</v>
      </c>
      <c r="G165" s="11">
        <f t="shared" si="127"/>
        <v>0</v>
      </c>
      <c r="R165" s="32">
        <f t="shared" si="128"/>
        <v>0</v>
      </c>
      <c r="V165" s="19">
        <f t="shared" si="129"/>
        <v>0</v>
      </c>
      <c r="Y165" s="35">
        <f t="shared" si="130"/>
        <v>0</v>
      </c>
      <c r="AB165" s="10">
        <f t="shared" si="131"/>
        <v>0</v>
      </c>
      <c r="AG165" s="32">
        <f t="shared" si="132"/>
        <v>1</v>
      </c>
      <c r="AJ165" s="19">
        <f t="shared" si="133"/>
        <v>0</v>
      </c>
      <c r="AL165" s="19">
        <f t="shared" si="134"/>
        <v>0</v>
      </c>
      <c r="AO165" s="19">
        <f t="shared" si="135"/>
        <v>1</v>
      </c>
      <c r="AR165" s="15">
        <v>1</v>
      </c>
      <c r="AS165" s="33">
        <f t="shared" si="136"/>
        <v>0</v>
      </c>
      <c r="BB165" s="45">
        <f t="shared" si="137"/>
        <v>0</v>
      </c>
      <c r="BG165" s="44">
        <f t="shared" si="138"/>
        <v>0</v>
      </c>
      <c r="BM165" s="9">
        <f t="shared" si="139"/>
        <v>0</v>
      </c>
      <c r="BN165" s="9">
        <v>2</v>
      </c>
      <c r="BO165" s="9">
        <v>0</v>
      </c>
      <c r="BP165" s="9">
        <v>2</v>
      </c>
      <c r="BR165" s="9" t="s">
        <v>215</v>
      </c>
      <c r="BV165" s="9">
        <f t="shared" si="140"/>
        <v>0</v>
      </c>
      <c r="BW165" s="9">
        <f t="shared" si="141"/>
        <v>0</v>
      </c>
      <c r="BX165" s="9">
        <f t="shared" si="142"/>
        <v>0</v>
      </c>
      <c r="BY165" s="9">
        <f t="shared" si="143"/>
        <v>0</v>
      </c>
      <c r="BZ165" s="9">
        <f t="shared" si="144"/>
        <v>0</v>
      </c>
      <c r="CA165" s="9">
        <f t="shared" si="145"/>
        <v>0</v>
      </c>
      <c r="CB165" s="9">
        <f t="shared" si="146"/>
        <v>0</v>
      </c>
      <c r="CC165" s="9">
        <f t="shared" si="147"/>
        <v>0</v>
      </c>
      <c r="CD165" s="9">
        <f t="shared" si="148"/>
        <v>0</v>
      </c>
      <c r="CE165" s="9">
        <f t="shared" si="115"/>
        <v>0</v>
      </c>
      <c r="CF165" s="9">
        <f t="shared" si="149"/>
        <v>1</v>
      </c>
      <c r="CH165" s="9">
        <f t="shared" si="150"/>
        <v>0</v>
      </c>
      <c r="CJ165" s="9">
        <f t="shared" si="151"/>
        <v>1</v>
      </c>
      <c r="CL165" s="9">
        <f t="shared" si="152"/>
        <v>0</v>
      </c>
      <c r="CM165" s="9">
        <f t="shared" si="153"/>
        <v>1</v>
      </c>
      <c r="CN165" s="9">
        <f t="shared" si="154"/>
        <v>0</v>
      </c>
      <c r="CP165" s="9">
        <f t="shared" si="155"/>
        <v>0</v>
      </c>
      <c r="CQ165" s="9">
        <f t="shared" si="156"/>
        <v>1</v>
      </c>
      <c r="CR165" s="9">
        <f t="shared" si="157"/>
        <v>0</v>
      </c>
      <c r="CT165" s="9">
        <f t="shared" si="158"/>
        <v>1</v>
      </c>
      <c r="CU165" s="9">
        <f t="shared" si="126"/>
        <v>1</v>
      </c>
    </row>
    <row r="166" spans="1:99" x14ac:dyDescent="0.3">
      <c r="A166" s="9" t="s">
        <v>273</v>
      </c>
      <c r="B166" s="9" t="s">
        <v>79</v>
      </c>
      <c r="C166" s="9">
        <v>43.564655000000002</v>
      </c>
      <c r="D166" s="9">
        <v>-79.720468999999994</v>
      </c>
      <c r="E166" s="9">
        <v>18.129729041860788</v>
      </c>
      <c r="F166" s="13">
        <v>43655</v>
      </c>
      <c r="G166" s="11">
        <f t="shared" si="127"/>
        <v>0</v>
      </c>
      <c r="R166" s="32">
        <f t="shared" si="128"/>
        <v>0</v>
      </c>
      <c r="V166" s="19">
        <f t="shared" si="129"/>
        <v>0</v>
      </c>
      <c r="Y166" s="35">
        <f t="shared" si="130"/>
        <v>0</v>
      </c>
      <c r="AB166" s="10">
        <f t="shared" si="131"/>
        <v>0</v>
      </c>
      <c r="AG166" s="32">
        <f t="shared" si="132"/>
        <v>0</v>
      </c>
      <c r="AJ166" s="19">
        <f t="shared" si="133"/>
        <v>0</v>
      </c>
      <c r="AL166" s="19">
        <f t="shared" si="134"/>
        <v>0</v>
      </c>
      <c r="AO166" s="19">
        <f t="shared" si="135"/>
        <v>0</v>
      </c>
      <c r="AS166" s="33">
        <f t="shared" si="136"/>
        <v>0</v>
      </c>
      <c r="BB166" s="45">
        <f t="shared" si="137"/>
        <v>0</v>
      </c>
      <c r="BG166" s="44">
        <f t="shared" si="138"/>
        <v>0</v>
      </c>
      <c r="BM166" s="9">
        <f t="shared" si="139"/>
        <v>2</v>
      </c>
      <c r="BN166" s="9">
        <v>2</v>
      </c>
      <c r="BO166" s="9">
        <v>2</v>
      </c>
      <c r="BP166" s="9">
        <v>6</v>
      </c>
      <c r="BV166" s="9">
        <f t="shared" si="140"/>
        <v>0</v>
      </c>
      <c r="BW166" s="9">
        <f t="shared" si="141"/>
        <v>0</v>
      </c>
      <c r="BX166" s="9">
        <f t="shared" si="142"/>
        <v>0</v>
      </c>
      <c r="BY166" s="9">
        <f t="shared" si="143"/>
        <v>0</v>
      </c>
      <c r="BZ166" s="9">
        <f t="shared" si="144"/>
        <v>0</v>
      </c>
      <c r="CA166" s="9">
        <f t="shared" si="145"/>
        <v>0</v>
      </c>
      <c r="CB166" s="9">
        <f t="shared" si="146"/>
        <v>0</v>
      </c>
      <c r="CC166" s="9">
        <f t="shared" si="147"/>
        <v>0</v>
      </c>
      <c r="CD166" s="9">
        <f t="shared" si="148"/>
        <v>0</v>
      </c>
      <c r="CE166" s="9">
        <f t="shared" si="115"/>
        <v>0</v>
      </c>
      <c r="CF166" s="9">
        <f t="shared" si="149"/>
        <v>0</v>
      </c>
      <c r="CH166" s="9">
        <f t="shared" si="150"/>
        <v>0</v>
      </c>
      <c r="CJ166" s="9">
        <f t="shared" si="151"/>
        <v>0</v>
      </c>
      <c r="CL166" s="9">
        <f t="shared" si="152"/>
        <v>0</v>
      </c>
      <c r="CM166" s="9">
        <f t="shared" si="153"/>
        <v>0</v>
      </c>
      <c r="CN166" s="9">
        <f t="shared" si="154"/>
        <v>0</v>
      </c>
      <c r="CP166" s="9">
        <f t="shared" si="155"/>
        <v>0</v>
      </c>
      <c r="CQ166" s="9">
        <f t="shared" si="156"/>
        <v>0</v>
      </c>
      <c r="CR166" s="9">
        <f t="shared" si="157"/>
        <v>0</v>
      </c>
      <c r="CT166" s="9">
        <f t="shared" si="158"/>
        <v>0</v>
      </c>
      <c r="CU166" s="9">
        <f t="shared" si="126"/>
        <v>0</v>
      </c>
    </row>
    <row r="167" spans="1:99" x14ac:dyDescent="0.3">
      <c r="A167" s="9" t="s">
        <v>312</v>
      </c>
      <c r="B167" s="9" t="s">
        <v>79</v>
      </c>
      <c r="C167" s="9">
        <v>43.578899999999997</v>
      </c>
      <c r="D167" s="9">
        <v>-79.713397999999998</v>
      </c>
      <c r="E167" s="9">
        <v>17.47081032053967</v>
      </c>
      <c r="F167" s="13">
        <v>43664</v>
      </c>
      <c r="G167" s="11">
        <f t="shared" si="127"/>
        <v>1</v>
      </c>
      <c r="P167" s="12">
        <v>1</v>
      </c>
      <c r="R167" s="32">
        <f t="shared" si="128"/>
        <v>1</v>
      </c>
      <c r="U167" s="18">
        <v>1</v>
      </c>
      <c r="V167" s="19">
        <f t="shared" si="129"/>
        <v>0</v>
      </c>
      <c r="Y167" s="35">
        <f t="shared" si="130"/>
        <v>0</v>
      </c>
      <c r="AB167" s="10">
        <f t="shared" si="131"/>
        <v>0</v>
      </c>
      <c r="AG167" s="32">
        <f t="shared" si="132"/>
        <v>1</v>
      </c>
      <c r="AJ167" s="19">
        <f t="shared" si="133"/>
        <v>0</v>
      </c>
      <c r="AL167" s="19">
        <f t="shared" si="134"/>
        <v>0</v>
      </c>
      <c r="AO167" s="19">
        <f t="shared" si="135"/>
        <v>0</v>
      </c>
      <c r="AS167" s="33">
        <f t="shared" si="136"/>
        <v>1</v>
      </c>
      <c r="AW167" s="18">
        <v>1</v>
      </c>
      <c r="BB167" s="45">
        <f t="shared" si="137"/>
        <v>0</v>
      </c>
      <c r="BG167" s="44">
        <f t="shared" si="138"/>
        <v>0</v>
      </c>
      <c r="BM167" s="9">
        <f t="shared" si="139"/>
        <v>0</v>
      </c>
      <c r="BN167" s="9">
        <v>2</v>
      </c>
      <c r="BO167" s="9">
        <v>2</v>
      </c>
      <c r="BP167" s="9">
        <v>4</v>
      </c>
      <c r="BV167" s="9">
        <f t="shared" si="140"/>
        <v>1</v>
      </c>
      <c r="BW167" s="9">
        <f t="shared" si="141"/>
        <v>0</v>
      </c>
      <c r="BX167" s="9">
        <f t="shared" si="142"/>
        <v>0</v>
      </c>
      <c r="BY167" s="9">
        <f t="shared" si="143"/>
        <v>0</v>
      </c>
      <c r="BZ167" s="9">
        <f t="shared" si="144"/>
        <v>1</v>
      </c>
      <c r="CA167" s="9">
        <f t="shared" si="145"/>
        <v>1</v>
      </c>
      <c r="CB167" s="9">
        <f t="shared" si="146"/>
        <v>0</v>
      </c>
      <c r="CC167" s="9">
        <f t="shared" si="147"/>
        <v>0</v>
      </c>
      <c r="CD167" s="9">
        <f t="shared" si="148"/>
        <v>0</v>
      </c>
      <c r="CE167" s="9">
        <f t="shared" si="115"/>
        <v>0</v>
      </c>
      <c r="CF167" s="9">
        <f t="shared" si="149"/>
        <v>0</v>
      </c>
      <c r="CH167" s="9">
        <f t="shared" si="150"/>
        <v>1</v>
      </c>
      <c r="CJ167" s="9">
        <f t="shared" si="151"/>
        <v>3</v>
      </c>
      <c r="CL167" s="9">
        <f t="shared" si="152"/>
        <v>2</v>
      </c>
      <c r="CM167" s="9">
        <f t="shared" si="153"/>
        <v>1</v>
      </c>
      <c r="CN167" s="9">
        <f t="shared" si="154"/>
        <v>0</v>
      </c>
      <c r="CP167" s="9">
        <f t="shared" si="155"/>
        <v>2</v>
      </c>
      <c r="CQ167" s="9">
        <f t="shared" si="156"/>
        <v>1</v>
      </c>
      <c r="CR167" s="9">
        <f t="shared" si="157"/>
        <v>0</v>
      </c>
      <c r="CT167" s="9">
        <f t="shared" si="158"/>
        <v>3</v>
      </c>
      <c r="CU167" s="9">
        <f t="shared" si="126"/>
        <v>3</v>
      </c>
    </row>
    <row r="168" spans="1:99" x14ac:dyDescent="0.3">
      <c r="A168" s="9" t="s">
        <v>312</v>
      </c>
      <c r="B168" s="9" t="s">
        <v>82</v>
      </c>
      <c r="C168" s="9">
        <v>43.578899999999997</v>
      </c>
      <c r="D168" s="9">
        <v>-79.713397999999998</v>
      </c>
      <c r="E168" s="9">
        <v>17.47081032053967</v>
      </c>
      <c r="F168" s="13">
        <v>43664</v>
      </c>
      <c r="G168" s="11">
        <f t="shared" si="127"/>
        <v>0</v>
      </c>
      <c r="R168" s="32">
        <f t="shared" si="128"/>
        <v>0</v>
      </c>
      <c r="V168" s="19">
        <f t="shared" si="129"/>
        <v>0</v>
      </c>
      <c r="Y168" s="35">
        <f t="shared" si="130"/>
        <v>0</v>
      </c>
      <c r="AB168" s="10">
        <f t="shared" si="131"/>
        <v>0</v>
      </c>
      <c r="AG168" s="32">
        <f t="shared" si="132"/>
        <v>0</v>
      </c>
      <c r="AJ168" s="19">
        <f t="shared" si="133"/>
        <v>0</v>
      </c>
      <c r="AL168" s="19">
        <f t="shared" si="134"/>
        <v>0</v>
      </c>
      <c r="AO168" s="19">
        <f t="shared" si="135"/>
        <v>0</v>
      </c>
      <c r="AS168" s="33">
        <f t="shared" si="136"/>
        <v>0</v>
      </c>
      <c r="BB168" s="45">
        <f t="shared" si="137"/>
        <v>0</v>
      </c>
      <c r="BG168" s="44">
        <f t="shared" si="138"/>
        <v>0</v>
      </c>
      <c r="BM168" s="9">
        <f t="shared" si="139"/>
        <v>1</v>
      </c>
      <c r="BN168" s="9">
        <v>1</v>
      </c>
      <c r="BO168" s="9">
        <v>0</v>
      </c>
      <c r="BP168" s="9">
        <v>2</v>
      </c>
      <c r="BV168" s="9">
        <f t="shared" si="140"/>
        <v>0</v>
      </c>
      <c r="BW168" s="9">
        <f t="shared" si="141"/>
        <v>0</v>
      </c>
      <c r="BX168" s="9">
        <f t="shared" si="142"/>
        <v>0</v>
      </c>
      <c r="BY168" s="9">
        <f t="shared" si="143"/>
        <v>0</v>
      </c>
      <c r="BZ168" s="9">
        <f t="shared" si="144"/>
        <v>0</v>
      </c>
      <c r="CA168" s="9">
        <f t="shared" si="145"/>
        <v>0</v>
      </c>
      <c r="CB168" s="9">
        <f t="shared" si="146"/>
        <v>0</v>
      </c>
      <c r="CC168" s="9">
        <f t="shared" si="147"/>
        <v>0</v>
      </c>
      <c r="CD168" s="9">
        <f t="shared" si="148"/>
        <v>0</v>
      </c>
      <c r="CE168" s="9">
        <f t="shared" si="115"/>
        <v>0</v>
      </c>
      <c r="CF168" s="9">
        <f t="shared" si="149"/>
        <v>0</v>
      </c>
      <c r="CH168" s="9">
        <f t="shared" si="150"/>
        <v>0</v>
      </c>
      <c r="CJ168" s="9">
        <f t="shared" si="151"/>
        <v>0</v>
      </c>
      <c r="CL168" s="9">
        <f t="shared" si="152"/>
        <v>0</v>
      </c>
      <c r="CM168" s="9">
        <f t="shared" si="153"/>
        <v>0</v>
      </c>
      <c r="CN168" s="9">
        <f t="shared" si="154"/>
        <v>0</v>
      </c>
      <c r="CP168" s="9">
        <f t="shared" si="155"/>
        <v>0</v>
      </c>
      <c r="CQ168" s="9">
        <f t="shared" si="156"/>
        <v>0</v>
      </c>
      <c r="CR168" s="9">
        <f t="shared" si="157"/>
        <v>0</v>
      </c>
      <c r="CT168" s="9">
        <f t="shared" si="158"/>
        <v>0</v>
      </c>
      <c r="CU168" s="9">
        <f t="shared" si="126"/>
        <v>0</v>
      </c>
    </row>
    <row r="169" spans="1:99" x14ac:dyDescent="0.3">
      <c r="A169" s="9" t="s">
        <v>312</v>
      </c>
      <c r="B169" s="9" t="s">
        <v>83</v>
      </c>
      <c r="C169" s="9">
        <v>43.578899999999997</v>
      </c>
      <c r="D169" s="9">
        <v>-79.713397999999998</v>
      </c>
      <c r="E169" s="9">
        <v>17.47081032053967</v>
      </c>
      <c r="F169" s="13">
        <v>43664</v>
      </c>
      <c r="G169" s="11">
        <f t="shared" si="127"/>
        <v>0</v>
      </c>
      <c r="R169" s="32">
        <f t="shared" si="128"/>
        <v>0</v>
      </c>
      <c r="V169" s="19">
        <f t="shared" si="129"/>
        <v>0</v>
      </c>
      <c r="Y169" s="35">
        <f t="shared" si="130"/>
        <v>0</v>
      </c>
      <c r="AB169" s="10">
        <f t="shared" si="131"/>
        <v>0</v>
      </c>
      <c r="AG169" s="32">
        <f t="shared" si="132"/>
        <v>0</v>
      </c>
      <c r="AJ169" s="19">
        <f t="shared" si="133"/>
        <v>0</v>
      </c>
      <c r="AL169" s="19">
        <f t="shared" si="134"/>
        <v>0</v>
      </c>
      <c r="AO169" s="19">
        <f t="shared" si="135"/>
        <v>0</v>
      </c>
      <c r="AS169" s="33">
        <f t="shared" si="136"/>
        <v>0</v>
      </c>
      <c r="BB169" s="45">
        <f t="shared" si="137"/>
        <v>0</v>
      </c>
      <c r="BG169" s="44">
        <f t="shared" si="138"/>
        <v>0</v>
      </c>
      <c r="BM169" s="9">
        <f t="shared" si="139"/>
        <v>1</v>
      </c>
      <c r="BN169" s="9">
        <v>4</v>
      </c>
      <c r="BO169" s="9">
        <v>2</v>
      </c>
      <c r="BP169" s="9">
        <v>7</v>
      </c>
      <c r="BV169" s="9">
        <f t="shared" si="140"/>
        <v>0</v>
      </c>
      <c r="BW169" s="9">
        <f t="shared" si="141"/>
        <v>0</v>
      </c>
      <c r="BX169" s="9">
        <f t="shared" si="142"/>
        <v>0</v>
      </c>
      <c r="BY169" s="9">
        <f t="shared" si="143"/>
        <v>0</v>
      </c>
      <c r="BZ169" s="9">
        <f t="shared" si="144"/>
        <v>0</v>
      </c>
      <c r="CA169" s="9">
        <f t="shared" si="145"/>
        <v>0</v>
      </c>
      <c r="CB169" s="9">
        <f t="shared" si="146"/>
        <v>0</v>
      </c>
      <c r="CC169" s="9">
        <f t="shared" si="147"/>
        <v>0</v>
      </c>
      <c r="CD169" s="9">
        <f t="shared" si="148"/>
        <v>0</v>
      </c>
      <c r="CE169" s="9">
        <f t="shared" si="115"/>
        <v>0</v>
      </c>
      <c r="CF169" s="9">
        <f t="shared" si="149"/>
        <v>0</v>
      </c>
      <c r="CH169" s="9">
        <f t="shared" si="150"/>
        <v>0</v>
      </c>
      <c r="CJ169" s="9">
        <f t="shared" si="151"/>
        <v>0</v>
      </c>
      <c r="CL169" s="9">
        <f t="shared" si="152"/>
        <v>0</v>
      </c>
      <c r="CM169" s="9">
        <f t="shared" si="153"/>
        <v>0</v>
      </c>
      <c r="CN169" s="9">
        <f t="shared" si="154"/>
        <v>0</v>
      </c>
      <c r="CP169" s="9">
        <f t="shared" si="155"/>
        <v>0</v>
      </c>
      <c r="CQ169" s="9">
        <f t="shared" si="156"/>
        <v>0</v>
      </c>
      <c r="CR169" s="9">
        <f t="shared" si="157"/>
        <v>0</v>
      </c>
      <c r="CT169" s="9">
        <f t="shared" si="158"/>
        <v>0</v>
      </c>
      <c r="CU169" s="9">
        <f t="shared" si="126"/>
        <v>0</v>
      </c>
    </row>
    <row r="170" spans="1:99" x14ac:dyDescent="0.3">
      <c r="A170" s="9" t="s">
        <v>275</v>
      </c>
      <c r="B170" s="9" t="s">
        <v>79</v>
      </c>
      <c r="C170" s="9">
        <v>43.554563999999999</v>
      </c>
      <c r="D170" s="9">
        <v>-79.756833999999998</v>
      </c>
      <c r="E170" s="9">
        <v>20.079379322885636</v>
      </c>
      <c r="F170" s="13">
        <v>43655</v>
      </c>
      <c r="G170" s="11">
        <f t="shared" si="127"/>
        <v>3</v>
      </c>
      <c r="K170" s="12">
        <v>3</v>
      </c>
      <c r="R170" s="32">
        <f t="shared" si="128"/>
        <v>0</v>
      </c>
      <c r="V170" s="19">
        <f t="shared" si="129"/>
        <v>0</v>
      </c>
      <c r="Y170" s="35">
        <f t="shared" si="130"/>
        <v>0</v>
      </c>
      <c r="AB170" s="10">
        <f t="shared" si="131"/>
        <v>0</v>
      </c>
      <c r="AG170" s="32">
        <f t="shared" si="132"/>
        <v>0</v>
      </c>
      <c r="AJ170" s="19">
        <f t="shared" si="133"/>
        <v>0</v>
      </c>
      <c r="AL170" s="19">
        <f t="shared" si="134"/>
        <v>0</v>
      </c>
      <c r="AO170" s="19">
        <f t="shared" si="135"/>
        <v>0</v>
      </c>
      <c r="AS170" s="33">
        <f t="shared" si="136"/>
        <v>0</v>
      </c>
      <c r="BB170" s="45">
        <f t="shared" si="137"/>
        <v>0</v>
      </c>
      <c r="BG170" s="44">
        <f t="shared" si="138"/>
        <v>0</v>
      </c>
      <c r="BM170" s="9">
        <f t="shared" si="139"/>
        <v>0</v>
      </c>
      <c r="BN170" s="9">
        <v>2</v>
      </c>
      <c r="BO170" s="9">
        <v>3</v>
      </c>
      <c r="BP170" s="9">
        <v>5</v>
      </c>
      <c r="BV170" s="9">
        <f t="shared" si="140"/>
        <v>0</v>
      </c>
      <c r="BW170" s="9">
        <f t="shared" si="141"/>
        <v>0</v>
      </c>
      <c r="BX170" s="9">
        <f t="shared" si="142"/>
        <v>0</v>
      </c>
      <c r="BY170" s="9">
        <f t="shared" si="143"/>
        <v>0</v>
      </c>
      <c r="BZ170" s="9">
        <f t="shared" si="144"/>
        <v>0</v>
      </c>
      <c r="CA170" s="9">
        <f t="shared" si="145"/>
        <v>3</v>
      </c>
      <c r="CB170" s="9">
        <f t="shared" si="146"/>
        <v>0</v>
      </c>
      <c r="CC170" s="9">
        <f t="shared" si="147"/>
        <v>0</v>
      </c>
      <c r="CD170" s="9">
        <f t="shared" si="148"/>
        <v>0</v>
      </c>
      <c r="CE170" s="9">
        <f t="shared" si="115"/>
        <v>0</v>
      </c>
      <c r="CF170" s="9">
        <f t="shared" si="149"/>
        <v>0</v>
      </c>
      <c r="CH170" s="9">
        <f t="shared" si="150"/>
        <v>0</v>
      </c>
      <c r="CJ170" s="9">
        <f t="shared" si="151"/>
        <v>3</v>
      </c>
      <c r="CL170" s="9">
        <f t="shared" si="152"/>
        <v>0</v>
      </c>
      <c r="CM170" s="9">
        <f t="shared" si="153"/>
        <v>3</v>
      </c>
      <c r="CN170" s="9">
        <f t="shared" si="154"/>
        <v>0</v>
      </c>
      <c r="CP170" s="9">
        <f t="shared" si="155"/>
        <v>0</v>
      </c>
      <c r="CQ170" s="9">
        <f t="shared" si="156"/>
        <v>3</v>
      </c>
      <c r="CR170" s="9">
        <f t="shared" si="157"/>
        <v>0</v>
      </c>
      <c r="CT170" s="9">
        <f t="shared" si="158"/>
        <v>1</v>
      </c>
      <c r="CU170" s="9">
        <f t="shared" si="126"/>
        <v>1</v>
      </c>
    </row>
    <row r="171" spans="1:99" x14ac:dyDescent="0.3">
      <c r="A171" s="9" t="s">
        <v>275</v>
      </c>
      <c r="B171" s="9" t="s">
        <v>82</v>
      </c>
      <c r="C171" s="9">
        <v>43.554563999999999</v>
      </c>
      <c r="D171" s="9">
        <v>-79.756833999999998</v>
      </c>
      <c r="E171" s="9">
        <v>20.079379322885636</v>
      </c>
      <c r="F171" s="13">
        <v>43655</v>
      </c>
      <c r="G171" s="11">
        <f t="shared" si="127"/>
        <v>1</v>
      </c>
      <c r="Q171" s="12">
        <v>1</v>
      </c>
      <c r="R171" s="32">
        <f t="shared" si="128"/>
        <v>0</v>
      </c>
      <c r="V171" s="19">
        <f t="shared" si="129"/>
        <v>0</v>
      </c>
      <c r="Y171" s="35">
        <f t="shared" si="130"/>
        <v>1</v>
      </c>
      <c r="Z171" s="23">
        <v>1</v>
      </c>
      <c r="AB171" s="10">
        <f t="shared" si="131"/>
        <v>0</v>
      </c>
      <c r="AG171" s="32">
        <f t="shared" si="132"/>
        <v>2</v>
      </c>
      <c r="AH171" s="29">
        <v>2</v>
      </c>
      <c r="AJ171" s="19">
        <f t="shared" si="133"/>
        <v>0</v>
      </c>
      <c r="AL171" s="19">
        <f t="shared" si="134"/>
        <v>0</v>
      </c>
      <c r="AO171" s="19">
        <f t="shared" si="135"/>
        <v>0</v>
      </c>
      <c r="AS171" s="33">
        <f t="shared" si="136"/>
        <v>0</v>
      </c>
      <c r="BB171" s="45">
        <f t="shared" si="137"/>
        <v>0</v>
      </c>
      <c r="BG171" s="44">
        <f t="shared" si="138"/>
        <v>0</v>
      </c>
      <c r="BM171" s="9">
        <f t="shared" si="139"/>
        <v>0</v>
      </c>
      <c r="BN171" s="9">
        <v>3</v>
      </c>
      <c r="BO171" s="9">
        <v>5</v>
      </c>
      <c r="BP171" s="9">
        <v>8</v>
      </c>
      <c r="BR171" s="9" t="s">
        <v>218</v>
      </c>
      <c r="BV171" s="9">
        <f t="shared" si="140"/>
        <v>0</v>
      </c>
      <c r="BW171" s="9">
        <f t="shared" si="141"/>
        <v>0</v>
      </c>
      <c r="BX171" s="9">
        <f t="shared" si="142"/>
        <v>0</v>
      </c>
      <c r="BY171" s="9">
        <f t="shared" si="143"/>
        <v>0</v>
      </c>
      <c r="BZ171" s="9">
        <f t="shared" si="144"/>
        <v>0</v>
      </c>
      <c r="CA171" s="9">
        <f t="shared" si="145"/>
        <v>1</v>
      </c>
      <c r="CB171" s="9">
        <f t="shared" si="146"/>
        <v>0</v>
      </c>
      <c r="CC171" s="9">
        <f t="shared" si="147"/>
        <v>0</v>
      </c>
      <c r="CD171" s="9">
        <f t="shared" si="148"/>
        <v>0</v>
      </c>
      <c r="CE171" s="9">
        <f t="shared" si="115"/>
        <v>0</v>
      </c>
      <c r="CF171" s="9">
        <f t="shared" si="149"/>
        <v>0</v>
      </c>
      <c r="CH171" s="9">
        <f t="shared" si="150"/>
        <v>0</v>
      </c>
      <c r="CJ171" s="9">
        <f t="shared" si="151"/>
        <v>4</v>
      </c>
      <c r="CL171" s="9">
        <f t="shared" si="152"/>
        <v>0</v>
      </c>
      <c r="CM171" s="9">
        <f t="shared" si="153"/>
        <v>1</v>
      </c>
      <c r="CN171" s="9">
        <f t="shared" si="154"/>
        <v>3</v>
      </c>
      <c r="CP171" s="9">
        <f t="shared" si="155"/>
        <v>0</v>
      </c>
      <c r="CQ171" s="9">
        <f t="shared" si="156"/>
        <v>1</v>
      </c>
      <c r="CR171" s="9">
        <f t="shared" si="157"/>
        <v>2</v>
      </c>
      <c r="CT171" s="9">
        <f t="shared" si="158"/>
        <v>2</v>
      </c>
      <c r="CU171" s="9">
        <f t="shared" si="126"/>
        <v>1</v>
      </c>
    </row>
    <row r="172" spans="1:99" x14ac:dyDescent="0.3">
      <c r="A172" s="9" t="s">
        <v>275</v>
      </c>
      <c r="B172" s="9" t="s">
        <v>83</v>
      </c>
      <c r="C172" s="9">
        <v>43.554563999999999</v>
      </c>
      <c r="D172" s="9">
        <v>-79.756833999999998</v>
      </c>
      <c r="E172" s="9">
        <v>20.079379322885636</v>
      </c>
      <c r="F172" s="13">
        <v>43655</v>
      </c>
      <c r="G172" s="11">
        <f t="shared" si="127"/>
        <v>0</v>
      </c>
      <c r="R172" s="32">
        <f t="shared" si="128"/>
        <v>0</v>
      </c>
      <c r="V172" s="19">
        <f t="shared" si="129"/>
        <v>0</v>
      </c>
      <c r="Y172" s="35">
        <f t="shared" si="130"/>
        <v>0</v>
      </c>
      <c r="AB172" s="10">
        <f t="shared" si="131"/>
        <v>0</v>
      </c>
      <c r="AG172" s="32">
        <f t="shared" si="132"/>
        <v>0</v>
      </c>
      <c r="AJ172" s="19">
        <f t="shared" si="133"/>
        <v>0</v>
      </c>
      <c r="AL172" s="19">
        <f t="shared" si="134"/>
        <v>0</v>
      </c>
      <c r="AO172" s="19">
        <f t="shared" si="135"/>
        <v>0</v>
      </c>
      <c r="AS172" s="33">
        <f t="shared" si="136"/>
        <v>0</v>
      </c>
      <c r="BB172" s="45">
        <f t="shared" si="137"/>
        <v>0</v>
      </c>
      <c r="BG172" s="44">
        <f t="shared" si="138"/>
        <v>0</v>
      </c>
      <c r="BM172" s="9">
        <v>0</v>
      </c>
      <c r="BN172" s="9">
        <v>0</v>
      </c>
      <c r="BO172" s="9">
        <v>0</v>
      </c>
      <c r="BP172" s="9">
        <v>0</v>
      </c>
      <c r="BR172" s="9" t="s">
        <v>220</v>
      </c>
      <c r="BV172" s="9">
        <f t="shared" si="140"/>
        <v>0</v>
      </c>
      <c r="BW172" s="9">
        <f t="shared" si="141"/>
        <v>0</v>
      </c>
      <c r="BX172" s="9">
        <f t="shared" si="142"/>
        <v>0</v>
      </c>
      <c r="BY172" s="9">
        <f t="shared" si="143"/>
        <v>0</v>
      </c>
      <c r="BZ172" s="9">
        <f t="shared" si="144"/>
        <v>0</v>
      </c>
      <c r="CA172" s="9">
        <f t="shared" si="145"/>
        <v>0</v>
      </c>
      <c r="CB172" s="9">
        <f t="shared" si="146"/>
        <v>0</v>
      </c>
      <c r="CC172" s="9">
        <f t="shared" si="147"/>
        <v>0</v>
      </c>
      <c r="CD172" s="9">
        <f t="shared" si="148"/>
        <v>0</v>
      </c>
      <c r="CE172" s="9">
        <f t="shared" si="115"/>
        <v>0</v>
      </c>
      <c r="CF172" s="9">
        <f t="shared" si="149"/>
        <v>0</v>
      </c>
      <c r="CH172" s="9">
        <f t="shared" si="150"/>
        <v>0</v>
      </c>
      <c r="CJ172" s="9">
        <f t="shared" si="151"/>
        <v>0</v>
      </c>
      <c r="CL172" s="9">
        <f t="shared" si="152"/>
        <v>0</v>
      </c>
      <c r="CM172" s="9">
        <f t="shared" si="153"/>
        <v>0</v>
      </c>
      <c r="CN172" s="9">
        <f t="shared" si="154"/>
        <v>0</v>
      </c>
      <c r="CP172" s="9">
        <f t="shared" si="155"/>
        <v>0</v>
      </c>
      <c r="CQ172" s="9">
        <f t="shared" si="156"/>
        <v>0</v>
      </c>
      <c r="CR172" s="9">
        <f t="shared" si="157"/>
        <v>0</v>
      </c>
      <c r="CT172" s="9">
        <f t="shared" si="158"/>
        <v>0</v>
      </c>
      <c r="CU172" s="9">
        <f t="shared" si="126"/>
        <v>0</v>
      </c>
    </row>
    <row r="173" spans="1:99" x14ac:dyDescent="0.3">
      <c r="A173" s="9" t="s">
        <v>289</v>
      </c>
      <c r="B173" s="9" t="s">
        <v>79</v>
      </c>
      <c r="C173" s="9">
        <v>43.568720999999996</v>
      </c>
      <c r="D173" s="9">
        <v>-79.651831999999999</v>
      </c>
      <c r="E173" s="9">
        <v>14.843419071395408</v>
      </c>
      <c r="F173" s="13">
        <v>43658</v>
      </c>
      <c r="G173" s="11">
        <f t="shared" si="127"/>
        <v>0</v>
      </c>
      <c r="R173" s="32">
        <f t="shared" si="128"/>
        <v>0</v>
      </c>
      <c r="V173" s="19">
        <f t="shared" si="129"/>
        <v>0</v>
      </c>
      <c r="Y173" s="35">
        <f t="shared" si="130"/>
        <v>0</v>
      </c>
      <c r="AB173" s="10">
        <f t="shared" si="131"/>
        <v>0</v>
      </c>
      <c r="AG173" s="32">
        <f t="shared" si="132"/>
        <v>0</v>
      </c>
      <c r="AJ173" s="19">
        <f t="shared" si="133"/>
        <v>0</v>
      </c>
      <c r="AL173" s="19">
        <f t="shared" si="134"/>
        <v>0</v>
      </c>
      <c r="AO173" s="19">
        <f t="shared" si="135"/>
        <v>0</v>
      </c>
      <c r="AS173" s="33">
        <f t="shared" si="136"/>
        <v>0</v>
      </c>
      <c r="BB173" s="45">
        <f t="shared" si="137"/>
        <v>0</v>
      </c>
      <c r="BG173" s="44">
        <f t="shared" si="138"/>
        <v>0</v>
      </c>
      <c r="BM173" s="9">
        <v>0</v>
      </c>
      <c r="BN173" s="9">
        <v>0</v>
      </c>
      <c r="BO173" s="9">
        <v>0</v>
      </c>
      <c r="BP173" s="9">
        <v>0</v>
      </c>
      <c r="BR173" s="9" t="s">
        <v>221</v>
      </c>
      <c r="BV173" s="9">
        <f t="shared" si="140"/>
        <v>0</v>
      </c>
      <c r="BW173" s="9">
        <f t="shared" si="141"/>
        <v>0</v>
      </c>
      <c r="BX173" s="9">
        <f t="shared" si="142"/>
        <v>0</v>
      </c>
      <c r="BY173" s="9">
        <f t="shared" si="143"/>
        <v>0</v>
      </c>
      <c r="BZ173" s="9">
        <f t="shared" si="144"/>
        <v>0</v>
      </c>
      <c r="CA173" s="9">
        <f t="shared" si="145"/>
        <v>0</v>
      </c>
      <c r="CB173" s="9">
        <f t="shared" si="146"/>
        <v>0</v>
      </c>
      <c r="CC173" s="9">
        <f t="shared" si="147"/>
        <v>0</v>
      </c>
      <c r="CD173" s="9">
        <f t="shared" si="148"/>
        <v>0</v>
      </c>
      <c r="CE173" s="9">
        <f t="shared" si="115"/>
        <v>0</v>
      </c>
      <c r="CF173" s="9">
        <f t="shared" si="149"/>
        <v>0</v>
      </c>
      <c r="CH173" s="9">
        <f t="shared" si="150"/>
        <v>0</v>
      </c>
      <c r="CJ173" s="9">
        <f t="shared" si="151"/>
        <v>0</v>
      </c>
      <c r="CL173" s="9">
        <f t="shared" si="152"/>
        <v>0</v>
      </c>
      <c r="CM173" s="9">
        <f t="shared" si="153"/>
        <v>0</v>
      </c>
      <c r="CN173" s="9">
        <f t="shared" si="154"/>
        <v>0</v>
      </c>
      <c r="CP173" s="9">
        <f t="shared" si="155"/>
        <v>0</v>
      </c>
      <c r="CQ173" s="9">
        <f t="shared" si="156"/>
        <v>0</v>
      </c>
      <c r="CR173" s="9">
        <f t="shared" si="157"/>
        <v>0</v>
      </c>
      <c r="CT173" s="9">
        <f t="shared" si="158"/>
        <v>0</v>
      </c>
      <c r="CU173" s="9">
        <f t="shared" si="126"/>
        <v>0</v>
      </c>
    </row>
    <row r="174" spans="1:99" x14ac:dyDescent="0.3">
      <c r="A174" s="9" t="s">
        <v>289</v>
      </c>
      <c r="B174" s="9" t="s">
        <v>82</v>
      </c>
      <c r="C174" s="9">
        <v>43.568720999999996</v>
      </c>
      <c r="D174" s="9">
        <v>-79.651831999999999</v>
      </c>
      <c r="E174" s="9">
        <v>14.843419071395408</v>
      </c>
      <c r="F174" s="13">
        <v>43658</v>
      </c>
      <c r="G174" s="11">
        <f t="shared" si="127"/>
        <v>0</v>
      </c>
      <c r="R174" s="32">
        <f t="shared" si="128"/>
        <v>0</v>
      </c>
      <c r="V174" s="19">
        <f t="shared" si="129"/>
        <v>0</v>
      </c>
      <c r="Y174" s="35">
        <f t="shared" si="130"/>
        <v>0</v>
      </c>
      <c r="AB174" s="10">
        <f t="shared" si="131"/>
        <v>0</v>
      </c>
      <c r="AG174" s="32">
        <f t="shared" si="132"/>
        <v>0</v>
      </c>
      <c r="AJ174" s="19">
        <f t="shared" si="133"/>
        <v>0</v>
      </c>
      <c r="AL174" s="19">
        <f t="shared" si="134"/>
        <v>0</v>
      </c>
      <c r="AO174" s="19">
        <f t="shared" si="135"/>
        <v>0</v>
      </c>
      <c r="AS174" s="33">
        <f t="shared" si="136"/>
        <v>0</v>
      </c>
      <c r="BB174" s="45">
        <f t="shared" si="137"/>
        <v>0</v>
      </c>
      <c r="BG174" s="44">
        <f t="shared" si="138"/>
        <v>0</v>
      </c>
      <c r="BM174" s="9">
        <v>0</v>
      </c>
      <c r="BN174" s="9">
        <v>0</v>
      </c>
      <c r="BO174" s="9">
        <v>0</v>
      </c>
      <c r="BP174" s="9">
        <v>0</v>
      </c>
      <c r="BR174" s="9" t="s">
        <v>222</v>
      </c>
      <c r="BV174" s="9">
        <f t="shared" si="140"/>
        <v>0</v>
      </c>
      <c r="BW174" s="9">
        <f t="shared" si="141"/>
        <v>0</v>
      </c>
      <c r="BX174" s="9">
        <f t="shared" si="142"/>
        <v>0</v>
      </c>
      <c r="BY174" s="9">
        <f t="shared" si="143"/>
        <v>0</v>
      </c>
      <c r="BZ174" s="9">
        <f t="shared" si="144"/>
        <v>0</v>
      </c>
      <c r="CA174" s="9">
        <f t="shared" si="145"/>
        <v>0</v>
      </c>
      <c r="CB174" s="9">
        <f t="shared" si="146"/>
        <v>0</v>
      </c>
      <c r="CC174" s="9">
        <f t="shared" si="147"/>
        <v>0</v>
      </c>
      <c r="CD174" s="9">
        <f t="shared" si="148"/>
        <v>0</v>
      </c>
      <c r="CE174" s="9">
        <f t="shared" si="115"/>
        <v>0</v>
      </c>
      <c r="CF174" s="9">
        <f t="shared" si="149"/>
        <v>0</v>
      </c>
      <c r="CH174" s="9">
        <f t="shared" si="150"/>
        <v>0</v>
      </c>
      <c r="CJ174" s="9">
        <f t="shared" si="151"/>
        <v>0</v>
      </c>
      <c r="CL174" s="9">
        <f t="shared" si="152"/>
        <v>0</v>
      </c>
      <c r="CM174" s="9">
        <f t="shared" si="153"/>
        <v>0</v>
      </c>
      <c r="CN174" s="9">
        <f t="shared" si="154"/>
        <v>0</v>
      </c>
      <c r="CP174" s="9">
        <f t="shared" si="155"/>
        <v>0</v>
      </c>
      <c r="CQ174" s="9">
        <f t="shared" si="156"/>
        <v>0</v>
      </c>
      <c r="CR174" s="9">
        <f t="shared" si="157"/>
        <v>0</v>
      </c>
      <c r="CT174" s="9">
        <f t="shared" si="158"/>
        <v>0</v>
      </c>
      <c r="CU174" s="9">
        <f t="shared" si="126"/>
        <v>0</v>
      </c>
    </row>
    <row r="175" spans="1:99" x14ac:dyDescent="0.3">
      <c r="A175" s="9" t="s">
        <v>289</v>
      </c>
      <c r="B175" s="9" t="s">
        <v>83</v>
      </c>
      <c r="C175" s="9">
        <v>43.568720999999996</v>
      </c>
      <c r="D175" s="9">
        <v>-79.651831999999999</v>
      </c>
      <c r="E175" s="9">
        <v>14.843419071395408</v>
      </c>
      <c r="F175" s="13">
        <v>43658</v>
      </c>
      <c r="G175" s="11">
        <f t="shared" si="127"/>
        <v>0</v>
      </c>
      <c r="R175" s="32">
        <f t="shared" si="128"/>
        <v>0</v>
      </c>
      <c r="V175" s="19">
        <f t="shared" si="129"/>
        <v>0</v>
      </c>
      <c r="Y175" s="35">
        <f t="shared" si="130"/>
        <v>0</v>
      </c>
      <c r="AB175" s="10">
        <f t="shared" si="131"/>
        <v>0</v>
      </c>
      <c r="AG175" s="32">
        <f t="shared" si="132"/>
        <v>0</v>
      </c>
      <c r="AJ175" s="19">
        <f t="shared" si="133"/>
        <v>0</v>
      </c>
      <c r="AL175" s="19">
        <f t="shared" si="134"/>
        <v>0</v>
      </c>
      <c r="AO175" s="19">
        <f t="shared" si="135"/>
        <v>0</v>
      </c>
      <c r="AS175" s="33">
        <f t="shared" si="136"/>
        <v>0</v>
      </c>
      <c r="BB175" s="45">
        <f t="shared" si="137"/>
        <v>0</v>
      </c>
      <c r="BG175" s="44">
        <f t="shared" si="138"/>
        <v>0</v>
      </c>
      <c r="BM175" s="9">
        <v>0</v>
      </c>
      <c r="BN175" s="9">
        <v>0</v>
      </c>
      <c r="BO175" s="9">
        <v>0</v>
      </c>
      <c r="BP175" s="9">
        <v>0</v>
      </c>
      <c r="BR175" s="9" t="s">
        <v>223</v>
      </c>
      <c r="BV175" s="9">
        <f t="shared" si="140"/>
        <v>0</v>
      </c>
      <c r="BW175" s="9">
        <f t="shared" si="141"/>
        <v>0</v>
      </c>
      <c r="BX175" s="9">
        <f t="shared" si="142"/>
        <v>0</v>
      </c>
      <c r="BY175" s="9">
        <f t="shared" si="143"/>
        <v>0</v>
      </c>
      <c r="BZ175" s="9">
        <f t="shared" si="144"/>
        <v>0</v>
      </c>
      <c r="CA175" s="9">
        <f t="shared" si="145"/>
        <v>0</v>
      </c>
      <c r="CB175" s="9">
        <f t="shared" si="146"/>
        <v>0</v>
      </c>
      <c r="CC175" s="9">
        <f t="shared" si="147"/>
        <v>0</v>
      </c>
      <c r="CD175" s="9">
        <f t="shared" si="148"/>
        <v>0</v>
      </c>
      <c r="CE175" s="9">
        <f t="shared" si="115"/>
        <v>0</v>
      </c>
      <c r="CF175" s="9">
        <f t="shared" si="149"/>
        <v>0</v>
      </c>
      <c r="CH175" s="9">
        <f t="shared" si="150"/>
        <v>0</v>
      </c>
      <c r="CJ175" s="9">
        <f t="shared" si="151"/>
        <v>0</v>
      </c>
      <c r="CL175" s="9">
        <f t="shared" si="152"/>
        <v>0</v>
      </c>
      <c r="CM175" s="9">
        <f t="shared" si="153"/>
        <v>0</v>
      </c>
      <c r="CN175" s="9">
        <f t="shared" si="154"/>
        <v>0</v>
      </c>
      <c r="CP175" s="9">
        <f t="shared" si="155"/>
        <v>0</v>
      </c>
      <c r="CQ175" s="9">
        <f t="shared" si="156"/>
        <v>0</v>
      </c>
      <c r="CR175" s="9">
        <f t="shared" si="157"/>
        <v>0</v>
      </c>
      <c r="CT175" s="9">
        <f t="shared" si="158"/>
        <v>0</v>
      </c>
      <c r="CU175" s="9">
        <f t="shared" si="126"/>
        <v>0</v>
      </c>
    </row>
    <row r="176" spans="1:99" x14ac:dyDescent="0.3">
      <c r="A176" s="9" t="s">
        <v>288</v>
      </c>
      <c r="B176" s="9" t="s">
        <v>79</v>
      </c>
      <c r="C176" s="9">
        <v>43.573690999999997</v>
      </c>
      <c r="D176" s="9">
        <v>-79.636480000000006</v>
      </c>
      <c r="E176" s="9">
        <v>14.001677974802247</v>
      </c>
      <c r="F176" s="13">
        <v>43658</v>
      </c>
      <c r="G176" s="11">
        <f t="shared" si="127"/>
        <v>0</v>
      </c>
      <c r="R176" s="32">
        <f t="shared" si="128"/>
        <v>0</v>
      </c>
      <c r="V176" s="19">
        <f t="shared" si="129"/>
        <v>0</v>
      </c>
      <c r="Y176" s="35">
        <f t="shared" si="130"/>
        <v>0</v>
      </c>
      <c r="AB176" s="10">
        <f t="shared" si="131"/>
        <v>0</v>
      </c>
      <c r="AG176" s="32">
        <f t="shared" si="132"/>
        <v>0</v>
      </c>
      <c r="AJ176" s="19">
        <f t="shared" si="133"/>
        <v>0</v>
      </c>
      <c r="AL176" s="19">
        <f t="shared" si="134"/>
        <v>0</v>
      </c>
      <c r="AO176" s="19">
        <f t="shared" si="135"/>
        <v>0</v>
      </c>
      <c r="AS176" s="33">
        <f t="shared" si="136"/>
        <v>0</v>
      </c>
      <c r="BB176" s="45">
        <f t="shared" si="137"/>
        <v>0</v>
      </c>
      <c r="BG176" s="44">
        <f t="shared" si="138"/>
        <v>0</v>
      </c>
      <c r="BM176" s="9">
        <v>0</v>
      </c>
      <c r="BN176" s="9">
        <v>0</v>
      </c>
      <c r="BO176" s="9">
        <v>0</v>
      </c>
      <c r="BP176" s="9">
        <v>0</v>
      </c>
      <c r="BR176" s="9" t="s">
        <v>224</v>
      </c>
      <c r="BV176" s="9">
        <f t="shared" si="140"/>
        <v>0</v>
      </c>
      <c r="BW176" s="9">
        <f t="shared" si="141"/>
        <v>0</v>
      </c>
      <c r="BX176" s="9">
        <f t="shared" si="142"/>
        <v>0</v>
      </c>
      <c r="BY176" s="9">
        <f t="shared" si="143"/>
        <v>0</v>
      </c>
      <c r="BZ176" s="9">
        <f t="shared" si="144"/>
        <v>0</v>
      </c>
      <c r="CA176" s="9">
        <f t="shared" si="145"/>
        <v>0</v>
      </c>
      <c r="CB176" s="9">
        <f t="shared" si="146"/>
        <v>0</v>
      </c>
      <c r="CC176" s="9">
        <f t="shared" si="147"/>
        <v>0</v>
      </c>
      <c r="CD176" s="9">
        <f t="shared" si="148"/>
        <v>0</v>
      </c>
      <c r="CE176" s="9">
        <f t="shared" si="115"/>
        <v>0</v>
      </c>
      <c r="CF176" s="9">
        <f t="shared" si="149"/>
        <v>0</v>
      </c>
      <c r="CH176" s="9">
        <f t="shared" si="150"/>
        <v>0</v>
      </c>
      <c r="CJ176" s="9">
        <f t="shared" si="151"/>
        <v>0</v>
      </c>
      <c r="CL176" s="9">
        <f t="shared" si="152"/>
        <v>0</v>
      </c>
      <c r="CM176" s="9">
        <f t="shared" si="153"/>
        <v>0</v>
      </c>
      <c r="CN176" s="9">
        <f t="shared" si="154"/>
        <v>0</v>
      </c>
      <c r="CP176" s="9">
        <f t="shared" si="155"/>
        <v>0</v>
      </c>
      <c r="CQ176" s="9">
        <f t="shared" si="156"/>
        <v>0</v>
      </c>
      <c r="CR176" s="9">
        <f t="shared" si="157"/>
        <v>0</v>
      </c>
      <c r="CT176" s="9">
        <f t="shared" si="158"/>
        <v>0</v>
      </c>
      <c r="CU176" s="9">
        <f t="shared" si="126"/>
        <v>0</v>
      </c>
    </row>
    <row r="177" spans="1:109" x14ac:dyDescent="0.3">
      <c r="A177" s="9" t="s">
        <v>288</v>
      </c>
      <c r="B177" s="9" t="s">
        <v>82</v>
      </c>
      <c r="C177" s="9">
        <v>43.573690999999997</v>
      </c>
      <c r="D177" s="9">
        <v>-79.636480000000006</v>
      </c>
      <c r="E177" s="9">
        <v>14.001677974802247</v>
      </c>
      <c r="F177" s="13">
        <v>43658</v>
      </c>
      <c r="G177" s="11">
        <f t="shared" si="127"/>
        <v>0</v>
      </c>
      <c r="R177" s="32">
        <f t="shared" si="128"/>
        <v>0</v>
      </c>
      <c r="V177" s="19">
        <f t="shared" si="129"/>
        <v>0</v>
      </c>
      <c r="Y177" s="35">
        <f t="shared" si="130"/>
        <v>0</v>
      </c>
      <c r="AB177" s="10">
        <f t="shared" si="131"/>
        <v>0</v>
      </c>
      <c r="AG177" s="32">
        <f t="shared" si="132"/>
        <v>1</v>
      </c>
      <c r="AJ177" s="19">
        <f t="shared" si="133"/>
        <v>0</v>
      </c>
      <c r="AL177" s="19">
        <f t="shared" si="134"/>
        <v>0</v>
      </c>
      <c r="AO177" s="19">
        <f t="shared" si="135"/>
        <v>0</v>
      </c>
      <c r="AS177" s="33">
        <f t="shared" si="136"/>
        <v>1</v>
      </c>
      <c r="AW177" s="18">
        <v>1</v>
      </c>
      <c r="BB177" s="45">
        <f t="shared" si="137"/>
        <v>0</v>
      </c>
      <c r="BG177" s="44">
        <f t="shared" si="138"/>
        <v>0</v>
      </c>
      <c r="BM177" s="9">
        <v>0</v>
      </c>
      <c r="BN177" s="9">
        <v>0</v>
      </c>
      <c r="BO177" s="9">
        <v>0</v>
      </c>
      <c r="BP177" s="9">
        <v>0</v>
      </c>
      <c r="BR177" s="9" t="s">
        <v>225</v>
      </c>
      <c r="BV177" s="9">
        <f t="shared" si="140"/>
        <v>1</v>
      </c>
      <c r="BW177" s="9">
        <f t="shared" si="141"/>
        <v>0</v>
      </c>
      <c r="BX177" s="9">
        <f t="shared" si="142"/>
        <v>0</v>
      </c>
      <c r="BY177" s="9">
        <f t="shared" si="143"/>
        <v>0</v>
      </c>
      <c r="BZ177" s="9">
        <f t="shared" si="144"/>
        <v>0</v>
      </c>
      <c r="CA177" s="9">
        <f t="shared" si="145"/>
        <v>0</v>
      </c>
      <c r="CB177" s="9">
        <f t="shared" si="146"/>
        <v>0</v>
      </c>
      <c r="CC177" s="9">
        <f t="shared" si="147"/>
        <v>0</v>
      </c>
      <c r="CD177" s="9">
        <f t="shared" si="148"/>
        <v>0</v>
      </c>
      <c r="CE177" s="9">
        <f t="shared" si="115"/>
        <v>0</v>
      </c>
      <c r="CF177" s="9">
        <f t="shared" si="149"/>
        <v>0</v>
      </c>
      <c r="CH177" s="9">
        <f t="shared" si="150"/>
        <v>1</v>
      </c>
      <c r="CJ177" s="9">
        <f t="shared" si="151"/>
        <v>1</v>
      </c>
      <c r="CL177" s="9">
        <f t="shared" si="152"/>
        <v>1</v>
      </c>
      <c r="CM177" s="9">
        <f t="shared" si="153"/>
        <v>0</v>
      </c>
      <c r="CN177" s="9">
        <f t="shared" si="154"/>
        <v>0</v>
      </c>
      <c r="CP177" s="9">
        <f t="shared" si="155"/>
        <v>1</v>
      </c>
      <c r="CQ177" s="9">
        <f t="shared" si="156"/>
        <v>0</v>
      </c>
      <c r="CR177" s="9">
        <f t="shared" si="157"/>
        <v>0</v>
      </c>
      <c r="CT177" s="9">
        <f t="shared" si="158"/>
        <v>1</v>
      </c>
      <c r="CU177" s="9">
        <f t="shared" si="126"/>
        <v>1</v>
      </c>
    </row>
    <row r="178" spans="1:109" x14ac:dyDescent="0.3">
      <c r="A178" s="9" t="s">
        <v>324</v>
      </c>
      <c r="B178" s="9" t="s">
        <v>219</v>
      </c>
      <c r="C178" s="9">
        <v>43.579335</v>
      </c>
      <c r="D178" s="9">
        <v>-79.630016999999995</v>
      </c>
      <c r="E178" s="9">
        <v>13.548780426119555</v>
      </c>
      <c r="F178" s="13">
        <v>43658</v>
      </c>
      <c r="G178" s="11">
        <f t="shared" si="127"/>
        <v>0</v>
      </c>
      <c r="R178" s="32">
        <f t="shared" si="128"/>
        <v>0</v>
      </c>
      <c r="V178" s="19">
        <f t="shared" si="129"/>
        <v>0</v>
      </c>
      <c r="Y178" s="35">
        <f t="shared" si="130"/>
        <v>0</v>
      </c>
      <c r="AB178" s="10">
        <f t="shared" si="131"/>
        <v>0</v>
      </c>
      <c r="AG178" s="32">
        <f t="shared" si="132"/>
        <v>0</v>
      </c>
      <c r="AJ178" s="19">
        <f t="shared" si="133"/>
        <v>0</v>
      </c>
      <c r="AL178" s="19">
        <f t="shared" si="134"/>
        <v>0</v>
      </c>
      <c r="AO178" s="19">
        <f t="shared" si="135"/>
        <v>0</v>
      </c>
      <c r="AS178" s="33">
        <f t="shared" si="136"/>
        <v>0</v>
      </c>
      <c r="BB178" s="45">
        <f t="shared" si="137"/>
        <v>0</v>
      </c>
      <c r="BG178" s="44">
        <f t="shared" si="138"/>
        <v>0</v>
      </c>
      <c r="BM178" s="9">
        <v>0</v>
      </c>
      <c r="BN178" s="9">
        <v>0</v>
      </c>
      <c r="BO178" s="9">
        <v>0</v>
      </c>
      <c r="BP178" s="9">
        <v>0</v>
      </c>
      <c r="BR178" s="9" t="s">
        <v>227</v>
      </c>
      <c r="BV178" s="9">
        <f t="shared" si="140"/>
        <v>0</v>
      </c>
      <c r="BW178" s="9">
        <f t="shared" si="141"/>
        <v>0</v>
      </c>
      <c r="BX178" s="9">
        <f t="shared" si="142"/>
        <v>0</v>
      </c>
      <c r="BY178" s="9">
        <f t="shared" si="143"/>
        <v>0</v>
      </c>
      <c r="BZ178" s="9">
        <f t="shared" si="144"/>
        <v>0</v>
      </c>
      <c r="CA178" s="9">
        <f t="shared" si="145"/>
        <v>0</v>
      </c>
      <c r="CB178" s="9">
        <f t="shared" si="146"/>
        <v>0</v>
      </c>
      <c r="CC178" s="9">
        <f t="shared" si="147"/>
        <v>0</v>
      </c>
      <c r="CD178" s="9">
        <f t="shared" si="148"/>
        <v>0</v>
      </c>
      <c r="CE178" s="9">
        <f t="shared" si="115"/>
        <v>0</v>
      </c>
      <c r="CF178" s="9">
        <f t="shared" si="149"/>
        <v>0</v>
      </c>
      <c r="CH178" s="9">
        <f t="shared" si="150"/>
        <v>0</v>
      </c>
      <c r="CJ178" s="9">
        <f t="shared" si="151"/>
        <v>0</v>
      </c>
      <c r="CL178" s="9">
        <f t="shared" si="152"/>
        <v>0</v>
      </c>
      <c r="CM178" s="9">
        <f t="shared" si="153"/>
        <v>0</v>
      </c>
      <c r="CN178" s="9">
        <f t="shared" si="154"/>
        <v>0</v>
      </c>
      <c r="CP178" s="9">
        <f t="shared" si="155"/>
        <v>0</v>
      </c>
      <c r="CQ178" s="9">
        <f t="shared" si="156"/>
        <v>0</v>
      </c>
      <c r="CR178" s="9">
        <f t="shared" si="157"/>
        <v>0</v>
      </c>
      <c r="CT178" s="9">
        <f t="shared" si="158"/>
        <v>0</v>
      </c>
      <c r="CU178" s="9">
        <f t="shared" si="126"/>
        <v>0</v>
      </c>
    </row>
    <row r="179" spans="1:109" x14ac:dyDescent="0.3">
      <c r="A179" s="9" t="s">
        <v>319</v>
      </c>
      <c r="B179" s="9" t="s">
        <v>219</v>
      </c>
      <c r="F179" s="13">
        <v>43651</v>
      </c>
      <c r="G179" s="11">
        <f t="shared" si="127"/>
        <v>0</v>
      </c>
      <c r="R179" s="32">
        <f t="shared" si="128"/>
        <v>0</v>
      </c>
      <c r="V179" s="19">
        <f t="shared" si="129"/>
        <v>0</v>
      </c>
      <c r="Y179" s="35">
        <f t="shared" si="130"/>
        <v>0</v>
      </c>
      <c r="AB179" s="10">
        <f t="shared" si="131"/>
        <v>0</v>
      </c>
      <c r="AG179" s="32">
        <f t="shared" si="132"/>
        <v>0</v>
      </c>
      <c r="AJ179" s="19">
        <f t="shared" si="133"/>
        <v>0</v>
      </c>
      <c r="AL179" s="19">
        <f t="shared" si="134"/>
        <v>0</v>
      </c>
      <c r="AO179" s="19">
        <f t="shared" si="135"/>
        <v>0</v>
      </c>
      <c r="AS179" s="33">
        <f t="shared" si="136"/>
        <v>0</v>
      </c>
      <c r="BB179" s="45">
        <f t="shared" si="137"/>
        <v>0</v>
      </c>
      <c r="BG179" s="44">
        <f t="shared" si="138"/>
        <v>0</v>
      </c>
      <c r="BM179" s="9">
        <v>0</v>
      </c>
      <c r="BN179" s="9">
        <v>0</v>
      </c>
      <c r="BO179" s="9">
        <v>0</v>
      </c>
      <c r="BP179" s="9">
        <v>0</v>
      </c>
      <c r="BR179" s="9" t="s">
        <v>229</v>
      </c>
      <c r="BV179" s="9">
        <f t="shared" si="140"/>
        <v>0</v>
      </c>
      <c r="BW179" s="9">
        <f t="shared" si="141"/>
        <v>0</v>
      </c>
      <c r="BX179" s="9">
        <f t="shared" si="142"/>
        <v>0</v>
      </c>
      <c r="BY179" s="9">
        <f t="shared" si="143"/>
        <v>0</v>
      </c>
      <c r="BZ179" s="9">
        <f t="shared" si="144"/>
        <v>0</v>
      </c>
      <c r="CA179" s="9">
        <f t="shared" si="145"/>
        <v>0</v>
      </c>
      <c r="CB179" s="9">
        <f t="shared" si="146"/>
        <v>0</v>
      </c>
      <c r="CC179" s="9">
        <f t="shared" si="147"/>
        <v>0</v>
      </c>
      <c r="CD179" s="9">
        <f t="shared" si="148"/>
        <v>0</v>
      </c>
      <c r="CE179" s="9">
        <f t="shared" si="115"/>
        <v>0</v>
      </c>
      <c r="CF179" s="9">
        <f t="shared" si="149"/>
        <v>0</v>
      </c>
      <c r="CH179" s="9">
        <f t="shared" si="150"/>
        <v>0</v>
      </c>
      <c r="CJ179" s="9">
        <f t="shared" si="151"/>
        <v>0</v>
      </c>
      <c r="CL179" s="9">
        <f t="shared" si="152"/>
        <v>0</v>
      </c>
      <c r="CM179" s="9">
        <f t="shared" si="153"/>
        <v>0</v>
      </c>
      <c r="CN179" s="9">
        <f t="shared" si="154"/>
        <v>0</v>
      </c>
      <c r="CP179" s="9">
        <f t="shared" si="155"/>
        <v>0</v>
      </c>
      <c r="CQ179" s="9">
        <f t="shared" si="156"/>
        <v>0</v>
      </c>
      <c r="CR179" s="9">
        <f t="shared" si="157"/>
        <v>0</v>
      </c>
      <c r="CT179" s="9">
        <f t="shared" si="158"/>
        <v>0</v>
      </c>
      <c r="CU179" s="9">
        <f t="shared" si="126"/>
        <v>0</v>
      </c>
    </row>
    <row r="180" spans="1:109" x14ac:dyDescent="0.3">
      <c r="A180" s="9" t="s">
        <v>263</v>
      </c>
      <c r="B180" s="9" t="s">
        <v>79</v>
      </c>
      <c r="C180" s="9">
        <v>43.601609000000003</v>
      </c>
      <c r="D180" s="9">
        <v>-79.583684000000005</v>
      </c>
      <c r="E180" s="9">
        <v>10.823086687118911</v>
      </c>
      <c r="F180" s="13">
        <v>43651</v>
      </c>
      <c r="G180" s="11">
        <f t="shared" si="127"/>
        <v>1</v>
      </c>
      <c r="H180" s="12">
        <v>1</v>
      </c>
      <c r="R180" s="32">
        <f t="shared" si="128"/>
        <v>0</v>
      </c>
      <c r="V180" s="19">
        <f t="shared" si="129"/>
        <v>0</v>
      </c>
      <c r="Y180" s="35">
        <f t="shared" si="130"/>
        <v>0</v>
      </c>
      <c r="AB180" s="10">
        <f t="shared" si="131"/>
        <v>0</v>
      </c>
      <c r="AG180" s="32">
        <f t="shared" si="132"/>
        <v>0</v>
      </c>
      <c r="AJ180" s="19">
        <f t="shared" si="133"/>
        <v>0</v>
      </c>
      <c r="AL180" s="19">
        <f t="shared" si="134"/>
        <v>0</v>
      </c>
      <c r="AO180" s="19">
        <f t="shared" si="135"/>
        <v>0</v>
      </c>
      <c r="AS180" s="33">
        <f t="shared" si="136"/>
        <v>0</v>
      </c>
      <c r="BB180" s="45">
        <f t="shared" si="137"/>
        <v>0</v>
      </c>
      <c r="BG180" s="44">
        <f t="shared" si="138"/>
        <v>0</v>
      </c>
      <c r="BM180" s="9">
        <v>0</v>
      </c>
      <c r="BN180" s="9">
        <v>0</v>
      </c>
      <c r="BO180" s="9">
        <v>0</v>
      </c>
      <c r="BP180" s="9">
        <v>0</v>
      </c>
      <c r="BR180" s="9" t="s">
        <v>231</v>
      </c>
      <c r="BV180" s="9">
        <f t="shared" si="140"/>
        <v>0</v>
      </c>
      <c r="BW180" s="9">
        <f t="shared" si="141"/>
        <v>0</v>
      </c>
      <c r="BX180" s="9">
        <f t="shared" si="142"/>
        <v>0</v>
      </c>
      <c r="BY180" s="9">
        <f t="shared" si="143"/>
        <v>0</v>
      </c>
      <c r="BZ180" s="9">
        <f t="shared" si="144"/>
        <v>0</v>
      </c>
      <c r="CA180" s="9">
        <f t="shared" si="145"/>
        <v>1</v>
      </c>
      <c r="CB180" s="9">
        <f t="shared" si="146"/>
        <v>0</v>
      </c>
      <c r="CC180" s="9">
        <f t="shared" si="147"/>
        <v>0</v>
      </c>
      <c r="CD180" s="9">
        <f t="shared" si="148"/>
        <v>0</v>
      </c>
      <c r="CE180" s="9">
        <f t="shared" si="115"/>
        <v>0</v>
      </c>
      <c r="CF180" s="9">
        <f t="shared" si="149"/>
        <v>0</v>
      </c>
      <c r="CH180" s="9">
        <f t="shared" si="150"/>
        <v>0</v>
      </c>
      <c r="CJ180" s="9">
        <f t="shared" si="151"/>
        <v>1</v>
      </c>
      <c r="CL180" s="9">
        <f t="shared" si="152"/>
        <v>0</v>
      </c>
      <c r="CM180" s="9">
        <f t="shared" si="153"/>
        <v>1</v>
      </c>
      <c r="CN180" s="9">
        <f t="shared" si="154"/>
        <v>0</v>
      </c>
      <c r="CP180" s="9">
        <f t="shared" si="155"/>
        <v>0</v>
      </c>
      <c r="CQ180" s="9">
        <f t="shared" si="156"/>
        <v>1</v>
      </c>
      <c r="CR180" s="9">
        <f t="shared" si="157"/>
        <v>0</v>
      </c>
      <c r="CT180" s="9">
        <f t="shared" si="158"/>
        <v>1</v>
      </c>
      <c r="CU180" s="9">
        <f t="shared" si="126"/>
        <v>1</v>
      </c>
    </row>
    <row r="181" spans="1:109" x14ac:dyDescent="0.3">
      <c r="A181" s="9" t="s">
        <v>263</v>
      </c>
      <c r="B181" s="9" t="s">
        <v>82</v>
      </c>
      <c r="C181" s="9">
        <v>43.601609000000003</v>
      </c>
      <c r="D181" s="9">
        <v>-79.583684000000005</v>
      </c>
      <c r="E181" s="9">
        <v>10.823086687118911</v>
      </c>
      <c r="F181" s="13">
        <v>43651</v>
      </c>
      <c r="G181" s="11">
        <f t="shared" si="127"/>
        <v>1</v>
      </c>
      <c r="H181" s="12">
        <v>1</v>
      </c>
      <c r="R181" s="32">
        <f t="shared" si="128"/>
        <v>1</v>
      </c>
      <c r="T181" s="18">
        <v>1</v>
      </c>
      <c r="V181" s="19">
        <f t="shared" si="129"/>
        <v>0</v>
      </c>
      <c r="Y181" s="35">
        <f t="shared" si="130"/>
        <v>0</v>
      </c>
      <c r="AB181" s="10">
        <f t="shared" si="131"/>
        <v>0</v>
      </c>
      <c r="AG181" s="32">
        <f t="shared" si="132"/>
        <v>4</v>
      </c>
      <c r="AJ181" s="19">
        <f t="shared" si="133"/>
        <v>0</v>
      </c>
      <c r="AL181" s="19">
        <f t="shared" si="134"/>
        <v>0</v>
      </c>
      <c r="AO181" s="19">
        <f t="shared" si="135"/>
        <v>0</v>
      </c>
      <c r="AS181" s="33">
        <f t="shared" si="136"/>
        <v>4</v>
      </c>
      <c r="AV181" s="18">
        <v>4</v>
      </c>
      <c r="BB181" s="45">
        <f t="shared" si="137"/>
        <v>0</v>
      </c>
      <c r="BG181" s="44">
        <f t="shared" si="138"/>
        <v>0</v>
      </c>
      <c r="BM181" s="9">
        <v>0</v>
      </c>
      <c r="BN181" s="9">
        <v>0</v>
      </c>
      <c r="BO181" s="9">
        <v>0</v>
      </c>
      <c r="BP181" s="9">
        <v>0</v>
      </c>
      <c r="BR181" s="9" t="s">
        <v>233</v>
      </c>
      <c r="BV181" s="9">
        <f t="shared" si="140"/>
        <v>4</v>
      </c>
      <c r="BW181" s="9">
        <f t="shared" si="141"/>
        <v>0</v>
      </c>
      <c r="BX181" s="9">
        <f t="shared" si="142"/>
        <v>0</v>
      </c>
      <c r="BY181" s="9">
        <f t="shared" si="143"/>
        <v>0</v>
      </c>
      <c r="BZ181" s="9">
        <f t="shared" si="144"/>
        <v>1</v>
      </c>
      <c r="CA181" s="9">
        <f t="shared" si="145"/>
        <v>1</v>
      </c>
      <c r="CB181" s="9">
        <f t="shared" si="146"/>
        <v>0</v>
      </c>
      <c r="CC181" s="9">
        <f t="shared" si="147"/>
        <v>0</v>
      </c>
      <c r="CD181" s="9">
        <f t="shared" si="148"/>
        <v>0</v>
      </c>
      <c r="CE181" s="9">
        <f t="shared" si="115"/>
        <v>0</v>
      </c>
      <c r="CF181" s="9">
        <f t="shared" si="149"/>
        <v>0</v>
      </c>
      <c r="CH181" s="9">
        <f t="shared" si="150"/>
        <v>4</v>
      </c>
      <c r="CJ181" s="9">
        <f t="shared" si="151"/>
        <v>6</v>
      </c>
      <c r="CL181" s="9">
        <f t="shared" si="152"/>
        <v>5</v>
      </c>
      <c r="CM181" s="9">
        <f t="shared" si="153"/>
        <v>1</v>
      </c>
      <c r="CN181" s="9">
        <f t="shared" si="154"/>
        <v>0</v>
      </c>
      <c r="CP181" s="9">
        <f t="shared" si="155"/>
        <v>5</v>
      </c>
      <c r="CQ181" s="9">
        <f t="shared" si="156"/>
        <v>1</v>
      </c>
      <c r="CR181" s="9">
        <f t="shared" si="157"/>
        <v>0</v>
      </c>
      <c r="CT181" s="9">
        <f t="shared" si="158"/>
        <v>3</v>
      </c>
      <c r="CU181" s="9">
        <f t="shared" si="126"/>
        <v>3</v>
      </c>
    </row>
    <row r="182" spans="1:109" x14ac:dyDescent="0.3">
      <c r="A182" s="9" t="s">
        <v>263</v>
      </c>
      <c r="B182" s="9" t="s">
        <v>83</v>
      </c>
      <c r="C182" s="9">
        <v>43.601609000000003</v>
      </c>
      <c r="D182" s="9">
        <v>-79.583684000000005</v>
      </c>
      <c r="E182" s="9">
        <v>10.823086687118911</v>
      </c>
      <c r="F182" s="13">
        <v>43651</v>
      </c>
      <c r="G182" s="11">
        <f t="shared" si="127"/>
        <v>0</v>
      </c>
      <c r="R182" s="32">
        <f t="shared" si="128"/>
        <v>0</v>
      </c>
      <c r="V182" s="19">
        <f t="shared" si="129"/>
        <v>0</v>
      </c>
      <c r="Y182" s="35">
        <f t="shared" si="130"/>
        <v>0</v>
      </c>
      <c r="AB182" s="10">
        <f t="shared" si="131"/>
        <v>0</v>
      </c>
      <c r="AG182" s="32">
        <f t="shared" si="132"/>
        <v>0</v>
      </c>
      <c r="AJ182" s="19">
        <f t="shared" si="133"/>
        <v>0</v>
      </c>
      <c r="AL182" s="19">
        <f t="shared" si="134"/>
        <v>0</v>
      </c>
      <c r="AO182" s="19">
        <f t="shared" si="135"/>
        <v>0</v>
      </c>
      <c r="AS182" s="33">
        <f t="shared" si="136"/>
        <v>0</v>
      </c>
      <c r="BB182" s="45">
        <f t="shared" si="137"/>
        <v>0</v>
      </c>
      <c r="BG182" s="44">
        <f t="shared" si="138"/>
        <v>0</v>
      </c>
      <c r="BM182" s="9">
        <v>0</v>
      </c>
      <c r="BN182" s="9">
        <v>0</v>
      </c>
      <c r="BO182" s="9">
        <v>0</v>
      </c>
      <c r="BP182" s="9">
        <v>0</v>
      </c>
      <c r="BR182" s="9" t="s">
        <v>235</v>
      </c>
      <c r="BV182" s="9">
        <f t="shared" si="140"/>
        <v>0</v>
      </c>
      <c r="BW182" s="9">
        <f t="shared" si="141"/>
        <v>0</v>
      </c>
      <c r="BX182" s="9">
        <f t="shared" si="142"/>
        <v>0</v>
      </c>
      <c r="BY182" s="9">
        <f t="shared" si="143"/>
        <v>0</v>
      </c>
      <c r="BZ182" s="9">
        <f t="shared" si="144"/>
        <v>0</v>
      </c>
      <c r="CA182" s="9">
        <f t="shared" si="145"/>
        <v>0</v>
      </c>
      <c r="CB182" s="9">
        <f t="shared" si="146"/>
        <v>0</v>
      </c>
      <c r="CC182" s="9">
        <f t="shared" si="147"/>
        <v>0</v>
      </c>
      <c r="CD182" s="9">
        <f t="shared" si="148"/>
        <v>0</v>
      </c>
      <c r="CE182" s="9">
        <f t="shared" si="115"/>
        <v>0</v>
      </c>
      <c r="CF182" s="9">
        <f t="shared" si="149"/>
        <v>0</v>
      </c>
      <c r="CH182" s="9">
        <f t="shared" si="150"/>
        <v>0</v>
      </c>
      <c r="CJ182" s="9">
        <f t="shared" si="151"/>
        <v>0</v>
      </c>
      <c r="CL182" s="9">
        <f t="shared" si="152"/>
        <v>0</v>
      </c>
      <c r="CM182" s="9">
        <f t="shared" si="153"/>
        <v>0</v>
      </c>
      <c r="CN182" s="9">
        <f t="shared" si="154"/>
        <v>0</v>
      </c>
      <c r="CP182" s="9">
        <f t="shared" si="155"/>
        <v>0</v>
      </c>
      <c r="CQ182" s="9">
        <f t="shared" si="156"/>
        <v>0</v>
      </c>
      <c r="CR182" s="9">
        <f t="shared" si="157"/>
        <v>0</v>
      </c>
      <c r="CT182" s="9">
        <f t="shared" si="158"/>
        <v>0</v>
      </c>
      <c r="CU182" s="9">
        <f t="shared" si="126"/>
        <v>0</v>
      </c>
    </row>
    <row r="183" spans="1:109" x14ac:dyDescent="0.3">
      <c r="A183" s="9" t="s">
        <v>318</v>
      </c>
      <c r="B183" s="9" t="s">
        <v>219</v>
      </c>
      <c r="C183" s="9">
        <v>43.633828999999999</v>
      </c>
      <c r="D183" s="9">
        <v>-79.553118999999995</v>
      </c>
      <c r="E183" s="9">
        <v>8.7495843536200351</v>
      </c>
      <c r="F183" s="13">
        <v>43651</v>
      </c>
      <c r="G183" s="11">
        <f t="shared" si="127"/>
        <v>0</v>
      </c>
      <c r="R183" s="32">
        <f t="shared" si="128"/>
        <v>0</v>
      </c>
      <c r="V183" s="19">
        <f t="shared" si="129"/>
        <v>0</v>
      </c>
      <c r="Y183" s="35">
        <f t="shared" si="130"/>
        <v>0</v>
      </c>
      <c r="AB183" s="10">
        <f t="shared" si="131"/>
        <v>0</v>
      </c>
      <c r="AG183" s="32">
        <f t="shared" si="132"/>
        <v>0</v>
      </c>
      <c r="AJ183" s="19">
        <f t="shared" si="133"/>
        <v>0</v>
      </c>
      <c r="AL183" s="19">
        <f t="shared" si="134"/>
        <v>0</v>
      </c>
      <c r="AO183" s="19">
        <f t="shared" si="135"/>
        <v>0</v>
      </c>
      <c r="AS183" s="33">
        <f t="shared" si="136"/>
        <v>0</v>
      </c>
      <c r="BB183" s="45">
        <f t="shared" si="137"/>
        <v>0</v>
      </c>
      <c r="BG183" s="44">
        <f t="shared" si="138"/>
        <v>0</v>
      </c>
      <c r="BM183" s="9">
        <v>0</v>
      </c>
      <c r="BN183" s="9">
        <v>0</v>
      </c>
      <c r="BO183" s="9">
        <v>0</v>
      </c>
      <c r="BP183" s="9">
        <v>0</v>
      </c>
      <c r="BR183" s="9" t="s">
        <v>236</v>
      </c>
      <c r="BV183" s="9">
        <f t="shared" si="140"/>
        <v>0</v>
      </c>
      <c r="BW183" s="9">
        <f t="shared" si="141"/>
        <v>0</v>
      </c>
      <c r="BX183" s="9">
        <f t="shared" si="142"/>
        <v>0</v>
      </c>
      <c r="BY183" s="9">
        <f t="shared" si="143"/>
        <v>0</v>
      </c>
      <c r="BZ183" s="9">
        <f t="shared" si="144"/>
        <v>0</v>
      </c>
      <c r="CA183" s="9">
        <f t="shared" si="145"/>
        <v>0</v>
      </c>
      <c r="CB183" s="9">
        <f t="shared" si="146"/>
        <v>0</v>
      </c>
      <c r="CC183" s="9">
        <f t="shared" si="147"/>
        <v>0</v>
      </c>
      <c r="CD183" s="9">
        <f t="shared" si="148"/>
        <v>0</v>
      </c>
      <c r="CE183" s="9">
        <f t="shared" si="115"/>
        <v>0</v>
      </c>
      <c r="CF183" s="9">
        <f t="shared" si="149"/>
        <v>0</v>
      </c>
      <c r="CH183" s="9">
        <f t="shared" si="150"/>
        <v>0</v>
      </c>
      <c r="CJ183" s="9">
        <f t="shared" si="151"/>
        <v>0</v>
      </c>
      <c r="CL183" s="9">
        <f t="shared" si="152"/>
        <v>0</v>
      </c>
      <c r="CM183" s="9">
        <f t="shared" si="153"/>
        <v>0</v>
      </c>
      <c r="CN183" s="9">
        <f t="shared" si="154"/>
        <v>0</v>
      </c>
      <c r="CP183" s="9">
        <f t="shared" si="155"/>
        <v>0</v>
      </c>
      <c r="CQ183" s="9">
        <f t="shared" si="156"/>
        <v>0</v>
      </c>
      <c r="CR183" s="9">
        <f t="shared" si="157"/>
        <v>0</v>
      </c>
      <c r="CT183" s="9">
        <f t="shared" si="158"/>
        <v>0</v>
      </c>
      <c r="CU183" s="9">
        <f t="shared" si="126"/>
        <v>0</v>
      </c>
    </row>
    <row r="184" spans="1:109" x14ac:dyDescent="0.3">
      <c r="A184" s="9" t="s">
        <v>217</v>
      </c>
      <c r="B184" s="9" t="s">
        <v>79</v>
      </c>
      <c r="F184" s="13">
        <v>43668</v>
      </c>
      <c r="G184" s="11">
        <f t="shared" si="127"/>
        <v>0</v>
      </c>
      <c r="R184" s="32">
        <f t="shared" si="128"/>
        <v>0</v>
      </c>
      <c r="V184" s="19">
        <f t="shared" si="129"/>
        <v>0</v>
      </c>
      <c r="Y184" s="35">
        <f t="shared" si="130"/>
        <v>0</v>
      </c>
      <c r="AB184" s="10">
        <f t="shared" si="131"/>
        <v>0</v>
      </c>
      <c r="AG184" s="32">
        <f t="shared" si="132"/>
        <v>2</v>
      </c>
      <c r="AJ184" s="19">
        <f t="shared" si="133"/>
        <v>0</v>
      </c>
      <c r="AL184" s="19">
        <f t="shared" si="134"/>
        <v>0</v>
      </c>
      <c r="AO184" s="19">
        <f t="shared" si="135"/>
        <v>0</v>
      </c>
      <c r="AS184" s="33">
        <f t="shared" si="136"/>
        <v>2</v>
      </c>
      <c r="AU184" s="18">
        <v>2</v>
      </c>
      <c r="BB184" s="45">
        <f t="shared" si="137"/>
        <v>0</v>
      </c>
      <c r="BG184" s="44">
        <f t="shared" si="138"/>
        <v>0</v>
      </c>
      <c r="BJ184" s="26">
        <v>1</v>
      </c>
      <c r="BV184" s="9">
        <f t="shared" si="140"/>
        <v>2</v>
      </c>
      <c r="BW184" s="9">
        <f t="shared" si="141"/>
        <v>0</v>
      </c>
      <c r="BX184" s="9">
        <f t="shared" si="142"/>
        <v>0</v>
      </c>
      <c r="BY184" s="9">
        <f t="shared" si="143"/>
        <v>0</v>
      </c>
      <c r="BZ184" s="9">
        <f t="shared" si="144"/>
        <v>0</v>
      </c>
      <c r="CA184" s="9">
        <f t="shared" si="145"/>
        <v>0</v>
      </c>
      <c r="CB184" s="9">
        <f t="shared" si="146"/>
        <v>0</v>
      </c>
      <c r="CC184" s="9">
        <f t="shared" si="147"/>
        <v>0</v>
      </c>
      <c r="CD184" s="9">
        <f t="shared" si="148"/>
        <v>0</v>
      </c>
      <c r="CE184" s="9">
        <f t="shared" si="115"/>
        <v>0</v>
      </c>
      <c r="CF184" s="9">
        <f t="shared" si="149"/>
        <v>0</v>
      </c>
      <c r="CH184" s="9">
        <f t="shared" si="150"/>
        <v>3</v>
      </c>
      <c r="CJ184" s="9">
        <f t="shared" si="151"/>
        <v>2</v>
      </c>
      <c r="CL184" s="9">
        <f t="shared" si="152"/>
        <v>3</v>
      </c>
      <c r="CM184" s="9">
        <f t="shared" si="153"/>
        <v>0</v>
      </c>
      <c r="CN184" s="9">
        <f t="shared" si="154"/>
        <v>0</v>
      </c>
      <c r="CP184" s="9">
        <f t="shared" si="155"/>
        <v>2</v>
      </c>
      <c r="CQ184" s="9">
        <f t="shared" si="156"/>
        <v>0</v>
      </c>
      <c r="CR184" s="9">
        <f t="shared" si="157"/>
        <v>0</v>
      </c>
      <c r="CT184" s="9">
        <f t="shared" si="158"/>
        <v>2</v>
      </c>
      <c r="CU184" s="9">
        <f t="shared" si="126"/>
        <v>1</v>
      </c>
      <c r="DE184" s="9" t="s">
        <v>238</v>
      </c>
    </row>
    <row r="185" spans="1:109" x14ac:dyDescent="0.3">
      <c r="A185" s="9" t="s">
        <v>217</v>
      </c>
      <c r="B185" s="9" t="s">
        <v>82</v>
      </c>
      <c r="F185" s="13">
        <v>43668</v>
      </c>
      <c r="G185" s="11">
        <f t="shared" si="127"/>
        <v>0</v>
      </c>
      <c r="R185" s="32">
        <f t="shared" si="128"/>
        <v>0</v>
      </c>
      <c r="V185" s="19">
        <f t="shared" si="129"/>
        <v>0</v>
      </c>
      <c r="Y185" s="35">
        <f t="shared" si="130"/>
        <v>0</v>
      </c>
      <c r="AB185" s="10">
        <f t="shared" si="131"/>
        <v>0</v>
      </c>
      <c r="AG185" s="32">
        <f t="shared" si="132"/>
        <v>0</v>
      </c>
      <c r="AJ185" s="19">
        <f t="shared" si="133"/>
        <v>0</v>
      </c>
      <c r="AL185" s="19">
        <f t="shared" si="134"/>
        <v>0</v>
      </c>
      <c r="AO185" s="19">
        <f t="shared" si="135"/>
        <v>0</v>
      </c>
      <c r="AS185" s="33">
        <f t="shared" si="136"/>
        <v>0</v>
      </c>
      <c r="BB185" s="45">
        <f t="shared" si="137"/>
        <v>0</v>
      </c>
      <c r="BG185" s="44">
        <f t="shared" si="138"/>
        <v>0</v>
      </c>
      <c r="BJ185" s="26">
        <v>3</v>
      </c>
      <c r="BM185" s="9">
        <v>0</v>
      </c>
      <c r="BN185" s="9">
        <v>0</v>
      </c>
      <c r="BO185" s="9">
        <v>0</v>
      </c>
      <c r="BP185" s="9">
        <v>0</v>
      </c>
      <c r="BR185" s="9" t="s">
        <v>240</v>
      </c>
      <c r="BV185" s="9">
        <f t="shared" si="140"/>
        <v>0</v>
      </c>
      <c r="BW185" s="9">
        <f t="shared" si="141"/>
        <v>0</v>
      </c>
      <c r="BX185" s="9">
        <f t="shared" si="142"/>
        <v>0</v>
      </c>
      <c r="BY185" s="9">
        <f t="shared" si="143"/>
        <v>0</v>
      </c>
      <c r="BZ185" s="9">
        <f t="shared" si="144"/>
        <v>0</v>
      </c>
      <c r="CA185" s="9">
        <f t="shared" si="145"/>
        <v>0</v>
      </c>
      <c r="CB185" s="9">
        <f t="shared" si="146"/>
        <v>0</v>
      </c>
      <c r="CC185" s="9">
        <f t="shared" si="147"/>
        <v>0</v>
      </c>
      <c r="CD185" s="9">
        <f t="shared" si="148"/>
        <v>0</v>
      </c>
      <c r="CE185" s="9">
        <f t="shared" si="115"/>
        <v>0</v>
      </c>
      <c r="CF185" s="9">
        <f t="shared" si="149"/>
        <v>0</v>
      </c>
      <c r="CH185" s="9">
        <f t="shared" si="150"/>
        <v>3</v>
      </c>
      <c r="CJ185" s="9">
        <f t="shared" si="151"/>
        <v>0</v>
      </c>
      <c r="CL185" s="9">
        <f t="shared" si="152"/>
        <v>3</v>
      </c>
      <c r="CM185" s="9">
        <f t="shared" si="153"/>
        <v>0</v>
      </c>
      <c r="CN185" s="9">
        <f t="shared" si="154"/>
        <v>0</v>
      </c>
      <c r="CP185" s="9">
        <f t="shared" si="155"/>
        <v>0</v>
      </c>
      <c r="CQ185" s="9">
        <f t="shared" si="156"/>
        <v>0</v>
      </c>
      <c r="CR185" s="9">
        <f t="shared" si="157"/>
        <v>0</v>
      </c>
      <c r="CT185" s="9">
        <f t="shared" si="158"/>
        <v>1</v>
      </c>
      <c r="CU185" s="9">
        <f t="shared" si="126"/>
        <v>0</v>
      </c>
    </row>
    <row r="186" spans="1:109" x14ac:dyDescent="0.3">
      <c r="A186" s="9" t="s">
        <v>217</v>
      </c>
      <c r="B186" s="9" t="s">
        <v>83</v>
      </c>
      <c r="F186" s="13">
        <v>43668</v>
      </c>
      <c r="G186" s="11">
        <f t="shared" si="127"/>
        <v>0</v>
      </c>
      <c r="R186" s="32">
        <f t="shared" si="128"/>
        <v>0</v>
      </c>
      <c r="V186" s="19">
        <f t="shared" si="129"/>
        <v>0</v>
      </c>
      <c r="Y186" s="35">
        <f t="shared" si="130"/>
        <v>0</v>
      </c>
      <c r="AB186" s="10">
        <f t="shared" si="131"/>
        <v>0</v>
      </c>
      <c r="AG186" s="32">
        <f t="shared" si="132"/>
        <v>1</v>
      </c>
      <c r="AJ186" s="19">
        <f t="shared" si="133"/>
        <v>0</v>
      </c>
      <c r="AL186" s="19">
        <f t="shared" si="134"/>
        <v>0</v>
      </c>
      <c r="AO186" s="19">
        <f t="shared" si="135"/>
        <v>0</v>
      </c>
      <c r="AS186" s="33">
        <f t="shared" si="136"/>
        <v>1</v>
      </c>
      <c r="AW186" s="18">
        <v>1</v>
      </c>
      <c r="BB186" s="45">
        <f t="shared" si="137"/>
        <v>0</v>
      </c>
      <c r="BG186" s="44">
        <f t="shared" si="138"/>
        <v>0</v>
      </c>
      <c r="BJ186" s="26">
        <v>3</v>
      </c>
      <c r="BM186" s="9">
        <v>0</v>
      </c>
      <c r="BN186" s="9">
        <v>0</v>
      </c>
      <c r="BO186" s="9">
        <v>0</v>
      </c>
      <c r="BP186" s="9">
        <v>0</v>
      </c>
      <c r="BR186" s="9" t="s">
        <v>242</v>
      </c>
      <c r="BV186" s="9">
        <f t="shared" si="140"/>
        <v>1</v>
      </c>
      <c r="BW186" s="9">
        <f t="shared" si="141"/>
        <v>0</v>
      </c>
      <c r="BX186" s="9">
        <f t="shared" si="142"/>
        <v>0</v>
      </c>
      <c r="BY186" s="9">
        <f t="shared" si="143"/>
        <v>0</v>
      </c>
      <c r="BZ186" s="9">
        <f t="shared" si="144"/>
        <v>0</v>
      </c>
      <c r="CA186" s="9">
        <f t="shared" si="145"/>
        <v>0</v>
      </c>
      <c r="CB186" s="9">
        <f t="shared" si="146"/>
        <v>0</v>
      </c>
      <c r="CC186" s="9">
        <f t="shared" si="147"/>
        <v>0</v>
      </c>
      <c r="CD186" s="9">
        <f t="shared" si="148"/>
        <v>0</v>
      </c>
      <c r="CE186" s="9">
        <f t="shared" si="115"/>
        <v>0</v>
      </c>
      <c r="CF186" s="9">
        <f t="shared" si="149"/>
        <v>0</v>
      </c>
      <c r="CH186" s="9">
        <f t="shared" si="150"/>
        <v>4</v>
      </c>
      <c r="CJ186" s="9">
        <f t="shared" si="151"/>
        <v>1</v>
      </c>
      <c r="CL186" s="9">
        <f t="shared" si="152"/>
        <v>4</v>
      </c>
      <c r="CM186" s="9">
        <f t="shared" si="153"/>
        <v>0</v>
      </c>
      <c r="CN186" s="9">
        <f t="shared" si="154"/>
        <v>0</v>
      </c>
      <c r="CP186" s="9">
        <f t="shared" si="155"/>
        <v>1</v>
      </c>
      <c r="CQ186" s="9">
        <f t="shared" si="156"/>
        <v>0</v>
      </c>
      <c r="CR186" s="9">
        <f t="shared" si="157"/>
        <v>0</v>
      </c>
      <c r="CT186" s="9">
        <f t="shared" si="158"/>
        <v>2</v>
      </c>
      <c r="CU186" s="9">
        <f t="shared" si="126"/>
        <v>1</v>
      </c>
    </row>
    <row r="187" spans="1:109" x14ac:dyDescent="0.3">
      <c r="A187" s="9" t="s">
        <v>212</v>
      </c>
      <c r="B187" s="9" t="s">
        <v>79</v>
      </c>
      <c r="F187" s="13">
        <v>43668</v>
      </c>
      <c r="G187" s="11">
        <f t="shared" si="127"/>
        <v>0</v>
      </c>
      <c r="R187" s="32">
        <f t="shared" si="128"/>
        <v>0</v>
      </c>
      <c r="V187" s="19">
        <f t="shared" si="129"/>
        <v>0</v>
      </c>
      <c r="Y187" s="35">
        <f t="shared" si="130"/>
        <v>0</v>
      </c>
      <c r="AB187" s="10">
        <f t="shared" si="131"/>
        <v>0</v>
      </c>
      <c r="AG187" s="32">
        <f t="shared" si="132"/>
        <v>0</v>
      </c>
      <c r="AJ187" s="19">
        <f t="shared" si="133"/>
        <v>0</v>
      </c>
      <c r="AL187" s="19">
        <f t="shared" si="134"/>
        <v>0</v>
      </c>
      <c r="AO187" s="19">
        <f t="shared" si="135"/>
        <v>0</v>
      </c>
      <c r="AS187" s="33">
        <f t="shared" si="136"/>
        <v>0</v>
      </c>
      <c r="BB187" s="45">
        <f t="shared" si="137"/>
        <v>0</v>
      </c>
      <c r="BG187" s="44">
        <f t="shared" si="138"/>
        <v>0</v>
      </c>
      <c r="BM187" s="9">
        <v>0</v>
      </c>
      <c r="BN187" s="9">
        <v>0</v>
      </c>
      <c r="BO187" s="9">
        <v>0</v>
      </c>
      <c r="BP187" s="9">
        <v>0</v>
      </c>
      <c r="BR187" s="9" t="s">
        <v>244</v>
      </c>
      <c r="BV187" s="9">
        <f t="shared" si="140"/>
        <v>0</v>
      </c>
      <c r="BW187" s="9">
        <f t="shared" si="141"/>
        <v>0</v>
      </c>
      <c r="BX187" s="9">
        <f t="shared" si="142"/>
        <v>0</v>
      </c>
      <c r="BY187" s="9">
        <f t="shared" si="143"/>
        <v>0</v>
      </c>
      <c r="BZ187" s="9">
        <f t="shared" si="144"/>
        <v>0</v>
      </c>
      <c r="CA187" s="9">
        <f t="shared" si="145"/>
        <v>0</v>
      </c>
      <c r="CB187" s="9">
        <f t="shared" si="146"/>
        <v>0</v>
      </c>
      <c r="CC187" s="9">
        <f t="shared" si="147"/>
        <v>0</v>
      </c>
      <c r="CD187" s="9">
        <f t="shared" si="148"/>
        <v>0</v>
      </c>
      <c r="CE187" s="9">
        <f t="shared" si="115"/>
        <v>0</v>
      </c>
      <c r="CF187" s="9">
        <f t="shared" si="149"/>
        <v>0</v>
      </c>
      <c r="CH187" s="9">
        <f t="shared" si="150"/>
        <v>0</v>
      </c>
      <c r="CJ187" s="9">
        <f t="shared" si="151"/>
        <v>0</v>
      </c>
      <c r="CL187" s="9">
        <f t="shared" si="152"/>
        <v>0</v>
      </c>
      <c r="CM187" s="9">
        <f t="shared" si="153"/>
        <v>0</v>
      </c>
      <c r="CN187" s="9">
        <f t="shared" si="154"/>
        <v>0</v>
      </c>
      <c r="CP187" s="9">
        <f t="shared" si="155"/>
        <v>0</v>
      </c>
      <c r="CQ187" s="9">
        <f t="shared" si="156"/>
        <v>0</v>
      </c>
      <c r="CR187" s="9">
        <f t="shared" si="157"/>
        <v>0</v>
      </c>
      <c r="CT187" s="9">
        <f t="shared" si="158"/>
        <v>0</v>
      </c>
      <c r="CU187" s="9">
        <f t="shared" si="126"/>
        <v>0</v>
      </c>
    </row>
    <row r="188" spans="1:109" x14ac:dyDescent="0.3">
      <c r="A188" s="9" t="s">
        <v>212</v>
      </c>
      <c r="B188" s="9" t="s">
        <v>82</v>
      </c>
      <c r="F188" s="13">
        <v>43668</v>
      </c>
      <c r="G188" s="11">
        <f t="shared" si="127"/>
        <v>0</v>
      </c>
      <c r="R188" s="32">
        <f t="shared" si="128"/>
        <v>0</v>
      </c>
      <c r="V188" s="19">
        <f t="shared" si="129"/>
        <v>0</v>
      </c>
      <c r="Y188" s="35">
        <f t="shared" si="130"/>
        <v>0</v>
      </c>
      <c r="AB188" s="10">
        <f t="shared" si="131"/>
        <v>0</v>
      </c>
      <c r="AG188" s="32">
        <f t="shared" si="132"/>
        <v>0</v>
      </c>
      <c r="AJ188" s="19">
        <f t="shared" si="133"/>
        <v>0</v>
      </c>
      <c r="AL188" s="19">
        <f t="shared" si="134"/>
        <v>0</v>
      </c>
      <c r="AO188" s="19">
        <f t="shared" si="135"/>
        <v>0</v>
      </c>
      <c r="AS188" s="33">
        <f t="shared" si="136"/>
        <v>0</v>
      </c>
      <c r="BB188" s="45">
        <f t="shared" si="137"/>
        <v>0</v>
      </c>
      <c r="BG188" s="44">
        <f t="shared" si="138"/>
        <v>0</v>
      </c>
      <c r="BM188" s="9">
        <v>0</v>
      </c>
      <c r="BN188" s="9">
        <v>0</v>
      </c>
      <c r="BO188" s="9">
        <v>0</v>
      </c>
      <c r="BP188" s="9">
        <v>0</v>
      </c>
      <c r="BR188" s="9" t="s">
        <v>246</v>
      </c>
      <c r="BV188" s="9">
        <f t="shared" si="140"/>
        <v>0</v>
      </c>
      <c r="BW188" s="9">
        <f t="shared" si="141"/>
        <v>0</v>
      </c>
      <c r="BX188" s="9">
        <f t="shared" si="142"/>
        <v>0</v>
      </c>
      <c r="BY188" s="9">
        <f t="shared" si="143"/>
        <v>0</v>
      </c>
      <c r="BZ188" s="9">
        <f t="shared" si="144"/>
        <v>0</v>
      </c>
      <c r="CA188" s="9">
        <f t="shared" si="145"/>
        <v>0</v>
      </c>
      <c r="CB188" s="9">
        <f t="shared" si="146"/>
        <v>0</v>
      </c>
      <c r="CC188" s="9">
        <f t="shared" si="147"/>
        <v>0</v>
      </c>
      <c r="CD188" s="9">
        <f t="shared" si="148"/>
        <v>0</v>
      </c>
      <c r="CE188" s="9">
        <f t="shared" si="115"/>
        <v>0</v>
      </c>
      <c r="CF188" s="9">
        <f t="shared" si="149"/>
        <v>0</v>
      </c>
      <c r="CH188" s="9">
        <f t="shared" si="150"/>
        <v>0</v>
      </c>
      <c r="CJ188" s="9">
        <f t="shared" si="151"/>
        <v>0</v>
      </c>
      <c r="CL188" s="9">
        <f t="shared" si="152"/>
        <v>0</v>
      </c>
      <c r="CM188" s="9">
        <f t="shared" si="153"/>
        <v>0</v>
      </c>
      <c r="CN188" s="9">
        <f t="shared" si="154"/>
        <v>0</v>
      </c>
      <c r="CP188" s="9">
        <f t="shared" si="155"/>
        <v>0</v>
      </c>
      <c r="CQ188" s="9">
        <f t="shared" si="156"/>
        <v>0</v>
      </c>
      <c r="CR188" s="9">
        <f t="shared" si="157"/>
        <v>0</v>
      </c>
      <c r="CT188" s="9">
        <f t="shared" si="158"/>
        <v>0</v>
      </c>
      <c r="CU188" s="9">
        <f t="shared" si="126"/>
        <v>0</v>
      </c>
    </row>
    <row r="189" spans="1:109" x14ac:dyDescent="0.3">
      <c r="A189" s="9" t="s">
        <v>212</v>
      </c>
      <c r="B189" s="9" t="s">
        <v>83</v>
      </c>
      <c r="F189" s="13">
        <v>43668</v>
      </c>
      <c r="G189" s="11">
        <f t="shared" si="127"/>
        <v>0</v>
      </c>
      <c r="R189" s="32">
        <f t="shared" si="128"/>
        <v>0</v>
      </c>
      <c r="V189" s="19">
        <f t="shared" si="129"/>
        <v>0</v>
      </c>
      <c r="Y189" s="35">
        <f t="shared" si="130"/>
        <v>0</v>
      </c>
      <c r="AB189" s="10">
        <f t="shared" si="131"/>
        <v>0</v>
      </c>
      <c r="AG189" s="32">
        <f t="shared" si="132"/>
        <v>0</v>
      </c>
      <c r="AJ189" s="19">
        <f t="shared" si="133"/>
        <v>0</v>
      </c>
      <c r="AL189" s="19">
        <f t="shared" si="134"/>
        <v>0</v>
      </c>
      <c r="AO189" s="19">
        <f t="shared" si="135"/>
        <v>0</v>
      </c>
      <c r="AS189" s="33">
        <f t="shared" si="136"/>
        <v>0</v>
      </c>
      <c r="BB189" s="45">
        <f t="shared" si="137"/>
        <v>0</v>
      </c>
      <c r="BG189" s="44">
        <f t="shared" si="138"/>
        <v>0</v>
      </c>
      <c r="BM189" s="9">
        <v>0</v>
      </c>
      <c r="BN189" s="9">
        <v>0</v>
      </c>
      <c r="BO189" s="9">
        <v>0</v>
      </c>
      <c r="BP189" s="9">
        <v>0</v>
      </c>
      <c r="BR189" s="9" t="s">
        <v>248</v>
      </c>
      <c r="BV189" s="9">
        <f t="shared" si="140"/>
        <v>0</v>
      </c>
      <c r="BW189" s="9">
        <f t="shared" si="141"/>
        <v>0</v>
      </c>
      <c r="BX189" s="9">
        <f t="shared" si="142"/>
        <v>0</v>
      </c>
      <c r="BY189" s="9">
        <f t="shared" si="143"/>
        <v>0</v>
      </c>
      <c r="BZ189" s="9">
        <f t="shared" si="144"/>
        <v>0</v>
      </c>
      <c r="CA189" s="9">
        <f t="shared" si="145"/>
        <v>0</v>
      </c>
      <c r="CB189" s="9">
        <f t="shared" si="146"/>
        <v>0</v>
      </c>
      <c r="CC189" s="9">
        <f t="shared" si="147"/>
        <v>0</v>
      </c>
      <c r="CD189" s="9">
        <f t="shared" si="148"/>
        <v>0</v>
      </c>
      <c r="CE189" s="9">
        <f t="shared" si="115"/>
        <v>0</v>
      </c>
      <c r="CF189" s="9">
        <f t="shared" si="149"/>
        <v>0</v>
      </c>
      <c r="CH189" s="9">
        <f t="shared" si="150"/>
        <v>0</v>
      </c>
      <c r="CJ189" s="9">
        <f t="shared" si="151"/>
        <v>0</v>
      </c>
      <c r="CL189" s="9">
        <f t="shared" si="152"/>
        <v>0</v>
      </c>
      <c r="CM189" s="9">
        <f t="shared" si="153"/>
        <v>0</v>
      </c>
      <c r="CN189" s="9">
        <f t="shared" si="154"/>
        <v>0</v>
      </c>
      <c r="CP189" s="9">
        <f t="shared" si="155"/>
        <v>0</v>
      </c>
      <c r="CQ189" s="9">
        <f t="shared" si="156"/>
        <v>0</v>
      </c>
      <c r="CR189" s="9">
        <f t="shared" si="157"/>
        <v>0</v>
      </c>
      <c r="CT189" s="9">
        <f t="shared" si="158"/>
        <v>0</v>
      </c>
      <c r="CU189" s="9">
        <f t="shared" si="126"/>
        <v>0</v>
      </c>
    </row>
    <row r="190" spans="1:109" x14ac:dyDescent="0.3">
      <c r="A190" s="9" t="s">
        <v>214</v>
      </c>
      <c r="B190" s="9" t="s">
        <v>79</v>
      </c>
      <c r="F190" s="13">
        <v>43668</v>
      </c>
      <c r="G190" s="11">
        <f t="shared" si="127"/>
        <v>0</v>
      </c>
      <c r="R190" s="32">
        <f t="shared" si="128"/>
        <v>0</v>
      </c>
      <c r="V190" s="19">
        <f t="shared" si="129"/>
        <v>0</v>
      </c>
      <c r="Y190" s="35">
        <f t="shared" si="130"/>
        <v>0</v>
      </c>
      <c r="AB190" s="10">
        <f t="shared" si="131"/>
        <v>0</v>
      </c>
      <c r="AG190" s="32">
        <f t="shared" si="132"/>
        <v>0</v>
      </c>
      <c r="AJ190" s="19">
        <f t="shared" si="133"/>
        <v>0</v>
      </c>
      <c r="AL190" s="19">
        <f t="shared" si="134"/>
        <v>0</v>
      </c>
      <c r="AO190" s="19">
        <f t="shared" si="135"/>
        <v>0</v>
      </c>
      <c r="AS190" s="33">
        <f t="shared" si="136"/>
        <v>0</v>
      </c>
      <c r="BB190" s="45">
        <f t="shared" si="137"/>
        <v>0</v>
      </c>
      <c r="BG190" s="44">
        <f t="shared" si="138"/>
        <v>0</v>
      </c>
      <c r="BJ190" s="26">
        <v>4</v>
      </c>
      <c r="BM190" s="9">
        <v>0</v>
      </c>
      <c r="BN190" s="9">
        <v>0</v>
      </c>
      <c r="BO190" s="9">
        <v>0</v>
      </c>
      <c r="BP190" s="9">
        <v>0</v>
      </c>
      <c r="BR190" s="9" t="s">
        <v>250</v>
      </c>
      <c r="BV190" s="9">
        <f t="shared" si="140"/>
        <v>0</v>
      </c>
      <c r="BW190" s="9">
        <f t="shared" si="141"/>
        <v>0</v>
      </c>
      <c r="BX190" s="9">
        <f t="shared" si="142"/>
        <v>0</v>
      </c>
      <c r="BY190" s="9">
        <f t="shared" si="143"/>
        <v>0</v>
      </c>
      <c r="BZ190" s="9">
        <f t="shared" si="144"/>
        <v>0</v>
      </c>
      <c r="CA190" s="9">
        <f t="shared" si="145"/>
        <v>0</v>
      </c>
      <c r="CB190" s="9">
        <f t="shared" si="146"/>
        <v>0</v>
      </c>
      <c r="CC190" s="9">
        <f t="shared" si="147"/>
        <v>0</v>
      </c>
      <c r="CD190" s="9">
        <f t="shared" si="148"/>
        <v>0</v>
      </c>
      <c r="CE190" s="9">
        <f t="shared" si="115"/>
        <v>0</v>
      </c>
      <c r="CF190" s="9">
        <f t="shared" si="149"/>
        <v>0</v>
      </c>
      <c r="CH190" s="9">
        <f t="shared" si="150"/>
        <v>4</v>
      </c>
      <c r="CJ190" s="9">
        <f t="shared" si="151"/>
        <v>0</v>
      </c>
      <c r="CL190" s="9">
        <f t="shared" si="152"/>
        <v>4</v>
      </c>
      <c r="CM190" s="9">
        <f t="shared" si="153"/>
        <v>0</v>
      </c>
      <c r="CN190" s="9">
        <f t="shared" si="154"/>
        <v>0</v>
      </c>
      <c r="CP190" s="9">
        <f t="shared" si="155"/>
        <v>0</v>
      </c>
      <c r="CQ190" s="9">
        <f t="shared" si="156"/>
        <v>0</v>
      </c>
      <c r="CR190" s="9">
        <f t="shared" si="157"/>
        <v>0</v>
      </c>
      <c r="CT190" s="9">
        <f t="shared" si="158"/>
        <v>1</v>
      </c>
      <c r="CU190" s="9">
        <f t="shared" si="126"/>
        <v>0</v>
      </c>
    </row>
    <row r="191" spans="1:109" x14ac:dyDescent="0.3">
      <c r="A191" s="9" t="s">
        <v>216</v>
      </c>
      <c r="B191" s="9" t="s">
        <v>79</v>
      </c>
      <c r="F191" s="13">
        <v>43668</v>
      </c>
      <c r="G191" s="11">
        <f t="shared" si="127"/>
        <v>0</v>
      </c>
      <c r="R191" s="32">
        <f t="shared" si="128"/>
        <v>0</v>
      </c>
      <c r="V191" s="19">
        <f t="shared" si="129"/>
        <v>0</v>
      </c>
      <c r="Y191" s="35">
        <f t="shared" si="130"/>
        <v>0</v>
      </c>
      <c r="AB191" s="10">
        <f t="shared" si="131"/>
        <v>0</v>
      </c>
      <c r="AG191" s="32">
        <f t="shared" si="132"/>
        <v>0</v>
      </c>
      <c r="AJ191" s="19">
        <f t="shared" si="133"/>
        <v>0</v>
      </c>
      <c r="AL191" s="19">
        <f t="shared" si="134"/>
        <v>0</v>
      </c>
      <c r="AO191" s="19">
        <f t="shared" si="135"/>
        <v>0</v>
      </c>
      <c r="AS191" s="33">
        <f t="shared" si="136"/>
        <v>0</v>
      </c>
      <c r="BB191" s="45">
        <f t="shared" si="137"/>
        <v>1</v>
      </c>
      <c r="BG191" s="44">
        <f t="shared" si="138"/>
        <v>1</v>
      </c>
      <c r="BH191" s="40">
        <v>1</v>
      </c>
      <c r="BJ191" s="26">
        <v>2</v>
      </c>
      <c r="BM191" s="9">
        <v>0</v>
      </c>
      <c r="BN191" s="9">
        <v>0</v>
      </c>
      <c r="BO191" s="9">
        <v>0</v>
      </c>
      <c r="BP191" s="9">
        <v>0</v>
      </c>
      <c r="BR191" s="9" t="s">
        <v>252</v>
      </c>
      <c r="BV191" s="9">
        <f t="shared" si="140"/>
        <v>0</v>
      </c>
      <c r="BW191" s="9">
        <f t="shared" si="141"/>
        <v>0</v>
      </c>
      <c r="BX191" s="9">
        <f t="shared" si="142"/>
        <v>0</v>
      </c>
      <c r="BY191" s="9">
        <f t="shared" si="143"/>
        <v>0</v>
      </c>
      <c r="BZ191" s="9">
        <f t="shared" si="144"/>
        <v>0</v>
      </c>
      <c r="CA191" s="9">
        <f t="shared" si="145"/>
        <v>0</v>
      </c>
      <c r="CB191" s="9">
        <f t="shared" si="146"/>
        <v>0</v>
      </c>
      <c r="CC191" s="9">
        <f t="shared" si="147"/>
        <v>1</v>
      </c>
      <c r="CD191" s="9">
        <f t="shared" si="148"/>
        <v>1</v>
      </c>
      <c r="CE191" s="9">
        <f t="shared" si="115"/>
        <v>1</v>
      </c>
      <c r="CF191" s="9">
        <f t="shared" si="149"/>
        <v>0</v>
      </c>
      <c r="CH191" s="9">
        <f t="shared" si="150"/>
        <v>5</v>
      </c>
      <c r="CJ191" s="9">
        <f t="shared" si="151"/>
        <v>0</v>
      </c>
      <c r="CL191" s="9">
        <f t="shared" si="152"/>
        <v>2</v>
      </c>
      <c r="CM191" s="9">
        <f t="shared" si="153"/>
        <v>1</v>
      </c>
      <c r="CN191" s="9">
        <f t="shared" si="154"/>
        <v>0</v>
      </c>
      <c r="CP191" s="9">
        <f t="shared" si="155"/>
        <v>0</v>
      </c>
      <c r="CQ191" s="9">
        <f t="shared" si="156"/>
        <v>0</v>
      </c>
      <c r="CR191" s="9">
        <f t="shared" si="157"/>
        <v>0</v>
      </c>
      <c r="CT191" s="9">
        <f t="shared" si="158"/>
        <v>5</v>
      </c>
      <c r="CU191" s="9">
        <f t="shared" si="126"/>
        <v>3</v>
      </c>
    </row>
    <row r="192" spans="1:109" x14ac:dyDescent="0.3">
      <c r="A192" s="9" t="s">
        <v>216</v>
      </c>
      <c r="B192" s="9" t="s">
        <v>82</v>
      </c>
      <c r="F192" s="13">
        <v>43668</v>
      </c>
      <c r="G192" s="11">
        <f t="shared" si="127"/>
        <v>0</v>
      </c>
      <c r="R192" s="32">
        <f t="shared" si="128"/>
        <v>0</v>
      </c>
      <c r="V192" s="19">
        <f t="shared" si="129"/>
        <v>0</v>
      </c>
      <c r="Y192" s="35">
        <f t="shared" si="130"/>
        <v>0</v>
      </c>
      <c r="AB192" s="10">
        <f t="shared" si="131"/>
        <v>0</v>
      </c>
      <c r="AG192" s="32">
        <f t="shared" si="132"/>
        <v>0</v>
      </c>
      <c r="AJ192" s="19">
        <f t="shared" si="133"/>
        <v>0</v>
      </c>
      <c r="AL192" s="19">
        <f t="shared" si="134"/>
        <v>0</v>
      </c>
      <c r="AO192" s="19">
        <f t="shared" si="135"/>
        <v>0</v>
      </c>
      <c r="AS192" s="33">
        <f t="shared" si="136"/>
        <v>0</v>
      </c>
      <c r="BB192" s="45">
        <f t="shared" si="137"/>
        <v>0</v>
      </c>
      <c r="BG192" s="44">
        <f t="shared" si="138"/>
        <v>0</v>
      </c>
      <c r="BM192" s="9">
        <v>0</v>
      </c>
      <c r="BN192" s="9">
        <v>0</v>
      </c>
      <c r="BO192" s="9">
        <v>0</v>
      </c>
      <c r="BP192" s="9">
        <v>0</v>
      </c>
      <c r="BR192" s="9" t="s">
        <v>254</v>
      </c>
      <c r="BV192" s="9">
        <f t="shared" si="140"/>
        <v>0</v>
      </c>
      <c r="BW192" s="9">
        <f t="shared" si="141"/>
        <v>0</v>
      </c>
      <c r="BX192" s="9">
        <f t="shared" si="142"/>
        <v>0</v>
      </c>
      <c r="BY192" s="9">
        <f t="shared" si="143"/>
        <v>0</v>
      </c>
      <c r="BZ192" s="9">
        <f t="shared" si="144"/>
        <v>0</v>
      </c>
      <c r="CA192" s="9">
        <f t="shared" si="145"/>
        <v>0</v>
      </c>
      <c r="CB192" s="9">
        <f t="shared" si="146"/>
        <v>0</v>
      </c>
      <c r="CC192" s="9">
        <f t="shared" si="147"/>
        <v>0</v>
      </c>
      <c r="CD192" s="9">
        <f t="shared" si="148"/>
        <v>0</v>
      </c>
      <c r="CE192" s="9">
        <f t="shared" si="115"/>
        <v>0</v>
      </c>
      <c r="CF192" s="9">
        <f t="shared" si="149"/>
        <v>0</v>
      </c>
      <c r="CH192" s="9">
        <f t="shared" si="150"/>
        <v>0</v>
      </c>
      <c r="CJ192" s="9">
        <f t="shared" si="151"/>
        <v>0</v>
      </c>
      <c r="CL192" s="9">
        <f t="shared" si="152"/>
        <v>0</v>
      </c>
      <c r="CM192" s="9">
        <f t="shared" si="153"/>
        <v>0</v>
      </c>
      <c r="CN192" s="9">
        <f t="shared" si="154"/>
        <v>0</v>
      </c>
      <c r="CP192" s="9">
        <f t="shared" si="155"/>
        <v>0</v>
      </c>
      <c r="CQ192" s="9">
        <f t="shared" si="156"/>
        <v>0</v>
      </c>
      <c r="CR192" s="9">
        <f t="shared" si="157"/>
        <v>0</v>
      </c>
      <c r="CT192" s="9">
        <f t="shared" si="158"/>
        <v>0</v>
      </c>
      <c r="CU192" s="9">
        <f t="shared" si="126"/>
        <v>0</v>
      </c>
    </row>
    <row r="193" spans="1:59" x14ac:dyDescent="0.3">
      <c r="A193" s="9" t="s">
        <v>216</v>
      </c>
      <c r="B193" s="9" t="s">
        <v>83</v>
      </c>
      <c r="F193" s="13">
        <v>43668</v>
      </c>
      <c r="G193" s="11">
        <f t="shared" si="127"/>
        <v>0</v>
      </c>
      <c r="R193" s="32">
        <f t="shared" si="128"/>
        <v>0</v>
      </c>
      <c r="V193" s="19">
        <f t="shared" si="129"/>
        <v>0</v>
      </c>
      <c r="Y193" s="35">
        <f t="shared" si="130"/>
        <v>0</v>
      </c>
      <c r="AB193" s="10">
        <f t="shared" si="131"/>
        <v>0</v>
      </c>
      <c r="AG193" s="32">
        <f t="shared" si="132"/>
        <v>1</v>
      </c>
      <c r="AH193" s="29">
        <v>1</v>
      </c>
      <c r="AJ193" s="19">
        <f t="shared" si="133"/>
        <v>0</v>
      </c>
      <c r="AL193" s="19">
        <f t="shared" si="134"/>
        <v>0</v>
      </c>
      <c r="AO193" s="19">
        <f t="shared" si="135"/>
        <v>0</v>
      </c>
      <c r="AS193" s="33">
        <f t="shared" si="136"/>
        <v>0</v>
      </c>
      <c r="BB193" s="45">
        <f t="shared" si="137"/>
        <v>0</v>
      </c>
      <c r="BG193" s="44">
        <f t="shared" si="138"/>
        <v>0</v>
      </c>
    </row>
  </sheetData>
  <sortState xmlns:xlrd2="http://schemas.microsoft.com/office/spreadsheetml/2017/richdata2" ref="A2:BL193">
    <sortCondition ref="A2:A193"/>
    <sortCondition ref="B2:B19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A7DEF-EDF5-4046-ABE1-C3BDC329FF64}">
  <dimension ref="A1:DF172"/>
  <sheetViews>
    <sheetView topLeftCell="AY1" workbookViewId="0">
      <selection activeCell="BC11" sqref="BC11"/>
    </sheetView>
  </sheetViews>
  <sheetFormatPr defaultColWidth="8.77734375" defaultRowHeight="15.6" x14ac:dyDescent="0.3"/>
  <cols>
    <col min="1" max="1" width="6" style="9" bestFit="1" customWidth="1"/>
    <col min="2" max="2" width="9" style="9" bestFit="1" customWidth="1"/>
    <col min="3" max="3" width="10" style="9" hidden="1" customWidth="1"/>
    <col min="4" max="4" width="10.6640625" style="9" hidden="1" customWidth="1"/>
    <col min="5" max="5" width="25.44140625" style="9" hidden="1" customWidth="1"/>
    <col min="6" max="6" width="10.77734375" style="9" hidden="1" customWidth="1"/>
    <col min="7" max="7" width="15.88671875" style="11" customWidth="1"/>
    <col min="8" max="17" width="13.5546875" style="12" customWidth="1"/>
    <col min="18" max="18" width="13.5546875" style="15" customWidth="1"/>
    <col min="19" max="21" width="13.5546875" style="18" customWidth="1"/>
    <col min="22" max="22" width="13.5546875" style="17" customWidth="1"/>
    <col min="23" max="24" width="13.5546875" style="18" customWidth="1"/>
    <col min="25" max="25" width="13.5546875" style="24" customWidth="1"/>
    <col min="26" max="26" width="13.5546875" style="23" customWidth="1"/>
    <col min="27" max="27" width="15.44140625" style="23" customWidth="1"/>
    <col min="28" max="28" width="15.44140625" style="26" customWidth="1"/>
    <col min="29" max="29" width="8.6640625" style="26" bestFit="1" customWidth="1"/>
    <col min="30" max="30" width="7.44140625" style="26" bestFit="1" customWidth="1"/>
    <col min="31" max="32" width="13.5546875" style="27" customWidth="1"/>
    <col min="33" max="33" width="13.5546875" style="15" customWidth="1"/>
    <col min="34" max="34" width="13.5546875" style="29" customWidth="1"/>
    <col min="35" max="35" width="13.5546875" style="15" customWidth="1"/>
    <col min="36" max="36" width="17.44140625" style="19" customWidth="1"/>
    <col min="37" max="37" width="13.5546875" style="15" customWidth="1"/>
    <col min="38" max="38" width="15.33203125" style="19" customWidth="1"/>
    <col min="39" max="39" width="13.5546875" style="15" customWidth="1"/>
    <col min="40" max="40" width="13.5546875" style="29" customWidth="1"/>
    <col min="41" max="44" width="13.5546875" style="15" customWidth="1"/>
    <col min="45" max="45" width="13.5546875" style="34" customWidth="1"/>
    <col min="46" max="47" width="13.5546875" style="18" customWidth="1"/>
    <col min="48" max="48" width="13.33203125" style="18" customWidth="1"/>
    <col min="49" max="53" width="13.5546875" style="18" customWidth="1"/>
    <col min="54" max="54" width="21" style="40" customWidth="1"/>
    <col min="55" max="55" width="21.6640625" style="43" customWidth="1"/>
    <col min="56" max="56" width="14.5546875" style="37" customWidth="1"/>
    <col min="57" max="58" width="13.5546875" style="40" customWidth="1"/>
    <col min="59" max="59" width="15.109375" style="22" customWidth="1"/>
    <col min="60" max="60" width="15.5546875" style="54" customWidth="1"/>
    <col min="61" max="61" width="13.5546875" style="26" customWidth="1"/>
    <col min="62" max="62" width="12.21875" style="47" customWidth="1"/>
    <col min="63" max="63" width="12.109375" style="23" customWidth="1"/>
    <col min="64" max="65" width="12.109375" style="57" customWidth="1"/>
    <col min="66" max="66" width="10.5546875" style="9" bestFit="1" customWidth="1"/>
    <col min="67" max="67" width="8.6640625" style="9" bestFit="1" customWidth="1"/>
    <col min="68" max="68" width="15.5546875" style="9" bestFit="1" customWidth="1"/>
    <col min="69" max="69" width="4.88671875" style="9" bestFit="1" customWidth="1"/>
    <col min="70" max="70" width="8.77734375" style="9"/>
    <col min="71" max="71" width="25.5546875" style="9" customWidth="1"/>
    <col min="72" max="74" width="8.77734375" style="9"/>
    <col min="75" max="75" width="22.88671875" style="9" bestFit="1" customWidth="1"/>
    <col min="76" max="76" width="13.77734375" style="9" bestFit="1" customWidth="1"/>
    <col min="77" max="77" width="11.109375" style="9" bestFit="1" customWidth="1"/>
    <col min="78" max="78" width="17" style="9" bestFit="1" customWidth="1"/>
    <col min="79" max="79" width="11.33203125" style="9" bestFit="1" customWidth="1"/>
    <col min="80" max="80" width="27.33203125" style="9" bestFit="1" customWidth="1"/>
    <col min="81" max="81" width="6.109375" style="9" bestFit="1" customWidth="1"/>
    <col min="82" max="82" width="21.77734375" style="9" bestFit="1" customWidth="1"/>
    <col min="83" max="83" width="9.33203125" style="9" bestFit="1" customWidth="1"/>
    <col min="84" max="84" width="10.33203125" style="9" bestFit="1" customWidth="1"/>
    <col min="85" max="85" width="10.21875" style="9" bestFit="1" customWidth="1"/>
    <col min="86" max="86" width="8.77734375" style="9"/>
    <col min="87" max="87" width="15.109375" style="9" bestFit="1" customWidth="1"/>
    <col min="88" max="88" width="8.77734375" style="9"/>
    <col min="89" max="89" width="16.44140625" style="9" bestFit="1" customWidth="1"/>
    <col min="90" max="90" width="8.77734375" style="9"/>
    <col min="91" max="91" width="14.44140625" style="9" bestFit="1" customWidth="1"/>
    <col min="92" max="92" width="16.77734375" style="9" bestFit="1" customWidth="1"/>
    <col min="93" max="93" width="14.21875" style="9" bestFit="1" customWidth="1"/>
    <col min="94" max="94" width="8.77734375" style="9"/>
    <col min="95" max="95" width="9.44140625" style="9" bestFit="1" customWidth="1"/>
    <col min="96" max="96" width="11.77734375" style="9" bestFit="1" customWidth="1"/>
    <col min="97" max="97" width="9.21875" style="9" bestFit="1" customWidth="1"/>
    <col min="98" max="98" width="8.77734375" style="9"/>
    <col min="99" max="99" width="38.21875" style="9" bestFit="1" customWidth="1"/>
    <col min="100" max="100" width="18.21875" style="9" bestFit="1" customWidth="1"/>
    <col min="101" max="109" width="8.77734375" style="9"/>
    <col min="110" max="110" width="15.44140625" style="9" bestFit="1" customWidth="1"/>
    <col min="111" max="16384" width="8.77734375" style="9"/>
  </cols>
  <sheetData>
    <row r="1" spans="1:100" s="49" customFormat="1" ht="108" x14ac:dyDescent="0.3">
      <c r="A1" s="49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30" t="s">
        <v>332</v>
      </c>
      <c r="H1" s="12" t="s">
        <v>346</v>
      </c>
      <c r="I1" s="12" t="s">
        <v>19</v>
      </c>
      <c r="J1" s="12" t="s">
        <v>23</v>
      </c>
      <c r="K1" s="12" t="s">
        <v>26</v>
      </c>
      <c r="L1" s="12" t="s">
        <v>46</v>
      </c>
      <c r="M1" s="12" t="s">
        <v>47</v>
      </c>
      <c r="N1" s="12" t="s">
        <v>43</v>
      </c>
      <c r="O1" s="12" t="s">
        <v>44</v>
      </c>
      <c r="P1" s="12" t="s">
        <v>49</v>
      </c>
      <c r="Q1" s="12" t="s">
        <v>29</v>
      </c>
      <c r="R1" s="16" t="s">
        <v>330</v>
      </c>
      <c r="S1" s="18" t="s">
        <v>11</v>
      </c>
      <c r="T1" s="18" t="s">
        <v>14</v>
      </c>
      <c r="U1" s="18" t="s">
        <v>50</v>
      </c>
      <c r="V1" s="28" t="s">
        <v>331</v>
      </c>
      <c r="W1" s="18" t="s">
        <v>18</v>
      </c>
      <c r="X1" s="18" t="s">
        <v>21</v>
      </c>
      <c r="Y1" s="21" t="s">
        <v>329</v>
      </c>
      <c r="Z1" s="23" t="s">
        <v>20</v>
      </c>
      <c r="AA1" s="23" t="s">
        <v>328</v>
      </c>
      <c r="AB1" s="25" t="s">
        <v>342</v>
      </c>
      <c r="AC1" s="26" t="s">
        <v>38</v>
      </c>
      <c r="AD1" s="26" t="s">
        <v>48</v>
      </c>
      <c r="AE1" s="27" t="s">
        <v>37</v>
      </c>
      <c r="AF1" s="27" t="s">
        <v>41</v>
      </c>
      <c r="AG1" s="16" t="s">
        <v>336</v>
      </c>
      <c r="AH1" s="36" t="s">
        <v>8</v>
      </c>
      <c r="AI1" s="15" t="s">
        <v>34</v>
      </c>
      <c r="AJ1" s="28" t="s">
        <v>337</v>
      </c>
      <c r="AK1" s="15" t="s">
        <v>32</v>
      </c>
      <c r="AL1" s="28" t="s">
        <v>335</v>
      </c>
      <c r="AM1" s="15" t="s">
        <v>15</v>
      </c>
      <c r="AN1" s="29" t="s">
        <v>27</v>
      </c>
      <c r="AO1" s="28" t="s">
        <v>334</v>
      </c>
      <c r="AP1" s="15" t="s">
        <v>16</v>
      </c>
      <c r="AQ1" s="15" t="s">
        <v>17</v>
      </c>
      <c r="AR1" s="15" t="s">
        <v>28</v>
      </c>
      <c r="AS1" s="31" t="s">
        <v>333</v>
      </c>
      <c r="AT1" s="18" t="s">
        <v>6</v>
      </c>
      <c r="AU1" s="18" t="s">
        <v>7</v>
      </c>
      <c r="AV1" s="18" t="s">
        <v>13</v>
      </c>
      <c r="AW1" s="18" t="s">
        <v>10</v>
      </c>
      <c r="AX1" s="18" t="s">
        <v>30</v>
      </c>
      <c r="AY1" s="18" t="s">
        <v>33</v>
      </c>
      <c r="AZ1" s="18" t="s">
        <v>42</v>
      </c>
      <c r="BA1" s="18" t="s">
        <v>25</v>
      </c>
      <c r="BB1" s="51" t="s">
        <v>348</v>
      </c>
      <c r="BC1" s="52" t="s">
        <v>349</v>
      </c>
      <c r="BD1" s="38" t="s">
        <v>347</v>
      </c>
      <c r="BE1" s="40" t="s">
        <v>51</v>
      </c>
      <c r="BF1" s="41" t="s">
        <v>340</v>
      </c>
      <c r="BG1" s="55" t="s">
        <v>350</v>
      </c>
      <c r="BH1" s="53" t="s">
        <v>351</v>
      </c>
      <c r="BI1" s="46" t="s">
        <v>343</v>
      </c>
      <c r="BJ1" s="47" t="s">
        <v>344</v>
      </c>
      <c r="BK1" s="48" t="s">
        <v>345</v>
      </c>
      <c r="BL1" s="58" t="s">
        <v>352</v>
      </c>
      <c r="BM1" s="56"/>
      <c r="BN1" s="49" t="s">
        <v>52</v>
      </c>
      <c r="BO1" s="49" t="s">
        <v>53</v>
      </c>
      <c r="BP1" s="49" t="s">
        <v>54</v>
      </c>
      <c r="BQ1" s="49" t="s">
        <v>55</v>
      </c>
      <c r="BS1" s="49" t="s">
        <v>56</v>
      </c>
      <c r="BW1" s="49" t="s">
        <v>57</v>
      </c>
      <c r="BX1" s="49" t="s">
        <v>58</v>
      </c>
      <c r="BY1" s="49" t="s">
        <v>59</v>
      </c>
      <c r="BZ1" s="49" t="s">
        <v>60</v>
      </c>
      <c r="CA1" s="49" t="s">
        <v>61</v>
      </c>
      <c r="CB1" s="50" t="s">
        <v>62</v>
      </c>
      <c r="CC1" s="49" t="s">
        <v>63</v>
      </c>
      <c r="CD1" s="49" t="s">
        <v>64</v>
      </c>
      <c r="CE1" s="49" t="s">
        <v>65</v>
      </c>
      <c r="CF1" s="49" t="s">
        <v>66</v>
      </c>
      <c r="CG1" s="49" t="s">
        <v>67</v>
      </c>
      <c r="CI1" s="49" t="s">
        <v>68</v>
      </c>
      <c r="CK1" s="49" t="s">
        <v>69</v>
      </c>
      <c r="CM1" s="49" t="s">
        <v>70</v>
      </c>
      <c r="CN1" s="49" t="s">
        <v>71</v>
      </c>
      <c r="CO1" s="49" t="s">
        <v>72</v>
      </c>
      <c r="CQ1" s="49" t="s">
        <v>73</v>
      </c>
      <c r="CR1" s="49" t="s">
        <v>74</v>
      </c>
      <c r="CS1" s="49" t="s">
        <v>75</v>
      </c>
      <c r="CU1" s="49" t="s">
        <v>76</v>
      </c>
      <c r="CV1" s="49" t="s">
        <v>77</v>
      </c>
    </row>
    <row r="2" spans="1:100" x14ac:dyDescent="0.3">
      <c r="A2" s="9" t="s">
        <v>265</v>
      </c>
      <c r="B2" s="9" t="s">
        <v>79</v>
      </c>
      <c r="C2" s="9">
        <v>43.550224999999998</v>
      </c>
      <c r="D2" s="9">
        <v>-79.654061999999996</v>
      </c>
      <c r="E2" s="9">
        <v>15.508860622091273</v>
      </c>
      <c r="F2" s="13">
        <v>43653</v>
      </c>
      <c r="G2" s="11">
        <f t="shared" ref="G2:G33" si="0">SUM(H2:Q2)</f>
        <v>0</v>
      </c>
      <c r="R2" s="32">
        <f t="shared" ref="R2:R33" si="1">SUM(S2:V2)</f>
        <v>0</v>
      </c>
      <c r="V2" s="19">
        <f t="shared" ref="V2:V33" si="2">SUM(W2:X2)</f>
        <v>0</v>
      </c>
      <c r="Y2" s="35">
        <f t="shared" ref="Y2:Y33" si="3">SUM(Z2:AA2)</f>
        <v>0</v>
      </c>
      <c r="AB2" s="10">
        <f t="shared" ref="AB2:AB33" si="4">SUM(AC2:AF2)</f>
        <v>0</v>
      </c>
      <c r="AG2" s="32">
        <f t="shared" ref="AG2:AG33" si="5">SUM(AH2,AI2,AJ2,AL2,AO2,AS2)</f>
        <v>2</v>
      </c>
      <c r="AH2" s="29">
        <v>2</v>
      </c>
      <c r="AJ2" s="19">
        <f t="shared" ref="AJ2:AJ33" si="6">AK2</f>
        <v>0</v>
      </c>
      <c r="AL2" s="19">
        <f t="shared" ref="AL2:AL33" si="7">SUM(AM2,AN2)</f>
        <v>0</v>
      </c>
      <c r="AO2" s="19">
        <f t="shared" ref="AO2:AO33" si="8">SUM(AP2:AR2)</f>
        <v>0</v>
      </c>
      <c r="AS2" s="33">
        <f t="shared" ref="AS2:AS33" si="9">SUM(AT2:AU2,AW2,AV2,BA2,AX2,AY2,AZ2)</f>
        <v>0</v>
      </c>
      <c r="BD2" s="44">
        <f t="shared" ref="BD2:BD33" si="10">SUM(BE2:BF2)</f>
        <v>0</v>
      </c>
      <c r="BL2" s="57">
        <f>SUM(BD2,BB2,BC2,BG2,BH2,BI2,BJ2,BK2,AG2,AB2,Y2,R2,G2)</f>
        <v>2</v>
      </c>
      <c r="BN2" s="9" t="e">
        <f t="shared" ref="BN2:BN33" si="11">BQ2-SUM(BO2:BP2)</f>
        <v>#VALUE!</v>
      </c>
      <c r="BO2" s="9" t="s">
        <v>80</v>
      </c>
      <c r="BP2" s="9" t="s">
        <v>80</v>
      </c>
      <c r="BQ2" s="9" t="s">
        <v>80</v>
      </c>
      <c r="BS2" s="9" t="s">
        <v>101</v>
      </c>
      <c r="BW2" s="9">
        <f t="shared" ref="BW2:BW33" si="12">AT2+AU2+AW2+AV2+BA2+AX2+AY2+AZ2</f>
        <v>0</v>
      </c>
      <c r="BX2" s="9">
        <f t="shared" ref="BX2:BX33" si="13" xml:space="preserve"> AM2+AN2</f>
        <v>0</v>
      </c>
      <c r="BY2" s="9">
        <f t="shared" ref="BY2:BY33" si="14">W2+X2</f>
        <v>0</v>
      </c>
      <c r="BZ2" s="9">
        <f t="shared" ref="BZ2:BZ33" si="15">AE2+AF2+AK2</f>
        <v>0</v>
      </c>
      <c r="CA2" s="9">
        <f t="shared" ref="CA2:CA33" si="16">S2+T2+U2</f>
        <v>0</v>
      </c>
      <c r="CB2" s="9">
        <f t="shared" ref="CB2:CB33" si="17">H2+I2+J2+K2+Q2+N2+O2+L2+M2+P2</f>
        <v>0</v>
      </c>
      <c r="CC2" s="9">
        <f t="shared" ref="CC2:CC33" si="18" xml:space="preserve"> BB2+BH2+BG2</f>
        <v>0</v>
      </c>
      <c r="CD2" s="9">
        <f t="shared" ref="CD2:CD33" si="19" xml:space="preserve"> BF2+BE2</f>
        <v>0</v>
      </c>
      <c r="CE2" s="9">
        <f t="shared" ref="CE2:CE33" si="20">BC2+BE2+BF2</f>
        <v>0</v>
      </c>
      <c r="CF2" s="9">
        <f t="shared" ref="CF2:CF44" si="21">CC2+CE2</f>
        <v>0</v>
      </c>
      <c r="CG2" s="9">
        <f t="shared" ref="CG2:CG33" si="22">AP2+AQ2+AR2</f>
        <v>0</v>
      </c>
      <c r="CI2" s="9">
        <f t="shared" ref="CI2:CI33" si="23">SUM(AT2:BK2)</f>
        <v>0</v>
      </c>
      <c r="CK2" s="9">
        <f t="shared" ref="CK2:CK33" si="24">AT2+AU2+AH2+AW2+S2+AV2+H2+T2+AM2+AP2+AQ2+W2+I2+Z2+X2+J2+BA2+K2+AN2+AR2+Q2+AX2+AK2+AY2+AI2+AE2+AC2+AF2+AZ2+N2+O2+L2+M2+AD2+P2+U2</f>
        <v>2</v>
      </c>
      <c r="CM2" s="9">
        <f t="shared" ref="CM2:CM33" si="25">CQ2+BI2+BB2+BH2</f>
        <v>0</v>
      </c>
      <c r="CN2" s="9">
        <f t="shared" ref="CN2:CN33" si="26">CR2+BF2+BG2+BE2</f>
        <v>0</v>
      </c>
      <c r="CO2" s="9">
        <f t="shared" ref="CO2:CO33" si="27">CS2+BC2+Z2+BK2+AA2</f>
        <v>2</v>
      </c>
      <c r="CQ2" s="9">
        <f t="shared" ref="CQ2:CQ33" si="28">AT2+AU2+AW2+S2+AV2+T2+W2+X2+AX2+AY2+AC2+AZ2+AD2+U2</f>
        <v>0</v>
      </c>
      <c r="CR2" s="9">
        <f t="shared" ref="CR2:CR33" si="29">H2+AM2+AP2+AQ2+I2+J2+BA2+K2+AR2+Q2+AK2+AI2+AE2+AF2+N2+O2+L2+M2+P2</f>
        <v>0</v>
      </c>
      <c r="CS2" s="9">
        <f t="shared" ref="CS2:CS33" si="30">AH2+AN2</f>
        <v>2</v>
      </c>
      <c r="CU2" s="9">
        <f t="shared" ref="CU2:CU33" si="31" xml:space="preserve"> COUNTIF(BW2:CG2, "&gt;0") + COUNTIF(BE2, "&gt;0") + COUNTIF(AA2, "&gt;0") + COUNTIF(BK2, "&gt;0") + COUNTIF(BI2, "&gt;0") + COUNTIF(BF2, "&gt;0") + COUNTIF(BC2,"&gt;0") + COUNTIF(AC2,"&gt;0") + COUNTIF(BH2,"&gt;0") + COUNTIF(BG2,"&gt;0") + COUNTIF(BB2,"&gt;0") + COUNTIF(AD2,"&gt;0") + COUNTIF(AI2,"&gt;0") + COUNTIF(Z2, "&gt;0")</f>
        <v>0</v>
      </c>
      <c r="CV2" s="9">
        <f t="shared" ref="CV2:CV44" si="32" xml:space="preserve"> COUNTIF(BW2:CG2, "&gt;0")</f>
        <v>0</v>
      </c>
    </row>
    <row r="3" spans="1:100" x14ac:dyDescent="0.3">
      <c r="A3" s="9" t="s">
        <v>265</v>
      </c>
      <c r="B3" s="9" t="s">
        <v>82</v>
      </c>
      <c r="C3" s="9">
        <v>43.550224999999998</v>
      </c>
      <c r="D3" s="9">
        <v>-79.654061999999996</v>
      </c>
      <c r="E3" s="9">
        <v>15.508860622091273</v>
      </c>
      <c r="F3" s="13">
        <v>43653</v>
      </c>
      <c r="G3" s="11">
        <f t="shared" si="0"/>
        <v>0</v>
      </c>
      <c r="R3" s="32">
        <f t="shared" si="1"/>
        <v>0</v>
      </c>
      <c r="V3" s="19">
        <f t="shared" si="2"/>
        <v>0</v>
      </c>
      <c r="Y3" s="35">
        <f t="shared" si="3"/>
        <v>0</v>
      </c>
      <c r="AB3" s="10">
        <f t="shared" si="4"/>
        <v>0</v>
      </c>
      <c r="AG3" s="32">
        <f t="shared" si="5"/>
        <v>3</v>
      </c>
      <c r="AJ3" s="19">
        <f t="shared" si="6"/>
        <v>0</v>
      </c>
      <c r="AL3" s="19">
        <f t="shared" si="7"/>
        <v>0</v>
      </c>
      <c r="AO3" s="19">
        <f t="shared" si="8"/>
        <v>3</v>
      </c>
      <c r="AQ3" s="15">
        <v>3</v>
      </c>
      <c r="AS3" s="33">
        <f t="shared" si="9"/>
        <v>0</v>
      </c>
      <c r="BD3" s="44">
        <f t="shared" si="10"/>
        <v>0</v>
      </c>
      <c r="BL3" s="57">
        <f t="shared" ref="BL3:BL66" si="33">SUM(BD3,BB3,BC3,BG3,BH3,BI3,BJ3,BK3,AG3,AB3,Y3,R3,G3)</f>
        <v>3</v>
      </c>
      <c r="BN3" s="9">
        <f t="shared" si="11"/>
        <v>3</v>
      </c>
      <c r="BO3" s="9">
        <v>1</v>
      </c>
      <c r="BP3" s="9">
        <v>0</v>
      </c>
      <c r="BQ3" s="9">
        <v>4</v>
      </c>
      <c r="BS3" s="9" t="s">
        <v>103</v>
      </c>
      <c r="BW3" s="9">
        <f t="shared" si="12"/>
        <v>0</v>
      </c>
      <c r="BX3" s="9">
        <f t="shared" si="13"/>
        <v>0</v>
      </c>
      <c r="BY3" s="9">
        <f t="shared" si="14"/>
        <v>0</v>
      </c>
      <c r="BZ3" s="9">
        <f t="shared" si="15"/>
        <v>0</v>
      </c>
      <c r="CA3" s="9">
        <f t="shared" si="16"/>
        <v>0</v>
      </c>
      <c r="CB3" s="9">
        <f t="shared" si="17"/>
        <v>0</v>
      </c>
      <c r="CC3" s="9">
        <f t="shared" si="18"/>
        <v>0</v>
      </c>
      <c r="CD3" s="9">
        <f t="shared" si="19"/>
        <v>0</v>
      </c>
      <c r="CE3" s="9">
        <f t="shared" si="20"/>
        <v>0</v>
      </c>
      <c r="CF3" s="9">
        <f t="shared" si="21"/>
        <v>0</v>
      </c>
      <c r="CG3" s="9">
        <f t="shared" si="22"/>
        <v>3</v>
      </c>
      <c r="CI3" s="9">
        <f t="shared" si="23"/>
        <v>0</v>
      </c>
      <c r="CK3" s="9">
        <f t="shared" si="24"/>
        <v>3</v>
      </c>
      <c r="CM3" s="9">
        <f t="shared" si="25"/>
        <v>0</v>
      </c>
      <c r="CN3" s="9">
        <f t="shared" si="26"/>
        <v>3</v>
      </c>
      <c r="CO3" s="9">
        <f t="shared" si="27"/>
        <v>0</v>
      </c>
      <c r="CQ3" s="9">
        <f t="shared" si="28"/>
        <v>0</v>
      </c>
      <c r="CR3" s="9">
        <f t="shared" si="29"/>
        <v>3</v>
      </c>
      <c r="CS3" s="9">
        <f t="shared" si="30"/>
        <v>0</v>
      </c>
      <c r="CU3" s="9">
        <f t="shared" si="31"/>
        <v>1</v>
      </c>
      <c r="CV3" s="9">
        <f t="shared" si="32"/>
        <v>1</v>
      </c>
    </row>
    <row r="4" spans="1:100" x14ac:dyDescent="0.3">
      <c r="A4" s="9" t="s">
        <v>265</v>
      </c>
      <c r="B4" s="9" t="s">
        <v>83</v>
      </c>
      <c r="C4" s="9">
        <v>43.550224999999998</v>
      </c>
      <c r="D4" s="9">
        <v>-79.654061999999996</v>
      </c>
      <c r="E4" s="9">
        <v>15.508860622091273</v>
      </c>
      <c r="F4" s="13">
        <v>43653</v>
      </c>
      <c r="G4" s="11">
        <f t="shared" si="0"/>
        <v>0</v>
      </c>
      <c r="R4" s="32">
        <f t="shared" si="1"/>
        <v>0</v>
      </c>
      <c r="V4" s="19">
        <f t="shared" si="2"/>
        <v>0</v>
      </c>
      <c r="Y4" s="35">
        <f t="shared" si="3"/>
        <v>0</v>
      </c>
      <c r="AB4" s="10">
        <f t="shared" si="4"/>
        <v>0</v>
      </c>
      <c r="AG4" s="32">
        <f t="shared" si="5"/>
        <v>0</v>
      </c>
      <c r="AJ4" s="19">
        <f t="shared" si="6"/>
        <v>0</v>
      </c>
      <c r="AL4" s="19">
        <f t="shared" si="7"/>
        <v>0</v>
      </c>
      <c r="AO4" s="19">
        <f t="shared" si="8"/>
        <v>0</v>
      </c>
      <c r="AS4" s="33">
        <f t="shared" si="9"/>
        <v>0</v>
      </c>
      <c r="BD4" s="44">
        <f t="shared" si="10"/>
        <v>0</v>
      </c>
      <c r="BL4" s="57">
        <f t="shared" si="33"/>
        <v>0</v>
      </c>
      <c r="BN4" s="9">
        <f t="shared" si="11"/>
        <v>2</v>
      </c>
      <c r="BO4" s="9">
        <v>4</v>
      </c>
      <c r="BP4" s="9">
        <v>0</v>
      </c>
      <c r="BQ4" s="9">
        <v>6</v>
      </c>
      <c r="BW4" s="9">
        <f t="shared" si="12"/>
        <v>0</v>
      </c>
      <c r="BX4" s="9">
        <f t="shared" si="13"/>
        <v>0</v>
      </c>
      <c r="BY4" s="9">
        <f t="shared" si="14"/>
        <v>0</v>
      </c>
      <c r="BZ4" s="9">
        <f t="shared" si="15"/>
        <v>0</v>
      </c>
      <c r="CA4" s="9">
        <f t="shared" si="16"/>
        <v>0</v>
      </c>
      <c r="CB4" s="9">
        <f t="shared" si="17"/>
        <v>0</v>
      </c>
      <c r="CC4" s="9">
        <f t="shared" si="18"/>
        <v>0</v>
      </c>
      <c r="CD4" s="9">
        <f t="shared" si="19"/>
        <v>0</v>
      </c>
      <c r="CE4" s="9">
        <f t="shared" si="20"/>
        <v>0</v>
      </c>
      <c r="CF4" s="9">
        <f t="shared" si="21"/>
        <v>0</v>
      </c>
      <c r="CG4" s="9">
        <f t="shared" si="22"/>
        <v>0</v>
      </c>
      <c r="CI4" s="9">
        <f t="shared" si="23"/>
        <v>0</v>
      </c>
      <c r="CK4" s="9">
        <f t="shared" si="24"/>
        <v>0</v>
      </c>
      <c r="CM4" s="9">
        <f t="shared" si="25"/>
        <v>0</v>
      </c>
      <c r="CN4" s="9">
        <f t="shared" si="26"/>
        <v>0</v>
      </c>
      <c r="CO4" s="9">
        <f t="shared" si="27"/>
        <v>0</v>
      </c>
      <c r="CQ4" s="9">
        <f t="shared" si="28"/>
        <v>0</v>
      </c>
      <c r="CR4" s="9">
        <f t="shared" si="29"/>
        <v>0</v>
      </c>
      <c r="CS4" s="9">
        <f t="shared" si="30"/>
        <v>0</v>
      </c>
      <c r="CU4" s="9">
        <f t="shared" si="31"/>
        <v>0</v>
      </c>
      <c r="CV4" s="9">
        <f t="shared" si="32"/>
        <v>0</v>
      </c>
    </row>
    <row r="5" spans="1:100" x14ac:dyDescent="0.3">
      <c r="A5" s="9" t="s">
        <v>290</v>
      </c>
      <c r="B5" s="9" t="s">
        <v>79</v>
      </c>
      <c r="C5" s="9">
        <v>43.565106</v>
      </c>
      <c r="D5" s="9">
        <v>-79.671002000000001</v>
      </c>
      <c r="E5" s="9">
        <v>15.822132738647284</v>
      </c>
      <c r="F5" s="13">
        <v>43658</v>
      </c>
      <c r="G5" s="11">
        <f t="shared" si="0"/>
        <v>0</v>
      </c>
      <c r="R5" s="32">
        <f t="shared" si="1"/>
        <v>0</v>
      </c>
      <c r="V5" s="19">
        <f t="shared" si="2"/>
        <v>0</v>
      </c>
      <c r="Y5" s="35">
        <f t="shared" si="3"/>
        <v>0</v>
      </c>
      <c r="AB5" s="10">
        <f t="shared" si="4"/>
        <v>0</v>
      </c>
      <c r="AG5" s="32">
        <f t="shared" si="5"/>
        <v>0</v>
      </c>
      <c r="AJ5" s="19">
        <f t="shared" si="6"/>
        <v>0</v>
      </c>
      <c r="AL5" s="19">
        <f t="shared" si="7"/>
        <v>0</v>
      </c>
      <c r="AO5" s="19">
        <f t="shared" si="8"/>
        <v>0</v>
      </c>
      <c r="AS5" s="33">
        <f t="shared" si="9"/>
        <v>0</v>
      </c>
      <c r="BD5" s="44">
        <f t="shared" si="10"/>
        <v>0</v>
      </c>
      <c r="BL5" s="57">
        <f t="shared" si="33"/>
        <v>0</v>
      </c>
      <c r="BN5" s="9">
        <f t="shared" si="11"/>
        <v>3</v>
      </c>
      <c r="BO5" s="9">
        <v>4</v>
      </c>
      <c r="BP5" s="9">
        <v>0</v>
      </c>
      <c r="BQ5" s="9">
        <v>7</v>
      </c>
      <c r="BS5" s="9" t="s">
        <v>104</v>
      </c>
      <c r="BW5" s="9">
        <f t="shared" si="12"/>
        <v>0</v>
      </c>
      <c r="BX5" s="9">
        <f t="shared" si="13"/>
        <v>0</v>
      </c>
      <c r="BY5" s="9">
        <f t="shared" si="14"/>
        <v>0</v>
      </c>
      <c r="BZ5" s="9">
        <f t="shared" si="15"/>
        <v>0</v>
      </c>
      <c r="CA5" s="9">
        <f t="shared" si="16"/>
        <v>0</v>
      </c>
      <c r="CB5" s="9">
        <f t="shared" si="17"/>
        <v>0</v>
      </c>
      <c r="CC5" s="9">
        <f t="shared" si="18"/>
        <v>0</v>
      </c>
      <c r="CD5" s="9">
        <f t="shared" si="19"/>
        <v>0</v>
      </c>
      <c r="CE5" s="9">
        <f t="shared" si="20"/>
        <v>0</v>
      </c>
      <c r="CF5" s="9">
        <f t="shared" si="21"/>
        <v>0</v>
      </c>
      <c r="CG5" s="9">
        <f t="shared" si="22"/>
        <v>0</v>
      </c>
      <c r="CI5" s="9">
        <f t="shared" si="23"/>
        <v>0</v>
      </c>
      <c r="CK5" s="9">
        <f t="shared" si="24"/>
        <v>0</v>
      </c>
      <c r="CM5" s="9">
        <f t="shared" si="25"/>
        <v>0</v>
      </c>
      <c r="CN5" s="9">
        <f t="shared" si="26"/>
        <v>0</v>
      </c>
      <c r="CO5" s="9">
        <f t="shared" si="27"/>
        <v>0</v>
      </c>
      <c r="CQ5" s="9">
        <f t="shared" si="28"/>
        <v>0</v>
      </c>
      <c r="CR5" s="9">
        <f t="shared" si="29"/>
        <v>0</v>
      </c>
      <c r="CS5" s="9">
        <f t="shared" si="30"/>
        <v>0</v>
      </c>
      <c r="CU5" s="9">
        <f t="shared" si="31"/>
        <v>0</v>
      </c>
      <c r="CV5" s="9">
        <f t="shared" si="32"/>
        <v>0</v>
      </c>
    </row>
    <row r="6" spans="1:100" x14ac:dyDescent="0.3">
      <c r="A6" s="9" t="s">
        <v>290</v>
      </c>
      <c r="B6" s="9" t="s">
        <v>82</v>
      </c>
      <c r="C6" s="9">
        <v>43.565106</v>
      </c>
      <c r="D6" s="9">
        <v>-79.671002000000001</v>
      </c>
      <c r="E6" s="9">
        <v>15.822132738647284</v>
      </c>
      <c r="F6" s="13">
        <v>43658</v>
      </c>
      <c r="G6" s="11">
        <f t="shared" si="0"/>
        <v>0</v>
      </c>
      <c r="R6" s="32">
        <f t="shared" si="1"/>
        <v>0</v>
      </c>
      <c r="V6" s="19">
        <f t="shared" si="2"/>
        <v>0</v>
      </c>
      <c r="Y6" s="35">
        <f t="shared" si="3"/>
        <v>0</v>
      </c>
      <c r="AB6" s="10">
        <f t="shared" si="4"/>
        <v>0</v>
      </c>
      <c r="AG6" s="32">
        <f t="shared" si="5"/>
        <v>0</v>
      </c>
      <c r="AJ6" s="19">
        <f t="shared" si="6"/>
        <v>0</v>
      </c>
      <c r="AL6" s="19">
        <f t="shared" si="7"/>
        <v>0</v>
      </c>
      <c r="AO6" s="19">
        <f t="shared" si="8"/>
        <v>0</v>
      </c>
      <c r="AS6" s="33">
        <f t="shared" si="9"/>
        <v>0</v>
      </c>
      <c r="BD6" s="44">
        <f t="shared" si="10"/>
        <v>0</v>
      </c>
      <c r="BL6" s="57">
        <f t="shared" si="33"/>
        <v>0</v>
      </c>
      <c r="BN6" s="9">
        <f t="shared" si="11"/>
        <v>3</v>
      </c>
      <c r="BO6" s="9">
        <v>2</v>
      </c>
      <c r="BP6" s="9">
        <v>0</v>
      </c>
      <c r="BQ6" s="9">
        <v>5</v>
      </c>
      <c r="BS6" s="9" t="s">
        <v>106</v>
      </c>
      <c r="BW6" s="9">
        <f t="shared" si="12"/>
        <v>0</v>
      </c>
      <c r="BX6" s="9">
        <f t="shared" si="13"/>
        <v>0</v>
      </c>
      <c r="BY6" s="9">
        <f t="shared" si="14"/>
        <v>0</v>
      </c>
      <c r="BZ6" s="9">
        <f t="shared" si="15"/>
        <v>0</v>
      </c>
      <c r="CA6" s="9">
        <f t="shared" si="16"/>
        <v>0</v>
      </c>
      <c r="CB6" s="9">
        <f t="shared" si="17"/>
        <v>0</v>
      </c>
      <c r="CC6" s="9">
        <f t="shared" si="18"/>
        <v>0</v>
      </c>
      <c r="CD6" s="9">
        <f t="shared" si="19"/>
        <v>0</v>
      </c>
      <c r="CE6" s="9">
        <f t="shared" si="20"/>
        <v>0</v>
      </c>
      <c r="CF6" s="9">
        <f t="shared" si="21"/>
        <v>0</v>
      </c>
      <c r="CG6" s="9">
        <f t="shared" si="22"/>
        <v>0</v>
      </c>
      <c r="CI6" s="9">
        <f t="shared" si="23"/>
        <v>0</v>
      </c>
      <c r="CK6" s="9">
        <f t="shared" si="24"/>
        <v>0</v>
      </c>
      <c r="CM6" s="9">
        <f t="shared" si="25"/>
        <v>0</v>
      </c>
      <c r="CN6" s="9">
        <f t="shared" si="26"/>
        <v>0</v>
      </c>
      <c r="CO6" s="9">
        <f t="shared" si="27"/>
        <v>0</v>
      </c>
      <c r="CQ6" s="9">
        <f t="shared" si="28"/>
        <v>0</v>
      </c>
      <c r="CR6" s="9">
        <f t="shared" si="29"/>
        <v>0</v>
      </c>
      <c r="CS6" s="9">
        <f t="shared" si="30"/>
        <v>0</v>
      </c>
      <c r="CU6" s="9">
        <f t="shared" si="31"/>
        <v>0</v>
      </c>
      <c r="CV6" s="9">
        <f t="shared" si="32"/>
        <v>0</v>
      </c>
    </row>
    <row r="7" spans="1:100" x14ac:dyDescent="0.3">
      <c r="A7" s="9" t="s">
        <v>290</v>
      </c>
      <c r="B7" s="9" t="s">
        <v>83</v>
      </c>
      <c r="C7" s="9">
        <v>43.565106</v>
      </c>
      <c r="D7" s="9">
        <v>-79.671002000000001</v>
      </c>
      <c r="E7" s="9">
        <v>15.822132738647284</v>
      </c>
      <c r="F7" s="13">
        <v>43658</v>
      </c>
      <c r="G7" s="11">
        <f t="shared" si="0"/>
        <v>1</v>
      </c>
      <c r="Q7" s="12">
        <v>1</v>
      </c>
      <c r="R7" s="32">
        <f t="shared" si="1"/>
        <v>0</v>
      </c>
      <c r="V7" s="19">
        <f t="shared" si="2"/>
        <v>0</v>
      </c>
      <c r="Y7" s="35">
        <f t="shared" si="3"/>
        <v>0</v>
      </c>
      <c r="AB7" s="10">
        <f t="shared" si="4"/>
        <v>0</v>
      </c>
      <c r="AG7" s="32">
        <f t="shared" si="5"/>
        <v>1</v>
      </c>
      <c r="AH7" s="29">
        <v>1</v>
      </c>
      <c r="AJ7" s="19">
        <f t="shared" si="6"/>
        <v>0</v>
      </c>
      <c r="AL7" s="19">
        <f t="shared" si="7"/>
        <v>0</v>
      </c>
      <c r="AO7" s="19">
        <f t="shared" si="8"/>
        <v>0</v>
      </c>
      <c r="AS7" s="33">
        <f t="shared" si="9"/>
        <v>0</v>
      </c>
      <c r="BD7" s="44">
        <f t="shared" si="10"/>
        <v>0</v>
      </c>
      <c r="BL7" s="57">
        <f t="shared" si="33"/>
        <v>2</v>
      </c>
      <c r="BN7" s="9">
        <f t="shared" si="11"/>
        <v>3</v>
      </c>
      <c r="BO7" s="9">
        <v>2</v>
      </c>
      <c r="BP7" s="9">
        <v>0</v>
      </c>
      <c r="BQ7" s="9">
        <v>5</v>
      </c>
      <c r="BW7" s="9">
        <f t="shared" si="12"/>
        <v>0</v>
      </c>
      <c r="BX7" s="9">
        <f t="shared" si="13"/>
        <v>0</v>
      </c>
      <c r="BY7" s="9">
        <f t="shared" si="14"/>
        <v>0</v>
      </c>
      <c r="BZ7" s="9">
        <f t="shared" si="15"/>
        <v>0</v>
      </c>
      <c r="CA7" s="9">
        <f t="shared" si="16"/>
        <v>0</v>
      </c>
      <c r="CB7" s="9">
        <f t="shared" si="17"/>
        <v>1</v>
      </c>
      <c r="CC7" s="9">
        <f t="shared" si="18"/>
        <v>0</v>
      </c>
      <c r="CD7" s="9">
        <f t="shared" si="19"/>
        <v>0</v>
      </c>
      <c r="CE7" s="9">
        <f t="shared" si="20"/>
        <v>0</v>
      </c>
      <c r="CF7" s="9">
        <f t="shared" si="21"/>
        <v>0</v>
      </c>
      <c r="CG7" s="9">
        <f t="shared" si="22"/>
        <v>0</v>
      </c>
      <c r="CI7" s="9">
        <f t="shared" si="23"/>
        <v>0</v>
      </c>
      <c r="CK7" s="9">
        <f t="shared" si="24"/>
        <v>2</v>
      </c>
      <c r="CM7" s="9">
        <f t="shared" si="25"/>
        <v>0</v>
      </c>
      <c r="CN7" s="9">
        <f t="shared" si="26"/>
        <v>1</v>
      </c>
      <c r="CO7" s="9">
        <f t="shared" si="27"/>
        <v>1</v>
      </c>
      <c r="CQ7" s="9">
        <f t="shared" si="28"/>
        <v>0</v>
      </c>
      <c r="CR7" s="9">
        <f t="shared" si="29"/>
        <v>1</v>
      </c>
      <c r="CS7" s="9">
        <f t="shared" si="30"/>
        <v>1</v>
      </c>
      <c r="CU7" s="9">
        <f t="shared" si="31"/>
        <v>1</v>
      </c>
      <c r="CV7" s="9">
        <f t="shared" si="32"/>
        <v>1</v>
      </c>
    </row>
    <row r="8" spans="1:100" x14ac:dyDescent="0.3">
      <c r="A8" s="9" t="s">
        <v>291</v>
      </c>
      <c r="B8" s="9" t="s">
        <v>79</v>
      </c>
      <c r="C8" s="9">
        <v>43.566504000000002</v>
      </c>
      <c r="D8" s="9">
        <v>-79.680149</v>
      </c>
      <c r="E8" s="9">
        <v>16.205476833770209</v>
      </c>
      <c r="F8" s="13">
        <v>43658</v>
      </c>
      <c r="G8" s="11">
        <f t="shared" si="0"/>
        <v>0</v>
      </c>
      <c r="R8" s="32">
        <f t="shared" si="1"/>
        <v>0</v>
      </c>
      <c r="V8" s="19">
        <f t="shared" si="2"/>
        <v>0</v>
      </c>
      <c r="Y8" s="35">
        <f t="shared" si="3"/>
        <v>0</v>
      </c>
      <c r="AB8" s="10">
        <f t="shared" si="4"/>
        <v>0</v>
      </c>
      <c r="AG8" s="32">
        <f t="shared" si="5"/>
        <v>0</v>
      </c>
      <c r="AJ8" s="19">
        <f t="shared" si="6"/>
        <v>0</v>
      </c>
      <c r="AL8" s="19">
        <f t="shared" si="7"/>
        <v>0</v>
      </c>
      <c r="AO8" s="19">
        <f t="shared" si="8"/>
        <v>0</v>
      </c>
      <c r="AS8" s="33">
        <f t="shared" si="9"/>
        <v>0</v>
      </c>
      <c r="BB8" s="40">
        <v>1</v>
      </c>
      <c r="BD8" s="44">
        <f t="shared" si="10"/>
        <v>2</v>
      </c>
      <c r="BF8" s="40">
        <v>2</v>
      </c>
      <c r="BL8" s="57">
        <f t="shared" si="33"/>
        <v>3</v>
      </c>
      <c r="BN8" s="9">
        <f t="shared" si="11"/>
        <v>1</v>
      </c>
      <c r="BO8" s="9">
        <v>4</v>
      </c>
      <c r="BP8" s="9">
        <v>0</v>
      </c>
      <c r="BQ8" s="9">
        <v>5</v>
      </c>
      <c r="BS8" s="9" t="s">
        <v>107</v>
      </c>
      <c r="BW8" s="9">
        <f t="shared" si="12"/>
        <v>0</v>
      </c>
      <c r="BX8" s="9">
        <f t="shared" si="13"/>
        <v>0</v>
      </c>
      <c r="BY8" s="9">
        <f t="shared" si="14"/>
        <v>0</v>
      </c>
      <c r="BZ8" s="9">
        <f t="shared" si="15"/>
        <v>0</v>
      </c>
      <c r="CA8" s="9">
        <f t="shared" si="16"/>
        <v>0</v>
      </c>
      <c r="CB8" s="9">
        <f t="shared" si="17"/>
        <v>0</v>
      </c>
      <c r="CC8" s="9">
        <f t="shared" si="18"/>
        <v>1</v>
      </c>
      <c r="CD8" s="9">
        <f t="shared" si="19"/>
        <v>2</v>
      </c>
      <c r="CE8" s="9">
        <f t="shared" si="20"/>
        <v>2</v>
      </c>
      <c r="CF8" s="9">
        <f t="shared" si="21"/>
        <v>3</v>
      </c>
      <c r="CG8" s="9">
        <f t="shared" si="22"/>
        <v>0</v>
      </c>
      <c r="CI8" s="9">
        <f t="shared" si="23"/>
        <v>5</v>
      </c>
      <c r="CK8" s="9">
        <f t="shared" si="24"/>
        <v>0</v>
      </c>
      <c r="CM8" s="9">
        <f t="shared" si="25"/>
        <v>1</v>
      </c>
      <c r="CN8" s="9">
        <f t="shared" si="26"/>
        <v>2</v>
      </c>
      <c r="CO8" s="9">
        <f t="shared" si="27"/>
        <v>0</v>
      </c>
      <c r="CQ8" s="9">
        <f t="shared" si="28"/>
        <v>0</v>
      </c>
      <c r="CR8" s="9">
        <f t="shared" si="29"/>
        <v>0</v>
      </c>
      <c r="CS8" s="9">
        <f t="shared" si="30"/>
        <v>0</v>
      </c>
      <c r="CU8" s="9">
        <f t="shared" si="31"/>
        <v>6</v>
      </c>
      <c r="CV8" s="9">
        <f t="shared" si="32"/>
        <v>4</v>
      </c>
    </row>
    <row r="9" spans="1:100" x14ac:dyDescent="0.3">
      <c r="A9" s="9" t="s">
        <v>291</v>
      </c>
      <c r="B9" s="9" t="s">
        <v>82</v>
      </c>
      <c r="C9" s="9">
        <v>43.566504000000002</v>
      </c>
      <c r="D9" s="9">
        <v>-79.680149</v>
      </c>
      <c r="E9" s="9">
        <v>16.205476833770209</v>
      </c>
      <c r="F9" s="13">
        <v>43658</v>
      </c>
      <c r="G9" s="11">
        <f t="shared" si="0"/>
        <v>0</v>
      </c>
      <c r="R9" s="32">
        <f t="shared" si="1"/>
        <v>0</v>
      </c>
      <c r="V9" s="19">
        <f t="shared" si="2"/>
        <v>0</v>
      </c>
      <c r="Y9" s="35">
        <f t="shared" si="3"/>
        <v>0</v>
      </c>
      <c r="AB9" s="10">
        <f t="shared" si="4"/>
        <v>0</v>
      </c>
      <c r="AG9" s="32">
        <f t="shared" si="5"/>
        <v>0</v>
      </c>
      <c r="AJ9" s="19">
        <f t="shared" si="6"/>
        <v>0</v>
      </c>
      <c r="AL9" s="19">
        <f t="shared" si="7"/>
        <v>0</v>
      </c>
      <c r="AO9" s="19">
        <f t="shared" si="8"/>
        <v>0</v>
      </c>
      <c r="AS9" s="33">
        <f t="shared" si="9"/>
        <v>0</v>
      </c>
      <c r="BD9" s="44">
        <f t="shared" si="10"/>
        <v>0</v>
      </c>
      <c r="BL9" s="57">
        <f t="shared" si="33"/>
        <v>0</v>
      </c>
      <c r="BN9" s="9">
        <f t="shared" si="11"/>
        <v>2</v>
      </c>
      <c r="BO9" s="9">
        <v>3</v>
      </c>
      <c r="BP9" s="9">
        <v>0</v>
      </c>
      <c r="BQ9" s="9">
        <v>5</v>
      </c>
      <c r="BS9" s="9" t="s">
        <v>109</v>
      </c>
      <c r="BW9" s="9">
        <f t="shared" si="12"/>
        <v>0</v>
      </c>
      <c r="BX9" s="9">
        <f t="shared" si="13"/>
        <v>0</v>
      </c>
      <c r="BY9" s="9">
        <f t="shared" si="14"/>
        <v>0</v>
      </c>
      <c r="BZ9" s="9">
        <f t="shared" si="15"/>
        <v>0</v>
      </c>
      <c r="CA9" s="9">
        <f t="shared" si="16"/>
        <v>0</v>
      </c>
      <c r="CB9" s="9">
        <f t="shared" si="17"/>
        <v>0</v>
      </c>
      <c r="CC9" s="9">
        <f t="shared" si="18"/>
        <v>0</v>
      </c>
      <c r="CD9" s="9">
        <f t="shared" si="19"/>
        <v>0</v>
      </c>
      <c r="CE9" s="9">
        <f t="shared" si="20"/>
        <v>0</v>
      </c>
      <c r="CF9" s="9">
        <f t="shared" si="21"/>
        <v>0</v>
      </c>
      <c r="CG9" s="9">
        <f t="shared" si="22"/>
        <v>0</v>
      </c>
      <c r="CI9" s="9">
        <f t="shared" si="23"/>
        <v>0</v>
      </c>
      <c r="CK9" s="9">
        <f t="shared" si="24"/>
        <v>0</v>
      </c>
      <c r="CM9" s="9">
        <f t="shared" si="25"/>
        <v>0</v>
      </c>
      <c r="CN9" s="9">
        <f t="shared" si="26"/>
        <v>0</v>
      </c>
      <c r="CO9" s="9">
        <f t="shared" si="27"/>
        <v>0</v>
      </c>
      <c r="CQ9" s="9">
        <f t="shared" si="28"/>
        <v>0</v>
      </c>
      <c r="CR9" s="9">
        <f t="shared" si="29"/>
        <v>0</v>
      </c>
      <c r="CS9" s="9">
        <f t="shared" si="30"/>
        <v>0</v>
      </c>
      <c r="CU9" s="9">
        <f t="shared" si="31"/>
        <v>0</v>
      </c>
      <c r="CV9" s="9">
        <f t="shared" si="32"/>
        <v>0</v>
      </c>
    </row>
    <row r="10" spans="1:100" x14ac:dyDescent="0.3">
      <c r="A10" s="9" t="s">
        <v>291</v>
      </c>
      <c r="B10" s="9" t="s">
        <v>83</v>
      </c>
      <c r="C10" s="9">
        <v>43.566504000000002</v>
      </c>
      <c r="D10" s="9">
        <v>-79.680149</v>
      </c>
      <c r="E10" s="9">
        <v>16.205476833770209</v>
      </c>
      <c r="F10" s="13">
        <v>43658</v>
      </c>
      <c r="G10" s="11">
        <f t="shared" si="0"/>
        <v>0</v>
      </c>
      <c r="R10" s="32">
        <f t="shared" si="1"/>
        <v>0</v>
      </c>
      <c r="V10" s="19">
        <f t="shared" si="2"/>
        <v>0</v>
      </c>
      <c r="Y10" s="35">
        <f t="shared" si="3"/>
        <v>0</v>
      </c>
      <c r="AB10" s="10">
        <f t="shared" si="4"/>
        <v>0</v>
      </c>
      <c r="AG10" s="32">
        <f t="shared" si="5"/>
        <v>14</v>
      </c>
      <c r="AJ10" s="19">
        <f t="shared" si="6"/>
        <v>0</v>
      </c>
      <c r="AL10" s="19">
        <f t="shared" si="7"/>
        <v>0</v>
      </c>
      <c r="AO10" s="19">
        <f t="shared" si="8"/>
        <v>0</v>
      </c>
      <c r="AS10" s="33">
        <f t="shared" si="9"/>
        <v>14</v>
      </c>
      <c r="AW10" s="18">
        <v>14</v>
      </c>
      <c r="BD10" s="44">
        <f t="shared" si="10"/>
        <v>1</v>
      </c>
      <c r="BF10" s="40">
        <v>1</v>
      </c>
      <c r="BJ10" s="47">
        <v>1</v>
      </c>
      <c r="BL10" s="57">
        <f t="shared" si="33"/>
        <v>16</v>
      </c>
      <c r="BN10" s="9">
        <f t="shared" si="11"/>
        <v>6</v>
      </c>
      <c r="BO10" s="9">
        <v>2</v>
      </c>
      <c r="BP10" s="9">
        <v>0</v>
      </c>
      <c r="BQ10" s="9">
        <v>8</v>
      </c>
      <c r="BS10" s="9" t="s">
        <v>110</v>
      </c>
      <c r="BW10" s="9">
        <f t="shared" si="12"/>
        <v>14</v>
      </c>
      <c r="BX10" s="9">
        <f t="shared" si="13"/>
        <v>0</v>
      </c>
      <c r="BY10" s="9">
        <f t="shared" si="14"/>
        <v>0</v>
      </c>
      <c r="BZ10" s="9">
        <f t="shared" si="15"/>
        <v>0</v>
      </c>
      <c r="CA10" s="9">
        <f t="shared" si="16"/>
        <v>0</v>
      </c>
      <c r="CB10" s="9">
        <f t="shared" si="17"/>
        <v>0</v>
      </c>
      <c r="CC10" s="9">
        <f t="shared" si="18"/>
        <v>0</v>
      </c>
      <c r="CD10" s="9">
        <f t="shared" si="19"/>
        <v>1</v>
      </c>
      <c r="CE10" s="9">
        <f t="shared" si="20"/>
        <v>1</v>
      </c>
      <c r="CF10" s="9">
        <f t="shared" si="21"/>
        <v>1</v>
      </c>
      <c r="CG10" s="9">
        <f t="shared" si="22"/>
        <v>0</v>
      </c>
      <c r="CI10" s="9">
        <f t="shared" si="23"/>
        <v>17</v>
      </c>
      <c r="CK10" s="9">
        <f t="shared" si="24"/>
        <v>14</v>
      </c>
      <c r="CM10" s="9">
        <f t="shared" si="25"/>
        <v>14</v>
      </c>
      <c r="CN10" s="9">
        <f t="shared" si="26"/>
        <v>1</v>
      </c>
      <c r="CO10" s="9">
        <f t="shared" si="27"/>
        <v>0</v>
      </c>
      <c r="CQ10" s="9">
        <f t="shared" si="28"/>
        <v>14</v>
      </c>
      <c r="CR10" s="9">
        <f t="shared" si="29"/>
        <v>0</v>
      </c>
      <c r="CS10" s="9">
        <f t="shared" si="30"/>
        <v>0</v>
      </c>
      <c r="CU10" s="9">
        <f t="shared" si="31"/>
        <v>5</v>
      </c>
      <c r="CV10" s="9">
        <f t="shared" si="32"/>
        <v>4</v>
      </c>
    </row>
    <row r="11" spans="1:100" x14ac:dyDescent="0.3">
      <c r="A11" s="9" t="s">
        <v>278</v>
      </c>
      <c r="B11" s="9" t="s">
        <v>79</v>
      </c>
      <c r="C11" s="9">
        <v>43.492716999999999</v>
      </c>
      <c r="D11" s="9">
        <v>-79.748080999999999</v>
      </c>
      <c r="E11" s="9">
        <v>21.577728391433972</v>
      </c>
      <c r="F11" s="13">
        <v>43655</v>
      </c>
      <c r="G11" s="11">
        <f t="shared" si="0"/>
        <v>0</v>
      </c>
      <c r="R11" s="32">
        <f t="shared" si="1"/>
        <v>0</v>
      </c>
      <c r="V11" s="19">
        <f t="shared" si="2"/>
        <v>0</v>
      </c>
      <c r="Y11" s="35">
        <f t="shared" si="3"/>
        <v>0</v>
      </c>
      <c r="AB11" s="10">
        <f t="shared" si="4"/>
        <v>0</v>
      </c>
      <c r="AG11" s="32">
        <f t="shared" si="5"/>
        <v>1</v>
      </c>
      <c r="AH11" s="29">
        <v>1</v>
      </c>
      <c r="AJ11" s="19">
        <f t="shared" si="6"/>
        <v>0</v>
      </c>
      <c r="AL11" s="19">
        <f t="shared" si="7"/>
        <v>0</v>
      </c>
      <c r="AO11" s="19">
        <f t="shared" si="8"/>
        <v>0</v>
      </c>
      <c r="AS11" s="33">
        <f t="shared" si="9"/>
        <v>0</v>
      </c>
      <c r="BD11" s="44">
        <f t="shared" si="10"/>
        <v>0</v>
      </c>
      <c r="BL11" s="57">
        <f t="shared" si="33"/>
        <v>1</v>
      </c>
      <c r="BN11" s="9">
        <f t="shared" si="11"/>
        <v>4</v>
      </c>
      <c r="BO11" s="9">
        <v>3</v>
      </c>
      <c r="BP11" s="9">
        <v>0</v>
      </c>
      <c r="BQ11" s="9">
        <v>7</v>
      </c>
      <c r="BS11" s="9" t="s">
        <v>101</v>
      </c>
      <c r="BW11" s="9">
        <f t="shared" si="12"/>
        <v>0</v>
      </c>
      <c r="BX11" s="9">
        <f t="shared" si="13"/>
        <v>0</v>
      </c>
      <c r="BY11" s="9">
        <f t="shared" si="14"/>
        <v>0</v>
      </c>
      <c r="BZ11" s="9">
        <f t="shared" si="15"/>
        <v>0</v>
      </c>
      <c r="CA11" s="9">
        <f t="shared" si="16"/>
        <v>0</v>
      </c>
      <c r="CB11" s="9">
        <f t="shared" si="17"/>
        <v>0</v>
      </c>
      <c r="CC11" s="9">
        <f t="shared" si="18"/>
        <v>0</v>
      </c>
      <c r="CD11" s="9">
        <f t="shared" si="19"/>
        <v>0</v>
      </c>
      <c r="CE11" s="9">
        <f t="shared" si="20"/>
        <v>0</v>
      </c>
      <c r="CF11" s="9">
        <f t="shared" si="21"/>
        <v>0</v>
      </c>
      <c r="CG11" s="9">
        <f t="shared" si="22"/>
        <v>0</v>
      </c>
      <c r="CI11" s="9">
        <f t="shared" si="23"/>
        <v>0</v>
      </c>
      <c r="CK11" s="9">
        <f t="shared" si="24"/>
        <v>1</v>
      </c>
      <c r="CM11" s="9">
        <f t="shared" si="25"/>
        <v>0</v>
      </c>
      <c r="CN11" s="9">
        <f t="shared" si="26"/>
        <v>0</v>
      </c>
      <c r="CO11" s="9">
        <f t="shared" si="27"/>
        <v>1</v>
      </c>
      <c r="CQ11" s="9">
        <f t="shared" si="28"/>
        <v>0</v>
      </c>
      <c r="CR11" s="9">
        <f t="shared" si="29"/>
        <v>0</v>
      </c>
      <c r="CS11" s="9">
        <f t="shared" si="30"/>
        <v>1</v>
      </c>
      <c r="CU11" s="9">
        <f t="shared" si="31"/>
        <v>0</v>
      </c>
      <c r="CV11" s="9">
        <f t="shared" si="32"/>
        <v>0</v>
      </c>
    </row>
    <row r="12" spans="1:100" x14ac:dyDescent="0.3">
      <c r="A12" s="9" t="s">
        <v>278</v>
      </c>
      <c r="B12" s="9" t="s">
        <v>82</v>
      </c>
      <c r="C12" s="9">
        <v>43.492716999999999</v>
      </c>
      <c r="D12" s="9">
        <v>-79.748080999999999</v>
      </c>
      <c r="E12" s="9">
        <v>21.577728391433972</v>
      </c>
      <c r="F12" s="13">
        <v>43655</v>
      </c>
      <c r="G12" s="11">
        <f t="shared" si="0"/>
        <v>0</v>
      </c>
      <c r="R12" s="32">
        <f t="shared" si="1"/>
        <v>0</v>
      </c>
      <c r="V12" s="19">
        <f t="shared" si="2"/>
        <v>0</v>
      </c>
      <c r="Y12" s="35">
        <f t="shared" si="3"/>
        <v>0</v>
      </c>
      <c r="AB12" s="10">
        <f t="shared" si="4"/>
        <v>0</v>
      </c>
      <c r="AG12" s="32">
        <f t="shared" si="5"/>
        <v>2</v>
      </c>
      <c r="AJ12" s="19">
        <f t="shared" si="6"/>
        <v>0</v>
      </c>
      <c r="AL12" s="19">
        <f t="shared" si="7"/>
        <v>0</v>
      </c>
      <c r="AO12" s="19">
        <f t="shared" si="8"/>
        <v>0</v>
      </c>
      <c r="AS12" s="33">
        <f t="shared" si="9"/>
        <v>2</v>
      </c>
      <c r="AW12" s="18">
        <v>2</v>
      </c>
      <c r="BD12" s="44">
        <f t="shared" si="10"/>
        <v>0</v>
      </c>
      <c r="BL12" s="57">
        <f t="shared" si="33"/>
        <v>2</v>
      </c>
      <c r="BN12" s="9">
        <f t="shared" si="11"/>
        <v>2</v>
      </c>
      <c r="BO12" s="9">
        <v>3</v>
      </c>
      <c r="BP12" s="9">
        <v>0</v>
      </c>
      <c r="BQ12" s="9">
        <v>5</v>
      </c>
      <c r="BS12" s="9" t="s">
        <v>112</v>
      </c>
      <c r="BW12" s="9">
        <f t="shared" si="12"/>
        <v>2</v>
      </c>
      <c r="BX12" s="9">
        <f t="shared" si="13"/>
        <v>0</v>
      </c>
      <c r="BY12" s="9">
        <f t="shared" si="14"/>
        <v>0</v>
      </c>
      <c r="BZ12" s="9">
        <f t="shared" si="15"/>
        <v>0</v>
      </c>
      <c r="CA12" s="9">
        <f t="shared" si="16"/>
        <v>0</v>
      </c>
      <c r="CB12" s="9">
        <f t="shared" si="17"/>
        <v>0</v>
      </c>
      <c r="CC12" s="9">
        <f t="shared" si="18"/>
        <v>0</v>
      </c>
      <c r="CD12" s="9">
        <f t="shared" si="19"/>
        <v>0</v>
      </c>
      <c r="CE12" s="9">
        <f t="shared" si="20"/>
        <v>0</v>
      </c>
      <c r="CF12" s="9">
        <f t="shared" si="21"/>
        <v>0</v>
      </c>
      <c r="CG12" s="9">
        <f t="shared" si="22"/>
        <v>0</v>
      </c>
      <c r="CI12" s="9">
        <f t="shared" si="23"/>
        <v>2</v>
      </c>
      <c r="CK12" s="9">
        <f t="shared" si="24"/>
        <v>2</v>
      </c>
      <c r="CM12" s="9">
        <f t="shared" si="25"/>
        <v>2</v>
      </c>
      <c r="CN12" s="9">
        <f t="shared" si="26"/>
        <v>0</v>
      </c>
      <c r="CO12" s="9">
        <f t="shared" si="27"/>
        <v>0</v>
      </c>
      <c r="CQ12" s="9">
        <f t="shared" si="28"/>
        <v>2</v>
      </c>
      <c r="CR12" s="9">
        <f t="shared" si="29"/>
        <v>0</v>
      </c>
      <c r="CS12" s="9">
        <f t="shared" si="30"/>
        <v>0</v>
      </c>
      <c r="CU12" s="9">
        <f t="shared" si="31"/>
        <v>1</v>
      </c>
      <c r="CV12" s="9">
        <f t="shared" si="32"/>
        <v>1</v>
      </c>
    </row>
    <row r="13" spans="1:100" x14ac:dyDescent="0.3">
      <c r="A13" s="9" t="s">
        <v>278</v>
      </c>
      <c r="B13" s="9" t="s">
        <v>83</v>
      </c>
      <c r="C13" s="9">
        <v>43.492716999999999</v>
      </c>
      <c r="D13" s="9">
        <v>-79.748080999999999</v>
      </c>
      <c r="E13" s="9">
        <v>21.577728391433972</v>
      </c>
      <c r="F13" s="13">
        <v>43655</v>
      </c>
      <c r="G13" s="11">
        <f t="shared" si="0"/>
        <v>0</v>
      </c>
      <c r="R13" s="32">
        <f t="shared" si="1"/>
        <v>0</v>
      </c>
      <c r="V13" s="19">
        <f t="shared" si="2"/>
        <v>0</v>
      </c>
      <c r="Y13" s="35">
        <f t="shared" si="3"/>
        <v>0</v>
      </c>
      <c r="AB13" s="10">
        <f t="shared" si="4"/>
        <v>0</v>
      </c>
      <c r="AG13" s="32">
        <f t="shared" si="5"/>
        <v>0</v>
      </c>
      <c r="AJ13" s="19">
        <f t="shared" si="6"/>
        <v>0</v>
      </c>
      <c r="AL13" s="19">
        <f t="shared" si="7"/>
        <v>0</v>
      </c>
      <c r="AO13" s="19">
        <f t="shared" si="8"/>
        <v>0</v>
      </c>
      <c r="AS13" s="33">
        <f t="shared" si="9"/>
        <v>0</v>
      </c>
      <c r="BD13" s="44">
        <f t="shared" si="10"/>
        <v>0</v>
      </c>
      <c r="BL13" s="57">
        <f t="shared" si="33"/>
        <v>0</v>
      </c>
      <c r="BN13" s="9">
        <f t="shared" si="11"/>
        <v>2</v>
      </c>
      <c r="BO13" s="9">
        <v>4</v>
      </c>
      <c r="BP13" s="9">
        <v>0</v>
      </c>
      <c r="BQ13" s="9">
        <v>6</v>
      </c>
      <c r="BW13" s="9">
        <f t="shared" si="12"/>
        <v>0</v>
      </c>
      <c r="BX13" s="9">
        <f t="shared" si="13"/>
        <v>0</v>
      </c>
      <c r="BY13" s="9">
        <f t="shared" si="14"/>
        <v>0</v>
      </c>
      <c r="BZ13" s="9">
        <f t="shared" si="15"/>
        <v>0</v>
      </c>
      <c r="CA13" s="9">
        <f t="shared" si="16"/>
        <v>0</v>
      </c>
      <c r="CB13" s="9">
        <f t="shared" si="17"/>
        <v>0</v>
      </c>
      <c r="CC13" s="9">
        <f t="shared" si="18"/>
        <v>0</v>
      </c>
      <c r="CD13" s="9">
        <f t="shared" si="19"/>
        <v>0</v>
      </c>
      <c r="CE13" s="9">
        <f t="shared" si="20"/>
        <v>0</v>
      </c>
      <c r="CF13" s="9">
        <f t="shared" si="21"/>
        <v>0</v>
      </c>
      <c r="CG13" s="9">
        <f t="shared" si="22"/>
        <v>0</v>
      </c>
      <c r="CI13" s="9">
        <f t="shared" si="23"/>
        <v>0</v>
      </c>
      <c r="CK13" s="9">
        <f t="shared" si="24"/>
        <v>0</v>
      </c>
      <c r="CM13" s="9">
        <f t="shared" si="25"/>
        <v>0</v>
      </c>
      <c r="CN13" s="9">
        <f t="shared" si="26"/>
        <v>0</v>
      </c>
      <c r="CO13" s="9">
        <f t="shared" si="27"/>
        <v>0</v>
      </c>
      <c r="CQ13" s="9">
        <f t="shared" si="28"/>
        <v>0</v>
      </c>
      <c r="CR13" s="9">
        <f t="shared" si="29"/>
        <v>0</v>
      </c>
      <c r="CS13" s="9">
        <f t="shared" si="30"/>
        <v>0</v>
      </c>
      <c r="CU13" s="9">
        <f t="shared" si="31"/>
        <v>0</v>
      </c>
      <c r="CV13" s="9">
        <f t="shared" si="32"/>
        <v>0</v>
      </c>
    </row>
    <row r="14" spans="1:100" x14ac:dyDescent="0.3">
      <c r="A14" s="9" t="s">
        <v>277</v>
      </c>
      <c r="B14" s="9" t="s">
        <v>79</v>
      </c>
      <c r="C14" s="9">
        <v>43.438668999999997</v>
      </c>
      <c r="D14" s="9">
        <v>-79.780878000000001</v>
      </c>
      <c r="E14" s="9">
        <v>25.047446263536923</v>
      </c>
      <c r="F14" s="13">
        <v>43655</v>
      </c>
      <c r="G14" s="11">
        <f t="shared" si="0"/>
        <v>0</v>
      </c>
      <c r="R14" s="32">
        <f t="shared" si="1"/>
        <v>0</v>
      </c>
      <c r="V14" s="19">
        <f t="shared" si="2"/>
        <v>0</v>
      </c>
      <c r="Y14" s="35">
        <f t="shared" si="3"/>
        <v>0</v>
      </c>
      <c r="AB14" s="10">
        <f t="shared" si="4"/>
        <v>0</v>
      </c>
      <c r="AG14" s="32">
        <f t="shared" si="5"/>
        <v>2</v>
      </c>
      <c r="AH14" s="29">
        <v>2</v>
      </c>
      <c r="AJ14" s="19">
        <f t="shared" si="6"/>
        <v>0</v>
      </c>
      <c r="AL14" s="19">
        <f t="shared" si="7"/>
        <v>0</v>
      </c>
      <c r="AO14" s="19">
        <f t="shared" si="8"/>
        <v>0</v>
      </c>
      <c r="AS14" s="33">
        <f t="shared" si="9"/>
        <v>0</v>
      </c>
      <c r="BD14" s="44">
        <f t="shared" si="10"/>
        <v>0</v>
      </c>
      <c r="BL14" s="57">
        <f t="shared" si="33"/>
        <v>2</v>
      </c>
      <c r="BN14" s="9">
        <f t="shared" si="11"/>
        <v>1</v>
      </c>
      <c r="BO14" s="9">
        <v>1</v>
      </c>
      <c r="BP14" s="9">
        <v>0</v>
      </c>
      <c r="BQ14" s="9">
        <v>2</v>
      </c>
      <c r="BS14" s="9" t="s">
        <v>113</v>
      </c>
      <c r="BW14" s="9">
        <f t="shared" si="12"/>
        <v>0</v>
      </c>
      <c r="BX14" s="9">
        <f t="shared" si="13"/>
        <v>0</v>
      </c>
      <c r="BY14" s="9">
        <f t="shared" si="14"/>
        <v>0</v>
      </c>
      <c r="BZ14" s="9">
        <f t="shared" si="15"/>
        <v>0</v>
      </c>
      <c r="CA14" s="9">
        <f t="shared" si="16"/>
        <v>0</v>
      </c>
      <c r="CB14" s="9">
        <f t="shared" si="17"/>
        <v>0</v>
      </c>
      <c r="CC14" s="9">
        <f t="shared" si="18"/>
        <v>0</v>
      </c>
      <c r="CD14" s="9">
        <f t="shared" si="19"/>
        <v>0</v>
      </c>
      <c r="CE14" s="9">
        <f t="shared" si="20"/>
        <v>0</v>
      </c>
      <c r="CF14" s="9">
        <f t="shared" si="21"/>
        <v>0</v>
      </c>
      <c r="CG14" s="9">
        <f t="shared" si="22"/>
        <v>0</v>
      </c>
      <c r="CI14" s="9">
        <f t="shared" si="23"/>
        <v>0</v>
      </c>
      <c r="CK14" s="9">
        <f t="shared" si="24"/>
        <v>2</v>
      </c>
      <c r="CM14" s="9">
        <f t="shared" si="25"/>
        <v>0</v>
      </c>
      <c r="CN14" s="9">
        <f t="shared" si="26"/>
        <v>0</v>
      </c>
      <c r="CO14" s="9">
        <f t="shared" si="27"/>
        <v>2</v>
      </c>
      <c r="CQ14" s="9">
        <f t="shared" si="28"/>
        <v>0</v>
      </c>
      <c r="CR14" s="9">
        <f t="shared" si="29"/>
        <v>0</v>
      </c>
      <c r="CS14" s="9">
        <f t="shared" si="30"/>
        <v>2</v>
      </c>
      <c r="CU14" s="9">
        <f t="shared" si="31"/>
        <v>0</v>
      </c>
      <c r="CV14" s="9">
        <f t="shared" si="32"/>
        <v>0</v>
      </c>
    </row>
    <row r="15" spans="1:100" x14ac:dyDescent="0.3">
      <c r="A15" s="9" t="s">
        <v>277</v>
      </c>
      <c r="B15" s="9" t="s">
        <v>82</v>
      </c>
      <c r="C15" s="9">
        <v>43.438668999999997</v>
      </c>
      <c r="D15" s="9">
        <v>-79.780878000000001</v>
      </c>
      <c r="E15" s="9">
        <v>25.047446263536923</v>
      </c>
      <c r="F15" s="13">
        <v>43655</v>
      </c>
      <c r="G15" s="11">
        <f t="shared" si="0"/>
        <v>0</v>
      </c>
      <c r="R15" s="32">
        <f t="shared" si="1"/>
        <v>0</v>
      </c>
      <c r="V15" s="19">
        <f t="shared" si="2"/>
        <v>0</v>
      </c>
      <c r="Y15" s="35">
        <f t="shared" si="3"/>
        <v>0</v>
      </c>
      <c r="AB15" s="10">
        <f t="shared" si="4"/>
        <v>0</v>
      </c>
      <c r="AG15" s="32">
        <f t="shared" si="5"/>
        <v>0</v>
      </c>
      <c r="AJ15" s="19">
        <f t="shared" si="6"/>
        <v>0</v>
      </c>
      <c r="AL15" s="19">
        <f t="shared" si="7"/>
        <v>0</v>
      </c>
      <c r="AO15" s="19">
        <f t="shared" si="8"/>
        <v>0</v>
      </c>
      <c r="AS15" s="33">
        <f t="shared" si="9"/>
        <v>0</v>
      </c>
      <c r="BD15" s="44">
        <f t="shared" si="10"/>
        <v>0</v>
      </c>
      <c r="BL15" s="57">
        <f t="shared" si="33"/>
        <v>0</v>
      </c>
      <c r="BN15" s="9">
        <f t="shared" si="11"/>
        <v>6</v>
      </c>
      <c r="BO15" s="9">
        <v>3</v>
      </c>
      <c r="BP15" s="9">
        <v>0</v>
      </c>
      <c r="BQ15" s="9">
        <v>9</v>
      </c>
      <c r="BS15" s="9" t="s">
        <v>115</v>
      </c>
      <c r="BW15" s="9">
        <f t="shared" si="12"/>
        <v>0</v>
      </c>
      <c r="BX15" s="9">
        <f t="shared" si="13"/>
        <v>0</v>
      </c>
      <c r="BY15" s="9">
        <f t="shared" si="14"/>
        <v>0</v>
      </c>
      <c r="BZ15" s="9">
        <f t="shared" si="15"/>
        <v>0</v>
      </c>
      <c r="CA15" s="9">
        <f t="shared" si="16"/>
        <v>0</v>
      </c>
      <c r="CB15" s="9">
        <f t="shared" si="17"/>
        <v>0</v>
      </c>
      <c r="CC15" s="9">
        <f t="shared" si="18"/>
        <v>0</v>
      </c>
      <c r="CD15" s="9">
        <f t="shared" si="19"/>
        <v>0</v>
      </c>
      <c r="CE15" s="9">
        <f t="shared" si="20"/>
        <v>0</v>
      </c>
      <c r="CF15" s="9">
        <f t="shared" si="21"/>
        <v>0</v>
      </c>
      <c r="CG15" s="9">
        <f t="shared" si="22"/>
        <v>0</v>
      </c>
      <c r="CI15" s="9">
        <f t="shared" si="23"/>
        <v>0</v>
      </c>
      <c r="CK15" s="9">
        <f t="shared" si="24"/>
        <v>0</v>
      </c>
      <c r="CM15" s="9">
        <f t="shared" si="25"/>
        <v>0</v>
      </c>
      <c r="CN15" s="9">
        <f t="shared" si="26"/>
        <v>0</v>
      </c>
      <c r="CO15" s="9">
        <f t="shared" si="27"/>
        <v>0</v>
      </c>
      <c r="CQ15" s="9">
        <f t="shared" si="28"/>
        <v>0</v>
      </c>
      <c r="CR15" s="9">
        <f t="shared" si="29"/>
        <v>0</v>
      </c>
      <c r="CS15" s="9">
        <f t="shared" si="30"/>
        <v>0</v>
      </c>
      <c r="CU15" s="9">
        <f t="shared" si="31"/>
        <v>0</v>
      </c>
      <c r="CV15" s="9">
        <f t="shared" si="32"/>
        <v>0</v>
      </c>
    </row>
    <row r="16" spans="1:100" x14ac:dyDescent="0.3">
      <c r="A16" s="9" t="s">
        <v>277</v>
      </c>
      <c r="B16" s="9" t="s">
        <v>83</v>
      </c>
      <c r="C16" s="9">
        <v>43.438668999999997</v>
      </c>
      <c r="D16" s="9">
        <v>-79.780878000000001</v>
      </c>
      <c r="E16" s="9">
        <v>25.047446263536923</v>
      </c>
      <c r="F16" s="13">
        <v>43655</v>
      </c>
      <c r="G16" s="11">
        <f t="shared" si="0"/>
        <v>0</v>
      </c>
      <c r="R16" s="32">
        <f t="shared" si="1"/>
        <v>0</v>
      </c>
      <c r="V16" s="19">
        <f t="shared" si="2"/>
        <v>0</v>
      </c>
      <c r="Y16" s="35">
        <f t="shared" si="3"/>
        <v>0</v>
      </c>
      <c r="AB16" s="10">
        <f t="shared" si="4"/>
        <v>0</v>
      </c>
      <c r="AG16" s="32">
        <f t="shared" si="5"/>
        <v>6</v>
      </c>
      <c r="AH16" s="29">
        <v>6</v>
      </c>
      <c r="AJ16" s="19">
        <f t="shared" si="6"/>
        <v>0</v>
      </c>
      <c r="AL16" s="19">
        <f t="shared" si="7"/>
        <v>0</v>
      </c>
      <c r="AO16" s="19">
        <f t="shared" si="8"/>
        <v>0</v>
      </c>
      <c r="AS16" s="33">
        <f t="shared" si="9"/>
        <v>0</v>
      </c>
      <c r="BD16" s="44">
        <f t="shared" si="10"/>
        <v>0</v>
      </c>
      <c r="BL16" s="57">
        <f t="shared" si="33"/>
        <v>6</v>
      </c>
      <c r="BN16" s="9">
        <f t="shared" si="11"/>
        <v>3</v>
      </c>
      <c r="BO16" s="9">
        <v>2</v>
      </c>
      <c r="BP16" s="9">
        <v>0</v>
      </c>
      <c r="BQ16" s="9">
        <v>5</v>
      </c>
      <c r="BW16" s="9">
        <f t="shared" si="12"/>
        <v>0</v>
      </c>
      <c r="BX16" s="9">
        <f t="shared" si="13"/>
        <v>0</v>
      </c>
      <c r="BY16" s="9">
        <f t="shared" si="14"/>
        <v>0</v>
      </c>
      <c r="BZ16" s="9">
        <f t="shared" si="15"/>
        <v>0</v>
      </c>
      <c r="CA16" s="9">
        <f t="shared" si="16"/>
        <v>0</v>
      </c>
      <c r="CB16" s="9">
        <f t="shared" si="17"/>
        <v>0</v>
      </c>
      <c r="CC16" s="9">
        <f t="shared" si="18"/>
        <v>0</v>
      </c>
      <c r="CD16" s="9">
        <f t="shared" si="19"/>
        <v>0</v>
      </c>
      <c r="CE16" s="9">
        <f t="shared" si="20"/>
        <v>0</v>
      </c>
      <c r="CF16" s="9">
        <f t="shared" si="21"/>
        <v>0</v>
      </c>
      <c r="CG16" s="9">
        <f t="shared" si="22"/>
        <v>0</v>
      </c>
      <c r="CI16" s="9">
        <f t="shared" si="23"/>
        <v>0</v>
      </c>
      <c r="CK16" s="9">
        <f t="shared" si="24"/>
        <v>6</v>
      </c>
      <c r="CM16" s="9">
        <f t="shared" si="25"/>
        <v>0</v>
      </c>
      <c r="CN16" s="9">
        <f t="shared" si="26"/>
        <v>0</v>
      </c>
      <c r="CO16" s="9">
        <f t="shared" si="27"/>
        <v>6</v>
      </c>
      <c r="CQ16" s="9">
        <f t="shared" si="28"/>
        <v>0</v>
      </c>
      <c r="CR16" s="9">
        <f t="shared" si="29"/>
        <v>0</v>
      </c>
      <c r="CS16" s="9">
        <f t="shared" si="30"/>
        <v>6</v>
      </c>
      <c r="CU16" s="9">
        <f t="shared" si="31"/>
        <v>0</v>
      </c>
      <c r="CV16" s="9">
        <f t="shared" si="32"/>
        <v>0</v>
      </c>
    </row>
    <row r="17" spans="1:100" x14ac:dyDescent="0.3">
      <c r="A17" s="9" t="s">
        <v>256</v>
      </c>
      <c r="B17" s="9" t="s">
        <v>79</v>
      </c>
      <c r="C17" s="9">
        <v>43.433301999999998</v>
      </c>
      <c r="D17" s="9">
        <v>-79.902403000000007</v>
      </c>
      <c r="E17" s="9">
        <v>30.324324798716887</v>
      </c>
      <c r="F17" s="13">
        <v>43649</v>
      </c>
      <c r="G17" s="11">
        <f t="shared" si="0"/>
        <v>0</v>
      </c>
      <c r="R17" s="32">
        <f t="shared" si="1"/>
        <v>0</v>
      </c>
      <c r="V17" s="19">
        <f t="shared" si="2"/>
        <v>0</v>
      </c>
      <c r="Y17" s="35">
        <f t="shared" si="3"/>
        <v>0</v>
      </c>
      <c r="AB17" s="10">
        <f t="shared" si="4"/>
        <v>0</v>
      </c>
      <c r="AG17" s="32">
        <f t="shared" si="5"/>
        <v>3</v>
      </c>
      <c r="AJ17" s="19">
        <f t="shared" si="6"/>
        <v>0</v>
      </c>
      <c r="AL17" s="19">
        <f t="shared" si="7"/>
        <v>0</v>
      </c>
      <c r="AO17" s="19">
        <f t="shared" si="8"/>
        <v>0</v>
      </c>
      <c r="AS17" s="33">
        <f t="shared" si="9"/>
        <v>3</v>
      </c>
      <c r="AT17" s="18">
        <v>3</v>
      </c>
      <c r="BD17" s="44">
        <f t="shared" si="10"/>
        <v>0</v>
      </c>
      <c r="BL17" s="57">
        <f t="shared" si="33"/>
        <v>3</v>
      </c>
      <c r="BN17" s="9" t="e">
        <f t="shared" si="11"/>
        <v>#VALUE!</v>
      </c>
      <c r="BO17" s="9" t="s">
        <v>80</v>
      </c>
      <c r="BP17" s="9" t="s">
        <v>80</v>
      </c>
      <c r="BQ17" s="9" t="s">
        <v>80</v>
      </c>
      <c r="BW17" s="9">
        <f t="shared" si="12"/>
        <v>3</v>
      </c>
      <c r="BX17" s="9">
        <f t="shared" si="13"/>
        <v>0</v>
      </c>
      <c r="BY17" s="9">
        <f t="shared" si="14"/>
        <v>0</v>
      </c>
      <c r="BZ17" s="9">
        <f t="shared" si="15"/>
        <v>0</v>
      </c>
      <c r="CA17" s="9">
        <f t="shared" si="16"/>
        <v>0</v>
      </c>
      <c r="CB17" s="9">
        <f t="shared" si="17"/>
        <v>0</v>
      </c>
      <c r="CC17" s="9">
        <f t="shared" si="18"/>
        <v>0</v>
      </c>
      <c r="CD17" s="9">
        <f t="shared" si="19"/>
        <v>0</v>
      </c>
      <c r="CE17" s="9">
        <f t="shared" si="20"/>
        <v>0</v>
      </c>
      <c r="CF17" s="9">
        <f t="shared" si="21"/>
        <v>0</v>
      </c>
      <c r="CG17" s="9">
        <f t="shared" si="22"/>
        <v>0</v>
      </c>
      <c r="CI17" s="9">
        <f t="shared" si="23"/>
        <v>3</v>
      </c>
      <c r="CK17" s="9">
        <f t="shared" si="24"/>
        <v>3</v>
      </c>
      <c r="CM17" s="9">
        <f t="shared" si="25"/>
        <v>3</v>
      </c>
      <c r="CN17" s="9">
        <f t="shared" si="26"/>
        <v>0</v>
      </c>
      <c r="CO17" s="9">
        <f t="shared" si="27"/>
        <v>0</v>
      </c>
      <c r="CQ17" s="9">
        <f t="shared" si="28"/>
        <v>3</v>
      </c>
      <c r="CR17" s="9">
        <f t="shared" si="29"/>
        <v>0</v>
      </c>
      <c r="CS17" s="9">
        <f t="shared" si="30"/>
        <v>0</v>
      </c>
      <c r="CU17" s="9">
        <f t="shared" si="31"/>
        <v>1</v>
      </c>
      <c r="CV17" s="9">
        <f t="shared" si="32"/>
        <v>1</v>
      </c>
    </row>
    <row r="18" spans="1:100" x14ac:dyDescent="0.3">
      <c r="A18" s="9" t="s">
        <v>256</v>
      </c>
      <c r="B18" s="9" t="s">
        <v>82</v>
      </c>
      <c r="C18" s="9">
        <v>43.433301999999998</v>
      </c>
      <c r="D18" s="9">
        <v>-79.902403000000007</v>
      </c>
      <c r="E18" s="9">
        <v>30.324324798716887</v>
      </c>
      <c r="F18" s="13">
        <v>43649</v>
      </c>
      <c r="G18" s="11">
        <f t="shared" si="0"/>
        <v>0</v>
      </c>
      <c r="R18" s="32">
        <f t="shared" si="1"/>
        <v>0</v>
      </c>
      <c r="V18" s="19">
        <f t="shared" si="2"/>
        <v>0</v>
      </c>
      <c r="Y18" s="35">
        <f t="shared" si="3"/>
        <v>0</v>
      </c>
      <c r="AB18" s="10">
        <f t="shared" si="4"/>
        <v>0</v>
      </c>
      <c r="AG18" s="32">
        <f t="shared" si="5"/>
        <v>6</v>
      </c>
      <c r="AH18" s="29">
        <v>1</v>
      </c>
      <c r="AJ18" s="19">
        <f t="shared" si="6"/>
        <v>0</v>
      </c>
      <c r="AL18" s="19">
        <f t="shared" si="7"/>
        <v>0</v>
      </c>
      <c r="AO18" s="19">
        <f t="shared" si="8"/>
        <v>0</v>
      </c>
      <c r="AS18" s="33">
        <f t="shared" si="9"/>
        <v>5</v>
      </c>
      <c r="AT18" s="18">
        <v>3</v>
      </c>
      <c r="AU18" s="18">
        <v>2</v>
      </c>
      <c r="BD18" s="44">
        <f t="shared" si="10"/>
        <v>0</v>
      </c>
      <c r="BL18" s="57">
        <f t="shared" si="33"/>
        <v>6</v>
      </c>
      <c r="BN18" s="9">
        <f t="shared" si="11"/>
        <v>2</v>
      </c>
      <c r="BO18" s="9">
        <v>3</v>
      </c>
      <c r="BP18" s="9">
        <v>0</v>
      </c>
      <c r="BQ18" s="9">
        <v>5</v>
      </c>
      <c r="BS18" s="9" t="s">
        <v>117</v>
      </c>
      <c r="BW18" s="9">
        <f t="shared" si="12"/>
        <v>5</v>
      </c>
      <c r="BX18" s="9">
        <f t="shared" si="13"/>
        <v>0</v>
      </c>
      <c r="BY18" s="9">
        <f t="shared" si="14"/>
        <v>0</v>
      </c>
      <c r="BZ18" s="9">
        <f t="shared" si="15"/>
        <v>0</v>
      </c>
      <c r="CA18" s="9">
        <f t="shared" si="16"/>
        <v>0</v>
      </c>
      <c r="CB18" s="9">
        <f t="shared" si="17"/>
        <v>0</v>
      </c>
      <c r="CC18" s="9">
        <f t="shared" si="18"/>
        <v>0</v>
      </c>
      <c r="CD18" s="9">
        <f t="shared" si="19"/>
        <v>0</v>
      </c>
      <c r="CE18" s="9">
        <f t="shared" si="20"/>
        <v>0</v>
      </c>
      <c r="CF18" s="9">
        <f t="shared" si="21"/>
        <v>0</v>
      </c>
      <c r="CG18" s="9">
        <f t="shared" si="22"/>
        <v>0</v>
      </c>
      <c r="CI18" s="9">
        <f t="shared" si="23"/>
        <v>5</v>
      </c>
      <c r="CK18" s="9">
        <f t="shared" si="24"/>
        <v>6</v>
      </c>
      <c r="CM18" s="9">
        <f t="shared" si="25"/>
        <v>5</v>
      </c>
      <c r="CN18" s="9">
        <f t="shared" si="26"/>
        <v>0</v>
      </c>
      <c r="CO18" s="9">
        <f t="shared" si="27"/>
        <v>1</v>
      </c>
      <c r="CQ18" s="9">
        <f t="shared" si="28"/>
        <v>5</v>
      </c>
      <c r="CR18" s="9">
        <f t="shared" si="29"/>
        <v>0</v>
      </c>
      <c r="CS18" s="9">
        <f t="shared" si="30"/>
        <v>1</v>
      </c>
      <c r="CU18" s="9">
        <f t="shared" si="31"/>
        <v>1</v>
      </c>
      <c r="CV18" s="9">
        <f t="shared" si="32"/>
        <v>1</v>
      </c>
    </row>
    <row r="19" spans="1:100" x14ac:dyDescent="0.3">
      <c r="A19" s="9" t="s">
        <v>256</v>
      </c>
      <c r="B19" s="9" t="s">
        <v>83</v>
      </c>
      <c r="C19" s="9">
        <v>43.433301999999998</v>
      </c>
      <c r="D19" s="9">
        <v>-79.902403000000007</v>
      </c>
      <c r="E19" s="9">
        <v>30.324324798716887</v>
      </c>
      <c r="F19" s="13">
        <v>43649</v>
      </c>
      <c r="G19" s="11">
        <f t="shared" si="0"/>
        <v>0</v>
      </c>
      <c r="R19" s="32">
        <f t="shared" si="1"/>
        <v>0</v>
      </c>
      <c r="V19" s="19">
        <f t="shared" si="2"/>
        <v>0</v>
      </c>
      <c r="Y19" s="35">
        <f t="shared" si="3"/>
        <v>0</v>
      </c>
      <c r="AB19" s="10">
        <f t="shared" si="4"/>
        <v>0</v>
      </c>
      <c r="AG19" s="32">
        <f t="shared" si="5"/>
        <v>1</v>
      </c>
      <c r="AJ19" s="19">
        <f t="shared" si="6"/>
        <v>0</v>
      </c>
      <c r="AL19" s="19">
        <f t="shared" si="7"/>
        <v>0</v>
      </c>
      <c r="AO19" s="19">
        <f t="shared" si="8"/>
        <v>0</v>
      </c>
      <c r="AS19" s="33">
        <f t="shared" si="9"/>
        <v>1</v>
      </c>
      <c r="AT19" s="18">
        <v>1</v>
      </c>
      <c r="BD19" s="44">
        <f t="shared" si="10"/>
        <v>0</v>
      </c>
      <c r="BL19" s="57">
        <f t="shared" si="33"/>
        <v>1</v>
      </c>
      <c r="BN19" s="9">
        <f t="shared" si="11"/>
        <v>6</v>
      </c>
      <c r="BO19" s="9">
        <v>3</v>
      </c>
      <c r="BP19" s="9">
        <v>0</v>
      </c>
      <c r="BQ19" s="9">
        <v>9</v>
      </c>
      <c r="BS19" s="9" t="s">
        <v>119</v>
      </c>
      <c r="BW19" s="9">
        <f t="shared" si="12"/>
        <v>1</v>
      </c>
      <c r="BX19" s="9">
        <f t="shared" si="13"/>
        <v>0</v>
      </c>
      <c r="BY19" s="9">
        <f t="shared" si="14"/>
        <v>0</v>
      </c>
      <c r="BZ19" s="9">
        <f t="shared" si="15"/>
        <v>0</v>
      </c>
      <c r="CA19" s="9">
        <f t="shared" si="16"/>
        <v>0</v>
      </c>
      <c r="CB19" s="9">
        <f t="shared" si="17"/>
        <v>0</v>
      </c>
      <c r="CC19" s="9">
        <f t="shared" si="18"/>
        <v>0</v>
      </c>
      <c r="CD19" s="9">
        <f t="shared" si="19"/>
        <v>0</v>
      </c>
      <c r="CE19" s="9">
        <f t="shared" si="20"/>
        <v>0</v>
      </c>
      <c r="CF19" s="9">
        <f t="shared" si="21"/>
        <v>0</v>
      </c>
      <c r="CG19" s="9">
        <f t="shared" si="22"/>
        <v>0</v>
      </c>
      <c r="CI19" s="9">
        <f t="shared" si="23"/>
        <v>1</v>
      </c>
      <c r="CK19" s="9">
        <f t="shared" si="24"/>
        <v>1</v>
      </c>
      <c r="CM19" s="9">
        <f t="shared" si="25"/>
        <v>1</v>
      </c>
      <c r="CN19" s="9">
        <f t="shared" si="26"/>
        <v>0</v>
      </c>
      <c r="CO19" s="9">
        <f t="shared" si="27"/>
        <v>0</v>
      </c>
      <c r="CQ19" s="9">
        <f t="shared" si="28"/>
        <v>1</v>
      </c>
      <c r="CR19" s="9">
        <f t="shared" si="29"/>
        <v>0</v>
      </c>
      <c r="CS19" s="9">
        <f t="shared" si="30"/>
        <v>0</v>
      </c>
      <c r="CU19" s="9">
        <f t="shared" si="31"/>
        <v>1</v>
      </c>
      <c r="CV19" s="9">
        <f t="shared" si="32"/>
        <v>1</v>
      </c>
    </row>
    <row r="20" spans="1:100" x14ac:dyDescent="0.3">
      <c r="A20" s="9" t="s">
        <v>292</v>
      </c>
      <c r="B20" s="9" t="s">
        <v>79</v>
      </c>
      <c r="C20" s="9">
        <v>43.457450999999999</v>
      </c>
      <c r="D20" s="9">
        <v>-79.866815000000003</v>
      </c>
      <c r="E20" s="9">
        <v>27.942248666842435</v>
      </c>
      <c r="F20" s="13">
        <v>43661</v>
      </c>
      <c r="G20" s="11">
        <f t="shared" si="0"/>
        <v>0</v>
      </c>
      <c r="R20" s="32">
        <f t="shared" si="1"/>
        <v>0</v>
      </c>
      <c r="V20" s="19">
        <f t="shared" si="2"/>
        <v>0</v>
      </c>
      <c r="Y20" s="35">
        <f t="shared" si="3"/>
        <v>0</v>
      </c>
      <c r="AB20" s="10">
        <f t="shared" si="4"/>
        <v>0</v>
      </c>
      <c r="AG20" s="32">
        <f t="shared" si="5"/>
        <v>1</v>
      </c>
      <c r="AH20" s="29">
        <v>1</v>
      </c>
      <c r="AJ20" s="19">
        <f t="shared" si="6"/>
        <v>0</v>
      </c>
      <c r="AL20" s="19">
        <f t="shared" si="7"/>
        <v>0</v>
      </c>
      <c r="AO20" s="19">
        <f t="shared" si="8"/>
        <v>0</v>
      </c>
      <c r="AS20" s="33">
        <f t="shared" si="9"/>
        <v>0</v>
      </c>
      <c r="BD20" s="44">
        <f t="shared" si="10"/>
        <v>0</v>
      </c>
      <c r="BL20" s="57">
        <f t="shared" si="33"/>
        <v>1</v>
      </c>
      <c r="BN20" s="9">
        <f t="shared" si="11"/>
        <v>2</v>
      </c>
      <c r="BO20" s="9">
        <v>2</v>
      </c>
      <c r="BP20" s="9">
        <v>0</v>
      </c>
      <c r="BQ20" s="9">
        <v>4</v>
      </c>
      <c r="BS20" s="9" t="s">
        <v>120</v>
      </c>
      <c r="BW20" s="9">
        <f t="shared" si="12"/>
        <v>0</v>
      </c>
      <c r="BX20" s="9">
        <f t="shared" si="13"/>
        <v>0</v>
      </c>
      <c r="BY20" s="9">
        <f t="shared" si="14"/>
        <v>0</v>
      </c>
      <c r="BZ20" s="9">
        <f t="shared" si="15"/>
        <v>0</v>
      </c>
      <c r="CA20" s="9">
        <f t="shared" si="16"/>
        <v>0</v>
      </c>
      <c r="CB20" s="9">
        <f t="shared" si="17"/>
        <v>0</v>
      </c>
      <c r="CC20" s="9">
        <f t="shared" si="18"/>
        <v>0</v>
      </c>
      <c r="CD20" s="9">
        <f t="shared" si="19"/>
        <v>0</v>
      </c>
      <c r="CE20" s="9">
        <f t="shared" si="20"/>
        <v>0</v>
      </c>
      <c r="CF20" s="9">
        <f t="shared" si="21"/>
        <v>0</v>
      </c>
      <c r="CG20" s="9">
        <f t="shared" si="22"/>
        <v>0</v>
      </c>
      <c r="CI20" s="9">
        <f t="shared" si="23"/>
        <v>0</v>
      </c>
      <c r="CK20" s="9">
        <f t="shared" si="24"/>
        <v>1</v>
      </c>
      <c r="CM20" s="9">
        <f t="shared" si="25"/>
        <v>0</v>
      </c>
      <c r="CN20" s="9">
        <f t="shared" si="26"/>
        <v>0</v>
      </c>
      <c r="CO20" s="9">
        <f t="shared" si="27"/>
        <v>1</v>
      </c>
      <c r="CQ20" s="9">
        <f t="shared" si="28"/>
        <v>0</v>
      </c>
      <c r="CR20" s="9">
        <f t="shared" si="29"/>
        <v>0</v>
      </c>
      <c r="CS20" s="9">
        <f t="shared" si="30"/>
        <v>1</v>
      </c>
      <c r="CU20" s="9">
        <f t="shared" si="31"/>
        <v>0</v>
      </c>
      <c r="CV20" s="9">
        <f t="shared" si="32"/>
        <v>0</v>
      </c>
    </row>
    <row r="21" spans="1:100" x14ac:dyDescent="0.3">
      <c r="A21" s="9" t="s">
        <v>292</v>
      </c>
      <c r="B21" s="9" t="s">
        <v>82</v>
      </c>
      <c r="C21" s="9">
        <v>43.457450999999999</v>
      </c>
      <c r="D21" s="9">
        <v>-79.866815000000003</v>
      </c>
      <c r="E21" s="9">
        <v>27.942248666842435</v>
      </c>
      <c r="F21" s="13">
        <v>43661</v>
      </c>
      <c r="G21" s="11">
        <f t="shared" si="0"/>
        <v>0</v>
      </c>
      <c r="R21" s="32">
        <f t="shared" si="1"/>
        <v>0</v>
      </c>
      <c r="V21" s="19">
        <f t="shared" si="2"/>
        <v>0</v>
      </c>
      <c r="Y21" s="35">
        <f t="shared" si="3"/>
        <v>0</v>
      </c>
      <c r="AB21" s="10">
        <f t="shared" si="4"/>
        <v>0</v>
      </c>
      <c r="AG21" s="32">
        <f t="shared" si="5"/>
        <v>0</v>
      </c>
      <c r="AJ21" s="19">
        <f t="shared" si="6"/>
        <v>0</v>
      </c>
      <c r="AL21" s="19">
        <f t="shared" si="7"/>
        <v>0</v>
      </c>
      <c r="AO21" s="19">
        <f t="shared" si="8"/>
        <v>0</v>
      </c>
      <c r="AS21" s="33">
        <f t="shared" si="9"/>
        <v>0</v>
      </c>
      <c r="BD21" s="44">
        <f t="shared" si="10"/>
        <v>0</v>
      </c>
      <c r="BL21" s="57">
        <f t="shared" si="33"/>
        <v>0</v>
      </c>
      <c r="BN21" s="9">
        <f t="shared" si="11"/>
        <v>3</v>
      </c>
      <c r="BO21" s="9">
        <v>3</v>
      </c>
      <c r="BP21" s="9">
        <v>0</v>
      </c>
      <c r="BQ21" s="9">
        <v>6</v>
      </c>
      <c r="BS21" s="9" t="s">
        <v>121</v>
      </c>
      <c r="BW21" s="9">
        <f t="shared" si="12"/>
        <v>0</v>
      </c>
      <c r="BX21" s="9">
        <f t="shared" si="13"/>
        <v>0</v>
      </c>
      <c r="BY21" s="9">
        <f t="shared" si="14"/>
        <v>0</v>
      </c>
      <c r="BZ21" s="9">
        <f t="shared" si="15"/>
        <v>0</v>
      </c>
      <c r="CA21" s="9">
        <f t="shared" si="16"/>
        <v>0</v>
      </c>
      <c r="CB21" s="9">
        <f t="shared" si="17"/>
        <v>0</v>
      </c>
      <c r="CC21" s="9">
        <f t="shared" si="18"/>
        <v>0</v>
      </c>
      <c r="CD21" s="9">
        <f t="shared" si="19"/>
        <v>0</v>
      </c>
      <c r="CE21" s="9">
        <f t="shared" si="20"/>
        <v>0</v>
      </c>
      <c r="CF21" s="9">
        <f t="shared" si="21"/>
        <v>0</v>
      </c>
      <c r="CG21" s="9">
        <f t="shared" si="22"/>
        <v>0</v>
      </c>
      <c r="CI21" s="9">
        <f t="shared" si="23"/>
        <v>0</v>
      </c>
      <c r="CK21" s="9">
        <f t="shared" si="24"/>
        <v>0</v>
      </c>
      <c r="CM21" s="9">
        <f t="shared" si="25"/>
        <v>0</v>
      </c>
      <c r="CN21" s="9">
        <f t="shared" si="26"/>
        <v>0</v>
      </c>
      <c r="CO21" s="9">
        <f t="shared" si="27"/>
        <v>0</v>
      </c>
      <c r="CQ21" s="9">
        <f t="shared" si="28"/>
        <v>0</v>
      </c>
      <c r="CR21" s="9">
        <f t="shared" si="29"/>
        <v>0</v>
      </c>
      <c r="CS21" s="9">
        <f t="shared" si="30"/>
        <v>0</v>
      </c>
      <c r="CU21" s="9">
        <f t="shared" si="31"/>
        <v>0</v>
      </c>
      <c r="CV21" s="9">
        <f t="shared" si="32"/>
        <v>0</v>
      </c>
    </row>
    <row r="22" spans="1:100" x14ac:dyDescent="0.3">
      <c r="A22" s="9" t="s">
        <v>292</v>
      </c>
      <c r="B22" s="9" t="s">
        <v>83</v>
      </c>
      <c r="C22" s="9">
        <v>43.457450999999999</v>
      </c>
      <c r="D22" s="9">
        <v>-79.866815000000003</v>
      </c>
      <c r="E22" s="9">
        <v>27.942248666842435</v>
      </c>
      <c r="F22" s="13">
        <v>43661</v>
      </c>
      <c r="G22" s="11">
        <f t="shared" si="0"/>
        <v>0</v>
      </c>
      <c r="R22" s="32">
        <f t="shared" si="1"/>
        <v>0</v>
      </c>
      <c r="V22" s="19">
        <f t="shared" si="2"/>
        <v>0</v>
      </c>
      <c r="Y22" s="35">
        <f t="shared" si="3"/>
        <v>0</v>
      </c>
      <c r="AB22" s="10">
        <f t="shared" si="4"/>
        <v>0</v>
      </c>
      <c r="AG22" s="32">
        <f t="shared" si="5"/>
        <v>0</v>
      </c>
      <c r="AJ22" s="19">
        <f t="shared" si="6"/>
        <v>0</v>
      </c>
      <c r="AL22" s="19">
        <f t="shared" si="7"/>
        <v>0</v>
      </c>
      <c r="AO22" s="19">
        <f t="shared" si="8"/>
        <v>0</v>
      </c>
      <c r="AS22" s="33">
        <f t="shared" si="9"/>
        <v>0</v>
      </c>
      <c r="BD22" s="44">
        <f t="shared" si="10"/>
        <v>0</v>
      </c>
      <c r="BL22" s="57">
        <f t="shared" si="33"/>
        <v>0</v>
      </c>
      <c r="BN22" s="9">
        <f t="shared" si="11"/>
        <v>4</v>
      </c>
      <c r="BO22" s="9">
        <v>2</v>
      </c>
      <c r="BP22" s="9">
        <v>0</v>
      </c>
      <c r="BQ22" s="9">
        <v>6</v>
      </c>
      <c r="BS22" s="9" t="s">
        <v>123</v>
      </c>
      <c r="BW22" s="9">
        <f t="shared" si="12"/>
        <v>0</v>
      </c>
      <c r="BX22" s="9">
        <f t="shared" si="13"/>
        <v>0</v>
      </c>
      <c r="BY22" s="9">
        <f t="shared" si="14"/>
        <v>0</v>
      </c>
      <c r="BZ22" s="9">
        <f t="shared" si="15"/>
        <v>0</v>
      </c>
      <c r="CA22" s="9">
        <f t="shared" si="16"/>
        <v>0</v>
      </c>
      <c r="CB22" s="9">
        <f t="shared" si="17"/>
        <v>0</v>
      </c>
      <c r="CC22" s="9">
        <f t="shared" si="18"/>
        <v>0</v>
      </c>
      <c r="CD22" s="9">
        <f t="shared" si="19"/>
        <v>0</v>
      </c>
      <c r="CE22" s="9">
        <f t="shared" si="20"/>
        <v>0</v>
      </c>
      <c r="CF22" s="9">
        <f t="shared" si="21"/>
        <v>0</v>
      </c>
      <c r="CG22" s="9">
        <f t="shared" si="22"/>
        <v>0</v>
      </c>
      <c r="CI22" s="9">
        <f t="shared" si="23"/>
        <v>0</v>
      </c>
      <c r="CK22" s="9">
        <f t="shared" si="24"/>
        <v>0</v>
      </c>
      <c r="CM22" s="9">
        <f t="shared" si="25"/>
        <v>0</v>
      </c>
      <c r="CN22" s="9">
        <f t="shared" si="26"/>
        <v>0</v>
      </c>
      <c r="CO22" s="9">
        <f t="shared" si="27"/>
        <v>0</v>
      </c>
      <c r="CQ22" s="9">
        <f t="shared" si="28"/>
        <v>0</v>
      </c>
      <c r="CR22" s="9">
        <f t="shared" si="29"/>
        <v>0</v>
      </c>
      <c r="CS22" s="9">
        <f t="shared" si="30"/>
        <v>0</v>
      </c>
      <c r="CU22" s="9">
        <f t="shared" si="31"/>
        <v>0</v>
      </c>
      <c r="CV22" s="9">
        <f t="shared" si="32"/>
        <v>0</v>
      </c>
    </row>
    <row r="23" spans="1:100" x14ac:dyDescent="0.3">
      <c r="A23" s="9" t="s">
        <v>279</v>
      </c>
      <c r="B23" s="9" t="s">
        <v>79</v>
      </c>
      <c r="C23" s="9">
        <v>43.516263000000002</v>
      </c>
      <c r="D23" s="9">
        <v>-79.779219999999995</v>
      </c>
      <c r="E23" s="9">
        <v>22.159305759509927</v>
      </c>
      <c r="F23" s="13">
        <v>43655</v>
      </c>
      <c r="G23" s="11">
        <f t="shared" si="0"/>
        <v>0</v>
      </c>
      <c r="R23" s="32">
        <f t="shared" si="1"/>
        <v>11</v>
      </c>
      <c r="V23" s="19">
        <f t="shared" si="2"/>
        <v>11</v>
      </c>
      <c r="W23" s="18">
        <v>11</v>
      </c>
      <c r="Y23" s="35">
        <f t="shared" si="3"/>
        <v>0</v>
      </c>
      <c r="AB23" s="10">
        <f t="shared" si="4"/>
        <v>0</v>
      </c>
      <c r="AG23" s="32">
        <f t="shared" si="5"/>
        <v>0</v>
      </c>
      <c r="AJ23" s="19">
        <f t="shared" si="6"/>
        <v>0</v>
      </c>
      <c r="AL23" s="19">
        <f t="shared" si="7"/>
        <v>0</v>
      </c>
      <c r="AO23" s="19">
        <f t="shared" si="8"/>
        <v>0</v>
      </c>
      <c r="AS23" s="33">
        <f t="shared" si="9"/>
        <v>0</v>
      </c>
      <c r="BD23" s="44">
        <f t="shared" si="10"/>
        <v>0</v>
      </c>
      <c r="BL23" s="57">
        <f t="shared" si="33"/>
        <v>11</v>
      </c>
      <c r="BN23" s="9">
        <f t="shared" si="11"/>
        <v>3</v>
      </c>
      <c r="BO23" s="9">
        <v>4</v>
      </c>
      <c r="BP23" s="9">
        <v>0</v>
      </c>
      <c r="BQ23" s="9">
        <v>7</v>
      </c>
      <c r="BS23" s="9" t="s">
        <v>124</v>
      </c>
      <c r="BW23" s="9">
        <f t="shared" si="12"/>
        <v>0</v>
      </c>
      <c r="BX23" s="9">
        <f t="shared" si="13"/>
        <v>0</v>
      </c>
      <c r="BY23" s="9">
        <f t="shared" si="14"/>
        <v>11</v>
      </c>
      <c r="BZ23" s="9">
        <f t="shared" si="15"/>
        <v>0</v>
      </c>
      <c r="CA23" s="9">
        <f t="shared" si="16"/>
        <v>0</v>
      </c>
      <c r="CB23" s="9">
        <f t="shared" si="17"/>
        <v>0</v>
      </c>
      <c r="CC23" s="9">
        <f t="shared" si="18"/>
        <v>0</v>
      </c>
      <c r="CD23" s="9">
        <f t="shared" si="19"/>
        <v>0</v>
      </c>
      <c r="CE23" s="9">
        <f t="shared" si="20"/>
        <v>0</v>
      </c>
      <c r="CF23" s="9">
        <f t="shared" si="21"/>
        <v>0</v>
      </c>
      <c r="CG23" s="9">
        <f t="shared" si="22"/>
        <v>0</v>
      </c>
      <c r="CI23" s="9">
        <f t="shared" si="23"/>
        <v>0</v>
      </c>
      <c r="CK23" s="9">
        <f t="shared" si="24"/>
        <v>11</v>
      </c>
      <c r="CM23" s="9">
        <f t="shared" si="25"/>
        <v>11</v>
      </c>
      <c r="CN23" s="9">
        <f t="shared" si="26"/>
        <v>0</v>
      </c>
      <c r="CO23" s="9">
        <f t="shared" si="27"/>
        <v>0</v>
      </c>
      <c r="CQ23" s="9">
        <f t="shared" si="28"/>
        <v>11</v>
      </c>
      <c r="CR23" s="9">
        <f t="shared" si="29"/>
        <v>0</v>
      </c>
      <c r="CS23" s="9">
        <f t="shared" si="30"/>
        <v>0</v>
      </c>
      <c r="CU23" s="9">
        <f t="shared" si="31"/>
        <v>1</v>
      </c>
      <c r="CV23" s="9">
        <f t="shared" si="32"/>
        <v>1</v>
      </c>
    </row>
    <row r="24" spans="1:100" x14ac:dyDescent="0.3">
      <c r="A24" s="9" t="s">
        <v>279</v>
      </c>
      <c r="B24" s="9" t="s">
        <v>82</v>
      </c>
      <c r="C24" s="9">
        <v>43.516263000000002</v>
      </c>
      <c r="D24" s="9">
        <v>-79.779219999999995</v>
      </c>
      <c r="E24" s="9">
        <v>22.159305759509927</v>
      </c>
      <c r="F24" s="13">
        <v>43655</v>
      </c>
      <c r="G24" s="11">
        <f t="shared" si="0"/>
        <v>0</v>
      </c>
      <c r="R24" s="32">
        <f t="shared" si="1"/>
        <v>0</v>
      </c>
      <c r="V24" s="19">
        <f t="shared" si="2"/>
        <v>0</v>
      </c>
      <c r="Y24" s="35">
        <f t="shared" si="3"/>
        <v>0</v>
      </c>
      <c r="AB24" s="10">
        <f t="shared" si="4"/>
        <v>0</v>
      </c>
      <c r="AG24" s="32">
        <f t="shared" si="5"/>
        <v>2</v>
      </c>
      <c r="AJ24" s="19">
        <f t="shared" si="6"/>
        <v>0</v>
      </c>
      <c r="AL24" s="19">
        <f t="shared" si="7"/>
        <v>0</v>
      </c>
      <c r="AO24" s="19">
        <f t="shared" si="8"/>
        <v>0</v>
      </c>
      <c r="AS24" s="33">
        <f t="shared" si="9"/>
        <v>2</v>
      </c>
      <c r="AX24" s="18">
        <v>2</v>
      </c>
      <c r="BD24" s="44">
        <f t="shared" si="10"/>
        <v>0</v>
      </c>
      <c r="BL24" s="57">
        <f t="shared" si="33"/>
        <v>2</v>
      </c>
      <c r="BN24" s="9">
        <f t="shared" si="11"/>
        <v>4</v>
      </c>
      <c r="BO24" s="9">
        <v>3</v>
      </c>
      <c r="BP24" s="9">
        <v>0</v>
      </c>
      <c r="BQ24" s="9">
        <v>7</v>
      </c>
      <c r="BW24" s="9">
        <f t="shared" si="12"/>
        <v>2</v>
      </c>
      <c r="BX24" s="9">
        <f t="shared" si="13"/>
        <v>0</v>
      </c>
      <c r="BY24" s="9">
        <f t="shared" si="14"/>
        <v>0</v>
      </c>
      <c r="BZ24" s="9">
        <f t="shared" si="15"/>
        <v>0</v>
      </c>
      <c r="CA24" s="9">
        <f t="shared" si="16"/>
        <v>0</v>
      </c>
      <c r="CB24" s="9">
        <f t="shared" si="17"/>
        <v>0</v>
      </c>
      <c r="CC24" s="9">
        <f t="shared" si="18"/>
        <v>0</v>
      </c>
      <c r="CD24" s="9">
        <f t="shared" si="19"/>
        <v>0</v>
      </c>
      <c r="CE24" s="9">
        <f t="shared" si="20"/>
        <v>0</v>
      </c>
      <c r="CF24" s="9">
        <f t="shared" si="21"/>
        <v>0</v>
      </c>
      <c r="CG24" s="9">
        <f t="shared" si="22"/>
        <v>0</v>
      </c>
      <c r="CI24" s="9">
        <f t="shared" si="23"/>
        <v>2</v>
      </c>
      <c r="CK24" s="9">
        <f t="shared" si="24"/>
        <v>2</v>
      </c>
      <c r="CM24" s="9">
        <f t="shared" si="25"/>
        <v>2</v>
      </c>
      <c r="CN24" s="9">
        <f t="shared" si="26"/>
        <v>0</v>
      </c>
      <c r="CO24" s="9">
        <f t="shared" si="27"/>
        <v>0</v>
      </c>
      <c r="CQ24" s="9">
        <f t="shared" si="28"/>
        <v>2</v>
      </c>
      <c r="CR24" s="9">
        <f t="shared" si="29"/>
        <v>0</v>
      </c>
      <c r="CS24" s="9">
        <f t="shared" si="30"/>
        <v>0</v>
      </c>
      <c r="CU24" s="9">
        <f t="shared" si="31"/>
        <v>1</v>
      </c>
      <c r="CV24" s="9">
        <f t="shared" si="32"/>
        <v>1</v>
      </c>
    </row>
    <row r="25" spans="1:100" x14ac:dyDescent="0.3">
      <c r="A25" s="9" t="s">
        <v>279</v>
      </c>
      <c r="B25" s="9" t="s">
        <v>83</v>
      </c>
      <c r="C25" s="9">
        <v>43.516263000000002</v>
      </c>
      <c r="D25" s="9">
        <v>-79.779219999999995</v>
      </c>
      <c r="E25" s="9">
        <v>22.159305759509927</v>
      </c>
      <c r="F25" s="13">
        <v>43655</v>
      </c>
      <c r="G25" s="11">
        <f t="shared" si="0"/>
        <v>0</v>
      </c>
      <c r="R25" s="32">
        <f t="shared" si="1"/>
        <v>0</v>
      </c>
      <c r="V25" s="19">
        <f t="shared" si="2"/>
        <v>0</v>
      </c>
      <c r="Y25" s="35">
        <f t="shared" si="3"/>
        <v>0</v>
      </c>
      <c r="AB25" s="10">
        <f t="shared" si="4"/>
        <v>0</v>
      </c>
      <c r="AG25" s="32">
        <f t="shared" si="5"/>
        <v>1</v>
      </c>
      <c r="AJ25" s="19">
        <f t="shared" si="6"/>
        <v>0</v>
      </c>
      <c r="AL25" s="19">
        <f t="shared" si="7"/>
        <v>0</v>
      </c>
      <c r="AO25" s="19">
        <f t="shared" si="8"/>
        <v>0</v>
      </c>
      <c r="AS25" s="33">
        <f t="shared" si="9"/>
        <v>1</v>
      </c>
      <c r="AX25" s="18">
        <v>1</v>
      </c>
      <c r="BD25" s="44">
        <f t="shared" si="10"/>
        <v>0</v>
      </c>
      <c r="BL25" s="57">
        <f t="shared" si="33"/>
        <v>1</v>
      </c>
      <c r="BN25" s="9">
        <f t="shared" si="11"/>
        <v>4</v>
      </c>
      <c r="BO25" s="9">
        <v>5</v>
      </c>
      <c r="BP25" s="9">
        <v>0</v>
      </c>
      <c r="BQ25" s="9">
        <v>9</v>
      </c>
      <c r="BW25" s="9">
        <f t="shared" si="12"/>
        <v>1</v>
      </c>
      <c r="BX25" s="9">
        <f t="shared" si="13"/>
        <v>0</v>
      </c>
      <c r="BY25" s="9">
        <f t="shared" si="14"/>
        <v>0</v>
      </c>
      <c r="BZ25" s="9">
        <f t="shared" si="15"/>
        <v>0</v>
      </c>
      <c r="CA25" s="9">
        <f t="shared" si="16"/>
        <v>0</v>
      </c>
      <c r="CB25" s="9">
        <f t="shared" si="17"/>
        <v>0</v>
      </c>
      <c r="CC25" s="9">
        <f t="shared" si="18"/>
        <v>0</v>
      </c>
      <c r="CD25" s="9">
        <f t="shared" si="19"/>
        <v>0</v>
      </c>
      <c r="CE25" s="9">
        <f t="shared" si="20"/>
        <v>0</v>
      </c>
      <c r="CF25" s="9">
        <f t="shared" si="21"/>
        <v>0</v>
      </c>
      <c r="CG25" s="9">
        <f t="shared" si="22"/>
        <v>0</v>
      </c>
      <c r="CI25" s="9">
        <f t="shared" si="23"/>
        <v>1</v>
      </c>
      <c r="CK25" s="9">
        <f t="shared" si="24"/>
        <v>1</v>
      </c>
      <c r="CM25" s="9">
        <f t="shared" si="25"/>
        <v>1</v>
      </c>
      <c r="CN25" s="9">
        <f t="shared" si="26"/>
        <v>0</v>
      </c>
      <c r="CO25" s="9">
        <f t="shared" si="27"/>
        <v>0</v>
      </c>
      <c r="CQ25" s="9">
        <f t="shared" si="28"/>
        <v>1</v>
      </c>
      <c r="CR25" s="9">
        <f t="shared" si="29"/>
        <v>0</v>
      </c>
      <c r="CS25" s="9">
        <f t="shared" si="30"/>
        <v>0</v>
      </c>
      <c r="CU25" s="9">
        <f t="shared" si="31"/>
        <v>1</v>
      </c>
      <c r="CV25" s="9">
        <f t="shared" si="32"/>
        <v>1</v>
      </c>
    </row>
    <row r="26" spans="1:100" x14ac:dyDescent="0.3">
      <c r="A26" s="9" t="s">
        <v>287</v>
      </c>
      <c r="B26" s="9" t="s">
        <v>79</v>
      </c>
      <c r="C26" s="9">
        <v>43.589593999999998</v>
      </c>
      <c r="D26" s="9">
        <v>-79.638468000000003</v>
      </c>
      <c r="E26" s="9">
        <v>13.68268250679235</v>
      </c>
      <c r="F26" s="13">
        <v>43658</v>
      </c>
      <c r="G26" s="11">
        <f t="shared" si="0"/>
        <v>0</v>
      </c>
      <c r="R26" s="32">
        <f t="shared" si="1"/>
        <v>0</v>
      </c>
      <c r="V26" s="19">
        <f t="shared" si="2"/>
        <v>0</v>
      </c>
      <c r="Y26" s="35">
        <f t="shared" si="3"/>
        <v>0</v>
      </c>
      <c r="AB26" s="10">
        <f t="shared" si="4"/>
        <v>0</v>
      </c>
      <c r="AG26" s="32">
        <f t="shared" si="5"/>
        <v>0</v>
      </c>
      <c r="AJ26" s="19">
        <f t="shared" si="6"/>
        <v>0</v>
      </c>
      <c r="AL26" s="19">
        <f t="shared" si="7"/>
        <v>0</v>
      </c>
      <c r="AO26" s="19">
        <f t="shared" si="8"/>
        <v>0</v>
      </c>
      <c r="AS26" s="33">
        <f t="shared" si="9"/>
        <v>0</v>
      </c>
      <c r="BD26" s="44">
        <f t="shared" si="10"/>
        <v>0</v>
      </c>
      <c r="BL26" s="57">
        <f t="shared" si="33"/>
        <v>0</v>
      </c>
      <c r="BN26" s="9">
        <f t="shared" si="11"/>
        <v>5</v>
      </c>
      <c r="BO26" s="9">
        <v>2</v>
      </c>
      <c r="BP26" s="9">
        <v>0</v>
      </c>
      <c r="BQ26" s="9">
        <v>7</v>
      </c>
      <c r="BW26" s="9">
        <f t="shared" si="12"/>
        <v>0</v>
      </c>
      <c r="BX26" s="9">
        <f t="shared" si="13"/>
        <v>0</v>
      </c>
      <c r="BY26" s="9">
        <f t="shared" si="14"/>
        <v>0</v>
      </c>
      <c r="BZ26" s="9">
        <f t="shared" si="15"/>
        <v>0</v>
      </c>
      <c r="CA26" s="9">
        <f t="shared" si="16"/>
        <v>0</v>
      </c>
      <c r="CB26" s="9">
        <f t="shared" si="17"/>
        <v>0</v>
      </c>
      <c r="CC26" s="9">
        <f t="shared" si="18"/>
        <v>0</v>
      </c>
      <c r="CD26" s="9">
        <f t="shared" si="19"/>
        <v>0</v>
      </c>
      <c r="CE26" s="9">
        <f t="shared" si="20"/>
        <v>0</v>
      </c>
      <c r="CF26" s="9">
        <f t="shared" si="21"/>
        <v>0</v>
      </c>
      <c r="CG26" s="9">
        <f t="shared" si="22"/>
        <v>0</v>
      </c>
      <c r="CI26" s="9">
        <f t="shared" si="23"/>
        <v>0</v>
      </c>
      <c r="CK26" s="9">
        <f t="shared" si="24"/>
        <v>0</v>
      </c>
      <c r="CM26" s="9">
        <f t="shared" si="25"/>
        <v>0</v>
      </c>
      <c r="CN26" s="9">
        <f t="shared" si="26"/>
        <v>0</v>
      </c>
      <c r="CO26" s="9">
        <f t="shared" si="27"/>
        <v>0</v>
      </c>
      <c r="CQ26" s="9">
        <f t="shared" si="28"/>
        <v>0</v>
      </c>
      <c r="CR26" s="9">
        <f t="shared" si="29"/>
        <v>0</v>
      </c>
      <c r="CS26" s="9">
        <f t="shared" si="30"/>
        <v>0</v>
      </c>
      <c r="CU26" s="9">
        <f t="shared" si="31"/>
        <v>0</v>
      </c>
      <c r="CV26" s="9">
        <f t="shared" si="32"/>
        <v>0</v>
      </c>
    </row>
    <row r="27" spans="1:100" x14ac:dyDescent="0.3">
      <c r="A27" s="9" t="s">
        <v>287</v>
      </c>
      <c r="B27" s="9" t="s">
        <v>82</v>
      </c>
      <c r="C27" s="9">
        <v>43.589593999999998</v>
      </c>
      <c r="D27" s="9">
        <v>-79.638468000000003</v>
      </c>
      <c r="E27" s="9">
        <v>13.68268250679235</v>
      </c>
      <c r="F27" s="13">
        <v>43658</v>
      </c>
      <c r="G27" s="11">
        <f t="shared" si="0"/>
        <v>0</v>
      </c>
      <c r="R27" s="32">
        <f t="shared" si="1"/>
        <v>0</v>
      </c>
      <c r="V27" s="19">
        <f t="shared" si="2"/>
        <v>0</v>
      </c>
      <c r="Y27" s="35">
        <f t="shared" si="3"/>
        <v>0</v>
      </c>
      <c r="AB27" s="10">
        <f t="shared" si="4"/>
        <v>0</v>
      </c>
      <c r="AG27" s="32">
        <f t="shared" si="5"/>
        <v>0</v>
      </c>
      <c r="AJ27" s="19">
        <f t="shared" si="6"/>
        <v>0</v>
      </c>
      <c r="AL27" s="19">
        <f t="shared" si="7"/>
        <v>0</v>
      </c>
      <c r="AO27" s="19">
        <f t="shared" si="8"/>
        <v>0</v>
      </c>
      <c r="AS27" s="33">
        <f t="shared" si="9"/>
        <v>0</v>
      </c>
      <c r="BD27" s="44">
        <f t="shared" si="10"/>
        <v>0</v>
      </c>
      <c r="BL27" s="57">
        <f t="shared" si="33"/>
        <v>0</v>
      </c>
      <c r="BN27" s="9">
        <f t="shared" si="11"/>
        <v>2</v>
      </c>
      <c r="BO27" s="9">
        <v>2</v>
      </c>
      <c r="BP27" s="9">
        <v>0</v>
      </c>
      <c r="BQ27" s="9">
        <v>4</v>
      </c>
      <c r="BW27" s="9">
        <f t="shared" si="12"/>
        <v>0</v>
      </c>
      <c r="BX27" s="9">
        <f t="shared" si="13"/>
        <v>0</v>
      </c>
      <c r="BY27" s="9">
        <f t="shared" si="14"/>
        <v>0</v>
      </c>
      <c r="BZ27" s="9">
        <f t="shared" si="15"/>
        <v>0</v>
      </c>
      <c r="CA27" s="9">
        <f t="shared" si="16"/>
        <v>0</v>
      </c>
      <c r="CB27" s="9">
        <f t="shared" si="17"/>
        <v>0</v>
      </c>
      <c r="CC27" s="9">
        <f t="shared" si="18"/>
        <v>0</v>
      </c>
      <c r="CD27" s="9">
        <f t="shared" si="19"/>
        <v>0</v>
      </c>
      <c r="CE27" s="9">
        <f t="shared" si="20"/>
        <v>0</v>
      </c>
      <c r="CF27" s="9">
        <f t="shared" si="21"/>
        <v>0</v>
      </c>
      <c r="CG27" s="9">
        <f t="shared" si="22"/>
        <v>0</v>
      </c>
      <c r="CI27" s="9">
        <f t="shared" si="23"/>
        <v>0</v>
      </c>
      <c r="CK27" s="9">
        <f t="shared" si="24"/>
        <v>0</v>
      </c>
      <c r="CM27" s="9">
        <f t="shared" si="25"/>
        <v>0</v>
      </c>
      <c r="CN27" s="9">
        <f t="shared" si="26"/>
        <v>0</v>
      </c>
      <c r="CO27" s="9">
        <f t="shared" si="27"/>
        <v>0</v>
      </c>
      <c r="CQ27" s="9">
        <f t="shared" si="28"/>
        <v>0</v>
      </c>
      <c r="CR27" s="9">
        <f t="shared" si="29"/>
        <v>0</v>
      </c>
      <c r="CS27" s="9">
        <f t="shared" si="30"/>
        <v>0</v>
      </c>
      <c r="CU27" s="9">
        <f t="shared" si="31"/>
        <v>0</v>
      </c>
      <c r="CV27" s="9">
        <f t="shared" si="32"/>
        <v>0</v>
      </c>
    </row>
    <row r="28" spans="1:100" x14ac:dyDescent="0.3">
      <c r="A28" s="9" t="s">
        <v>287</v>
      </c>
      <c r="B28" s="9" t="s">
        <v>83</v>
      </c>
      <c r="C28" s="9">
        <v>43.589593999999998</v>
      </c>
      <c r="D28" s="9">
        <v>-79.638468000000003</v>
      </c>
      <c r="E28" s="9">
        <v>13.68268250679235</v>
      </c>
      <c r="F28" s="13">
        <v>43658</v>
      </c>
      <c r="G28" s="11">
        <f t="shared" si="0"/>
        <v>0</v>
      </c>
      <c r="R28" s="32">
        <f t="shared" si="1"/>
        <v>0</v>
      </c>
      <c r="V28" s="19">
        <f t="shared" si="2"/>
        <v>0</v>
      </c>
      <c r="Y28" s="35">
        <f t="shared" si="3"/>
        <v>0</v>
      </c>
      <c r="AB28" s="10">
        <f t="shared" si="4"/>
        <v>0</v>
      </c>
      <c r="AG28" s="32">
        <f t="shared" si="5"/>
        <v>0</v>
      </c>
      <c r="AJ28" s="19">
        <f t="shared" si="6"/>
        <v>0</v>
      </c>
      <c r="AL28" s="19">
        <f t="shared" si="7"/>
        <v>0</v>
      </c>
      <c r="AO28" s="19">
        <f t="shared" si="8"/>
        <v>0</v>
      </c>
      <c r="AS28" s="33">
        <f t="shared" si="9"/>
        <v>0</v>
      </c>
      <c r="BD28" s="44">
        <f t="shared" si="10"/>
        <v>0</v>
      </c>
      <c r="BL28" s="57">
        <f t="shared" si="33"/>
        <v>0</v>
      </c>
      <c r="BN28" s="9">
        <f t="shared" si="11"/>
        <v>4</v>
      </c>
      <c r="BO28" s="9">
        <v>4</v>
      </c>
      <c r="BP28" s="9">
        <v>0</v>
      </c>
      <c r="BQ28" s="9">
        <v>8</v>
      </c>
      <c r="BS28" s="9" t="s">
        <v>127</v>
      </c>
      <c r="BW28" s="9">
        <f t="shared" si="12"/>
        <v>0</v>
      </c>
      <c r="BX28" s="9">
        <f t="shared" si="13"/>
        <v>0</v>
      </c>
      <c r="BY28" s="9">
        <f t="shared" si="14"/>
        <v>0</v>
      </c>
      <c r="BZ28" s="9">
        <f t="shared" si="15"/>
        <v>0</v>
      </c>
      <c r="CA28" s="9">
        <f t="shared" si="16"/>
        <v>0</v>
      </c>
      <c r="CB28" s="9">
        <f t="shared" si="17"/>
        <v>0</v>
      </c>
      <c r="CC28" s="9">
        <f t="shared" si="18"/>
        <v>0</v>
      </c>
      <c r="CD28" s="9">
        <f t="shared" si="19"/>
        <v>0</v>
      </c>
      <c r="CE28" s="9">
        <f t="shared" si="20"/>
        <v>0</v>
      </c>
      <c r="CF28" s="9">
        <f t="shared" si="21"/>
        <v>0</v>
      </c>
      <c r="CG28" s="9">
        <f t="shared" si="22"/>
        <v>0</v>
      </c>
      <c r="CI28" s="9">
        <f t="shared" si="23"/>
        <v>0</v>
      </c>
      <c r="CK28" s="9">
        <f t="shared" si="24"/>
        <v>0</v>
      </c>
      <c r="CM28" s="9">
        <f t="shared" si="25"/>
        <v>0</v>
      </c>
      <c r="CN28" s="9">
        <f t="shared" si="26"/>
        <v>0</v>
      </c>
      <c r="CO28" s="9">
        <f t="shared" si="27"/>
        <v>0</v>
      </c>
      <c r="CQ28" s="9">
        <f t="shared" si="28"/>
        <v>0</v>
      </c>
      <c r="CR28" s="9">
        <f t="shared" si="29"/>
        <v>0</v>
      </c>
      <c r="CS28" s="9">
        <f t="shared" si="30"/>
        <v>0</v>
      </c>
      <c r="CU28" s="9">
        <f t="shared" si="31"/>
        <v>0</v>
      </c>
      <c r="CV28" s="9">
        <f t="shared" si="32"/>
        <v>0</v>
      </c>
    </row>
    <row r="29" spans="1:100" x14ac:dyDescent="0.3">
      <c r="A29" s="9" t="s">
        <v>264</v>
      </c>
      <c r="B29" s="9" t="s">
        <v>79</v>
      </c>
      <c r="C29" s="9">
        <v>43.534585</v>
      </c>
      <c r="D29" s="9">
        <v>-79.645432</v>
      </c>
      <c r="E29" s="9">
        <v>15.683308388215959</v>
      </c>
      <c r="F29" s="13">
        <v>43653</v>
      </c>
      <c r="G29" s="11">
        <f t="shared" si="0"/>
        <v>0</v>
      </c>
      <c r="R29" s="32">
        <f t="shared" si="1"/>
        <v>0</v>
      </c>
      <c r="V29" s="19">
        <f t="shared" si="2"/>
        <v>0</v>
      </c>
      <c r="Y29" s="35">
        <f t="shared" si="3"/>
        <v>0</v>
      </c>
      <c r="AB29" s="10">
        <f t="shared" si="4"/>
        <v>0</v>
      </c>
      <c r="AG29" s="32">
        <f t="shared" si="5"/>
        <v>0</v>
      </c>
      <c r="AJ29" s="19">
        <f t="shared" si="6"/>
        <v>0</v>
      </c>
      <c r="AL29" s="19">
        <f t="shared" si="7"/>
        <v>0</v>
      </c>
      <c r="AO29" s="19">
        <f t="shared" si="8"/>
        <v>0</v>
      </c>
      <c r="AS29" s="33">
        <f t="shared" si="9"/>
        <v>0</v>
      </c>
      <c r="BD29" s="44">
        <f t="shared" si="10"/>
        <v>0</v>
      </c>
      <c r="BL29" s="57">
        <f t="shared" si="33"/>
        <v>0</v>
      </c>
      <c r="BN29" s="9">
        <f t="shared" si="11"/>
        <v>18</v>
      </c>
      <c r="BO29" s="9">
        <v>11</v>
      </c>
      <c r="BP29" s="9">
        <v>0</v>
      </c>
      <c r="BQ29" s="9">
        <v>29</v>
      </c>
      <c r="BW29" s="9">
        <f t="shared" si="12"/>
        <v>0</v>
      </c>
      <c r="BX29" s="9">
        <f t="shared" si="13"/>
        <v>0</v>
      </c>
      <c r="BY29" s="9">
        <f t="shared" si="14"/>
        <v>0</v>
      </c>
      <c r="BZ29" s="9">
        <f t="shared" si="15"/>
        <v>0</v>
      </c>
      <c r="CA29" s="9">
        <f t="shared" si="16"/>
        <v>0</v>
      </c>
      <c r="CB29" s="9">
        <f t="shared" si="17"/>
        <v>0</v>
      </c>
      <c r="CC29" s="9">
        <f t="shared" si="18"/>
        <v>0</v>
      </c>
      <c r="CD29" s="9">
        <f t="shared" si="19"/>
        <v>0</v>
      </c>
      <c r="CE29" s="9">
        <f t="shared" si="20"/>
        <v>0</v>
      </c>
      <c r="CF29" s="9">
        <f t="shared" si="21"/>
        <v>0</v>
      </c>
      <c r="CG29" s="9">
        <f t="shared" si="22"/>
        <v>0</v>
      </c>
      <c r="CI29" s="9">
        <f t="shared" si="23"/>
        <v>0</v>
      </c>
      <c r="CK29" s="9">
        <f t="shared" si="24"/>
        <v>0</v>
      </c>
      <c r="CM29" s="9">
        <f t="shared" si="25"/>
        <v>0</v>
      </c>
      <c r="CN29" s="9">
        <f t="shared" si="26"/>
        <v>0</v>
      </c>
      <c r="CO29" s="9">
        <f t="shared" si="27"/>
        <v>0</v>
      </c>
      <c r="CQ29" s="9">
        <f t="shared" si="28"/>
        <v>0</v>
      </c>
      <c r="CR29" s="9">
        <f t="shared" si="29"/>
        <v>0</v>
      </c>
      <c r="CS29" s="9">
        <f t="shared" si="30"/>
        <v>0</v>
      </c>
      <c r="CU29" s="9">
        <f t="shared" si="31"/>
        <v>0</v>
      </c>
      <c r="CV29" s="9">
        <f t="shared" si="32"/>
        <v>0</v>
      </c>
    </row>
    <row r="30" spans="1:100" x14ac:dyDescent="0.3">
      <c r="A30" s="9" t="s">
        <v>264</v>
      </c>
      <c r="B30" s="9" t="s">
        <v>82</v>
      </c>
      <c r="C30" s="9">
        <v>43.534585</v>
      </c>
      <c r="D30" s="9">
        <v>-79.645432</v>
      </c>
      <c r="E30" s="9">
        <v>15.683308388215959</v>
      </c>
      <c r="F30" s="13">
        <v>43653</v>
      </c>
      <c r="G30" s="11">
        <f t="shared" si="0"/>
        <v>0</v>
      </c>
      <c r="R30" s="32">
        <f t="shared" si="1"/>
        <v>0</v>
      </c>
      <c r="V30" s="19">
        <f t="shared" si="2"/>
        <v>0</v>
      </c>
      <c r="Y30" s="35">
        <f t="shared" si="3"/>
        <v>0</v>
      </c>
      <c r="AB30" s="10">
        <f t="shared" si="4"/>
        <v>0</v>
      </c>
      <c r="AG30" s="32">
        <f t="shared" si="5"/>
        <v>1</v>
      </c>
      <c r="AJ30" s="19">
        <f t="shared" si="6"/>
        <v>0</v>
      </c>
      <c r="AL30" s="19">
        <f t="shared" si="7"/>
        <v>1</v>
      </c>
      <c r="AM30" s="15">
        <v>1</v>
      </c>
      <c r="AO30" s="19">
        <f t="shared" si="8"/>
        <v>0</v>
      </c>
      <c r="AS30" s="33">
        <f t="shared" si="9"/>
        <v>0</v>
      </c>
      <c r="BD30" s="44">
        <f t="shared" si="10"/>
        <v>0</v>
      </c>
      <c r="BL30" s="57">
        <f t="shared" si="33"/>
        <v>1</v>
      </c>
      <c r="BN30" s="9">
        <f t="shared" si="11"/>
        <v>3</v>
      </c>
      <c r="BO30" s="9">
        <v>5</v>
      </c>
      <c r="BP30" s="9">
        <v>0</v>
      </c>
      <c r="BQ30" s="9">
        <v>8</v>
      </c>
      <c r="BS30" s="9" t="s">
        <v>129</v>
      </c>
      <c r="BW30" s="9">
        <f t="shared" si="12"/>
        <v>0</v>
      </c>
      <c r="BX30" s="9">
        <f t="shared" si="13"/>
        <v>1</v>
      </c>
      <c r="BY30" s="9">
        <f t="shared" si="14"/>
        <v>0</v>
      </c>
      <c r="BZ30" s="9">
        <f t="shared" si="15"/>
        <v>0</v>
      </c>
      <c r="CA30" s="9">
        <f t="shared" si="16"/>
        <v>0</v>
      </c>
      <c r="CB30" s="9">
        <f t="shared" si="17"/>
        <v>0</v>
      </c>
      <c r="CC30" s="9">
        <f t="shared" si="18"/>
        <v>0</v>
      </c>
      <c r="CD30" s="9">
        <f t="shared" si="19"/>
        <v>0</v>
      </c>
      <c r="CE30" s="9">
        <f t="shared" si="20"/>
        <v>0</v>
      </c>
      <c r="CF30" s="9">
        <f t="shared" si="21"/>
        <v>0</v>
      </c>
      <c r="CG30" s="9">
        <f t="shared" si="22"/>
        <v>0</v>
      </c>
      <c r="CI30" s="9">
        <f t="shared" si="23"/>
        <v>0</v>
      </c>
      <c r="CK30" s="9">
        <f t="shared" si="24"/>
        <v>1</v>
      </c>
      <c r="CM30" s="9">
        <f t="shared" si="25"/>
        <v>0</v>
      </c>
      <c r="CN30" s="9">
        <f t="shared" si="26"/>
        <v>1</v>
      </c>
      <c r="CO30" s="9">
        <f t="shared" si="27"/>
        <v>0</v>
      </c>
      <c r="CQ30" s="9">
        <f t="shared" si="28"/>
        <v>0</v>
      </c>
      <c r="CR30" s="9">
        <f t="shared" si="29"/>
        <v>1</v>
      </c>
      <c r="CS30" s="9">
        <f t="shared" si="30"/>
        <v>0</v>
      </c>
      <c r="CU30" s="9">
        <f t="shared" si="31"/>
        <v>1</v>
      </c>
      <c r="CV30" s="9">
        <f t="shared" si="32"/>
        <v>1</v>
      </c>
    </row>
    <row r="31" spans="1:100" x14ac:dyDescent="0.3">
      <c r="A31" s="9" t="s">
        <v>264</v>
      </c>
      <c r="B31" s="9" t="s">
        <v>83</v>
      </c>
      <c r="C31" s="9">
        <v>43.534585</v>
      </c>
      <c r="D31" s="9">
        <v>-79.645432</v>
      </c>
      <c r="E31" s="9">
        <v>15.683308388215959</v>
      </c>
      <c r="F31" s="13">
        <v>43653</v>
      </c>
      <c r="G31" s="11">
        <f t="shared" si="0"/>
        <v>0</v>
      </c>
      <c r="R31" s="32">
        <f t="shared" si="1"/>
        <v>0</v>
      </c>
      <c r="V31" s="19">
        <f t="shared" si="2"/>
        <v>0</v>
      </c>
      <c r="Y31" s="35">
        <f t="shared" si="3"/>
        <v>0</v>
      </c>
      <c r="AB31" s="10">
        <f t="shared" si="4"/>
        <v>0</v>
      </c>
      <c r="AG31" s="32">
        <f t="shared" si="5"/>
        <v>2</v>
      </c>
      <c r="AJ31" s="19">
        <f t="shared" si="6"/>
        <v>0</v>
      </c>
      <c r="AL31" s="19">
        <f t="shared" si="7"/>
        <v>0</v>
      </c>
      <c r="AO31" s="19">
        <f t="shared" si="8"/>
        <v>2</v>
      </c>
      <c r="AP31" s="15">
        <v>2</v>
      </c>
      <c r="AS31" s="33">
        <f t="shared" si="9"/>
        <v>0</v>
      </c>
      <c r="BD31" s="44">
        <f t="shared" si="10"/>
        <v>0</v>
      </c>
      <c r="BL31" s="57">
        <f t="shared" si="33"/>
        <v>2</v>
      </c>
      <c r="BN31" s="9">
        <f t="shared" si="11"/>
        <v>12</v>
      </c>
      <c r="BO31" s="9">
        <v>8</v>
      </c>
      <c r="BP31" s="9">
        <v>0</v>
      </c>
      <c r="BQ31" s="9">
        <v>20</v>
      </c>
      <c r="BS31" s="9" t="s">
        <v>130</v>
      </c>
      <c r="BW31" s="9">
        <f t="shared" si="12"/>
        <v>0</v>
      </c>
      <c r="BX31" s="9">
        <f t="shared" si="13"/>
        <v>0</v>
      </c>
      <c r="BY31" s="9">
        <f t="shared" si="14"/>
        <v>0</v>
      </c>
      <c r="BZ31" s="9">
        <f t="shared" si="15"/>
        <v>0</v>
      </c>
      <c r="CA31" s="9">
        <f t="shared" si="16"/>
        <v>0</v>
      </c>
      <c r="CB31" s="9">
        <f t="shared" si="17"/>
        <v>0</v>
      </c>
      <c r="CC31" s="9">
        <f t="shared" si="18"/>
        <v>0</v>
      </c>
      <c r="CD31" s="9">
        <f t="shared" si="19"/>
        <v>0</v>
      </c>
      <c r="CE31" s="9">
        <f t="shared" si="20"/>
        <v>0</v>
      </c>
      <c r="CF31" s="9">
        <f t="shared" si="21"/>
        <v>0</v>
      </c>
      <c r="CG31" s="9">
        <f t="shared" si="22"/>
        <v>2</v>
      </c>
      <c r="CI31" s="9">
        <f t="shared" si="23"/>
        <v>0</v>
      </c>
      <c r="CK31" s="9">
        <f t="shared" si="24"/>
        <v>2</v>
      </c>
      <c r="CM31" s="9">
        <f t="shared" si="25"/>
        <v>0</v>
      </c>
      <c r="CN31" s="9">
        <f t="shared" si="26"/>
        <v>2</v>
      </c>
      <c r="CO31" s="9">
        <f t="shared" si="27"/>
        <v>0</v>
      </c>
      <c r="CQ31" s="9">
        <f t="shared" si="28"/>
        <v>0</v>
      </c>
      <c r="CR31" s="9">
        <f t="shared" si="29"/>
        <v>2</v>
      </c>
      <c r="CS31" s="9">
        <f t="shared" si="30"/>
        <v>0</v>
      </c>
      <c r="CU31" s="9">
        <f t="shared" si="31"/>
        <v>1</v>
      </c>
      <c r="CV31" s="9">
        <f t="shared" si="32"/>
        <v>1</v>
      </c>
    </row>
    <row r="32" spans="1:100" x14ac:dyDescent="0.3">
      <c r="A32" s="9" t="s">
        <v>262</v>
      </c>
      <c r="B32" s="9" t="s">
        <v>79</v>
      </c>
      <c r="C32" s="9">
        <v>43.661177000000002</v>
      </c>
      <c r="D32" s="9">
        <v>-79.500382000000002</v>
      </c>
      <c r="E32" s="9">
        <v>5.9816872255471392</v>
      </c>
      <c r="F32" s="13">
        <v>43651</v>
      </c>
      <c r="G32" s="11">
        <f t="shared" si="0"/>
        <v>1</v>
      </c>
      <c r="H32" s="12">
        <v>1</v>
      </c>
      <c r="R32" s="32">
        <f t="shared" si="1"/>
        <v>0</v>
      </c>
      <c r="V32" s="19">
        <f t="shared" si="2"/>
        <v>0</v>
      </c>
      <c r="Y32" s="35">
        <f t="shared" si="3"/>
        <v>0</v>
      </c>
      <c r="AB32" s="10">
        <f t="shared" si="4"/>
        <v>0</v>
      </c>
      <c r="AG32" s="32">
        <f t="shared" si="5"/>
        <v>0</v>
      </c>
      <c r="AJ32" s="19">
        <f t="shared" si="6"/>
        <v>0</v>
      </c>
      <c r="AL32" s="19">
        <f t="shared" si="7"/>
        <v>0</v>
      </c>
      <c r="AO32" s="19">
        <f t="shared" si="8"/>
        <v>0</v>
      </c>
      <c r="AS32" s="33">
        <f t="shared" si="9"/>
        <v>0</v>
      </c>
      <c r="BD32" s="44">
        <f t="shared" si="10"/>
        <v>0</v>
      </c>
      <c r="BL32" s="57">
        <f t="shared" si="33"/>
        <v>1</v>
      </c>
      <c r="BN32" s="9">
        <f t="shared" si="11"/>
        <v>1</v>
      </c>
      <c r="BO32" s="9">
        <v>4</v>
      </c>
      <c r="BP32" s="9">
        <v>0</v>
      </c>
      <c r="BQ32" s="9">
        <v>5</v>
      </c>
      <c r="BS32" s="9" t="s">
        <v>132</v>
      </c>
      <c r="BW32" s="9">
        <f t="shared" si="12"/>
        <v>0</v>
      </c>
      <c r="BX32" s="9">
        <f t="shared" si="13"/>
        <v>0</v>
      </c>
      <c r="BY32" s="9">
        <f t="shared" si="14"/>
        <v>0</v>
      </c>
      <c r="BZ32" s="9">
        <f t="shared" si="15"/>
        <v>0</v>
      </c>
      <c r="CA32" s="9">
        <f t="shared" si="16"/>
        <v>0</v>
      </c>
      <c r="CB32" s="9">
        <f t="shared" si="17"/>
        <v>1</v>
      </c>
      <c r="CC32" s="9">
        <f t="shared" si="18"/>
        <v>0</v>
      </c>
      <c r="CD32" s="9">
        <f t="shared" si="19"/>
        <v>0</v>
      </c>
      <c r="CE32" s="9">
        <f t="shared" si="20"/>
        <v>0</v>
      </c>
      <c r="CF32" s="9">
        <f t="shared" si="21"/>
        <v>0</v>
      </c>
      <c r="CG32" s="9">
        <f t="shared" si="22"/>
        <v>0</v>
      </c>
      <c r="CI32" s="9">
        <f t="shared" si="23"/>
        <v>0</v>
      </c>
      <c r="CK32" s="9">
        <f t="shared" si="24"/>
        <v>1</v>
      </c>
      <c r="CM32" s="9">
        <f t="shared" si="25"/>
        <v>0</v>
      </c>
      <c r="CN32" s="9">
        <f t="shared" si="26"/>
        <v>1</v>
      </c>
      <c r="CO32" s="9">
        <f t="shared" si="27"/>
        <v>0</v>
      </c>
      <c r="CQ32" s="9">
        <f t="shared" si="28"/>
        <v>0</v>
      </c>
      <c r="CR32" s="9">
        <f t="shared" si="29"/>
        <v>1</v>
      </c>
      <c r="CS32" s="9">
        <f t="shared" si="30"/>
        <v>0</v>
      </c>
      <c r="CU32" s="9">
        <f t="shared" si="31"/>
        <v>1</v>
      </c>
      <c r="CV32" s="9">
        <f t="shared" si="32"/>
        <v>1</v>
      </c>
    </row>
    <row r="33" spans="1:100" x14ac:dyDescent="0.3">
      <c r="A33" s="9" t="s">
        <v>262</v>
      </c>
      <c r="B33" s="9" t="s">
        <v>82</v>
      </c>
      <c r="C33" s="9">
        <v>43.661177000000002</v>
      </c>
      <c r="D33" s="9">
        <v>-79.500382000000002</v>
      </c>
      <c r="E33" s="9">
        <v>5.9816872255471392</v>
      </c>
      <c r="F33" s="13">
        <v>43651</v>
      </c>
      <c r="G33" s="11">
        <f t="shared" si="0"/>
        <v>0</v>
      </c>
      <c r="R33" s="32">
        <f t="shared" si="1"/>
        <v>0</v>
      </c>
      <c r="V33" s="19">
        <f t="shared" si="2"/>
        <v>0</v>
      </c>
      <c r="Y33" s="35">
        <f t="shared" si="3"/>
        <v>0</v>
      </c>
      <c r="AB33" s="10">
        <f t="shared" si="4"/>
        <v>0</v>
      </c>
      <c r="AG33" s="32">
        <f t="shared" si="5"/>
        <v>1</v>
      </c>
      <c r="AJ33" s="19">
        <f t="shared" si="6"/>
        <v>0</v>
      </c>
      <c r="AL33" s="19">
        <f t="shared" si="7"/>
        <v>0</v>
      </c>
      <c r="AO33" s="19">
        <f t="shared" si="8"/>
        <v>0</v>
      </c>
      <c r="AS33" s="33">
        <f t="shared" si="9"/>
        <v>1</v>
      </c>
      <c r="AV33" s="18">
        <v>1</v>
      </c>
      <c r="BD33" s="44">
        <f t="shared" si="10"/>
        <v>0</v>
      </c>
      <c r="BL33" s="57">
        <f t="shared" si="33"/>
        <v>1</v>
      </c>
      <c r="BN33" s="9">
        <f t="shared" si="11"/>
        <v>1</v>
      </c>
      <c r="BO33" s="9">
        <v>2</v>
      </c>
      <c r="BP33" s="9">
        <v>0</v>
      </c>
      <c r="BQ33" s="9">
        <v>3</v>
      </c>
      <c r="BW33" s="9">
        <f t="shared" si="12"/>
        <v>1</v>
      </c>
      <c r="BX33" s="9">
        <f t="shared" si="13"/>
        <v>0</v>
      </c>
      <c r="BY33" s="9">
        <f t="shared" si="14"/>
        <v>0</v>
      </c>
      <c r="BZ33" s="9">
        <f t="shared" si="15"/>
        <v>0</v>
      </c>
      <c r="CA33" s="9">
        <f t="shared" si="16"/>
        <v>0</v>
      </c>
      <c r="CB33" s="9">
        <f t="shared" si="17"/>
        <v>0</v>
      </c>
      <c r="CC33" s="9">
        <f t="shared" si="18"/>
        <v>0</v>
      </c>
      <c r="CD33" s="9">
        <f t="shared" si="19"/>
        <v>0</v>
      </c>
      <c r="CE33" s="9">
        <f t="shared" si="20"/>
        <v>0</v>
      </c>
      <c r="CF33" s="9">
        <f t="shared" si="21"/>
        <v>0</v>
      </c>
      <c r="CG33" s="9">
        <f t="shared" si="22"/>
        <v>0</v>
      </c>
      <c r="CI33" s="9">
        <f t="shared" si="23"/>
        <v>1</v>
      </c>
      <c r="CK33" s="9">
        <f t="shared" si="24"/>
        <v>1</v>
      </c>
      <c r="CM33" s="9">
        <f t="shared" si="25"/>
        <v>1</v>
      </c>
      <c r="CN33" s="9">
        <f t="shared" si="26"/>
        <v>0</v>
      </c>
      <c r="CO33" s="9">
        <f t="shared" si="27"/>
        <v>0</v>
      </c>
      <c r="CQ33" s="9">
        <f t="shared" si="28"/>
        <v>1</v>
      </c>
      <c r="CR33" s="9">
        <f t="shared" si="29"/>
        <v>0</v>
      </c>
      <c r="CS33" s="9">
        <f t="shared" si="30"/>
        <v>0</v>
      </c>
      <c r="CU33" s="9">
        <f t="shared" si="31"/>
        <v>1</v>
      </c>
      <c r="CV33" s="9">
        <f t="shared" si="32"/>
        <v>1</v>
      </c>
    </row>
    <row r="34" spans="1:100" x14ac:dyDescent="0.3">
      <c r="A34" s="9" t="s">
        <v>262</v>
      </c>
      <c r="B34" s="9" t="s">
        <v>83</v>
      </c>
      <c r="C34" s="9">
        <v>43.661177000000002</v>
      </c>
      <c r="D34" s="9">
        <v>-79.500382000000002</v>
      </c>
      <c r="E34" s="9">
        <v>5.9816872255471392</v>
      </c>
      <c r="F34" s="13">
        <v>43651</v>
      </c>
      <c r="G34" s="11">
        <f t="shared" ref="G34:G65" si="34">SUM(H34:Q34)</f>
        <v>0</v>
      </c>
      <c r="R34" s="32">
        <f t="shared" ref="R34:R65" si="35">SUM(S34:V34)</f>
        <v>0</v>
      </c>
      <c r="V34" s="19">
        <f t="shared" ref="V34:V65" si="36">SUM(W34:X34)</f>
        <v>0</v>
      </c>
      <c r="Y34" s="35">
        <f t="shared" ref="Y34:Y65" si="37">SUM(Z34:AA34)</f>
        <v>0</v>
      </c>
      <c r="AB34" s="10">
        <f t="shared" ref="AB34:AB65" si="38">SUM(AC34:AF34)</f>
        <v>0</v>
      </c>
      <c r="AG34" s="32">
        <f t="shared" ref="AG34:AG65" si="39">SUM(AH34,AI34,AJ34,AL34,AO34,AS34)</f>
        <v>1</v>
      </c>
      <c r="AJ34" s="19">
        <f t="shared" ref="AJ34:AJ65" si="40">AK34</f>
        <v>0</v>
      </c>
      <c r="AL34" s="19">
        <f t="shared" ref="AL34:AL65" si="41">SUM(AM34,AN34)</f>
        <v>0</v>
      </c>
      <c r="AO34" s="19">
        <f t="shared" ref="AO34:AO65" si="42">SUM(AP34:AR34)</f>
        <v>0</v>
      </c>
      <c r="AS34" s="33">
        <f t="shared" ref="AS34:AS65" si="43">SUM(AT34:AU34,AW34,AV34,BA34,AX34,AY34,AZ34)</f>
        <v>1</v>
      </c>
      <c r="AV34" s="18">
        <v>1</v>
      </c>
      <c r="BD34" s="44">
        <f t="shared" ref="BD34:BD65" si="44">SUM(BE34:BF34)</f>
        <v>0</v>
      </c>
      <c r="BL34" s="57">
        <f t="shared" si="33"/>
        <v>1</v>
      </c>
      <c r="BN34" s="9">
        <f t="shared" ref="BN34:BN65" si="45">BQ34-SUM(BO34:BP34)</f>
        <v>0</v>
      </c>
      <c r="BO34" s="9">
        <v>1</v>
      </c>
      <c r="BP34" s="9">
        <v>1</v>
      </c>
      <c r="BQ34" s="9">
        <v>2</v>
      </c>
      <c r="BW34" s="9">
        <f t="shared" ref="BW34:BW65" si="46">AT34+AU34+AW34+AV34+BA34+AX34+AY34+AZ34</f>
        <v>1</v>
      </c>
      <c r="BX34" s="9">
        <f t="shared" ref="BX34:BX65" si="47" xml:space="preserve"> AM34+AN34</f>
        <v>0</v>
      </c>
      <c r="BY34" s="9">
        <f t="shared" ref="BY34:BY65" si="48">W34+X34</f>
        <v>0</v>
      </c>
      <c r="BZ34" s="9">
        <f t="shared" ref="BZ34:BZ65" si="49">AE34+AF34+AK34</f>
        <v>0</v>
      </c>
      <c r="CA34" s="9">
        <f t="shared" ref="CA34:CA65" si="50">S34+T34+U34</f>
        <v>0</v>
      </c>
      <c r="CB34" s="9">
        <f t="shared" ref="CB34:CB65" si="51">H34+I34+J34+K34+Q34+N34+O34+L34+M34+P34</f>
        <v>0</v>
      </c>
      <c r="CC34" s="9">
        <f t="shared" ref="CC34:CC65" si="52" xml:space="preserve"> BB34+BH34+BG34</f>
        <v>0</v>
      </c>
      <c r="CD34" s="9">
        <f t="shared" ref="CD34:CD65" si="53" xml:space="preserve"> BF34+BE34</f>
        <v>0</v>
      </c>
      <c r="CE34" s="9">
        <f t="shared" ref="CE34:CE65" si="54">BC34+BE34+BF34</f>
        <v>0</v>
      </c>
      <c r="CF34" s="9">
        <f t="shared" si="21"/>
        <v>0</v>
      </c>
      <c r="CG34" s="9">
        <f t="shared" ref="CG34:CG65" si="55">AP34+AQ34+AR34</f>
        <v>0</v>
      </c>
      <c r="CI34" s="9">
        <f t="shared" ref="CI34:CI65" si="56">SUM(AT34:BK34)</f>
        <v>1</v>
      </c>
      <c r="CK34" s="9">
        <f t="shared" ref="CK34:CK65" si="57">AT34+AU34+AH34+AW34+S34+AV34+H34+T34+AM34+AP34+AQ34+W34+I34+Z34+X34+J34+BA34+K34+AN34+AR34+Q34+AX34+AK34+AY34+AI34+AE34+AC34+AF34+AZ34+N34+O34+L34+M34+AD34+P34+U34</f>
        <v>1</v>
      </c>
      <c r="CM34" s="9">
        <f t="shared" ref="CM34:CM65" si="58">CQ34+BI34+BB34+BH34</f>
        <v>1</v>
      </c>
      <c r="CN34" s="9">
        <f t="shared" ref="CN34:CN65" si="59">CR34+BF34+BG34+BE34</f>
        <v>0</v>
      </c>
      <c r="CO34" s="9">
        <f t="shared" ref="CO34:CO65" si="60">CS34+BC34+Z34+BK34+AA34</f>
        <v>0</v>
      </c>
      <c r="CQ34" s="9">
        <f t="shared" ref="CQ34:CQ65" si="61">AT34+AU34+AW34+S34+AV34+T34+W34+X34+AX34+AY34+AC34+AZ34+AD34+U34</f>
        <v>1</v>
      </c>
      <c r="CR34" s="9">
        <f t="shared" ref="CR34:CR65" si="62">H34+AM34+AP34+AQ34+I34+J34+BA34+K34+AR34+Q34+AK34+AI34+AE34+AF34+N34+O34+L34+M34+P34</f>
        <v>0</v>
      </c>
      <c r="CS34" s="9">
        <f t="shared" ref="CS34:CS65" si="63">AH34+AN34</f>
        <v>0</v>
      </c>
      <c r="CU34" s="9">
        <f t="shared" ref="CU34:CU65" si="64" xml:space="preserve"> COUNTIF(BW34:CG34, "&gt;0") + COUNTIF(BE34, "&gt;0") + COUNTIF(AA34, "&gt;0") + COUNTIF(BK34, "&gt;0") + COUNTIF(BI34, "&gt;0") + COUNTIF(BF34, "&gt;0") + COUNTIF(BC34,"&gt;0") + COUNTIF(AC34,"&gt;0") + COUNTIF(BH34,"&gt;0") + COUNTIF(BG34,"&gt;0") + COUNTIF(BB34,"&gt;0") + COUNTIF(AD34,"&gt;0") + COUNTIF(AI34,"&gt;0") + COUNTIF(Z34, "&gt;0")</f>
        <v>1</v>
      </c>
      <c r="CV34" s="9">
        <f t="shared" si="32"/>
        <v>1</v>
      </c>
    </row>
    <row r="35" spans="1:100" x14ac:dyDescent="0.3">
      <c r="A35" s="9" t="s">
        <v>272</v>
      </c>
      <c r="B35" s="9" t="s">
        <v>79</v>
      </c>
      <c r="C35" s="9">
        <v>43.711948</v>
      </c>
      <c r="D35" s="9">
        <v>-79.535893999999999</v>
      </c>
      <c r="E35" s="9">
        <v>8.6452662829363174</v>
      </c>
      <c r="F35" s="13">
        <v>43654</v>
      </c>
      <c r="G35" s="11">
        <f t="shared" si="34"/>
        <v>0</v>
      </c>
      <c r="R35" s="32">
        <f t="shared" si="35"/>
        <v>0</v>
      </c>
      <c r="V35" s="19">
        <f t="shared" si="36"/>
        <v>0</v>
      </c>
      <c r="Y35" s="35">
        <f t="shared" si="37"/>
        <v>0</v>
      </c>
      <c r="AB35" s="10">
        <f t="shared" si="38"/>
        <v>0</v>
      </c>
      <c r="AG35" s="32">
        <f t="shared" si="39"/>
        <v>0</v>
      </c>
      <c r="AJ35" s="19">
        <f t="shared" si="40"/>
        <v>0</v>
      </c>
      <c r="AL35" s="19">
        <f t="shared" si="41"/>
        <v>0</v>
      </c>
      <c r="AO35" s="19">
        <f t="shared" si="42"/>
        <v>0</v>
      </c>
      <c r="AS35" s="33">
        <f t="shared" si="43"/>
        <v>0</v>
      </c>
      <c r="BC35" s="43">
        <v>1</v>
      </c>
      <c r="BD35" s="44">
        <f t="shared" si="44"/>
        <v>0</v>
      </c>
      <c r="BL35" s="57">
        <f t="shared" si="33"/>
        <v>1</v>
      </c>
      <c r="BN35" s="9">
        <f t="shared" si="45"/>
        <v>2</v>
      </c>
      <c r="BO35" s="9">
        <v>1</v>
      </c>
      <c r="BP35" s="9">
        <v>0</v>
      </c>
      <c r="BQ35" s="9">
        <v>3</v>
      </c>
      <c r="BS35" s="9" t="s">
        <v>134</v>
      </c>
      <c r="BW35" s="9">
        <f t="shared" si="46"/>
        <v>0</v>
      </c>
      <c r="BX35" s="9">
        <f t="shared" si="47"/>
        <v>0</v>
      </c>
      <c r="BY35" s="9">
        <f t="shared" si="48"/>
        <v>0</v>
      </c>
      <c r="BZ35" s="9">
        <f t="shared" si="49"/>
        <v>0</v>
      </c>
      <c r="CA35" s="9">
        <f t="shared" si="50"/>
        <v>0</v>
      </c>
      <c r="CB35" s="9">
        <f t="shared" si="51"/>
        <v>0</v>
      </c>
      <c r="CC35" s="9">
        <f t="shared" si="52"/>
        <v>0</v>
      </c>
      <c r="CD35" s="9">
        <f t="shared" si="53"/>
        <v>0</v>
      </c>
      <c r="CE35" s="9">
        <f t="shared" si="54"/>
        <v>1</v>
      </c>
      <c r="CF35" s="9">
        <f t="shared" si="21"/>
        <v>1</v>
      </c>
      <c r="CG35" s="9">
        <f t="shared" si="55"/>
        <v>0</v>
      </c>
      <c r="CI35" s="9">
        <f t="shared" si="56"/>
        <v>1</v>
      </c>
      <c r="CK35" s="9">
        <f t="shared" si="57"/>
        <v>0</v>
      </c>
      <c r="CM35" s="9">
        <f t="shared" si="58"/>
        <v>0</v>
      </c>
      <c r="CN35" s="9">
        <f t="shared" si="59"/>
        <v>0</v>
      </c>
      <c r="CO35" s="9">
        <f t="shared" si="60"/>
        <v>1</v>
      </c>
      <c r="CQ35" s="9">
        <f t="shared" si="61"/>
        <v>0</v>
      </c>
      <c r="CR35" s="9">
        <f t="shared" si="62"/>
        <v>0</v>
      </c>
      <c r="CS35" s="9">
        <f t="shared" si="63"/>
        <v>0</v>
      </c>
      <c r="CU35" s="9">
        <f t="shared" si="64"/>
        <v>3</v>
      </c>
      <c r="CV35" s="9">
        <f t="shared" si="32"/>
        <v>2</v>
      </c>
    </row>
    <row r="36" spans="1:100" x14ac:dyDescent="0.3">
      <c r="A36" s="9" t="s">
        <v>272</v>
      </c>
      <c r="B36" s="9" t="s">
        <v>82</v>
      </c>
      <c r="C36" s="9">
        <v>43.711948</v>
      </c>
      <c r="D36" s="9">
        <v>-79.535893999999999</v>
      </c>
      <c r="E36" s="9">
        <v>8.6452662829363174</v>
      </c>
      <c r="F36" s="13">
        <v>43654</v>
      </c>
      <c r="G36" s="11">
        <f t="shared" si="34"/>
        <v>0</v>
      </c>
      <c r="R36" s="32">
        <f t="shared" si="35"/>
        <v>0</v>
      </c>
      <c r="V36" s="19">
        <f t="shared" si="36"/>
        <v>0</v>
      </c>
      <c r="Y36" s="35">
        <f t="shared" si="37"/>
        <v>0</v>
      </c>
      <c r="AB36" s="10">
        <f t="shared" si="38"/>
        <v>0</v>
      </c>
      <c r="AG36" s="32">
        <f t="shared" si="39"/>
        <v>0</v>
      </c>
      <c r="AJ36" s="19">
        <f t="shared" si="40"/>
        <v>0</v>
      </c>
      <c r="AL36" s="19">
        <f t="shared" si="41"/>
        <v>0</v>
      </c>
      <c r="AO36" s="19">
        <f t="shared" si="42"/>
        <v>0</v>
      </c>
      <c r="AS36" s="33">
        <f t="shared" si="43"/>
        <v>0</v>
      </c>
      <c r="BD36" s="44">
        <f t="shared" si="44"/>
        <v>0</v>
      </c>
      <c r="BL36" s="57">
        <f t="shared" si="33"/>
        <v>0</v>
      </c>
      <c r="BN36" s="9">
        <f t="shared" si="45"/>
        <v>3</v>
      </c>
      <c r="BO36" s="9">
        <v>3</v>
      </c>
      <c r="BP36" s="9">
        <v>0</v>
      </c>
      <c r="BQ36" s="9">
        <v>6</v>
      </c>
      <c r="BW36" s="9">
        <f t="shared" si="46"/>
        <v>0</v>
      </c>
      <c r="BX36" s="9">
        <f t="shared" si="47"/>
        <v>0</v>
      </c>
      <c r="BY36" s="9">
        <f t="shared" si="48"/>
        <v>0</v>
      </c>
      <c r="BZ36" s="9">
        <f t="shared" si="49"/>
        <v>0</v>
      </c>
      <c r="CA36" s="9">
        <f t="shared" si="50"/>
        <v>0</v>
      </c>
      <c r="CB36" s="9">
        <f t="shared" si="51"/>
        <v>0</v>
      </c>
      <c r="CC36" s="9">
        <f t="shared" si="52"/>
        <v>0</v>
      </c>
      <c r="CD36" s="9">
        <f t="shared" si="53"/>
        <v>0</v>
      </c>
      <c r="CE36" s="9">
        <f t="shared" si="54"/>
        <v>0</v>
      </c>
      <c r="CF36" s="9">
        <f t="shared" si="21"/>
        <v>0</v>
      </c>
      <c r="CG36" s="9">
        <f t="shared" si="55"/>
        <v>0</v>
      </c>
      <c r="CI36" s="9">
        <f t="shared" si="56"/>
        <v>0</v>
      </c>
      <c r="CK36" s="9">
        <f t="shared" si="57"/>
        <v>0</v>
      </c>
      <c r="CM36" s="9">
        <f t="shared" si="58"/>
        <v>0</v>
      </c>
      <c r="CN36" s="9">
        <f t="shared" si="59"/>
        <v>0</v>
      </c>
      <c r="CO36" s="9">
        <f t="shared" si="60"/>
        <v>0</v>
      </c>
      <c r="CQ36" s="9">
        <f t="shared" si="61"/>
        <v>0</v>
      </c>
      <c r="CR36" s="9">
        <f t="shared" si="62"/>
        <v>0</v>
      </c>
      <c r="CS36" s="9">
        <f t="shared" si="63"/>
        <v>0</v>
      </c>
      <c r="CU36" s="9">
        <f t="shared" si="64"/>
        <v>0</v>
      </c>
      <c r="CV36" s="9">
        <f t="shared" si="32"/>
        <v>0</v>
      </c>
    </row>
    <row r="37" spans="1:100" x14ac:dyDescent="0.3">
      <c r="A37" s="9" t="s">
        <v>272</v>
      </c>
      <c r="B37" s="9" t="s">
        <v>83</v>
      </c>
      <c r="C37" s="9">
        <v>43.711948</v>
      </c>
      <c r="D37" s="9">
        <v>-79.535893999999999</v>
      </c>
      <c r="E37" s="9">
        <v>8.6452662829363174</v>
      </c>
      <c r="F37" s="13">
        <v>43654</v>
      </c>
      <c r="G37" s="11">
        <f t="shared" si="34"/>
        <v>0</v>
      </c>
      <c r="R37" s="32">
        <f t="shared" si="35"/>
        <v>0</v>
      </c>
      <c r="V37" s="19">
        <f t="shared" si="36"/>
        <v>0</v>
      </c>
      <c r="Y37" s="35">
        <f t="shared" si="37"/>
        <v>0</v>
      </c>
      <c r="AB37" s="10">
        <f t="shared" si="38"/>
        <v>0</v>
      </c>
      <c r="AG37" s="32">
        <f t="shared" si="39"/>
        <v>0</v>
      </c>
      <c r="AJ37" s="19">
        <f t="shared" si="40"/>
        <v>0</v>
      </c>
      <c r="AL37" s="19">
        <f t="shared" si="41"/>
        <v>0</v>
      </c>
      <c r="AO37" s="19">
        <f t="shared" si="42"/>
        <v>0</v>
      </c>
      <c r="AS37" s="33">
        <f t="shared" si="43"/>
        <v>0</v>
      </c>
      <c r="BD37" s="44">
        <f t="shared" si="44"/>
        <v>0</v>
      </c>
      <c r="BL37" s="57">
        <f t="shared" si="33"/>
        <v>0</v>
      </c>
      <c r="BN37" s="9">
        <f t="shared" si="45"/>
        <v>4</v>
      </c>
      <c r="BO37" s="9">
        <v>3</v>
      </c>
      <c r="BP37" s="9">
        <v>0</v>
      </c>
      <c r="BQ37" s="9">
        <v>7</v>
      </c>
      <c r="BW37" s="9">
        <f t="shared" si="46"/>
        <v>0</v>
      </c>
      <c r="BX37" s="9">
        <f t="shared" si="47"/>
        <v>0</v>
      </c>
      <c r="BY37" s="9">
        <f t="shared" si="48"/>
        <v>0</v>
      </c>
      <c r="BZ37" s="9">
        <f t="shared" si="49"/>
        <v>0</v>
      </c>
      <c r="CA37" s="9">
        <f t="shared" si="50"/>
        <v>0</v>
      </c>
      <c r="CB37" s="9">
        <f t="shared" si="51"/>
        <v>0</v>
      </c>
      <c r="CC37" s="9">
        <f t="shared" si="52"/>
        <v>0</v>
      </c>
      <c r="CD37" s="9">
        <f t="shared" si="53"/>
        <v>0</v>
      </c>
      <c r="CE37" s="9">
        <f t="shared" si="54"/>
        <v>0</v>
      </c>
      <c r="CF37" s="9">
        <f t="shared" si="21"/>
        <v>0</v>
      </c>
      <c r="CG37" s="9">
        <f t="shared" si="55"/>
        <v>0</v>
      </c>
      <c r="CI37" s="9">
        <f t="shared" si="56"/>
        <v>0</v>
      </c>
      <c r="CK37" s="9">
        <f t="shared" si="57"/>
        <v>0</v>
      </c>
      <c r="CM37" s="9">
        <f t="shared" si="58"/>
        <v>0</v>
      </c>
      <c r="CN37" s="9">
        <f t="shared" si="59"/>
        <v>0</v>
      </c>
      <c r="CO37" s="9">
        <f t="shared" si="60"/>
        <v>0</v>
      </c>
      <c r="CQ37" s="9">
        <f t="shared" si="61"/>
        <v>0</v>
      </c>
      <c r="CR37" s="9">
        <f t="shared" si="62"/>
        <v>0</v>
      </c>
      <c r="CS37" s="9">
        <f t="shared" si="63"/>
        <v>0</v>
      </c>
      <c r="CU37" s="9">
        <f t="shared" si="64"/>
        <v>0</v>
      </c>
      <c r="CV37" s="9">
        <f t="shared" si="32"/>
        <v>0</v>
      </c>
    </row>
    <row r="38" spans="1:100" x14ac:dyDescent="0.3">
      <c r="A38" s="9" t="s">
        <v>276</v>
      </c>
      <c r="B38" s="9" t="s">
        <v>79</v>
      </c>
      <c r="C38" s="9">
        <v>43.484110999999999</v>
      </c>
      <c r="D38" s="9">
        <v>-79.837701999999993</v>
      </c>
      <c r="E38" s="9">
        <v>25.777914157727512</v>
      </c>
      <c r="F38" s="13">
        <v>43655</v>
      </c>
      <c r="G38" s="11">
        <f t="shared" si="34"/>
        <v>0</v>
      </c>
      <c r="R38" s="32">
        <f t="shared" si="35"/>
        <v>0</v>
      </c>
      <c r="V38" s="19">
        <f t="shared" si="36"/>
        <v>0</v>
      </c>
      <c r="Y38" s="35">
        <f t="shared" si="37"/>
        <v>0</v>
      </c>
      <c r="AB38" s="10">
        <f t="shared" si="38"/>
        <v>0</v>
      </c>
      <c r="AG38" s="32">
        <f t="shared" si="39"/>
        <v>5</v>
      </c>
      <c r="AH38" s="29">
        <v>3</v>
      </c>
      <c r="AJ38" s="19">
        <f t="shared" si="40"/>
        <v>0</v>
      </c>
      <c r="AL38" s="19">
        <f t="shared" si="41"/>
        <v>0</v>
      </c>
      <c r="AO38" s="19">
        <f t="shared" si="42"/>
        <v>0</v>
      </c>
      <c r="AS38" s="33">
        <f t="shared" si="43"/>
        <v>2</v>
      </c>
      <c r="AW38" s="18">
        <v>2</v>
      </c>
      <c r="BD38" s="44">
        <f t="shared" si="44"/>
        <v>0</v>
      </c>
      <c r="BL38" s="57">
        <f t="shared" si="33"/>
        <v>5</v>
      </c>
      <c r="BN38" s="9" t="e">
        <f t="shared" si="45"/>
        <v>#VALUE!</v>
      </c>
      <c r="BO38" s="9" t="s">
        <v>80</v>
      </c>
      <c r="BP38" s="9" t="s">
        <v>80</v>
      </c>
      <c r="BQ38" s="9" t="s">
        <v>80</v>
      </c>
      <c r="BW38" s="9">
        <f t="shared" si="46"/>
        <v>2</v>
      </c>
      <c r="BX38" s="9">
        <f t="shared" si="47"/>
        <v>0</v>
      </c>
      <c r="BY38" s="9">
        <f t="shared" si="48"/>
        <v>0</v>
      </c>
      <c r="BZ38" s="9">
        <f t="shared" si="49"/>
        <v>0</v>
      </c>
      <c r="CA38" s="9">
        <f t="shared" si="50"/>
        <v>0</v>
      </c>
      <c r="CB38" s="9">
        <f t="shared" si="51"/>
        <v>0</v>
      </c>
      <c r="CC38" s="9">
        <f t="shared" si="52"/>
        <v>0</v>
      </c>
      <c r="CD38" s="9">
        <f t="shared" si="53"/>
        <v>0</v>
      </c>
      <c r="CE38" s="9">
        <f t="shared" si="54"/>
        <v>0</v>
      </c>
      <c r="CF38" s="9">
        <f t="shared" si="21"/>
        <v>0</v>
      </c>
      <c r="CG38" s="9">
        <f t="shared" si="55"/>
        <v>0</v>
      </c>
      <c r="CI38" s="9">
        <f t="shared" si="56"/>
        <v>2</v>
      </c>
      <c r="CK38" s="9">
        <f t="shared" si="57"/>
        <v>5</v>
      </c>
      <c r="CM38" s="9">
        <f t="shared" si="58"/>
        <v>2</v>
      </c>
      <c r="CN38" s="9">
        <f t="shared" si="59"/>
        <v>0</v>
      </c>
      <c r="CO38" s="9">
        <f t="shared" si="60"/>
        <v>3</v>
      </c>
      <c r="CQ38" s="9">
        <f t="shared" si="61"/>
        <v>2</v>
      </c>
      <c r="CR38" s="9">
        <f t="shared" si="62"/>
        <v>0</v>
      </c>
      <c r="CS38" s="9">
        <f t="shared" si="63"/>
        <v>3</v>
      </c>
      <c r="CU38" s="9">
        <f t="shared" si="64"/>
        <v>1</v>
      </c>
      <c r="CV38" s="9">
        <f t="shared" si="32"/>
        <v>1</v>
      </c>
    </row>
    <row r="39" spans="1:100" x14ac:dyDescent="0.3">
      <c r="A39" s="9" t="s">
        <v>276</v>
      </c>
      <c r="B39" s="9" t="s">
        <v>82</v>
      </c>
      <c r="C39" s="9">
        <v>43.484110999999999</v>
      </c>
      <c r="D39" s="9">
        <v>-79.837701999999993</v>
      </c>
      <c r="E39" s="9">
        <v>25.777914157727512</v>
      </c>
      <c r="F39" s="13">
        <v>43655</v>
      </c>
      <c r="G39" s="11">
        <f t="shared" si="34"/>
        <v>0</v>
      </c>
      <c r="R39" s="32">
        <f t="shared" si="35"/>
        <v>0</v>
      </c>
      <c r="V39" s="19">
        <f t="shared" si="36"/>
        <v>0</v>
      </c>
      <c r="Y39" s="35">
        <f t="shared" si="37"/>
        <v>0</v>
      </c>
      <c r="AB39" s="10">
        <f t="shared" si="38"/>
        <v>0</v>
      </c>
      <c r="AG39" s="32">
        <f t="shared" si="39"/>
        <v>2</v>
      </c>
      <c r="AJ39" s="19">
        <f t="shared" si="40"/>
        <v>0</v>
      </c>
      <c r="AL39" s="19">
        <f t="shared" si="41"/>
        <v>0</v>
      </c>
      <c r="AO39" s="19">
        <f t="shared" si="42"/>
        <v>0</v>
      </c>
      <c r="AS39" s="33">
        <f t="shared" si="43"/>
        <v>2</v>
      </c>
      <c r="AW39" s="18">
        <v>2</v>
      </c>
      <c r="BD39" s="44">
        <f t="shared" si="44"/>
        <v>0</v>
      </c>
      <c r="BI39" s="26">
        <v>4</v>
      </c>
      <c r="BL39" s="57">
        <f t="shared" si="33"/>
        <v>6</v>
      </c>
      <c r="BN39" s="9">
        <f t="shared" si="45"/>
        <v>1</v>
      </c>
      <c r="BO39" s="9">
        <v>2</v>
      </c>
      <c r="BP39" s="9">
        <v>0</v>
      </c>
      <c r="BQ39" s="9">
        <v>3</v>
      </c>
      <c r="BW39" s="9">
        <f t="shared" si="46"/>
        <v>2</v>
      </c>
      <c r="BX39" s="9">
        <f t="shared" si="47"/>
        <v>0</v>
      </c>
      <c r="BY39" s="9">
        <f t="shared" si="48"/>
        <v>0</v>
      </c>
      <c r="BZ39" s="9">
        <f t="shared" si="49"/>
        <v>0</v>
      </c>
      <c r="CA39" s="9">
        <f t="shared" si="50"/>
        <v>0</v>
      </c>
      <c r="CB39" s="9">
        <f t="shared" si="51"/>
        <v>0</v>
      </c>
      <c r="CC39" s="9">
        <f t="shared" si="52"/>
        <v>0</v>
      </c>
      <c r="CD39" s="9">
        <f t="shared" si="53"/>
        <v>0</v>
      </c>
      <c r="CE39" s="9">
        <f t="shared" si="54"/>
        <v>0</v>
      </c>
      <c r="CF39" s="9">
        <f t="shared" si="21"/>
        <v>0</v>
      </c>
      <c r="CG39" s="9">
        <f t="shared" si="55"/>
        <v>0</v>
      </c>
      <c r="CI39" s="9">
        <f t="shared" si="56"/>
        <v>6</v>
      </c>
      <c r="CK39" s="9">
        <f t="shared" si="57"/>
        <v>2</v>
      </c>
      <c r="CM39" s="9">
        <f t="shared" si="58"/>
        <v>6</v>
      </c>
      <c r="CN39" s="9">
        <f t="shared" si="59"/>
        <v>0</v>
      </c>
      <c r="CO39" s="9">
        <f t="shared" si="60"/>
        <v>0</v>
      </c>
      <c r="CQ39" s="9">
        <f t="shared" si="61"/>
        <v>2</v>
      </c>
      <c r="CR39" s="9">
        <f t="shared" si="62"/>
        <v>0</v>
      </c>
      <c r="CS39" s="9">
        <f t="shared" si="63"/>
        <v>0</v>
      </c>
      <c r="CU39" s="9">
        <f t="shared" si="64"/>
        <v>2</v>
      </c>
      <c r="CV39" s="9">
        <f t="shared" si="32"/>
        <v>1</v>
      </c>
    </row>
    <row r="40" spans="1:100" x14ac:dyDescent="0.3">
      <c r="A40" s="9" t="s">
        <v>276</v>
      </c>
      <c r="B40" s="9" t="s">
        <v>83</v>
      </c>
      <c r="C40" s="9">
        <v>43.484110999999999</v>
      </c>
      <c r="D40" s="9">
        <v>-79.837701999999993</v>
      </c>
      <c r="E40" s="9">
        <v>25.777914157727512</v>
      </c>
      <c r="F40" s="13">
        <v>43655</v>
      </c>
      <c r="G40" s="11">
        <f t="shared" si="34"/>
        <v>0</v>
      </c>
      <c r="R40" s="32">
        <f t="shared" si="35"/>
        <v>0</v>
      </c>
      <c r="V40" s="19">
        <f t="shared" si="36"/>
        <v>0</v>
      </c>
      <c r="Y40" s="35">
        <f t="shared" si="37"/>
        <v>0</v>
      </c>
      <c r="AB40" s="10">
        <f t="shared" si="38"/>
        <v>0</v>
      </c>
      <c r="AG40" s="32">
        <f t="shared" si="39"/>
        <v>1</v>
      </c>
      <c r="AJ40" s="19">
        <f t="shared" si="40"/>
        <v>0</v>
      </c>
      <c r="AL40" s="19">
        <f t="shared" si="41"/>
        <v>0</v>
      </c>
      <c r="AO40" s="19">
        <f t="shared" si="42"/>
        <v>0</v>
      </c>
      <c r="AS40" s="33">
        <f t="shared" si="43"/>
        <v>1</v>
      </c>
      <c r="AW40" s="18">
        <v>1</v>
      </c>
      <c r="BD40" s="44">
        <f t="shared" si="44"/>
        <v>0</v>
      </c>
      <c r="BL40" s="57">
        <f t="shared" si="33"/>
        <v>1</v>
      </c>
      <c r="BN40" s="9">
        <f t="shared" si="45"/>
        <v>0</v>
      </c>
      <c r="BO40" s="9">
        <v>3</v>
      </c>
      <c r="BP40" s="9">
        <v>0</v>
      </c>
      <c r="BQ40" s="9">
        <v>3</v>
      </c>
      <c r="BW40" s="9">
        <f t="shared" si="46"/>
        <v>1</v>
      </c>
      <c r="BX40" s="9">
        <f t="shared" si="47"/>
        <v>0</v>
      </c>
      <c r="BY40" s="9">
        <f t="shared" si="48"/>
        <v>0</v>
      </c>
      <c r="BZ40" s="9">
        <f t="shared" si="49"/>
        <v>0</v>
      </c>
      <c r="CA40" s="9">
        <f t="shared" si="50"/>
        <v>0</v>
      </c>
      <c r="CB40" s="9">
        <f t="shared" si="51"/>
        <v>0</v>
      </c>
      <c r="CC40" s="9">
        <f t="shared" si="52"/>
        <v>0</v>
      </c>
      <c r="CD40" s="9">
        <f t="shared" si="53"/>
        <v>0</v>
      </c>
      <c r="CE40" s="9">
        <f t="shared" si="54"/>
        <v>0</v>
      </c>
      <c r="CF40" s="9">
        <f t="shared" si="21"/>
        <v>0</v>
      </c>
      <c r="CG40" s="9">
        <f t="shared" si="55"/>
        <v>0</v>
      </c>
      <c r="CI40" s="9">
        <f t="shared" si="56"/>
        <v>1</v>
      </c>
      <c r="CK40" s="9">
        <f t="shared" si="57"/>
        <v>1</v>
      </c>
      <c r="CM40" s="9">
        <f t="shared" si="58"/>
        <v>1</v>
      </c>
      <c r="CN40" s="9">
        <f t="shared" si="59"/>
        <v>0</v>
      </c>
      <c r="CO40" s="9">
        <f t="shared" si="60"/>
        <v>0</v>
      </c>
      <c r="CQ40" s="9">
        <f t="shared" si="61"/>
        <v>1</v>
      </c>
      <c r="CR40" s="9">
        <f t="shared" si="62"/>
        <v>0</v>
      </c>
      <c r="CS40" s="9">
        <f t="shared" si="63"/>
        <v>0</v>
      </c>
      <c r="CU40" s="9">
        <f t="shared" si="64"/>
        <v>1</v>
      </c>
      <c r="CV40" s="9">
        <f t="shared" si="32"/>
        <v>1</v>
      </c>
    </row>
    <row r="41" spans="1:100" x14ac:dyDescent="0.3">
      <c r="A41" s="9" t="s">
        <v>293</v>
      </c>
      <c r="B41" s="9" t="s">
        <v>79</v>
      </c>
      <c r="C41" s="9">
        <v>43.414009999999998</v>
      </c>
      <c r="D41" s="9">
        <v>-79.953028000000003</v>
      </c>
      <c r="E41" s="9">
        <v>33.189520440162525</v>
      </c>
      <c r="F41" s="13">
        <v>43661</v>
      </c>
      <c r="G41" s="11">
        <f t="shared" si="34"/>
        <v>1</v>
      </c>
      <c r="Q41" s="12">
        <v>1</v>
      </c>
      <c r="R41" s="32">
        <f t="shared" si="35"/>
        <v>2</v>
      </c>
      <c r="T41" s="18">
        <v>2</v>
      </c>
      <c r="V41" s="19">
        <f t="shared" si="36"/>
        <v>0</v>
      </c>
      <c r="Y41" s="35">
        <f t="shared" si="37"/>
        <v>0</v>
      </c>
      <c r="AB41" s="10">
        <f t="shared" si="38"/>
        <v>0</v>
      </c>
      <c r="AG41" s="32">
        <f t="shared" si="39"/>
        <v>6</v>
      </c>
      <c r="AH41" s="29">
        <v>6</v>
      </c>
      <c r="AJ41" s="19">
        <f t="shared" si="40"/>
        <v>0</v>
      </c>
      <c r="AL41" s="19">
        <f t="shared" si="41"/>
        <v>0</v>
      </c>
      <c r="AO41" s="19">
        <f t="shared" si="42"/>
        <v>0</v>
      </c>
      <c r="AS41" s="33">
        <f t="shared" si="43"/>
        <v>0</v>
      </c>
      <c r="BD41" s="44">
        <f t="shared" si="44"/>
        <v>0</v>
      </c>
      <c r="BK41" s="23">
        <v>1</v>
      </c>
      <c r="BL41" s="57">
        <f t="shared" si="33"/>
        <v>10</v>
      </c>
      <c r="BN41" s="9">
        <f t="shared" si="45"/>
        <v>3</v>
      </c>
      <c r="BO41" s="9">
        <v>2</v>
      </c>
      <c r="BP41" s="9">
        <v>2</v>
      </c>
      <c r="BQ41" s="9">
        <v>7</v>
      </c>
      <c r="BW41" s="9">
        <f t="shared" si="46"/>
        <v>0</v>
      </c>
      <c r="BX41" s="9">
        <f t="shared" si="47"/>
        <v>0</v>
      </c>
      <c r="BY41" s="9">
        <f t="shared" si="48"/>
        <v>0</v>
      </c>
      <c r="BZ41" s="9">
        <f t="shared" si="49"/>
        <v>0</v>
      </c>
      <c r="CA41" s="9">
        <f t="shared" si="50"/>
        <v>2</v>
      </c>
      <c r="CB41" s="9">
        <f t="shared" si="51"/>
        <v>1</v>
      </c>
      <c r="CC41" s="9">
        <f t="shared" si="52"/>
        <v>0</v>
      </c>
      <c r="CD41" s="9">
        <f t="shared" si="53"/>
        <v>0</v>
      </c>
      <c r="CE41" s="9">
        <f t="shared" si="54"/>
        <v>0</v>
      </c>
      <c r="CF41" s="9">
        <f t="shared" si="21"/>
        <v>0</v>
      </c>
      <c r="CG41" s="9">
        <f t="shared" si="55"/>
        <v>0</v>
      </c>
      <c r="CI41" s="9">
        <f t="shared" si="56"/>
        <v>1</v>
      </c>
      <c r="CK41" s="9">
        <f t="shared" si="57"/>
        <v>9</v>
      </c>
      <c r="CM41" s="9">
        <f t="shared" si="58"/>
        <v>2</v>
      </c>
      <c r="CN41" s="9">
        <f t="shared" si="59"/>
        <v>1</v>
      </c>
      <c r="CO41" s="9">
        <f t="shared" si="60"/>
        <v>7</v>
      </c>
      <c r="CQ41" s="9">
        <f t="shared" si="61"/>
        <v>2</v>
      </c>
      <c r="CR41" s="9">
        <f t="shared" si="62"/>
        <v>1</v>
      </c>
      <c r="CS41" s="9">
        <f t="shared" si="63"/>
        <v>6</v>
      </c>
      <c r="CU41" s="9">
        <f t="shared" si="64"/>
        <v>3</v>
      </c>
      <c r="CV41" s="9">
        <f t="shared" si="32"/>
        <v>2</v>
      </c>
    </row>
    <row r="42" spans="1:100" x14ac:dyDescent="0.3">
      <c r="A42" s="9" t="s">
        <v>293</v>
      </c>
      <c r="B42" s="9" t="s">
        <v>82</v>
      </c>
      <c r="C42" s="9">
        <v>43.414009999999998</v>
      </c>
      <c r="D42" s="9">
        <v>-79.953028000000003</v>
      </c>
      <c r="E42" s="9">
        <v>33.189520440162525</v>
      </c>
      <c r="F42" s="13">
        <v>43661</v>
      </c>
      <c r="G42" s="11">
        <f t="shared" si="34"/>
        <v>0</v>
      </c>
      <c r="R42" s="32">
        <f t="shared" si="35"/>
        <v>0</v>
      </c>
      <c r="V42" s="19">
        <f t="shared" si="36"/>
        <v>0</v>
      </c>
      <c r="Y42" s="35">
        <f t="shared" si="37"/>
        <v>0</v>
      </c>
      <c r="AB42" s="10">
        <f t="shared" si="38"/>
        <v>2</v>
      </c>
      <c r="AE42" s="27">
        <v>2</v>
      </c>
      <c r="AG42" s="32">
        <f t="shared" si="39"/>
        <v>0</v>
      </c>
      <c r="AJ42" s="19">
        <f t="shared" si="40"/>
        <v>0</v>
      </c>
      <c r="AL42" s="19">
        <f t="shared" si="41"/>
        <v>0</v>
      </c>
      <c r="AO42" s="19">
        <f t="shared" si="42"/>
        <v>0</v>
      </c>
      <c r="AS42" s="33">
        <f t="shared" si="43"/>
        <v>0</v>
      </c>
      <c r="BD42" s="44">
        <f t="shared" si="44"/>
        <v>0</v>
      </c>
      <c r="BL42" s="57">
        <f t="shared" si="33"/>
        <v>2</v>
      </c>
      <c r="BN42" s="9">
        <f t="shared" si="45"/>
        <v>1</v>
      </c>
      <c r="BO42" s="9">
        <v>2</v>
      </c>
      <c r="BP42" s="9">
        <v>0</v>
      </c>
      <c r="BQ42" s="9">
        <v>3</v>
      </c>
      <c r="BW42" s="9">
        <f t="shared" si="46"/>
        <v>0</v>
      </c>
      <c r="BX42" s="9">
        <f t="shared" si="47"/>
        <v>0</v>
      </c>
      <c r="BY42" s="9">
        <f t="shared" si="48"/>
        <v>0</v>
      </c>
      <c r="BZ42" s="9">
        <f t="shared" si="49"/>
        <v>2</v>
      </c>
      <c r="CA42" s="9">
        <f t="shared" si="50"/>
        <v>0</v>
      </c>
      <c r="CB42" s="9">
        <f t="shared" si="51"/>
        <v>0</v>
      </c>
      <c r="CC42" s="9">
        <f t="shared" si="52"/>
        <v>0</v>
      </c>
      <c r="CD42" s="9">
        <f t="shared" si="53"/>
        <v>0</v>
      </c>
      <c r="CE42" s="9">
        <f t="shared" si="54"/>
        <v>0</v>
      </c>
      <c r="CF42" s="9">
        <f t="shared" si="21"/>
        <v>0</v>
      </c>
      <c r="CG42" s="9">
        <f t="shared" si="55"/>
        <v>0</v>
      </c>
      <c r="CI42" s="9">
        <f t="shared" si="56"/>
        <v>0</v>
      </c>
      <c r="CK42" s="9">
        <f t="shared" si="57"/>
        <v>2</v>
      </c>
      <c r="CM42" s="9">
        <f t="shared" si="58"/>
        <v>0</v>
      </c>
      <c r="CN42" s="9">
        <f t="shared" si="59"/>
        <v>2</v>
      </c>
      <c r="CO42" s="9">
        <f t="shared" si="60"/>
        <v>0</v>
      </c>
      <c r="CQ42" s="9">
        <f t="shared" si="61"/>
        <v>0</v>
      </c>
      <c r="CR42" s="9">
        <f t="shared" si="62"/>
        <v>2</v>
      </c>
      <c r="CS42" s="9">
        <f t="shared" si="63"/>
        <v>0</v>
      </c>
      <c r="CU42" s="9">
        <f t="shared" si="64"/>
        <v>1</v>
      </c>
      <c r="CV42" s="9">
        <f t="shared" si="32"/>
        <v>1</v>
      </c>
    </row>
    <row r="43" spans="1:100" x14ac:dyDescent="0.3">
      <c r="A43" s="9" t="s">
        <v>293</v>
      </c>
      <c r="B43" s="9" t="s">
        <v>83</v>
      </c>
      <c r="C43" s="9">
        <v>43.414009999999998</v>
      </c>
      <c r="D43" s="9">
        <v>-79.953028000000003</v>
      </c>
      <c r="E43" s="9">
        <v>33.189520440162525</v>
      </c>
      <c r="F43" s="13">
        <v>43661</v>
      </c>
      <c r="G43" s="11">
        <f t="shared" si="34"/>
        <v>0</v>
      </c>
      <c r="R43" s="32">
        <f t="shared" si="35"/>
        <v>0</v>
      </c>
      <c r="V43" s="19">
        <f t="shared" si="36"/>
        <v>0</v>
      </c>
      <c r="Y43" s="35">
        <f t="shared" si="37"/>
        <v>0</v>
      </c>
      <c r="AB43" s="10">
        <f t="shared" si="38"/>
        <v>4</v>
      </c>
      <c r="AC43" s="26">
        <v>4</v>
      </c>
      <c r="AG43" s="32">
        <f t="shared" si="39"/>
        <v>1</v>
      </c>
      <c r="AH43" s="29">
        <v>1</v>
      </c>
      <c r="AJ43" s="19">
        <f t="shared" si="40"/>
        <v>0</v>
      </c>
      <c r="AL43" s="19">
        <f t="shared" si="41"/>
        <v>0</v>
      </c>
      <c r="AO43" s="19">
        <f t="shared" si="42"/>
        <v>0</v>
      </c>
      <c r="AS43" s="33">
        <f t="shared" si="43"/>
        <v>0</v>
      </c>
      <c r="BD43" s="44">
        <f t="shared" si="44"/>
        <v>0</v>
      </c>
      <c r="BK43" s="23">
        <v>1</v>
      </c>
      <c r="BL43" s="57">
        <f t="shared" si="33"/>
        <v>6</v>
      </c>
      <c r="BN43" s="9">
        <f t="shared" si="45"/>
        <v>3</v>
      </c>
      <c r="BO43" s="9">
        <v>2</v>
      </c>
      <c r="BP43" s="9">
        <v>0</v>
      </c>
      <c r="BQ43" s="9">
        <v>5</v>
      </c>
      <c r="BW43" s="9">
        <f t="shared" si="46"/>
        <v>0</v>
      </c>
      <c r="BX43" s="9">
        <f t="shared" si="47"/>
        <v>0</v>
      </c>
      <c r="BY43" s="9">
        <f t="shared" si="48"/>
        <v>0</v>
      </c>
      <c r="BZ43" s="9">
        <f t="shared" si="49"/>
        <v>0</v>
      </c>
      <c r="CA43" s="9">
        <f t="shared" si="50"/>
        <v>0</v>
      </c>
      <c r="CB43" s="9">
        <f t="shared" si="51"/>
        <v>0</v>
      </c>
      <c r="CC43" s="9">
        <f t="shared" si="52"/>
        <v>0</v>
      </c>
      <c r="CD43" s="9">
        <f t="shared" si="53"/>
        <v>0</v>
      </c>
      <c r="CE43" s="9">
        <f t="shared" si="54"/>
        <v>0</v>
      </c>
      <c r="CF43" s="9">
        <f t="shared" si="21"/>
        <v>0</v>
      </c>
      <c r="CG43" s="9">
        <f t="shared" si="55"/>
        <v>0</v>
      </c>
      <c r="CI43" s="9">
        <f t="shared" si="56"/>
        <v>1</v>
      </c>
      <c r="CK43" s="9">
        <f t="shared" si="57"/>
        <v>5</v>
      </c>
      <c r="CM43" s="9">
        <f t="shared" si="58"/>
        <v>4</v>
      </c>
      <c r="CN43" s="9">
        <f t="shared" si="59"/>
        <v>0</v>
      </c>
      <c r="CO43" s="9">
        <f t="shared" si="60"/>
        <v>2</v>
      </c>
      <c r="CQ43" s="9">
        <f t="shared" si="61"/>
        <v>4</v>
      </c>
      <c r="CR43" s="9">
        <f t="shared" si="62"/>
        <v>0</v>
      </c>
      <c r="CS43" s="9">
        <f t="shared" si="63"/>
        <v>1</v>
      </c>
      <c r="CU43" s="9">
        <f t="shared" si="64"/>
        <v>2</v>
      </c>
      <c r="CV43" s="9">
        <f t="shared" si="32"/>
        <v>0</v>
      </c>
    </row>
    <row r="44" spans="1:100" x14ac:dyDescent="0.3">
      <c r="A44" s="9" t="s">
        <v>295</v>
      </c>
      <c r="B44" s="9" t="s">
        <v>79</v>
      </c>
      <c r="C44" s="9">
        <v>43.387611999999997</v>
      </c>
      <c r="D44" s="9">
        <v>-79.959232</v>
      </c>
      <c r="E44" s="9">
        <v>34.412474938792137</v>
      </c>
      <c r="F44" s="13">
        <v>43661</v>
      </c>
      <c r="G44" s="11">
        <f t="shared" si="34"/>
        <v>0</v>
      </c>
      <c r="R44" s="32">
        <f t="shared" si="35"/>
        <v>0</v>
      </c>
      <c r="V44" s="19">
        <f t="shared" si="36"/>
        <v>0</v>
      </c>
      <c r="Y44" s="35">
        <f t="shared" si="37"/>
        <v>0</v>
      </c>
      <c r="AB44" s="10">
        <f t="shared" si="38"/>
        <v>0</v>
      </c>
      <c r="AG44" s="32">
        <f t="shared" si="39"/>
        <v>0</v>
      </c>
      <c r="AJ44" s="19">
        <f t="shared" si="40"/>
        <v>0</v>
      </c>
      <c r="AL44" s="19">
        <f t="shared" si="41"/>
        <v>0</v>
      </c>
      <c r="AO44" s="19">
        <f t="shared" si="42"/>
        <v>0</v>
      </c>
      <c r="AS44" s="33">
        <f t="shared" si="43"/>
        <v>0</v>
      </c>
      <c r="BD44" s="44">
        <f t="shared" si="44"/>
        <v>0</v>
      </c>
      <c r="BI44" s="26">
        <v>3</v>
      </c>
      <c r="BL44" s="57">
        <f t="shared" si="33"/>
        <v>3</v>
      </c>
      <c r="BN44" s="9">
        <f t="shared" si="45"/>
        <v>1</v>
      </c>
      <c r="BO44" s="9">
        <v>4</v>
      </c>
      <c r="BP44" s="9">
        <v>0</v>
      </c>
      <c r="BQ44" s="9">
        <v>5</v>
      </c>
      <c r="BW44" s="9">
        <f t="shared" si="46"/>
        <v>0</v>
      </c>
      <c r="BX44" s="9">
        <f t="shared" si="47"/>
        <v>0</v>
      </c>
      <c r="BY44" s="9">
        <f t="shared" si="48"/>
        <v>0</v>
      </c>
      <c r="BZ44" s="9">
        <f t="shared" si="49"/>
        <v>0</v>
      </c>
      <c r="CA44" s="9">
        <f t="shared" si="50"/>
        <v>0</v>
      </c>
      <c r="CB44" s="9">
        <f t="shared" si="51"/>
        <v>0</v>
      </c>
      <c r="CC44" s="9">
        <f t="shared" si="52"/>
        <v>0</v>
      </c>
      <c r="CD44" s="9">
        <f t="shared" si="53"/>
        <v>0</v>
      </c>
      <c r="CE44" s="9">
        <f t="shared" si="54"/>
        <v>0</v>
      </c>
      <c r="CF44" s="9">
        <f t="shared" si="21"/>
        <v>0</v>
      </c>
      <c r="CG44" s="9">
        <f t="shared" si="55"/>
        <v>0</v>
      </c>
      <c r="CI44" s="9">
        <f t="shared" si="56"/>
        <v>3</v>
      </c>
      <c r="CK44" s="9">
        <f t="shared" si="57"/>
        <v>0</v>
      </c>
      <c r="CM44" s="9">
        <f t="shared" si="58"/>
        <v>3</v>
      </c>
      <c r="CN44" s="9">
        <f t="shared" si="59"/>
        <v>0</v>
      </c>
      <c r="CO44" s="9">
        <f t="shared" si="60"/>
        <v>0</v>
      </c>
      <c r="CQ44" s="9">
        <f t="shared" si="61"/>
        <v>0</v>
      </c>
      <c r="CR44" s="9">
        <f t="shared" si="62"/>
        <v>0</v>
      </c>
      <c r="CS44" s="9">
        <f t="shared" si="63"/>
        <v>0</v>
      </c>
      <c r="CU44" s="9">
        <f t="shared" si="64"/>
        <v>1</v>
      </c>
      <c r="CV44" s="9">
        <f t="shared" si="32"/>
        <v>0</v>
      </c>
    </row>
    <row r="45" spans="1:100" x14ac:dyDescent="0.3">
      <c r="A45" s="9" t="s">
        <v>295</v>
      </c>
      <c r="B45" s="9" t="s">
        <v>82</v>
      </c>
      <c r="C45" s="9">
        <v>43.387611999999997</v>
      </c>
      <c r="D45" s="9">
        <v>-79.959232</v>
      </c>
      <c r="E45" s="9">
        <v>34.412474938792137</v>
      </c>
      <c r="F45" s="13">
        <v>43661</v>
      </c>
      <c r="G45" s="11">
        <f t="shared" si="34"/>
        <v>0</v>
      </c>
      <c r="R45" s="32">
        <f t="shared" si="35"/>
        <v>0</v>
      </c>
      <c r="V45" s="19">
        <f t="shared" si="36"/>
        <v>0</v>
      </c>
      <c r="Y45" s="35">
        <f t="shared" si="37"/>
        <v>0</v>
      </c>
      <c r="AB45" s="10">
        <f t="shared" si="38"/>
        <v>0</v>
      </c>
      <c r="AG45" s="32">
        <f t="shared" si="39"/>
        <v>1</v>
      </c>
      <c r="AH45" s="29">
        <v>1</v>
      </c>
      <c r="AJ45" s="19">
        <f t="shared" si="40"/>
        <v>0</v>
      </c>
      <c r="AL45" s="19">
        <f t="shared" si="41"/>
        <v>0</v>
      </c>
      <c r="AO45" s="19">
        <f t="shared" si="42"/>
        <v>0</v>
      </c>
      <c r="AS45" s="33">
        <f t="shared" si="43"/>
        <v>0</v>
      </c>
      <c r="BD45" s="44">
        <f t="shared" si="44"/>
        <v>0</v>
      </c>
      <c r="BL45" s="57">
        <f t="shared" si="33"/>
        <v>1</v>
      </c>
      <c r="BN45" s="9">
        <f t="shared" si="45"/>
        <v>1</v>
      </c>
      <c r="BO45" s="9">
        <v>3</v>
      </c>
      <c r="BP45" s="9">
        <v>0</v>
      </c>
      <c r="BQ45" s="9">
        <v>4</v>
      </c>
      <c r="BW45" s="9">
        <f t="shared" si="46"/>
        <v>0</v>
      </c>
      <c r="BX45" s="9">
        <f t="shared" si="47"/>
        <v>0</v>
      </c>
      <c r="BY45" s="9">
        <f t="shared" si="48"/>
        <v>0</v>
      </c>
      <c r="BZ45" s="9">
        <f t="shared" si="49"/>
        <v>0</v>
      </c>
      <c r="CA45" s="9">
        <f t="shared" si="50"/>
        <v>0</v>
      </c>
      <c r="CB45" s="9">
        <f t="shared" si="51"/>
        <v>0</v>
      </c>
      <c r="CC45" s="9">
        <f t="shared" si="52"/>
        <v>0</v>
      </c>
      <c r="CD45" s="9">
        <f t="shared" si="53"/>
        <v>0</v>
      </c>
      <c r="CE45" s="9">
        <f t="shared" si="54"/>
        <v>0</v>
      </c>
      <c r="CF45" s="9">
        <f t="shared" ref="CF45:CF108" si="65">CC45+CE45</f>
        <v>0</v>
      </c>
      <c r="CG45" s="9">
        <f t="shared" si="55"/>
        <v>0</v>
      </c>
      <c r="CI45" s="9">
        <f t="shared" si="56"/>
        <v>0</v>
      </c>
      <c r="CK45" s="9">
        <f t="shared" si="57"/>
        <v>1</v>
      </c>
      <c r="CM45" s="9">
        <f t="shared" si="58"/>
        <v>0</v>
      </c>
      <c r="CN45" s="9">
        <f t="shared" si="59"/>
        <v>0</v>
      </c>
      <c r="CO45" s="9">
        <f t="shared" si="60"/>
        <v>1</v>
      </c>
      <c r="CQ45" s="9">
        <f t="shared" si="61"/>
        <v>0</v>
      </c>
      <c r="CR45" s="9">
        <f t="shared" si="62"/>
        <v>0</v>
      </c>
      <c r="CS45" s="9">
        <f t="shared" si="63"/>
        <v>1</v>
      </c>
      <c r="CU45" s="9">
        <f t="shared" si="64"/>
        <v>0</v>
      </c>
      <c r="CV45" s="9">
        <f t="shared" ref="CV45:CV108" si="66" xml:space="preserve"> COUNTIF(BW45:CG45, "&gt;0")</f>
        <v>0</v>
      </c>
    </row>
    <row r="46" spans="1:100" x14ac:dyDescent="0.3">
      <c r="A46" s="9" t="s">
        <v>295</v>
      </c>
      <c r="B46" s="9" t="s">
        <v>83</v>
      </c>
      <c r="C46" s="9">
        <v>43.387611999999997</v>
      </c>
      <c r="D46" s="9">
        <v>-79.959232</v>
      </c>
      <c r="E46" s="9">
        <v>34.412474938792137</v>
      </c>
      <c r="F46" s="13">
        <v>43661</v>
      </c>
      <c r="G46" s="11">
        <f t="shared" si="34"/>
        <v>0</v>
      </c>
      <c r="R46" s="32">
        <f t="shared" si="35"/>
        <v>0</v>
      </c>
      <c r="V46" s="19">
        <f t="shared" si="36"/>
        <v>0</v>
      </c>
      <c r="Y46" s="35">
        <f t="shared" si="37"/>
        <v>0</v>
      </c>
      <c r="AB46" s="10">
        <f t="shared" si="38"/>
        <v>0</v>
      </c>
      <c r="AG46" s="32">
        <f t="shared" si="39"/>
        <v>2</v>
      </c>
      <c r="AJ46" s="19">
        <f t="shared" si="40"/>
        <v>0</v>
      </c>
      <c r="AL46" s="19">
        <f t="shared" si="41"/>
        <v>0</v>
      </c>
      <c r="AO46" s="19">
        <f t="shared" si="42"/>
        <v>0</v>
      </c>
      <c r="AS46" s="33">
        <f t="shared" si="43"/>
        <v>2</v>
      </c>
      <c r="AW46" s="18">
        <v>2</v>
      </c>
      <c r="BD46" s="44">
        <f t="shared" si="44"/>
        <v>0</v>
      </c>
      <c r="BL46" s="57">
        <f t="shared" si="33"/>
        <v>2</v>
      </c>
      <c r="BN46" s="9">
        <f t="shared" si="45"/>
        <v>3</v>
      </c>
      <c r="BO46" s="9">
        <v>3</v>
      </c>
      <c r="BP46" s="9">
        <v>0</v>
      </c>
      <c r="BQ46" s="9">
        <v>6</v>
      </c>
      <c r="BW46" s="9">
        <f t="shared" si="46"/>
        <v>2</v>
      </c>
      <c r="BX46" s="9">
        <f t="shared" si="47"/>
        <v>0</v>
      </c>
      <c r="BY46" s="9">
        <f t="shared" si="48"/>
        <v>0</v>
      </c>
      <c r="BZ46" s="9">
        <f t="shared" si="49"/>
        <v>0</v>
      </c>
      <c r="CA46" s="9">
        <f t="shared" si="50"/>
        <v>0</v>
      </c>
      <c r="CB46" s="9">
        <f t="shared" si="51"/>
        <v>0</v>
      </c>
      <c r="CC46" s="9">
        <f t="shared" si="52"/>
        <v>0</v>
      </c>
      <c r="CD46" s="9">
        <f t="shared" si="53"/>
        <v>0</v>
      </c>
      <c r="CE46" s="9">
        <f t="shared" si="54"/>
        <v>0</v>
      </c>
      <c r="CF46" s="9">
        <f t="shared" si="65"/>
        <v>0</v>
      </c>
      <c r="CG46" s="9">
        <f t="shared" si="55"/>
        <v>0</v>
      </c>
      <c r="CI46" s="9">
        <f t="shared" si="56"/>
        <v>2</v>
      </c>
      <c r="CK46" s="9">
        <f t="shared" si="57"/>
        <v>2</v>
      </c>
      <c r="CM46" s="9">
        <f t="shared" si="58"/>
        <v>2</v>
      </c>
      <c r="CN46" s="9">
        <f t="shared" si="59"/>
        <v>0</v>
      </c>
      <c r="CO46" s="9">
        <f t="shared" si="60"/>
        <v>0</v>
      </c>
      <c r="CQ46" s="9">
        <f t="shared" si="61"/>
        <v>2</v>
      </c>
      <c r="CR46" s="9">
        <f t="shared" si="62"/>
        <v>0</v>
      </c>
      <c r="CS46" s="9">
        <f t="shared" si="63"/>
        <v>0</v>
      </c>
      <c r="CU46" s="9">
        <f t="shared" si="64"/>
        <v>1</v>
      </c>
      <c r="CV46" s="9">
        <f t="shared" si="66"/>
        <v>1</v>
      </c>
    </row>
    <row r="47" spans="1:100" x14ac:dyDescent="0.3">
      <c r="A47" s="9" t="s">
        <v>294</v>
      </c>
      <c r="B47" s="9" t="s">
        <v>79</v>
      </c>
      <c r="C47" s="9">
        <v>43.399222000000002</v>
      </c>
      <c r="D47" s="9">
        <v>-79.930576000000002</v>
      </c>
      <c r="E47" s="9">
        <v>32.768829598808203</v>
      </c>
      <c r="F47" s="13">
        <v>43661</v>
      </c>
      <c r="G47" s="11">
        <f t="shared" si="34"/>
        <v>0</v>
      </c>
      <c r="R47" s="32">
        <f t="shared" si="35"/>
        <v>0</v>
      </c>
      <c r="V47" s="19">
        <f t="shared" si="36"/>
        <v>0</v>
      </c>
      <c r="Y47" s="35">
        <f t="shared" si="37"/>
        <v>0</v>
      </c>
      <c r="AB47" s="10">
        <f t="shared" si="38"/>
        <v>0</v>
      </c>
      <c r="AG47" s="32">
        <f t="shared" si="39"/>
        <v>0</v>
      </c>
      <c r="AJ47" s="19">
        <f t="shared" si="40"/>
        <v>0</v>
      </c>
      <c r="AL47" s="19">
        <f t="shared" si="41"/>
        <v>0</v>
      </c>
      <c r="AO47" s="19">
        <f t="shared" si="42"/>
        <v>0</v>
      </c>
      <c r="AS47" s="33">
        <f t="shared" si="43"/>
        <v>0</v>
      </c>
      <c r="BD47" s="44">
        <f t="shared" si="44"/>
        <v>1</v>
      </c>
      <c r="BF47" s="40">
        <v>1</v>
      </c>
      <c r="BI47" s="26">
        <v>3</v>
      </c>
      <c r="BL47" s="57">
        <f t="shared" si="33"/>
        <v>4</v>
      </c>
      <c r="BN47" s="9">
        <f t="shared" si="45"/>
        <v>3</v>
      </c>
      <c r="BO47" s="9">
        <v>3</v>
      </c>
      <c r="BP47" s="9">
        <v>0</v>
      </c>
      <c r="BQ47" s="9">
        <v>6</v>
      </c>
      <c r="BW47" s="9">
        <f t="shared" si="46"/>
        <v>0</v>
      </c>
      <c r="BX47" s="9">
        <f t="shared" si="47"/>
        <v>0</v>
      </c>
      <c r="BY47" s="9">
        <f t="shared" si="48"/>
        <v>0</v>
      </c>
      <c r="BZ47" s="9">
        <f t="shared" si="49"/>
        <v>0</v>
      </c>
      <c r="CA47" s="9">
        <f t="shared" si="50"/>
        <v>0</v>
      </c>
      <c r="CB47" s="9">
        <f t="shared" si="51"/>
        <v>0</v>
      </c>
      <c r="CC47" s="9">
        <f t="shared" si="52"/>
        <v>0</v>
      </c>
      <c r="CD47" s="9">
        <f t="shared" si="53"/>
        <v>1</v>
      </c>
      <c r="CE47" s="9">
        <f t="shared" si="54"/>
        <v>1</v>
      </c>
      <c r="CF47" s="9">
        <f t="shared" si="65"/>
        <v>1</v>
      </c>
      <c r="CG47" s="9">
        <f t="shared" si="55"/>
        <v>0</v>
      </c>
      <c r="CI47" s="9">
        <f t="shared" si="56"/>
        <v>5</v>
      </c>
      <c r="CK47" s="9">
        <f t="shared" si="57"/>
        <v>0</v>
      </c>
      <c r="CM47" s="9">
        <f t="shared" si="58"/>
        <v>3</v>
      </c>
      <c r="CN47" s="9">
        <f t="shared" si="59"/>
        <v>1</v>
      </c>
      <c r="CO47" s="9">
        <f t="shared" si="60"/>
        <v>0</v>
      </c>
      <c r="CQ47" s="9">
        <f t="shared" si="61"/>
        <v>0</v>
      </c>
      <c r="CR47" s="9">
        <f t="shared" si="62"/>
        <v>0</v>
      </c>
      <c r="CS47" s="9">
        <f t="shared" si="63"/>
        <v>0</v>
      </c>
      <c r="CU47" s="9">
        <f t="shared" si="64"/>
        <v>5</v>
      </c>
      <c r="CV47" s="9">
        <f t="shared" si="66"/>
        <v>3</v>
      </c>
    </row>
    <row r="48" spans="1:100" x14ac:dyDescent="0.3">
      <c r="A48" s="9" t="s">
        <v>294</v>
      </c>
      <c r="B48" s="9" t="s">
        <v>82</v>
      </c>
      <c r="C48" s="9">
        <v>43.399222000000002</v>
      </c>
      <c r="D48" s="9">
        <v>-79.930576000000002</v>
      </c>
      <c r="E48" s="9">
        <v>32.768829598808203</v>
      </c>
      <c r="F48" s="13">
        <v>43661</v>
      </c>
      <c r="G48" s="11">
        <f t="shared" si="34"/>
        <v>0</v>
      </c>
      <c r="R48" s="32">
        <f t="shared" si="35"/>
        <v>0</v>
      </c>
      <c r="V48" s="19">
        <f t="shared" si="36"/>
        <v>0</v>
      </c>
      <c r="Y48" s="35">
        <f t="shared" si="37"/>
        <v>0</v>
      </c>
      <c r="AB48" s="10">
        <f t="shared" si="38"/>
        <v>0</v>
      </c>
      <c r="AG48" s="32">
        <f t="shared" si="39"/>
        <v>0</v>
      </c>
      <c r="AJ48" s="19">
        <f t="shared" si="40"/>
        <v>0</v>
      </c>
      <c r="AL48" s="19">
        <f t="shared" si="41"/>
        <v>0</v>
      </c>
      <c r="AO48" s="19">
        <f t="shared" si="42"/>
        <v>0</v>
      </c>
      <c r="AS48" s="33">
        <f t="shared" si="43"/>
        <v>0</v>
      </c>
      <c r="BD48" s="44">
        <f t="shared" si="44"/>
        <v>0</v>
      </c>
      <c r="BL48" s="57">
        <f t="shared" si="33"/>
        <v>0</v>
      </c>
      <c r="BN48" s="9">
        <f t="shared" si="45"/>
        <v>5</v>
      </c>
      <c r="BO48" s="9">
        <v>1</v>
      </c>
      <c r="BP48" s="9">
        <v>0</v>
      </c>
      <c r="BQ48" s="9">
        <v>6</v>
      </c>
      <c r="BW48" s="9">
        <f t="shared" si="46"/>
        <v>0</v>
      </c>
      <c r="BX48" s="9">
        <f t="shared" si="47"/>
        <v>0</v>
      </c>
      <c r="BY48" s="9">
        <f t="shared" si="48"/>
        <v>0</v>
      </c>
      <c r="BZ48" s="9">
        <f t="shared" si="49"/>
        <v>0</v>
      </c>
      <c r="CA48" s="9">
        <f t="shared" si="50"/>
        <v>0</v>
      </c>
      <c r="CB48" s="9">
        <f t="shared" si="51"/>
        <v>0</v>
      </c>
      <c r="CC48" s="9">
        <f t="shared" si="52"/>
        <v>0</v>
      </c>
      <c r="CD48" s="9">
        <f t="shared" si="53"/>
        <v>0</v>
      </c>
      <c r="CE48" s="9">
        <f t="shared" si="54"/>
        <v>0</v>
      </c>
      <c r="CF48" s="9">
        <f t="shared" si="65"/>
        <v>0</v>
      </c>
      <c r="CG48" s="9">
        <f t="shared" si="55"/>
        <v>0</v>
      </c>
      <c r="CI48" s="9">
        <f t="shared" si="56"/>
        <v>0</v>
      </c>
      <c r="CK48" s="9">
        <f t="shared" si="57"/>
        <v>0</v>
      </c>
      <c r="CM48" s="9">
        <f t="shared" si="58"/>
        <v>0</v>
      </c>
      <c r="CN48" s="9">
        <f t="shared" si="59"/>
        <v>0</v>
      </c>
      <c r="CO48" s="9">
        <f t="shared" si="60"/>
        <v>0</v>
      </c>
      <c r="CQ48" s="9">
        <f t="shared" si="61"/>
        <v>0</v>
      </c>
      <c r="CR48" s="9">
        <f t="shared" si="62"/>
        <v>0</v>
      </c>
      <c r="CS48" s="9">
        <f t="shared" si="63"/>
        <v>0</v>
      </c>
      <c r="CU48" s="9">
        <f t="shared" si="64"/>
        <v>0</v>
      </c>
      <c r="CV48" s="9">
        <f t="shared" si="66"/>
        <v>0</v>
      </c>
    </row>
    <row r="49" spans="1:100" x14ac:dyDescent="0.3">
      <c r="A49" s="9" t="s">
        <v>294</v>
      </c>
      <c r="B49" s="9" t="s">
        <v>83</v>
      </c>
      <c r="C49" s="9">
        <v>43.399222000000002</v>
      </c>
      <c r="D49" s="9">
        <v>-79.930576000000002</v>
      </c>
      <c r="E49" s="9">
        <v>32.768829598808203</v>
      </c>
      <c r="F49" s="13">
        <v>43661</v>
      </c>
      <c r="G49" s="11">
        <f t="shared" si="34"/>
        <v>0</v>
      </c>
      <c r="R49" s="32">
        <f t="shared" si="35"/>
        <v>0</v>
      </c>
      <c r="V49" s="19">
        <f t="shared" si="36"/>
        <v>0</v>
      </c>
      <c r="Y49" s="35">
        <f t="shared" si="37"/>
        <v>0</v>
      </c>
      <c r="AB49" s="10">
        <f t="shared" si="38"/>
        <v>0</v>
      </c>
      <c r="AG49" s="32">
        <f t="shared" si="39"/>
        <v>0</v>
      </c>
      <c r="AJ49" s="19">
        <f t="shared" si="40"/>
        <v>0</v>
      </c>
      <c r="AL49" s="19">
        <f t="shared" si="41"/>
        <v>0</v>
      </c>
      <c r="AO49" s="19">
        <f t="shared" si="42"/>
        <v>0</v>
      </c>
      <c r="AS49" s="33">
        <f t="shared" si="43"/>
        <v>0</v>
      </c>
      <c r="BD49" s="44">
        <f t="shared" si="44"/>
        <v>2</v>
      </c>
      <c r="BF49" s="40">
        <v>2</v>
      </c>
      <c r="BI49" s="26">
        <v>2</v>
      </c>
      <c r="BL49" s="57">
        <f t="shared" si="33"/>
        <v>4</v>
      </c>
      <c r="BN49" s="9">
        <f t="shared" si="45"/>
        <v>1</v>
      </c>
      <c r="BO49" s="9">
        <v>2</v>
      </c>
      <c r="BP49" s="9">
        <v>0</v>
      </c>
      <c r="BQ49" s="9">
        <v>3</v>
      </c>
      <c r="BW49" s="9">
        <f t="shared" si="46"/>
        <v>0</v>
      </c>
      <c r="BX49" s="9">
        <f t="shared" si="47"/>
        <v>0</v>
      </c>
      <c r="BY49" s="9">
        <f t="shared" si="48"/>
        <v>0</v>
      </c>
      <c r="BZ49" s="9">
        <f t="shared" si="49"/>
        <v>0</v>
      </c>
      <c r="CA49" s="9">
        <f t="shared" si="50"/>
        <v>0</v>
      </c>
      <c r="CB49" s="9">
        <f t="shared" si="51"/>
        <v>0</v>
      </c>
      <c r="CC49" s="9">
        <f t="shared" si="52"/>
        <v>0</v>
      </c>
      <c r="CD49" s="9">
        <f t="shared" si="53"/>
        <v>2</v>
      </c>
      <c r="CE49" s="9">
        <f t="shared" si="54"/>
        <v>2</v>
      </c>
      <c r="CF49" s="9">
        <f t="shared" si="65"/>
        <v>2</v>
      </c>
      <c r="CG49" s="9">
        <f t="shared" si="55"/>
        <v>0</v>
      </c>
      <c r="CI49" s="9">
        <f t="shared" si="56"/>
        <v>6</v>
      </c>
      <c r="CK49" s="9">
        <f t="shared" si="57"/>
        <v>0</v>
      </c>
      <c r="CM49" s="9">
        <f t="shared" si="58"/>
        <v>2</v>
      </c>
      <c r="CN49" s="9">
        <f t="shared" si="59"/>
        <v>2</v>
      </c>
      <c r="CO49" s="9">
        <f t="shared" si="60"/>
        <v>0</v>
      </c>
      <c r="CQ49" s="9">
        <f t="shared" si="61"/>
        <v>0</v>
      </c>
      <c r="CR49" s="9">
        <f t="shared" si="62"/>
        <v>0</v>
      </c>
      <c r="CS49" s="9">
        <f t="shared" si="63"/>
        <v>0</v>
      </c>
      <c r="CU49" s="9">
        <f t="shared" si="64"/>
        <v>5</v>
      </c>
      <c r="CV49" s="9">
        <f t="shared" si="66"/>
        <v>3</v>
      </c>
    </row>
    <row r="50" spans="1:100" x14ac:dyDescent="0.3">
      <c r="A50" s="9" t="s">
        <v>296</v>
      </c>
      <c r="B50" s="9" t="s">
        <v>79</v>
      </c>
      <c r="C50" s="9">
        <v>43.377146000000003</v>
      </c>
      <c r="D50" s="9">
        <v>-79.973860999999999</v>
      </c>
      <c r="E50" s="9">
        <v>35.422507619397869</v>
      </c>
      <c r="F50" s="13">
        <v>43661</v>
      </c>
      <c r="G50" s="11">
        <f t="shared" si="34"/>
        <v>0</v>
      </c>
      <c r="R50" s="32">
        <f t="shared" si="35"/>
        <v>0</v>
      </c>
      <c r="V50" s="19">
        <f t="shared" si="36"/>
        <v>0</v>
      </c>
      <c r="Y50" s="35">
        <f t="shared" si="37"/>
        <v>0</v>
      </c>
      <c r="AB50" s="10">
        <f t="shared" si="38"/>
        <v>0</v>
      </c>
      <c r="AG50" s="32">
        <f t="shared" si="39"/>
        <v>1</v>
      </c>
      <c r="AH50" s="29">
        <v>1</v>
      </c>
      <c r="AJ50" s="19">
        <f t="shared" si="40"/>
        <v>0</v>
      </c>
      <c r="AL50" s="19">
        <f t="shared" si="41"/>
        <v>0</v>
      </c>
      <c r="AO50" s="19">
        <f t="shared" si="42"/>
        <v>0</v>
      </c>
      <c r="AS50" s="33">
        <f t="shared" si="43"/>
        <v>0</v>
      </c>
      <c r="BD50" s="44">
        <f t="shared" si="44"/>
        <v>0</v>
      </c>
      <c r="BI50" s="26">
        <v>4</v>
      </c>
      <c r="BL50" s="57">
        <f t="shared" si="33"/>
        <v>5</v>
      </c>
      <c r="BN50" s="9">
        <f t="shared" si="45"/>
        <v>0</v>
      </c>
      <c r="BO50" s="9">
        <v>3</v>
      </c>
      <c r="BP50" s="9">
        <v>0</v>
      </c>
      <c r="BQ50" s="9">
        <v>3</v>
      </c>
      <c r="BW50" s="9">
        <f t="shared" si="46"/>
        <v>0</v>
      </c>
      <c r="BX50" s="9">
        <f t="shared" si="47"/>
        <v>0</v>
      </c>
      <c r="BY50" s="9">
        <f t="shared" si="48"/>
        <v>0</v>
      </c>
      <c r="BZ50" s="9">
        <f t="shared" si="49"/>
        <v>0</v>
      </c>
      <c r="CA50" s="9">
        <f t="shared" si="50"/>
        <v>0</v>
      </c>
      <c r="CB50" s="9">
        <f t="shared" si="51"/>
        <v>0</v>
      </c>
      <c r="CC50" s="9">
        <f t="shared" si="52"/>
        <v>0</v>
      </c>
      <c r="CD50" s="9">
        <f t="shared" si="53"/>
        <v>0</v>
      </c>
      <c r="CE50" s="9">
        <f t="shared" si="54"/>
        <v>0</v>
      </c>
      <c r="CF50" s="9">
        <f t="shared" si="65"/>
        <v>0</v>
      </c>
      <c r="CG50" s="9">
        <f t="shared" si="55"/>
        <v>0</v>
      </c>
      <c r="CI50" s="9">
        <f t="shared" si="56"/>
        <v>4</v>
      </c>
      <c r="CK50" s="9">
        <f t="shared" si="57"/>
        <v>1</v>
      </c>
      <c r="CM50" s="9">
        <f t="shared" si="58"/>
        <v>4</v>
      </c>
      <c r="CN50" s="9">
        <f t="shared" si="59"/>
        <v>0</v>
      </c>
      <c r="CO50" s="9">
        <f t="shared" si="60"/>
        <v>1</v>
      </c>
      <c r="CQ50" s="9">
        <f t="shared" si="61"/>
        <v>0</v>
      </c>
      <c r="CR50" s="9">
        <f t="shared" si="62"/>
        <v>0</v>
      </c>
      <c r="CS50" s="9">
        <f t="shared" si="63"/>
        <v>1</v>
      </c>
      <c r="CU50" s="9">
        <f t="shared" si="64"/>
        <v>1</v>
      </c>
      <c r="CV50" s="9">
        <f t="shared" si="66"/>
        <v>0</v>
      </c>
    </row>
    <row r="51" spans="1:100" x14ac:dyDescent="0.3">
      <c r="A51" s="9" t="s">
        <v>296</v>
      </c>
      <c r="B51" s="9" t="s">
        <v>82</v>
      </c>
      <c r="C51" s="9">
        <v>43.377146000000003</v>
      </c>
      <c r="D51" s="9">
        <v>-79.973860999999999</v>
      </c>
      <c r="E51" s="9">
        <v>35.422507619397869</v>
      </c>
      <c r="F51" s="13">
        <v>43661</v>
      </c>
      <c r="G51" s="11">
        <f t="shared" si="34"/>
        <v>0</v>
      </c>
      <c r="R51" s="32">
        <f t="shared" si="35"/>
        <v>0</v>
      </c>
      <c r="V51" s="19">
        <f t="shared" si="36"/>
        <v>0</v>
      </c>
      <c r="Y51" s="35">
        <f t="shared" si="37"/>
        <v>0</v>
      </c>
      <c r="AB51" s="10">
        <f t="shared" si="38"/>
        <v>0</v>
      </c>
      <c r="AG51" s="32">
        <f t="shared" si="39"/>
        <v>0</v>
      </c>
      <c r="AJ51" s="19">
        <f t="shared" si="40"/>
        <v>0</v>
      </c>
      <c r="AL51" s="19">
        <f t="shared" si="41"/>
        <v>0</v>
      </c>
      <c r="AO51" s="19">
        <f t="shared" si="42"/>
        <v>0</v>
      </c>
      <c r="AS51" s="33">
        <f t="shared" si="43"/>
        <v>0</v>
      </c>
      <c r="BB51" s="40">
        <v>1</v>
      </c>
      <c r="BD51" s="44">
        <f t="shared" si="44"/>
        <v>0</v>
      </c>
      <c r="BL51" s="57">
        <f t="shared" si="33"/>
        <v>1</v>
      </c>
      <c r="BN51" s="9">
        <f t="shared" si="45"/>
        <v>4</v>
      </c>
      <c r="BO51" s="9">
        <v>2</v>
      </c>
      <c r="BP51" s="9">
        <v>0</v>
      </c>
      <c r="BQ51" s="9">
        <v>6</v>
      </c>
      <c r="BS51" s="9" t="s">
        <v>140</v>
      </c>
      <c r="BW51" s="9">
        <f t="shared" si="46"/>
        <v>0</v>
      </c>
      <c r="BX51" s="9">
        <f t="shared" si="47"/>
        <v>0</v>
      </c>
      <c r="BY51" s="9">
        <f t="shared" si="48"/>
        <v>0</v>
      </c>
      <c r="BZ51" s="9">
        <f t="shared" si="49"/>
        <v>0</v>
      </c>
      <c r="CA51" s="9">
        <f t="shared" si="50"/>
        <v>0</v>
      </c>
      <c r="CB51" s="9">
        <f t="shared" si="51"/>
        <v>0</v>
      </c>
      <c r="CC51" s="9">
        <f t="shared" si="52"/>
        <v>1</v>
      </c>
      <c r="CD51" s="9">
        <f t="shared" si="53"/>
        <v>0</v>
      </c>
      <c r="CE51" s="9">
        <f t="shared" si="54"/>
        <v>0</v>
      </c>
      <c r="CF51" s="9">
        <f t="shared" si="65"/>
        <v>1</v>
      </c>
      <c r="CG51" s="9">
        <f t="shared" si="55"/>
        <v>0</v>
      </c>
      <c r="CI51" s="9">
        <f t="shared" si="56"/>
        <v>1</v>
      </c>
      <c r="CK51" s="9">
        <f t="shared" si="57"/>
        <v>0</v>
      </c>
      <c r="CM51" s="9">
        <f t="shared" si="58"/>
        <v>1</v>
      </c>
      <c r="CN51" s="9">
        <f t="shared" si="59"/>
        <v>0</v>
      </c>
      <c r="CO51" s="9">
        <f t="shared" si="60"/>
        <v>0</v>
      </c>
      <c r="CQ51" s="9">
        <f t="shared" si="61"/>
        <v>0</v>
      </c>
      <c r="CR51" s="9">
        <f t="shared" si="62"/>
        <v>0</v>
      </c>
      <c r="CS51" s="9">
        <f t="shared" si="63"/>
        <v>0</v>
      </c>
      <c r="CU51" s="9">
        <f t="shared" si="64"/>
        <v>3</v>
      </c>
      <c r="CV51" s="9">
        <f t="shared" si="66"/>
        <v>2</v>
      </c>
    </row>
    <row r="52" spans="1:100" x14ac:dyDescent="0.3">
      <c r="A52" s="9" t="s">
        <v>296</v>
      </c>
      <c r="B52" s="9" t="s">
        <v>83</v>
      </c>
      <c r="C52" s="9">
        <v>43.377146000000003</v>
      </c>
      <c r="D52" s="9">
        <v>-79.973860999999999</v>
      </c>
      <c r="E52" s="9">
        <v>35.422507619397869</v>
      </c>
      <c r="F52" s="13">
        <v>43661</v>
      </c>
      <c r="G52" s="11">
        <f t="shared" si="34"/>
        <v>0</v>
      </c>
      <c r="R52" s="32">
        <f t="shared" si="35"/>
        <v>0</v>
      </c>
      <c r="V52" s="19">
        <f t="shared" si="36"/>
        <v>0</v>
      </c>
      <c r="Y52" s="35">
        <f t="shared" si="37"/>
        <v>0</v>
      </c>
      <c r="AB52" s="10">
        <f t="shared" si="38"/>
        <v>0</v>
      </c>
      <c r="AG52" s="32">
        <f t="shared" si="39"/>
        <v>0</v>
      </c>
      <c r="AJ52" s="19">
        <f t="shared" si="40"/>
        <v>0</v>
      </c>
      <c r="AL52" s="19">
        <f t="shared" si="41"/>
        <v>0</v>
      </c>
      <c r="AO52" s="19">
        <f t="shared" si="42"/>
        <v>0</v>
      </c>
      <c r="AS52" s="33">
        <f t="shared" si="43"/>
        <v>0</v>
      </c>
      <c r="BD52" s="44">
        <f t="shared" si="44"/>
        <v>0</v>
      </c>
      <c r="BI52" s="26">
        <v>1</v>
      </c>
      <c r="BL52" s="57">
        <f t="shared" si="33"/>
        <v>1</v>
      </c>
      <c r="BN52" s="9">
        <f t="shared" si="45"/>
        <v>2</v>
      </c>
      <c r="BO52" s="9">
        <v>2</v>
      </c>
      <c r="BP52" s="9">
        <v>0</v>
      </c>
      <c r="BQ52" s="9">
        <v>4</v>
      </c>
      <c r="BW52" s="9">
        <f t="shared" si="46"/>
        <v>0</v>
      </c>
      <c r="BX52" s="9">
        <f t="shared" si="47"/>
        <v>0</v>
      </c>
      <c r="BY52" s="9">
        <f t="shared" si="48"/>
        <v>0</v>
      </c>
      <c r="BZ52" s="9">
        <f t="shared" si="49"/>
        <v>0</v>
      </c>
      <c r="CA52" s="9">
        <f t="shared" si="50"/>
        <v>0</v>
      </c>
      <c r="CB52" s="9">
        <f t="shared" si="51"/>
        <v>0</v>
      </c>
      <c r="CC52" s="9">
        <f t="shared" si="52"/>
        <v>0</v>
      </c>
      <c r="CD52" s="9">
        <f t="shared" si="53"/>
        <v>0</v>
      </c>
      <c r="CE52" s="9">
        <f t="shared" si="54"/>
        <v>0</v>
      </c>
      <c r="CF52" s="9">
        <f t="shared" si="65"/>
        <v>0</v>
      </c>
      <c r="CG52" s="9">
        <f t="shared" si="55"/>
        <v>0</v>
      </c>
      <c r="CI52" s="9">
        <f t="shared" si="56"/>
        <v>1</v>
      </c>
      <c r="CK52" s="9">
        <f t="shared" si="57"/>
        <v>0</v>
      </c>
      <c r="CM52" s="9">
        <f t="shared" si="58"/>
        <v>1</v>
      </c>
      <c r="CN52" s="9">
        <f t="shared" si="59"/>
        <v>0</v>
      </c>
      <c r="CO52" s="9">
        <f t="shared" si="60"/>
        <v>0</v>
      </c>
      <c r="CQ52" s="9">
        <f t="shared" si="61"/>
        <v>0</v>
      </c>
      <c r="CR52" s="9">
        <f t="shared" si="62"/>
        <v>0</v>
      </c>
      <c r="CS52" s="9">
        <f t="shared" si="63"/>
        <v>0</v>
      </c>
      <c r="CU52" s="9">
        <f t="shared" si="64"/>
        <v>1</v>
      </c>
      <c r="CV52" s="9">
        <f t="shared" si="66"/>
        <v>0</v>
      </c>
    </row>
    <row r="53" spans="1:100" x14ac:dyDescent="0.3">
      <c r="A53" s="9" t="s">
        <v>297</v>
      </c>
      <c r="B53" s="9" t="s">
        <v>79</v>
      </c>
      <c r="C53" s="9">
        <v>43.371307999999999</v>
      </c>
      <c r="D53" s="9">
        <v>-79.981819000000002</v>
      </c>
      <c r="E53" s="9">
        <v>35.978006045349858</v>
      </c>
      <c r="F53" s="13">
        <v>43661</v>
      </c>
      <c r="G53" s="11">
        <f t="shared" si="34"/>
        <v>0</v>
      </c>
      <c r="R53" s="32">
        <f t="shared" si="35"/>
        <v>0</v>
      </c>
      <c r="V53" s="19">
        <f t="shared" si="36"/>
        <v>0</v>
      </c>
      <c r="Y53" s="35">
        <f t="shared" si="37"/>
        <v>0</v>
      </c>
      <c r="AB53" s="10">
        <f t="shared" si="38"/>
        <v>0</v>
      </c>
      <c r="AG53" s="32">
        <f t="shared" si="39"/>
        <v>0</v>
      </c>
      <c r="AJ53" s="19">
        <f t="shared" si="40"/>
        <v>0</v>
      </c>
      <c r="AL53" s="19">
        <f t="shared" si="41"/>
        <v>0</v>
      </c>
      <c r="AO53" s="19">
        <f t="shared" si="42"/>
        <v>0</v>
      </c>
      <c r="AS53" s="33">
        <f t="shared" si="43"/>
        <v>0</v>
      </c>
      <c r="BB53" s="40">
        <v>1</v>
      </c>
      <c r="BD53" s="44">
        <f t="shared" si="44"/>
        <v>0</v>
      </c>
      <c r="BI53" s="26">
        <v>13</v>
      </c>
      <c r="BL53" s="57">
        <f t="shared" si="33"/>
        <v>14</v>
      </c>
      <c r="BN53" s="9">
        <f t="shared" si="45"/>
        <v>0</v>
      </c>
      <c r="BO53" s="9">
        <v>4</v>
      </c>
      <c r="BP53" s="9">
        <v>0</v>
      </c>
      <c r="BQ53" s="9">
        <v>4</v>
      </c>
      <c r="BW53" s="9">
        <f t="shared" si="46"/>
        <v>0</v>
      </c>
      <c r="BX53" s="9">
        <f t="shared" si="47"/>
        <v>0</v>
      </c>
      <c r="BY53" s="9">
        <f t="shared" si="48"/>
        <v>0</v>
      </c>
      <c r="BZ53" s="9">
        <f t="shared" si="49"/>
        <v>0</v>
      </c>
      <c r="CA53" s="9">
        <f t="shared" si="50"/>
        <v>0</v>
      </c>
      <c r="CB53" s="9">
        <f t="shared" si="51"/>
        <v>0</v>
      </c>
      <c r="CC53" s="9">
        <f t="shared" si="52"/>
        <v>1</v>
      </c>
      <c r="CD53" s="9">
        <f t="shared" si="53"/>
        <v>0</v>
      </c>
      <c r="CE53" s="9">
        <f t="shared" si="54"/>
        <v>0</v>
      </c>
      <c r="CF53" s="9">
        <f t="shared" si="65"/>
        <v>1</v>
      </c>
      <c r="CG53" s="9">
        <f t="shared" si="55"/>
        <v>0</v>
      </c>
      <c r="CI53" s="9">
        <f t="shared" si="56"/>
        <v>14</v>
      </c>
      <c r="CK53" s="9">
        <f t="shared" si="57"/>
        <v>0</v>
      </c>
      <c r="CM53" s="9">
        <f t="shared" si="58"/>
        <v>14</v>
      </c>
      <c r="CN53" s="9">
        <f t="shared" si="59"/>
        <v>0</v>
      </c>
      <c r="CO53" s="9">
        <f t="shared" si="60"/>
        <v>0</v>
      </c>
      <c r="CQ53" s="9">
        <f t="shared" si="61"/>
        <v>0</v>
      </c>
      <c r="CR53" s="9">
        <f t="shared" si="62"/>
        <v>0</v>
      </c>
      <c r="CS53" s="9">
        <f t="shared" si="63"/>
        <v>0</v>
      </c>
      <c r="CU53" s="9">
        <f t="shared" si="64"/>
        <v>4</v>
      </c>
      <c r="CV53" s="9">
        <f t="shared" si="66"/>
        <v>2</v>
      </c>
    </row>
    <row r="54" spans="1:100" x14ac:dyDescent="0.3">
      <c r="A54" s="9" t="s">
        <v>297</v>
      </c>
      <c r="B54" s="9" t="s">
        <v>82</v>
      </c>
      <c r="C54" s="9">
        <v>43.371307999999999</v>
      </c>
      <c r="D54" s="9">
        <v>-79.981819000000002</v>
      </c>
      <c r="E54" s="9">
        <v>35.978006045349858</v>
      </c>
      <c r="F54" s="13">
        <v>43661</v>
      </c>
      <c r="G54" s="11">
        <f t="shared" si="34"/>
        <v>0</v>
      </c>
      <c r="R54" s="32">
        <f t="shared" si="35"/>
        <v>0</v>
      </c>
      <c r="V54" s="19">
        <f t="shared" si="36"/>
        <v>0</v>
      </c>
      <c r="Y54" s="35">
        <f t="shared" si="37"/>
        <v>0</v>
      </c>
      <c r="AB54" s="10">
        <f t="shared" si="38"/>
        <v>0</v>
      </c>
      <c r="AG54" s="32">
        <f t="shared" si="39"/>
        <v>0</v>
      </c>
      <c r="AJ54" s="19">
        <f t="shared" si="40"/>
        <v>0</v>
      </c>
      <c r="AL54" s="19">
        <f t="shared" si="41"/>
        <v>0</v>
      </c>
      <c r="AO54" s="19">
        <f t="shared" si="42"/>
        <v>0</v>
      </c>
      <c r="AS54" s="33">
        <f t="shared" si="43"/>
        <v>0</v>
      </c>
      <c r="BD54" s="44">
        <f t="shared" si="44"/>
        <v>0</v>
      </c>
      <c r="BL54" s="57">
        <f t="shared" si="33"/>
        <v>0</v>
      </c>
      <c r="BN54" s="9">
        <f t="shared" si="45"/>
        <v>3</v>
      </c>
      <c r="BO54" s="9">
        <v>4</v>
      </c>
      <c r="BP54" s="9">
        <v>0</v>
      </c>
      <c r="BQ54" s="9">
        <v>7</v>
      </c>
      <c r="BW54" s="9">
        <f t="shared" si="46"/>
        <v>0</v>
      </c>
      <c r="BX54" s="9">
        <f t="shared" si="47"/>
        <v>0</v>
      </c>
      <c r="BY54" s="9">
        <f t="shared" si="48"/>
        <v>0</v>
      </c>
      <c r="BZ54" s="9">
        <f t="shared" si="49"/>
        <v>0</v>
      </c>
      <c r="CA54" s="9">
        <f t="shared" si="50"/>
        <v>0</v>
      </c>
      <c r="CB54" s="9">
        <f t="shared" si="51"/>
        <v>0</v>
      </c>
      <c r="CC54" s="9">
        <f t="shared" si="52"/>
        <v>0</v>
      </c>
      <c r="CD54" s="9">
        <f t="shared" si="53"/>
        <v>0</v>
      </c>
      <c r="CE54" s="9">
        <f t="shared" si="54"/>
        <v>0</v>
      </c>
      <c r="CF54" s="9">
        <f t="shared" si="65"/>
        <v>0</v>
      </c>
      <c r="CG54" s="9">
        <f t="shared" si="55"/>
        <v>0</v>
      </c>
      <c r="CI54" s="9">
        <f t="shared" si="56"/>
        <v>0</v>
      </c>
      <c r="CK54" s="9">
        <f t="shared" si="57"/>
        <v>0</v>
      </c>
      <c r="CM54" s="9">
        <f t="shared" si="58"/>
        <v>0</v>
      </c>
      <c r="CN54" s="9">
        <f t="shared" si="59"/>
        <v>0</v>
      </c>
      <c r="CO54" s="9">
        <f t="shared" si="60"/>
        <v>0</v>
      </c>
      <c r="CQ54" s="9">
        <f t="shared" si="61"/>
        <v>0</v>
      </c>
      <c r="CR54" s="9">
        <f t="shared" si="62"/>
        <v>0</v>
      </c>
      <c r="CS54" s="9">
        <f t="shared" si="63"/>
        <v>0</v>
      </c>
      <c r="CU54" s="9">
        <f t="shared" si="64"/>
        <v>0</v>
      </c>
      <c r="CV54" s="9">
        <f t="shared" si="66"/>
        <v>0</v>
      </c>
    </row>
    <row r="55" spans="1:100" x14ac:dyDescent="0.3">
      <c r="A55" s="9" t="s">
        <v>297</v>
      </c>
      <c r="B55" s="9" t="s">
        <v>83</v>
      </c>
      <c r="C55" s="9">
        <v>43.371307999999999</v>
      </c>
      <c r="D55" s="9">
        <v>-79.981819000000002</v>
      </c>
      <c r="E55" s="9">
        <v>35.978006045349858</v>
      </c>
      <c r="F55" s="13">
        <v>43661</v>
      </c>
      <c r="G55" s="11">
        <f t="shared" si="34"/>
        <v>0</v>
      </c>
      <c r="R55" s="32">
        <f t="shared" si="35"/>
        <v>0</v>
      </c>
      <c r="V55" s="19">
        <f t="shared" si="36"/>
        <v>0</v>
      </c>
      <c r="Y55" s="35">
        <f t="shared" si="37"/>
        <v>0</v>
      </c>
      <c r="AB55" s="10">
        <f t="shared" si="38"/>
        <v>0</v>
      </c>
      <c r="AG55" s="32">
        <f t="shared" si="39"/>
        <v>0</v>
      </c>
      <c r="AJ55" s="19">
        <f t="shared" si="40"/>
        <v>0</v>
      </c>
      <c r="AL55" s="19">
        <f t="shared" si="41"/>
        <v>0</v>
      </c>
      <c r="AO55" s="19">
        <f t="shared" si="42"/>
        <v>0</v>
      </c>
      <c r="AS55" s="33">
        <f t="shared" si="43"/>
        <v>0</v>
      </c>
      <c r="BD55" s="44">
        <f t="shared" si="44"/>
        <v>0</v>
      </c>
      <c r="BH55" s="54">
        <v>2</v>
      </c>
      <c r="BL55" s="57">
        <f t="shared" si="33"/>
        <v>2</v>
      </c>
      <c r="BN55" s="9" t="e">
        <f t="shared" si="45"/>
        <v>#VALUE!</v>
      </c>
      <c r="BO55" s="9" t="s">
        <v>80</v>
      </c>
      <c r="BP55" s="9" t="s">
        <v>80</v>
      </c>
      <c r="BQ55" s="9" t="s">
        <v>80</v>
      </c>
      <c r="BS55" s="9" t="s">
        <v>143</v>
      </c>
      <c r="BW55" s="9">
        <f t="shared" si="46"/>
        <v>0</v>
      </c>
      <c r="BX55" s="9">
        <f t="shared" si="47"/>
        <v>0</v>
      </c>
      <c r="BY55" s="9">
        <f t="shared" si="48"/>
        <v>0</v>
      </c>
      <c r="BZ55" s="9">
        <f t="shared" si="49"/>
        <v>0</v>
      </c>
      <c r="CA55" s="9">
        <f t="shared" si="50"/>
        <v>0</v>
      </c>
      <c r="CB55" s="9">
        <f t="shared" si="51"/>
        <v>0</v>
      </c>
      <c r="CC55" s="9">
        <f t="shared" si="52"/>
        <v>2</v>
      </c>
      <c r="CD55" s="9">
        <f t="shared" si="53"/>
        <v>0</v>
      </c>
      <c r="CE55" s="9">
        <f t="shared" si="54"/>
        <v>0</v>
      </c>
      <c r="CF55" s="9">
        <f t="shared" si="65"/>
        <v>2</v>
      </c>
      <c r="CG55" s="9">
        <f t="shared" si="55"/>
        <v>0</v>
      </c>
      <c r="CI55" s="9">
        <f t="shared" si="56"/>
        <v>2</v>
      </c>
      <c r="CK55" s="9">
        <f t="shared" si="57"/>
        <v>0</v>
      </c>
      <c r="CM55" s="9">
        <f t="shared" si="58"/>
        <v>2</v>
      </c>
      <c r="CN55" s="9">
        <f t="shared" si="59"/>
        <v>0</v>
      </c>
      <c r="CO55" s="9">
        <f t="shared" si="60"/>
        <v>0</v>
      </c>
      <c r="CQ55" s="9">
        <f t="shared" si="61"/>
        <v>0</v>
      </c>
      <c r="CR55" s="9">
        <f t="shared" si="62"/>
        <v>0</v>
      </c>
      <c r="CS55" s="9">
        <f t="shared" si="63"/>
        <v>0</v>
      </c>
      <c r="CU55" s="9">
        <f t="shared" si="64"/>
        <v>3</v>
      </c>
      <c r="CV55" s="9">
        <f t="shared" si="66"/>
        <v>2</v>
      </c>
    </row>
    <row r="56" spans="1:100" x14ac:dyDescent="0.3">
      <c r="A56" s="9" t="s">
        <v>268</v>
      </c>
      <c r="B56" s="9" t="s">
        <v>79</v>
      </c>
      <c r="C56" s="9">
        <v>43.719453000000001</v>
      </c>
      <c r="D56" s="9">
        <v>-79.445162999999994</v>
      </c>
      <c r="E56" s="9">
        <v>5.4158014911438661</v>
      </c>
      <c r="F56" s="13">
        <v>43654</v>
      </c>
      <c r="G56" s="11">
        <f t="shared" si="34"/>
        <v>1</v>
      </c>
      <c r="H56" s="12">
        <v>1</v>
      </c>
      <c r="R56" s="32">
        <f t="shared" si="35"/>
        <v>0</v>
      </c>
      <c r="V56" s="19">
        <f t="shared" si="36"/>
        <v>0</v>
      </c>
      <c r="Y56" s="35">
        <f t="shared" si="37"/>
        <v>0</v>
      </c>
      <c r="AB56" s="10">
        <f t="shared" si="38"/>
        <v>0</v>
      </c>
      <c r="AG56" s="32">
        <f t="shared" si="39"/>
        <v>0</v>
      </c>
      <c r="AJ56" s="19">
        <f t="shared" si="40"/>
        <v>0</v>
      </c>
      <c r="AL56" s="19">
        <f t="shared" si="41"/>
        <v>0</v>
      </c>
      <c r="AO56" s="19">
        <f t="shared" si="42"/>
        <v>0</v>
      </c>
      <c r="AS56" s="33">
        <f t="shared" si="43"/>
        <v>0</v>
      </c>
      <c r="BC56" s="43">
        <v>1</v>
      </c>
      <c r="BD56" s="44">
        <f t="shared" si="44"/>
        <v>1</v>
      </c>
      <c r="BF56" s="40">
        <v>1</v>
      </c>
      <c r="BL56" s="57">
        <f t="shared" si="33"/>
        <v>3</v>
      </c>
      <c r="BN56" s="9">
        <f t="shared" si="45"/>
        <v>7</v>
      </c>
      <c r="BO56" s="9">
        <v>4</v>
      </c>
      <c r="BP56" s="9">
        <v>0</v>
      </c>
      <c r="BQ56" s="9">
        <v>11</v>
      </c>
      <c r="BS56" s="9" t="s">
        <v>144</v>
      </c>
      <c r="BW56" s="9">
        <f t="shared" si="46"/>
        <v>0</v>
      </c>
      <c r="BX56" s="9">
        <f t="shared" si="47"/>
        <v>0</v>
      </c>
      <c r="BY56" s="9">
        <f t="shared" si="48"/>
        <v>0</v>
      </c>
      <c r="BZ56" s="9">
        <f t="shared" si="49"/>
        <v>0</v>
      </c>
      <c r="CA56" s="9">
        <f t="shared" si="50"/>
        <v>0</v>
      </c>
      <c r="CB56" s="9">
        <f t="shared" si="51"/>
        <v>1</v>
      </c>
      <c r="CC56" s="9">
        <f t="shared" si="52"/>
        <v>0</v>
      </c>
      <c r="CD56" s="9">
        <f t="shared" si="53"/>
        <v>1</v>
      </c>
      <c r="CE56" s="9">
        <f t="shared" si="54"/>
        <v>2</v>
      </c>
      <c r="CF56" s="9">
        <f t="shared" si="65"/>
        <v>2</v>
      </c>
      <c r="CG56" s="9">
        <f t="shared" si="55"/>
        <v>0</v>
      </c>
      <c r="CI56" s="9">
        <f t="shared" si="56"/>
        <v>3</v>
      </c>
      <c r="CK56" s="9">
        <f t="shared" si="57"/>
        <v>1</v>
      </c>
      <c r="CM56" s="9">
        <f t="shared" si="58"/>
        <v>0</v>
      </c>
      <c r="CN56" s="9">
        <f t="shared" si="59"/>
        <v>2</v>
      </c>
      <c r="CO56" s="9">
        <f t="shared" si="60"/>
        <v>1</v>
      </c>
      <c r="CQ56" s="9">
        <f t="shared" si="61"/>
        <v>0</v>
      </c>
      <c r="CR56" s="9">
        <f t="shared" si="62"/>
        <v>1</v>
      </c>
      <c r="CS56" s="9">
        <f t="shared" si="63"/>
        <v>0</v>
      </c>
      <c r="CU56" s="9">
        <f t="shared" si="64"/>
        <v>6</v>
      </c>
      <c r="CV56" s="9">
        <f t="shared" si="66"/>
        <v>4</v>
      </c>
    </row>
    <row r="57" spans="1:100" x14ac:dyDescent="0.3">
      <c r="A57" s="9" t="s">
        <v>268</v>
      </c>
      <c r="B57" s="9" t="s">
        <v>82</v>
      </c>
      <c r="C57" s="9">
        <v>43.719453000000001</v>
      </c>
      <c r="D57" s="9">
        <v>-79.445162999999994</v>
      </c>
      <c r="E57" s="9">
        <v>5.4158014911438661</v>
      </c>
      <c r="F57" s="13">
        <v>43654</v>
      </c>
      <c r="G57" s="11">
        <f t="shared" si="34"/>
        <v>0</v>
      </c>
      <c r="R57" s="32">
        <f t="shared" si="35"/>
        <v>0</v>
      </c>
      <c r="V57" s="19">
        <f t="shared" si="36"/>
        <v>0</v>
      </c>
      <c r="Y57" s="35">
        <f t="shared" si="37"/>
        <v>0</v>
      </c>
      <c r="AB57" s="10">
        <f t="shared" si="38"/>
        <v>0</v>
      </c>
      <c r="AG57" s="32">
        <f t="shared" si="39"/>
        <v>1</v>
      </c>
      <c r="AH57" s="29">
        <v>1</v>
      </c>
      <c r="AJ57" s="19">
        <f t="shared" si="40"/>
        <v>0</v>
      </c>
      <c r="AL57" s="19">
        <f t="shared" si="41"/>
        <v>0</v>
      </c>
      <c r="AO57" s="19">
        <f t="shared" si="42"/>
        <v>0</v>
      </c>
      <c r="AS57" s="33">
        <f t="shared" si="43"/>
        <v>0</v>
      </c>
      <c r="BD57" s="44">
        <f t="shared" si="44"/>
        <v>0</v>
      </c>
      <c r="BL57" s="57">
        <f t="shared" si="33"/>
        <v>1</v>
      </c>
      <c r="BN57" s="9">
        <f t="shared" si="45"/>
        <v>2</v>
      </c>
      <c r="BO57" s="9">
        <v>2</v>
      </c>
      <c r="BP57" s="9">
        <v>0</v>
      </c>
      <c r="BQ57" s="9">
        <v>4</v>
      </c>
      <c r="BW57" s="9">
        <f t="shared" si="46"/>
        <v>0</v>
      </c>
      <c r="BX57" s="9">
        <f t="shared" si="47"/>
        <v>0</v>
      </c>
      <c r="BY57" s="9">
        <f t="shared" si="48"/>
        <v>0</v>
      </c>
      <c r="BZ57" s="9">
        <f t="shared" si="49"/>
        <v>0</v>
      </c>
      <c r="CA57" s="9">
        <f t="shared" si="50"/>
        <v>0</v>
      </c>
      <c r="CB57" s="9">
        <f t="shared" si="51"/>
        <v>0</v>
      </c>
      <c r="CC57" s="9">
        <f t="shared" si="52"/>
        <v>0</v>
      </c>
      <c r="CD57" s="9">
        <f t="shared" si="53"/>
        <v>0</v>
      </c>
      <c r="CE57" s="9">
        <f t="shared" si="54"/>
        <v>0</v>
      </c>
      <c r="CF57" s="9">
        <f t="shared" si="65"/>
        <v>0</v>
      </c>
      <c r="CG57" s="9">
        <f t="shared" si="55"/>
        <v>0</v>
      </c>
      <c r="CI57" s="9">
        <f t="shared" si="56"/>
        <v>0</v>
      </c>
      <c r="CK57" s="9">
        <f t="shared" si="57"/>
        <v>1</v>
      </c>
      <c r="CM57" s="9">
        <f t="shared" si="58"/>
        <v>0</v>
      </c>
      <c r="CN57" s="9">
        <f t="shared" si="59"/>
        <v>0</v>
      </c>
      <c r="CO57" s="9">
        <f t="shared" si="60"/>
        <v>1</v>
      </c>
      <c r="CQ57" s="9">
        <f t="shared" si="61"/>
        <v>0</v>
      </c>
      <c r="CR57" s="9">
        <f t="shared" si="62"/>
        <v>0</v>
      </c>
      <c r="CS57" s="9">
        <f t="shared" si="63"/>
        <v>1</v>
      </c>
      <c r="CU57" s="9">
        <f t="shared" si="64"/>
        <v>0</v>
      </c>
      <c r="CV57" s="9">
        <f t="shared" si="66"/>
        <v>0</v>
      </c>
    </row>
    <row r="58" spans="1:100" x14ac:dyDescent="0.3">
      <c r="A58" s="9" t="s">
        <v>268</v>
      </c>
      <c r="B58" s="9" t="s">
        <v>83</v>
      </c>
      <c r="C58" s="9">
        <v>43.719453000000001</v>
      </c>
      <c r="D58" s="9">
        <v>-79.445162999999994</v>
      </c>
      <c r="E58" s="9">
        <v>5.4158014911438661</v>
      </c>
      <c r="F58" s="13">
        <v>43654</v>
      </c>
      <c r="G58" s="11">
        <f t="shared" si="34"/>
        <v>0</v>
      </c>
      <c r="R58" s="32">
        <f t="shared" si="35"/>
        <v>0</v>
      </c>
      <c r="V58" s="19">
        <f t="shared" si="36"/>
        <v>0</v>
      </c>
      <c r="Y58" s="35">
        <f t="shared" si="37"/>
        <v>0</v>
      </c>
      <c r="AB58" s="10">
        <f t="shared" si="38"/>
        <v>0</v>
      </c>
      <c r="AG58" s="32">
        <f t="shared" si="39"/>
        <v>1</v>
      </c>
      <c r="AJ58" s="19">
        <f t="shared" si="40"/>
        <v>0</v>
      </c>
      <c r="AL58" s="19">
        <f t="shared" si="41"/>
        <v>0</v>
      </c>
      <c r="AO58" s="19">
        <f t="shared" si="42"/>
        <v>0</v>
      </c>
      <c r="AS58" s="33">
        <f t="shared" si="43"/>
        <v>1</v>
      </c>
      <c r="AW58" s="18">
        <v>1</v>
      </c>
      <c r="BD58" s="44">
        <f t="shared" si="44"/>
        <v>0</v>
      </c>
      <c r="BL58" s="57">
        <f t="shared" si="33"/>
        <v>1</v>
      </c>
      <c r="BN58" s="9">
        <f t="shared" si="45"/>
        <v>0</v>
      </c>
      <c r="BO58" s="9">
        <v>3</v>
      </c>
      <c r="BP58" s="9">
        <v>0</v>
      </c>
      <c r="BQ58" s="9">
        <v>3</v>
      </c>
      <c r="BW58" s="9">
        <f t="shared" si="46"/>
        <v>1</v>
      </c>
      <c r="BX58" s="9">
        <f t="shared" si="47"/>
        <v>0</v>
      </c>
      <c r="BY58" s="9">
        <f t="shared" si="48"/>
        <v>0</v>
      </c>
      <c r="BZ58" s="9">
        <f t="shared" si="49"/>
        <v>0</v>
      </c>
      <c r="CA58" s="9">
        <f t="shared" si="50"/>
        <v>0</v>
      </c>
      <c r="CB58" s="9">
        <f t="shared" si="51"/>
        <v>0</v>
      </c>
      <c r="CC58" s="9">
        <f t="shared" si="52"/>
        <v>0</v>
      </c>
      <c r="CD58" s="9">
        <f t="shared" si="53"/>
        <v>0</v>
      </c>
      <c r="CE58" s="9">
        <f t="shared" si="54"/>
        <v>0</v>
      </c>
      <c r="CF58" s="9">
        <f t="shared" si="65"/>
        <v>0</v>
      </c>
      <c r="CG58" s="9">
        <f t="shared" si="55"/>
        <v>0</v>
      </c>
      <c r="CI58" s="9">
        <f t="shared" si="56"/>
        <v>1</v>
      </c>
      <c r="CK58" s="9">
        <f t="shared" si="57"/>
        <v>1</v>
      </c>
      <c r="CM58" s="9">
        <f t="shared" si="58"/>
        <v>1</v>
      </c>
      <c r="CN58" s="9">
        <f t="shared" si="59"/>
        <v>0</v>
      </c>
      <c r="CO58" s="9">
        <f t="shared" si="60"/>
        <v>0</v>
      </c>
      <c r="CQ58" s="9">
        <f t="shared" si="61"/>
        <v>1</v>
      </c>
      <c r="CR58" s="9">
        <f t="shared" si="62"/>
        <v>0</v>
      </c>
      <c r="CS58" s="9">
        <f t="shared" si="63"/>
        <v>0</v>
      </c>
      <c r="CU58" s="9">
        <f t="shared" si="64"/>
        <v>1</v>
      </c>
      <c r="CV58" s="9">
        <f t="shared" si="66"/>
        <v>1</v>
      </c>
    </row>
    <row r="59" spans="1:100" x14ac:dyDescent="0.3">
      <c r="A59" s="9" t="s">
        <v>269</v>
      </c>
      <c r="B59" s="9" t="s">
        <v>79</v>
      </c>
      <c r="C59" s="9">
        <v>43.713472000000003</v>
      </c>
      <c r="D59" s="9">
        <v>-79.463271000000006</v>
      </c>
      <c r="E59" s="9">
        <v>5.7031825324835577</v>
      </c>
      <c r="F59" s="13">
        <v>43654</v>
      </c>
      <c r="G59" s="11">
        <f t="shared" si="34"/>
        <v>0</v>
      </c>
      <c r="R59" s="32">
        <f t="shared" si="35"/>
        <v>0</v>
      </c>
      <c r="V59" s="19">
        <f t="shared" si="36"/>
        <v>0</v>
      </c>
      <c r="Y59" s="35">
        <f t="shared" si="37"/>
        <v>0</v>
      </c>
      <c r="AB59" s="10">
        <f t="shared" si="38"/>
        <v>0</v>
      </c>
      <c r="AG59" s="32">
        <f t="shared" si="39"/>
        <v>0</v>
      </c>
      <c r="AJ59" s="19">
        <f t="shared" si="40"/>
        <v>0</v>
      </c>
      <c r="AL59" s="19">
        <f t="shared" si="41"/>
        <v>0</v>
      </c>
      <c r="AO59" s="19">
        <f t="shared" si="42"/>
        <v>0</v>
      </c>
      <c r="AS59" s="33">
        <f t="shared" si="43"/>
        <v>0</v>
      </c>
      <c r="BD59" s="44">
        <f t="shared" si="44"/>
        <v>0</v>
      </c>
      <c r="BL59" s="57">
        <f t="shared" si="33"/>
        <v>0</v>
      </c>
      <c r="BN59" s="9">
        <f t="shared" si="45"/>
        <v>0</v>
      </c>
      <c r="BO59" s="9">
        <v>3</v>
      </c>
      <c r="BP59" s="9">
        <v>0</v>
      </c>
      <c r="BQ59" s="9">
        <v>3</v>
      </c>
      <c r="BW59" s="9">
        <f t="shared" si="46"/>
        <v>0</v>
      </c>
      <c r="BX59" s="9">
        <f t="shared" si="47"/>
        <v>0</v>
      </c>
      <c r="BY59" s="9">
        <f t="shared" si="48"/>
        <v>0</v>
      </c>
      <c r="BZ59" s="9">
        <f t="shared" si="49"/>
        <v>0</v>
      </c>
      <c r="CA59" s="9">
        <f t="shared" si="50"/>
        <v>0</v>
      </c>
      <c r="CB59" s="9">
        <f t="shared" si="51"/>
        <v>0</v>
      </c>
      <c r="CC59" s="9">
        <f t="shared" si="52"/>
        <v>0</v>
      </c>
      <c r="CD59" s="9">
        <f t="shared" si="53"/>
        <v>0</v>
      </c>
      <c r="CE59" s="9">
        <f t="shared" si="54"/>
        <v>0</v>
      </c>
      <c r="CF59" s="9">
        <f t="shared" si="65"/>
        <v>0</v>
      </c>
      <c r="CG59" s="9">
        <f t="shared" si="55"/>
        <v>0</v>
      </c>
      <c r="CI59" s="9">
        <f t="shared" si="56"/>
        <v>0</v>
      </c>
      <c r="CK59" s="9">
        <f t="shared" si="57"/>
        <v>0</v>
      </c>
      <c r="CM59" s="9">
        <f t="shared" si="58"/>
        <v>0</v>
      </c>
      <c r="CN59" s="9">
        <f t="shared" si="59"/>
        <v>0</v>
      </c>
      <c r="CO59" s="9">
        <f t="shared" si="60"/>
        <v>0</v>
      </c>
      <c r="CQ59" s="9">
        <f t="shared" si="61"/>
        <v>0</v>
      </c>
      <c r="CR59" s="9">
        <f t="shared" si="62"/>
        <v>0</v>
      </c>
      <c r="CS59" s="9">
        <f t="shared" si="63"/>
        <v>0</v>
      </c>
      <c r="CU59" s="9">
        <f t="shared" si="64"/>
        <v>0</v>
      </c>
      <c r="CV59" s="9">
        <f t="shared" si="66"/>
        <v>0</v>
      </c>
    </row>
    <row r="60" spans="1:100" x14ac:dyDescent="0.3">
      <c r="A60" s="9" t="s">
        <v>270</v>
      </c>
      <c r="B60" s="9" t="s">
        <v>79</v>
      </c>
      <c r="C60" s="9">
        <v>43.713583999999997</v>
      </c>
      <c r="D60" s="9">
        <v>-79.475768000000002</v>
      </c>
      <c r="E60" s="9">
        <v>6.1738769548090557</v>
      </c>
      <c r="F60" s="13">
        <v>43654</v>
      </c>
      <c r="G60" s="11">
        <f t="shared" si="34"/>
        <v>0</v>
      </c>
      <c r="R60" s="32">
        <f t="shared" si="35"/>
        <v>0</v>
      </c>
      <c r="V60" s="19">
        <f t="shared" si="36"/>
        <v>0</v>
      </c>
      <c r="Y60" s="35">
        <f t="shared" si="37"/>
        <v>0</v>
      </c>
      <c r="AB60" s="10">
        <f t="shared" si="38"/>
        <v>0</v>
      </c>
      <c r="AG60" s="32">
        <f t="shared" si="39"/>
        <v>0</v>
      </c>
      <c r="AJ60" s="19">
        <f t="shared" si="40"/>
        <v>0</v>
      </c>
      <c r="AL60" s="19">
        <f t="shared" si="41"/>
        <v>0</v>
      </c>
      <c r="AO60" s="19">
        <f t="shared" si="42"/>
        <v>0</v>
      </c>
      <c r="AS60" s="33">
        <f t="shared" si="43"/>
        <v>0</v>
      </c>
      <c r="BD60" s="44">
        <f t="shared" si="44"/>
        <v>0</v>
      </c>
      <c r="BL60" s="57">
        <f t="shared" si="33"/>
        <v>0</v>
      </c>
      <c r="BN60" s="9">
        <f t="shared" si="45"/>
        <v>0</v>
      </c>
      <c r="BO60" s="9">
        <v>4</v>
      </c>
      <c r="BP60" s="9">
        <v>0</v>
      </c>
      <c r="BQ60" s="9">
        <v>4</v>
      </c>
      <c r="BW60" s="9">
        <f t="shared" si="46"/>
        <v>0</v>
      </c>
      <c r="BX60" s="9">
        <f t="shared" si="47"/>
        <v>0</v>
      </c>
      <c r="BY60" s="9">
        <f t="shared" si="48"/>
        <v>0</v>
      </c>
      <c r="BZ60" s="9">
        <f t="shared" si="49"/>
        <v>0</v>
      </c>
      <c r="CA60" s="9">
        <f t="shared" si="50"/>
        <v>0</v>
      </c>
      <c r="CB60" s="9">
        <f t="shared" si="51"/>
        <v>0</v>
      </c>
      <c r="CC60" s="9">
        <f t="shared" si="52"/>
        <v>0</v>
      </c>
      <c r="CD60" s="9">
        <f t="shared" si="53"/>
        <v>0</v>
      </c>
      <c r="CE60" s="9">
        <f t="shared" si="54"/>
        <v>0</v>
      </c>
      <c r="CF60" s="9">
        <f t="shared" si="65"/>
        <v>0</v>
      </c>
      <c r="CG60" s="9">
        <f t="shared" si="55"/>
        <v>0</v>
      </c>
      <c r="CI60" s="9">
        <f t="shared" si="56"/>
        <v>0</v>
      </c>
      <c r="CK60" s="9">
        <f t="shared" si="57"/>
        <v>0</v>
      </c>
      <c r="CM60" s="9">
        <f t="shared" si="58"/>
        <v>0</v>
      </c>
      <c r="CN60" s="9">
        <f t="shared" si="59"/>
        <v>0</v>
      </c>
      <c r="CO60" s="9">
        <f t="shared" si="60"/>
        <v>0</v>
      </c>
      <c r="CQ60" s="9">
        <f t="shared" si="61"/>
        <v>0</v>
      </c>
      <c r="CR60" s="9">
        <f t="shared" si="62"/>
        <v>0</v>
      </c>
      <c r="CS60" s="9">
        <f t="shared" si="63"/>
        <v>0</v>
      </c>
      <c r="CU60" s="9">
        <f t="shared" si="64"/>
        <v>0</v>
      </c>
      <c r="CV60" s="9">
        <f t="shared" si="66"/>
        <v>0</v>
      </c>
    </row>
    <row r="61" spans="1:100" x14ac:dyDescent="0.3">
      <c r="A61" s="9" t="s">
        <v>270</v>
      </c>
      <c r="B61" s="9" t="s">
        <v>82</v>
      </c>
      <c r="C61" s="9">
        <v>43.713583999999997</v>
      </c>
      <c r="D61" s="9">
        <v>-79.475768000000002</v>
      </c>
      <c r="E61" s="9">
        <v>6.1738769548090557</v>
      </c>
      <c r="F61" s="13">
        <v>43654</v>
      </c>
      <c r="G61" s="11">
        <f t="shared" si="34"/>
        <v>0</v>
      </c>
      <c r="R61" s="32">
        <f t="shared" si="35"/>
        <v>0</v>
      </c>
      <c r="V61" s="19">
        <f t="shared" si="36"/>
        <v>0</v>
      </c>
      <c r="Y61" s="35">
        <f t="shared" si="37"/>
        <v>0</v>
      </c>
      <c r="AB61" s="10">
        <f t="shared" si="38"/>
        <v>0</v>
      </c>
      <c r="AG61" s="32">
        <f t="shared" si="39"/>
        <v>0</v>
      </c>
      <c r="AJ61" s="19">
        <f t="shared" si="40"/>
        <v>0</v>
      </c>
      <c r="AL61" s="19">
        <f t="shared" si="41"/>
        <v>0</v>
      </c>
      <c r="AO61" s="19">
        <f t="shared" si="42"/>
        <v>0</v>
      </c>
      <c r="AS61" s="33">
        <f t="shared" si="43"/>
        <v>0</v>
      </c>
      <c r="BD61" s="44">
        <f t="shared" si="44"/>
        <v>2</v>
      </c>
      <c r="BF61" s="40">
        <v>2</v>
      </c>
      <c r="BL61" s="57">
        <f t="shared" si="33"/>
        <v>2</v>
      </c>
      <c r="BN61" s="9">
        <f t="shared" si="45"/>
        <v>2</v>
      </c>
      <c r="BO61" s="9">
        <v>2</v>
      </c>
      <c r="BP61" s="9">
        <v>0</v>
      </c>
      <c r="BQ61" s="9">
        <v>4</v>
      </c>
      <c r="BW61" s="9">
        <f t="shared" si="46"/>
        <v>0</v>
      </c>
      <c r="BX61" s="9">
        <f t="shared" si="47"/>
        <v>0</v>
      </c>
      <c r="BY61" s="9">
        <f t="shared" si="48"/>
        <v>0</v>
      </c>
      <c r="BZ61" s="9">
        <f t="shared" si="49"/>
        <v>0</v>
      </c>
      <c r="CA61" s="9">
        <f t="shared" si="50"/>
        <v>0</v>
      </c>
      <c r="CB61" s="9">
        <f t="shared" si="51"/>
        <v>0</v>
      </c>
      <c r="CC61" s="9">
        <f t="shared" si="52"/>
        <v>0</v>
      </c>
      <c r="CD61" s="9">
        <f t="shared" si="53"/>
        <v>2</v>
      </c>
      <c r="CE61" s="9">
        <f t="shared" si="54"/>
        <v>2</v>
      </c>
      <c r="CF61" s="9">
        <f t="shared" si="65"/>
        <v>2</v>
      </c>
      <c r="CG61" s="9">
        <f t="shared" si="55"/>
        <v>0</v>
      </c>
      <c r="CI61" s="9">
        <f t="shared" si="56"/>
        <v>4</v>
      </c>
      <c r="CK61" s="9">
        <f t="shared" si="57"/>
        <v>0</v>
      </c>
      <c r="CM61" s="9">
        <f t="shared" si="58"/>
        <v>0</v>
      </c>
      <c r="CN61" s="9">
        <f t="shared" si="59"/>
        <v>2</v>
      </c>
      <c r="CO61" s="9">
        <f t="shared" si="60"/>
        <v>0</v>
      </c>
      <c r="CQ61" s="9">
        <f t="shared" si="61"/>
        <v>0</v>
      </c>
      <c r="CR61" s="9">
        <f t="shared" si="62"/>
        <v>0</v>
      </c>
      <c r="CS61" s="9">
        <f t="shared" si="63"/>
        <v>0</v>
      </c>
      <c r="CU61" s="9">
        <f t="shared" si="64"/>
        <v>4</v>
      </c>
      <c r="CV61" s="9">
        <f t="shared" si="66"/>
        <v>3</v>
      </c>
    </row>
    <row r="62" spans="1:100" x14ac:dyDescent="0.3">
      <c r="A62" s="9" t="s">
        <v>270</v>
      </c>
      <c r="B62" s="9" t="s">
        <v>83</v>
      </c>
      <c r="C62" s="9">
        <v>43.713583999999997</v>
      </c>
      <c r="D62" s="9">
        <v>-79.475768000000002</v>
      </c>
      <c r="E62" s="9">
        <v>6.1738769548090557</v>
      </c>
      <c r="F62" s="13">
        <v>43654</v>
      </c>
      <c r="G62" s="11">
        <f t="shared" si="34"/>
        <v>2</v>
      </c>
      <c r="J62" s="12">
        <v>2</v>
      </c>
      <c r="R62" s="32">
        <f t="shared" si="35"/>
        <v>1</v>
      </c>
      <c r="T62" s="18">
        <v>1</v>
      </c>
      <c r="V62" s="19">
        <f t="shared" si="36"/>
        <v>0</v>
      </c>
      <c r="Y62" s="35">
        <f t="shared" si="37"/>
        <v>0</v>
      </c>
      <c r="AB62" s="10">
        <f t="shared" si="38"/>
        <v>0</v>
      </c>
      <c r="AG62" s="32">
        <f t="shared" si="39"/>
        <v>2</v>
      </c>
      <c r="AJ62" s="19">
        <f t="shared" si="40"/>
        <v>0</v>
      </c>
      <c r="AL62" s="19">
        <f t="shared" si="41"/>
        <v>0</v>
      </c>
      <c r="AO62" s="19">
        <f t="shared" si="42"/>
        <v>0</v>
      </c>
      <c r="AS62" s="33">
        <f t="shared" si="43"/>
        <v>2</v>
      </c>
      <c r="AW62" s="18">
        <v>2</v>
      </c>
      <c r="BD62" s="44">
        <f t="shared" si="44"/>
        <v>1</v>
      </c>
      <c r="BF62" s="40">
        <v>1</v>
      </c>
      <c r="BL62" s="57">
        <f t="shared" si="33"/>
        <v>6</v>
      </c>
      <c r="BN62" s="9">
        <f t="shared" si="45"/>
        <v>2</v>
      </c>
      <c r="BO62" s="9">
        <v>4</v>
      </c>
      <c r="BP62" s="9">
        <v>0</v>
      </c>
      <c r="BQ62" s="9">
        <v>6</v>
      </c>
      <c r="BS62" s="9" t="s">
        <v>147</v>
      </c>
      <c r="BW62" s="9">
        <f t="shared" si="46"/>
        <v>2</v>
      </c>
      <c r="BX62" s="9">
        <f t="shared" si="47"/>
        <v>0</v>
      </c>
      <c r="BY62" s="9">
        <f t="shared" si="48"/>
        <v>0</v>
      </c>
      <c r="BZ62" s="9">
        <f t="shared" si="49"/>
        <v>0</v>
      </c>
      <c r="CA62" s="9">
        <f t="shared" si="50"/>
        <v>1</v>
      </c>
      <c r="CB62" s="9">
        <f t="shared" si="51"/>
        <v>2</v>
      </c>
      <c r="CC62" s="9">
        <f t="shared" si="52"/>
        <v>0</v>
      </c>
      <c r="CD62" s="9">
        <f t="shared" si="53"/>
        <v>1</v>
      </c>
      <c r="CE62" s="9">
        <f t="shared" si="54"/>
        <v>1</v>
      </c>
      <c r="CF62" s="9">
        <f t="shared" si="65"/>
        <v>1</v>
      </c>
      <c r="CG62" s="9">
        <f t="shared" si="55"/>
        <v>0</v>
      </c>
      <c r="CI62" s="9">
        <f t="shared" si="56"/>
        <v>4</v>
      </c>
      <c r="CK62" s="9">
        <f t="shared" si="57"/>
        <v>5</v>
      </c>
      <c r="CM62" s="9">
        <f t="shared" si="58"/>
        <v>3</v>
      </c>
      <c r="CN62" s="9">
        <f t="shared" si="59"/>
        <v>3</v>
      </c>
      <c r="CO62" s="9">
        <f t="shared" si="60"/>
        <v>0</v>
      </c>
      <c r="CQ62" s="9">
        <f t="shared" si="61"/>
        <v>3</v>
      </c>
      <c r="CR62" s="9">
        <f t="shared" si="62"/>
        <v>2</v>
      </c>
      <c r="CS62" s="9">
        <f t="shared" si="63"/>
        <v>0</v>
      </c>
      <c r="CU62" s="9">
        <f t="shared" si="64"/>
        <v>7</v>
      </c>
      <c r="CV62" s="9">
        <f t="shared" si="66"/>
        <v>6</v>
      </c>
    </row>
    <row r="63" spans="1:100" x14ac:dyDescent="0.3">
      <c r="A63" s="9" t="s">
        <v>267</v>
      </c>
      <c r="B63" s="9" t="s">
        <v>79</v>
      </c>
      <c r="C63" s="9">
        <v>43.71387</v>
      </c>
      <c r="D63" s="9">
        <v>-79.505919000000006</v>
      </c>
      <c r="E63" s="9">
        <v>7.4043136459389727</v>
      </c>
      <c r="F63" s="13">
        <v>43654</v>
      </c>
      <c r="G63" s="11">
        <f t="shared" si="34"/>
        <v>1</v>
      </c>
      <c r="I63" s="12">
        <v>1</v>
      </c>
      <c r="R63" s="32">
        <f t="shared" si="35"/>
        <v>0</v>
      </c>
      <c r="V63" s="19">
        <f t="shared" si="36"/>
        <v>0</v>
      </c>
      <c r="Y63" s="35">
        <f t="shared" si="37"/>
        <v>0</v>
      </c>
      <c r="AB63" s="10">
        <f t="shared" si="38"/>
        <v>0</v>
      </c>
      <c r="AG63" s="32">
        <f t="shared" si="39"/>
        <v>0</v>
      </c>
      <c r="AJ63" s="19">
        <f t="shared" si="40"/>
        <v>0</v>
      </c>
      <c r="AL63" s="19">
        <f t="shared" si="41"/>
        <v>0</v>
      </c>
      <c r="AO63" s="19">
        <f t="shared" si="42"/>
        <v>0</v>
      </c>
      <c r="AS63" s="33">
        <f t="shared" si="43"/>
        <v>0</v>
      </c>
      <c r="BD63" s="44">
        <f t="shared" si="44"/>
        <v>0</v>
      </c>
      <c r="BL63" s="57">
        <f t="shared" si="33"/>
        <v>1</v>
      </c>
      <c r="BN63" s="9">
        <f t="shared" si="45"/>
        <v>3</v>
      </c>
      <c r="BO63" s="9">
        <v>2</v>
      </c>
      <c r="BP63" s="9">
        <v>0</v>
      </c>
      <c r="BQ63" s="9">
        <v>5</v>
      </c>
      <c r="BW63" s="9">
        <f t="shared" si="46"/>
        <v>0</v>
      </c>
      <c r="BX63" s="9">
        <f t="shared" si="47"/>
        <v>0</v>
      </c>
      <c r="BY63" s="9">
        <f t="shared" si="48"/>
        <v>0</v>
      </c>
      <c r="BZ63" s="9">
        <f t="shared" si="49"/>
        <v>0</v>
      </c>
      <c r="CA63" s="9">
        <f t="shared" si="50"/>
        <v>0</v>
      </c>
      <c r="CB63" s="9">
        <f t="shared" si="51"/>
        <v>1</v>
      </c>
      <c r="CC63" s="9">
        <f t="shared" si="52"/>
        <v>0</v>
      </c>
      <c r="CD63" s="9">
        <f t="shared" si="53"/>
        <v>0</v>
      </c>
      <c r="CE63" s="9">
        <f t="shared" si="54"/>
        <v>0</v>
      </c>
      <c r="CF63" s="9">
        <f t="shared" si="65"/>
        <v>0</v>
      </c>
      <c r="CG63" s="9">
        <f t="shared" si="55"/>
        <v>0</v>
      </c>
      <c r="CI63" s="9">
        <f t="shared" si="56"/>
        <v>0</v>
      </c>
      <c r="CK63" s="9">
        <f t="shared" si="57"/>
        <v>1</v>
      </c>
      <c r="CM63" s="9">
        <f t="shared" si="58"/>
        <v>0</v>
      </c>
      <c r="CN63" s="9">
        <f t="shared" si="59"/>
        <v>1</v>
      </c>
      <c r="CO63" s="9">
        <f t="shared" si="60"/>
        <v>0</v>
      </c>
      <c r="CQ63" s="9">
        <f t="shared" si="61"/>
        <v>0</v>
      </c>
      <c r="CR63" s="9">
        <f t="shared" si="62"/>
        <v>1</v>
      </c>
      <c r="CS63" s="9">
        <f t="shared" si="63"/>
        <v>0</v>
      </c>
      <c r="CU63" s="9">
        <f t="shared" si="64"/>
        <v>1</v>
      </c>
      <c r="CV63" s="9">
        <f t="shared" si="66"/>
        <v>1</v>
      </c>
    </row>
    <row r="64" spans="1:100" x14ac:dyDescent="0.3">
      <c r="A64" s="9" t="s">
        <v>267</v>
      </c>
      <c r="B64" s="9" t="s">
        <v>82</v>
      </c>
      <c r="C64" s="9">
        <v>43.71387</v>
      </c>
      <c r="D64" s="9">
        <v>-79.505919000000006</v>
      </c>
      <c r="E64" s="9">
        <v>7.4043136459389727</v>
      </c>
      <c r="F64" s="13">
        <v>43654</v>
      </c>
      <c r="G64" s="11">
        <f t="shared" si="34"/>
        <v>0</v>
      </c>
      <c r="R64" s="32">
        <f t="shared" si="35"/>
        <v>0</v>
      </c>
      <c r="V64" s="19">
        <f t="shared" si="36"/>
        <v>0</v>
      </c>
      <c r="Y64" s="35">
        <f t="shared" si="37"/>
        <v>1</v>
      </c>
      <c r="Z64" s="23">
        <v>1</v>
      </c>
      <c r="AB64" s="10">
        <f t="shared" si="38"/>
        <v>0</v>
      </c>
      <c r="AG64" s="32">
        <f t="shared" si="39"/>
        <v>2</v>
      </c>
      <c r="AH64" s="29">
        <v>1</v>
      </c>
      <c r="AJ64" s="19">
        <f t="shared" si="40"/>
        <v>0</v>
      </c>
      <c r="AL64" s="19">
        <f t="shared" si="41"/>
        <v>0</v>
      </c>
      <c r="AO64" s="19">
        <f t="shared" si="42"/>
        <v>0</v>
      </c>
      <c r="AS64" s="33">
        <f t="shared" si="43"/>
        <v>1</v>
      </c>
      <c r="AT64" s="18">
        <v>1</v>
      </c>
      <c r="BD64" s="44">
        <f t="shared" si="44"/>
        <v>0</v>
      </c>
      <c r="BL64" s="57">
        <f t="shared" si="33"/>
        <v>3</v>
      </c>
      <c r="BN64" s="9">
        <f t="shared" si="45"/>
        <v>4</v>
      </c>
      <c r="BO64" s="9">
        <v>2</v>
      </c>
      <c r="BP64" s="9">
        <v>0</v>
      </c>
      <c r="BQ64" s="9">
        <v>6</v>
      </c>
      <c r="BW64" s="9">
        <f t="shared" si="46"/>
        <v>1</v>
      </c>
      <c r="BX64" s="9">
        <f t="shared" si="47"/>
        <v>0</v>
      </c>
      <c r="BY64" s="9">
        <f t="shared" si="48"/>
        <v>0</v>
      </c>
      <c r="BZ64" s="9">
        <f t="shared" si="49"/>
        <v>0</v>
      </c>
      <c r="CA64" s="9">
        <f t="shared" si="50"/>
        <v>0</v>
      </c>
      <c r="CB64" s="9">
        <f t="shared" si="51"/>
        <v>0</v>
      </c>
      <c r="CC64" s="9">
        <f t="shared" si="52"/>
        <v>0</v>
      </c>
      <c r="CD64" s="9">
        <f t="shared" si="53"/>
        <v>0</v>
      </c>
      <c r="CE64" s="9">
        <f t="shared" si="54"/>
        <v>0</v>
      </c>
      <c r="CF64" s="9">
        <f t="shared" si="65"/>
        <v>0</v>
      </c>
      <c r="CG64" s="9">
        <f t="shared" si="55"/>
        <v>0</v>
      </c>
      <c r="CI64" s="9">
        <f t="shared" si="56"/>
        <v>1</v>
      </c>
      <c r="CK64" s="9">
        <f t="shared" si="57"/>
        <v>3</v>
      </c>
      <c r="CM64" s="9">
        <f t="shared" si="58"/>
        <v>1</v>
      </c>
      <c r="CN64" s="9">
        <f t="shared" si="59"/>
        <v>0</v>
      </c>
      <c r="CO64" s="9">
        <f t="shared" si="60"/>
        <v>2</v>
      </c>
      <c r="CQ64" s="9">
        <f t="shared" si="61"/>
        <v>1</v>
      </c>
      <c r="CR64" s="9">
        <f t="shared" si="62"/>
        <v>0</v>
      </c>
      <c r="CS64" s="9">
        <f t="shared" si="63"/>
        <v>1</v>
      </c>
      <c r="CU64" s="9">
        <f t="shared" si="64"/>
        <v>2</v>
      </c>
      <c r="CV64" s="9">
        <f t="shared" si="66"/>
        <v>1</v>
      </c>
    </row>
    <row r="65" spans="1:100" x14ac:dyDescent="0.3">
      <c r="A65" s="9" t="s">
        <v>267</v>
      </c>
      <c r="B65" s="9" t="s">
        <v>83</v>
      </c>
      <c r="C65" s="9">
        <v>43.71387</v>
      </c>
      <c r="D65" s="9">
        <v>-79.505919000000006</v>
      </c>
      <c r="E65" s="9">
        <v>7.4043136459389727</v>
      </c>
      <c r="F65" s="13">
        <v>43654</v>
      </c>
      <c r="G65" s="11">
        <f t="shared" si="34"/>
        <v>0</v>
      </c>
      <c r="R65" s="32">
        <f t="shared" si="35"/>
        <v>1</v>
      </c>
      <c r="V65" s="19">
        <f t="shared" si="36"/>
        <v>1</v>
      </c>
      <c r="X65" s="18">
        <v>1</v>
      </c>
      <c r="Y65" s="35">
        <f t="shared" si="37"/>
        <v>0</v>
      </c>
      <c r="AB65" s="10">
        <f t="shared" si="38"/>
        <v>0</v>
      </c>
      <c r="AG65" s="32">
        <f t="shared" si="39"/>
        <v>0</v>
      </c>
      <c r="AJ65" s="19">
        <f t="shared" si="40"/>
        <v>0</v>
      </c>
      <c r="AL65" s="19">
        <f t="shared" si="41"/>
        <v>0</v>
      </c>
      <c r="AO65" s="19">
        <f t="shared" si="42"/>
        <v>0</v>
      </c>
      <c r="AS65" s="33">
        <f t="shared" si="43"/>
        <v>0</v>
      </c>
      <c r="BD65" s="44">
        <f t="shared" si="44"/>
        <v>0</v>
      </c>
      <c r="BL65" s="57">
        <f t="shared" si="33"/>
        <v>1</v>
      </c>
      <c r="BN65" s="9">
        <f t="shared" si="45"/>
        <v>1</v>
      </c>
      <c r="BO65" s="9">
        <v>3</v>
      </c>
      <c r="BP65" s="9">
        <v>0</v>
      </c>
      <c r="BQ65" s="9">
        <v>4</v>
      </c>
      <c r="BS65" s="9" t="s">
        <v>149</v>
      </c>
      <c r="BW65" s="9">
        <f t="shared" si="46"/>
        <v>0</v>
      </c>
      <c r="BX65" s="9">
        <f t="shared" si="47"/>
        <v>0</v>
      </c>
      <c r="BY65" s="9">
        <f t="shared" si="48"/>
        <v>1</v>
      </c>
      <c r="BZ65" s="9">
        <f t="shared" si="49"/>
        <v>0</v>
      </c>
      <c r="CA65" s="9">
        <f t="shared" si="50"/>
        <v>0</v>
      </c>
      <c r="CB65" s="9">
        <f t="shared" si="51"/>
        <v>0</v>
      </c>
      <c r="CC65" s="9">
        <f t="shared" si="52"/>
        <v>0</v>
      </c>
      <c r="CD65" s="9">
        <f t="shared" si="53"/>
        <v>0</v>
      </c>
      <c r="CE65" s="9">
        <f t="shared" si="54"/>
        <v>0</v>
      </c>
      <c r="CF65" s="9">
        <f t="shared" si="65"/>
        <v>0</v>
      </c>
      <c r="CG65" s="9">
        <f t="shared" si="55"/>
        <v>0</v>
      </c>
      <c r="CI65" s="9">
        <f t="shared" si="56"/>
        <v>0</v>
      </c>
      <c r="CK65" s="9">
        <f t="shared" si="57"/>
        <v>1</v>
      </c>
      <c r="CM65" s="9">
        <f t="shared" si="58"/>
        <v>1</v>
      </c>
      <c r="CN65" s="9">
        <f t="shared" si="59"/>
        <v>0</v>
      </c>
      <c r="CO65" s="9">
        <f t="shared" si="60"/>
        <v>0</v>
      </c>
      <c r="CQ65" s="9">
        <f t="shared" si="61"/>
        <v>1</v>
      </c>
      <c r="CR65" s="9">
        <f t="shared" si="62"/>
        <v>0</v>
      </c>
      <c r="CS65" s="9">
        <f t="shared" si="63"/>
        <v>0</v>
      </c>
      <c r="CU65" s="9">
        <f t="shared" si="64"/>
        <v>1</v>
      </c>
      <c r="CV65" s="9">
        <f t="shared" si="66"/>
        <v>1</v>
      </c>
    </row>
    <row r="66" spans="1:100" x14ac:dyDescent="0.3">
      <c r="A66" s="9" t="s">
        <v>271</v>
      </c>
      <c r="B66" s="9" t="s">
        <v>79</v>
      </c>
      <c r="C66" s="9">
        <v>43.713092000000003</v>
      </c>
      <c r="D66" s="9">
        <v>-79.515598999999995</v>
      </c>
      <c r="E66" s="9">
        <v>7.7894790881923477</v>
      </c>
      <c r="F66" s="13">
        <v>43654</v>
      </c>
      <c r="G66" s="11">
        <f t="shared" ref="G66:G97" si="67">SUM(H66:Q66)</f>
        <v>0</v>
      </c>
      <c r="R66" s="32">
        <f t="shared" ref="R66:R97" si="68">SUM(S66:V66)</f>
        <v>0</v>
      </c>
      <c r="V66" s="19">
        <f t="shared" ref="V66:V97" si="69">SUM(W66:X66)</f>
        <v>0</v>
      </c>
      <c r="Y66" s="35">
        <f t="shared" ref="Y66:Y97" si="70">SUM(Z66:AA66)</f>
        <v>0</v>
      </c>
      <c r="AB66" s="10">
        <f t="shared" ref="AB66:AB97" si="71">SUM(AC66:AF66)</f>
        <v>0</v>
      </c>
      <c r="AG66" s="32">
        <f t="shared" ref="AG66:AG97" si="72">SUM(AH66,AI66,AJ66,AL66,AO66,AS66)</f>
        <v>1</v>
      </c>
      <c r="AJ66" s="19">
        <f t="shared" ref="AJ66:AJ97" si="73">AK66</f>
        <v>0</v>
      </c>
      <c r="AL66" s="19">
        <f t="shared" ref="AL66:AL97" si="74">SUM(AM66,AN66)</f>
        <v>0</v>
      </c>
      <c r="AO66" s="19">
        <f t="shared" ref="AO66:AO97" si="75">SUM(AP66:AR66)</f>
        <v>0</v>
      </c>
      <c r="AS66" s="33">
        <f t="shared" ref="AS66:AS97" si="76">SUM(AT66:AU66,AW66,AV66,BA66,AX66,AY66,AZ66)</f>
        <v>1</v>
      </c>
      <c r="AW66" s="18">
        <v>1</v>
      </c>
      <c r="BD66" s="44">
        <f t="shared" ref="BD66:BD97" si="77">SUM(BE66:BF66)</f>
        <v>0</v>
      </c>
      <c r="BI66" s="26">
        <v>2</v>
      </c>
      <c r="BL66" s="57">
        <f t="shared" si="33"/>
        <v>3</v>
      </c>
      <c r="BN66" s="9">
        <f t="shared" ref="BN66:BN97" si="78">BQ66-SUM(BO66:BP66)</f>
        <v>4</v>
      </c>
      <c r="BO66" s="9">
        <v>2</v>
      </c>
      <c r="BP66" s="9">
        <v>0</v>
      </c>
      <c r="BQ66" s="9">
        <v>6</v>
      </c>
      <c r="BS66" s="9" t="s">
        <v>151</v>
      </c>
      <c r="BW66" s="9">
        <f t="shared" ref="BW66:BW97" si="79">AT66+AU66+AW66+AV66+BA66+AX66+AY66+AZ66</f>
        <v>1</v>
      </c>
      <c r="BX66" s="9">
        <f t="shared" ref="BX66:BX97" si="80" xml:space="preserve"> AM66+AN66</f>
        <v>0</v>
      </c>
      <c r="BY66" s="9">
        <f t="shared" ref="BY66:BY97" si="81">W66+X66</f>
        <v>0</v>
      </c>
      <c r="BZ66" s="9">
        <f t="shared" ref="BZ66:BZ97" si="82">AE66+AF66+AK66</f>
        <v>0</v>
      </c>
      <c r="CA66" s="9">
        <f t="shared" ref="CA66:CA97" si="83">S66+T66+U66</f>
        <v>0</v>
      </c>
      <c r="CB66" s="9">
        <f t="shared" ref="CB66:CB97" si="84">H66+I66+J66+K66+Q66+N66+O66+L66+M66+P66</f>
        <v>0</v>
      </c>
      <c r="CC66" s="9">
        <f t="shared" ref="CC66:CC97" si="85" xml:space="preserve"> BB66+BH66+BG66</f>
        <v>0</v>
      </c>
      <c r="CD66" s="9">
        <f t="shared" ref="CD66:CD97" si="86" xml:space="preserve"> BF66+BE66</f>
        <v>0</v>
      </c>
      <c r="CE66" s="9">
        <f t="shared" ref="CE66:CE97" si="87">BC66+BE66+BF66</f>
        <v>0</v>
      </c>
      <c r="CF66" s="9">
        <f t="shared" si="65"/>
        <v>0</v>
      </c>
      <c r="CG66" s="9">
        <f t="shared" ref="CG66:CG97" si="88">AP66+AQ66+AR66</f>
        <v>0</v>
      </c>
      <c r="CI66" s="9">
        <f t="shared" ref="CI66:CI97" si="89">SUM(AT66:BK66)</f>
        <v>3</v>
      </c>
      <c r="CK66" s="9">
        <f t="shared" ref="CK66:CK97" si="90">AT66+AU66+AH66+AW66+S66+AV66+H66+T66+AM66+AP66+AQ66+W66+I66+Z66+X66+J66+BA66+K66+AN66+AR66+Q66+AX66+AK66+AY66+AI66+AE66+AC66+AF66+AZ66+N66+O66+L66+M66+AD66+P66+U66</f>
        <v>1</v>
      </c>
      <c r="CM66" s="9">
        <f t="shared" ref="CM66:CM97" si="91">CQ66+BI66+BB66+BH66</f>
        <v>3</v>
      </c>
      <c r="CN66" s="9">
        <f t="shared" ref="CN66:CN97" si="92">CR66+BF66+BG66+BE66</f>
        <v>0</v>
      </c>
      <c r="CO66" s="9">
        <f t="shared" ref="CO66:CO97" si="93">CS66+BC66+Z66+BK66+AA66</f>
        <v>0</v>
      </c>
      <c r="CQ66" s="9">
        <f t="shared" ref="CQ66:CQ97" si="94">AT66+AU66+AW66+S66+AV66+T66+W66+X66+AX66+AY66+AC66+AZ66+AD66+U66</f>
        <v>1</v>
      </c>
      <c r="CR66" s="9">
        <f t="shared" ref="CR66:CR97" si="95">H66+AM66+AP66+AQ66+I66+J66+BA66+K66+AR66+Q66+AK66+AI66+AE66+AF66+N66+O66+L66+M66+P66</f>
        <v>0</v>
      </c>
      <c r="CS66" s="9">
        <f t="shared" ref="CS66:CS97" si="96">AH66+AN66</f>
        <v>0</v>
      </c>
      <c r="CU66" s="9">
        <f t="shared" ref="CU66:CU97" si="97" xml:space="preserve"> COUNTIF(BW66:CG66, "&gt;0") + COUNTIF(BE66, "&gt;0") + COUNTIF(AA66, "&gt;0") + COUNTIF(BK66, "&gt;0") + COUNTIF(BI66, "&gt;0") + COUNTIF(BF66, "&gt;0") + COUNTIF(BC66,"&gt;0") + COUNTIF(AC66,"&gt;0") + COUNTIF(BH66,"&gt;0") + COUNTIF(BG66,"&gt;0") + COUNTIF(BB66,"&gt;0") + COUNTIF(AD66,"&gt;0") + COUNTIF(AI66,"&gt;0") + COUNTIF(Z66, "&gt;0")</f>
        <v>2</v>
      </c>
      <c r="CV66" s="9">
        <f t="shared" si="66"/>
        <v>1</v>
      </c>
    </row>
    <row r="67" spans="1:100" x14ac:dyDescent="0.3">
      <c r="A67" s="9" t="s">
        <v>271</v>
      </c>
      <c r="B67" s="9" t="s">
        <v>82</v>
      </c>
      <c r="C67" s="9">
        <v>43.713092000000003</v>
      </c>
      <c r="D67" s="9">
        <v>-79.515598999999995</v>
      </c>
      <c r="E67" s="9">
        <v>7.7894790881923477</v>
      </c>
      <c r="F67" s="13">
        <v>43654</v>
      </c>
      <c r="G67" s="11">
        <f t="shared" si="67"/>
        <v>0</v>
      </c>
      <c r="R67" s="32">
        <f t="shared" si="68"/>
        <v>2</v>
      </c>
      <c r="V67" s="19">
        <f t="shared" si="69"/>
        <v>2</v>
      </c>
      <c r="X67" s="18">
        <v>2</v>
      </c>
      <c r="Y67" s="35">
        <f t="shared" si="70"/>
        <v>0</v>
      </c>
      <c r="AB67" s="10">
        <f t="shared" si="71"/>
        <v>0</v>
      </c>
      <c r="AG67" s="32">
        <f t="shared" si="72"/>
        <v>1</v>
      </c>
      <c r="AJ67" s="19">
        <f t="shared" si="73"/>
        <v>0</v>
      </c>
      <c r="AL67" s="19">
        <f t="shared" si="74"/>
        <v>0</v>
      </c>
      <c r="AO67" s="19">
        <f t="shared" si="75"/>
        <v>0</v>
      </c>
      <c r="AS67" s="33">
        <f t="shared" si="76"/>
        <v>1</v>
      </c>
      <c r="BA67" s="18">
        <v>1</v>
      </c>
      <c r="BD67" s="44">
        <f t="shared" si="77"/>
        <v>0</v>
      </c>
      <c r="BL67" s="57">
        <f t="shared" ref="BL67:BL130" si="98">SUM(BD67,BB67,BC67,BG67,BH67,BI67,BJ67,BK67,AG67,AB67,Y67,R67,G67)</f>
        <v>3</v>
      </c>
      <c r="BN67" s="9">
        <f t="shared" si="78"/>
        <v>2</v>
      </c>
      <c r="BO67" s="9">
        <v>3</v>
      </c>
      <c r="BP67" s="9">
        <v>0</v>
      </c>
      <c r="BQ67" s="9">
        <v>5</v>
      </c>
      <c r="BS67" s="9" t="s">
        <v>152</v>
      </c>
      <c r="BW67" s="9">
        <f t="shared" si="79"/>
        <v>1</v>
      </c>
      <c r="BX67" s="9">
        <f t="shared" si="80"/>
        <v>0</v>
      </c>
      <c r="BY67" s="9">
        <f t="shared" si="81"/>
        <v>2</v>
      </c>
      <c r="BZ67" s="9">
        <f t="shared" si="82"/>
        <v>0</v>
      </c>
      <c r="CA67" s="9">
        <f t="shared" si="83"/>
        <v>0</v>
      </c>
      <c r="CB67" s="9">
        <f t="shared" si="84"/>
        <v>0</v>
      </c>
      <c r="CC67" s="9">
        <f t="shared" si="85"/>
        <v>0</v>
      </c>
      <c r="CD67" s="9">
        <f t="shared" si="86"/>
        <v>0</v>
      </c>
      <c r="CE67" s="9">
        <f t="shared" si="87"/>
        <v>0</v>
      </c>
      <c r="CF67" s="9">
        <f t="shared" si="65"/>
        <v>0</v>
      </c>
      <c r="CG67" s="9">
        <f t="shared" si="88"/>
        <v>0</v>
      </c>
      <c r="CI67" s="9">
        <f t="shared" si="89"/>
        <v>1</v>
      </c>
      <c r="CK67" s="9">
        <f t="shared" si="90"/>
        <v>3</v>
      </c>
      <c r="CM67" s="9">
        <f t="shared" si="91"/>
        <v>2</v>
      </c>
      <c r="CN67" s="9">
        <f t="shared" si="92"/>
        <v>1</v>
      </c>
      <c r="CO67" s="9">
        <f t="shared" si="93"/>
        <v>0</v>
      </c>
      <c r="CQ67" s="9">
        <f t="shared" si="94"/>
        <v>2</v>
      </c>
      <c r="CR67" s="9">
        <f t="shared" si="95"/>
        <v>1</v>
      </c>
      <c r="CS67" s="9">
        <f t="shared" si="96"/>
        <v>0</v>
      </c>
      <c r="CU67" s="9">
        <f t="shared" si="97"/>
        <v>2</v>
      </c>
      <c r="CV67" s="9">
        <f t="shared" si="66"/>
        <v>2</v>
      </c>
    </row>
    <row r="68" spans="1:100" x14ac:dyDescent="0.3">
      <c r="A68" s="9" t="s">
        <v>271</v>
      </c>
      <c r="B68" s="9" t="s">
        <v>83</v>
      </c>
      <c r="C68" s="9">
        <v>43.713092000000003</v>
      </c>
      <c r="D68" s="9">
        <v>-79.515598999999995</v>
      </c>
      <c r="E68" s="9">
        <v>7.7894790881923477</v>
      </c>
      <c r="F68" s="13">
        <v>43654</v>
      </c>
      <c r="G68" s="11">
        <f t="shared" si="67"/>
        <v>1</v>
      </c>
      <c r="K68" s="12">
        <v>1</v>
      </c>
      <c r="R68" s="32">
        <f t="shared" si="68"/>
        <v>0</v>
      </c>
      <c r="V68" s="19">
        <f t="shared" si="69"/>
        <v>0</v>
      </c>
      <c r="Y68" s="35">
        <f t="shared" si="70"/>
        <v>0</v>
      </c>
      <c r="AB68" s="10">
        <f t="shared" si="71"/>
        <v>0</v>
      </c>
      <c r="AG68" s="32">
        <f t="shared" si="72"/>
        <v>1</v>
      </c>
      <c r="AJ68" s="19">
        <f t="shared" si="73"/>
        <v>0</v>
      </c>
      <c r="AL68" s="19">
        <f t="shared" si="74"/>
        <v>0</v>
      </c>
      <c r="AO68" s="19">
        <f t="shared" si="75"/>
        <v>0</v>
      </c>
      <c r="AS68" s="33">
        <f t="shared" si="76"/>
        <v>1</v>
      </c>
      <c r="AW68" s="18">
        <v>1</v>
      </c>
      <c r="BD68" s="44">
        <f t="shared" si="77"/>
        <v>0</v>
      </c>
      <c r="BL68" s="57">
        <f t="shared" si="98"/>
        <v>2</v>
      </c>
      <c r="BN68" s="9">
        <f t="shared" si="78"/>
        <v>1</v>
      </c>
      <c r="BO68" s="9">
        <v>3</v>
      </c>
      <c r="BP68" s="9">
        <v>0</v>
      </c>
      <c r="BQ68" s="9">
        <v>4</v>
      </c>
      <c r="BW68" s="9">
        <f t="shared" si="79"/>
        <v>1</v>
      </c>
      <c r="BX68" s="9">
        <f t="shared" si="80"/>
        <v>0</v>
      </c>
      <c r="BY68" s="9">
        <f t="shared" si="81"/>
        <v>0</v>
      </c>
      <c r="BZ68" s="9">
        <f t="shared" si="82"/>
        <v>0</v>
      </c>
      <c r="CA68" s="9">
        <f t="shared" si="83"/>
        <v>0</v>
      </c>
      <c r="CB68" s="9">
        <f t="shared" si="84"/>
        <v>1</v>
      </c>
      <c r="CC68" s="9">
        <f t="shared" si="85"/>
        <v>0</v>
      </c>
      <c r="CD68" s="9">
        <f t="shared" si="86"/>
        <v>0</v>
      </c>
      <c r="CE68" s="9">
        <f t="shared" si="87"/>
        <v>0</v>
      </c>
      <c r="CF68" s="9">
        <f t="shared" si="65"/>
        <v>0</v>
      </c>
      <c r="CG68" s="9">
        <f t="shared" si="88"/>
        <v>0</v>
      </c>
      <c r="CI68" s="9">
        <f t="shared" si="89"/>
        <v>1</v>
      </c>
      <c r="CK68" s="9">
        <f t="shared" si="90"/>
        <v>2</v>
      </c>
      <c r="CM68" s="9">
        <f t="shared" si="91"/>
        <v>1</v>
      </c>
      <c r="CN68" s="9">
        <f t="shared" si="92"/>
        <v>1</v>
      </c>
      <c r="CO68" s="9">
        <f t="shared" si="93"/>
        <v>0</v>
      </c>
      <c r="CQ68" s="9">
        <f t="shared" si="94"/>
        <v>1</v>
      </c>
      <c r="CR68" s="9">
        <f t="shared" si="95"/>
        <v>1</v>
      </c>
      <c r="CS68" s="9">
        <f t="shared" si="96"/>
        <v>0</v>
      </c>
      <c r="CU68" s="9">
        <f t="shared" si="97"/>
        <v>2</v>
      </c>
      <c r="CV68" s="9">
        <f t="shared" si="66"/>
        <v>2</v>
      </c>
    </row>
    <row r="69" spans="1:100" x14ac:dyDescent="0.3">
      <c r="A69" s="9" t="s">
        <v>281</v>
      </c>
      <c r="B69" s="9" t="s">
        <v>79</v>
      </c>
      <c r="C69" s="9">
        <v>43.358911999999997</v>
      </c>
      <c r="D69" s="9">
        <v>-80.043032999999994</v>
      </c>
      <c r="E69" s="9">
        <v>39.028505357466301</v>
      </c>
      <c r="F69" s="13">
        <v>43656</v>
      </c>
      <c r="G69" s="11">
        <f t="shared" si="67"/>
        <v>0</v>
      </c>
      <c r="R69" s="32">
        <f t="shared" si="68"/>
        <v>0</v>
      </c>
      <c r="V69" s="19">
        <f t="shared" si="69"/>
        <v>0</v>
      </c>
      <c r="Y69" s="35">
        <f t="shared" si="70"/>
        <v>0</v>
      </c>
      <c r="AB69" s="10">
        <f t="shared" si="71"/>
        <v>0</v>
      </c>
      <c r="AG69" s="32">
        <f t="shared" si="72"/>
        <v>2</v>
      </c>
      <c r="AH69" s="29">
        <v>2</v>
      </c>
      <c r="AJ69" s="19">
        <f t="shared" si="73"/>
        <v>0</v>
      </c>
      <c r="AL69" s="19">
        <f t="shared" si="74"/>
        <v>0</v>
      </c>
      <c r="AO69" s="19">
        <f t="shared" si="75"/>
        <v>0</v>
      </c>
      <c r="AS69" s="33">
        <f t="shared" si="76"/>
        <v>0</v>
      </c>
      <c r="BD69" s="44">
        <f t="shared" si="77"/>
        <v>0</v>
      </c>
      <c r="BL69" s="57">
        <f t="shared" si="98"/>
        <v>2</v>
      </c>
      <c r="BN69" s="9">
        <f t="shared" si="78"/>
        <v>2</v>
      </c>
      <c r="BO69" s="9">
        <v>2</v>
      </c>
      <c r="BP69" s="9">
        <v>0</v>
      </c>
      <c r="BQ69" s="9">
        <v>4</v>
      </c>
      <c r="BW69" s="9">
        <f t="shared" si="79"/>
        <v>0</v>
      </c>
      <c r="BX69" s="9">
        <f t="shared" si="80"/>
        <v>0</v>
      </c>
      <c r="BY69" s="9">
        <f t="shared" si="81"/>
        <v>0</v>
      </c>
      <c r="BZ69" s="9">
        <f t="shared" si="82"/>
        <v>0</v>
      </c>
      <c r="CA69" s="9">
        <f t="shared" si="83"/>
        <v>0</v>
      </c>
      <c r="CB69" s="9">
        <f t="shared" si="84"/>
        <v>0</v>
      </c>
      <c r="CC69" s="9">
        <f t="shared" si="85"/>
        <v>0</v>
      </c>
      <c r="CD69" s="9">
        <f t="shared" si="86"/>
        <v>0</v>
      </c>
      <c r="CE69" s="9">
        <f t="shared" si="87"/>
        <v>0</v>
      </c>
      <c r="CF69" s="9">
        <f t="shared" si="65"/>
        <v>0</v>
      </c>
      <c r="CG69" s="9">
        <f t="shared" si="88"/>
        <v>0</v>
      </c>
      <c r="CI69" s="9">
        <f t="shared" si="89"/>
        <v>0</v>
      </c>
      <c r="CK69" s="9">
        <f t="shared" si="90"/>
        <v>2</v>
      </c>
      <c r="CM69" s="9">
        <f t="shared" si="91"/>
        <v>0</v>
      </c>
      <c r="CN69" s="9">
        <f t="shared" si="92"/>
        <v>0</v>
      </c>
      <c r="CO69" s="9">
        <f t="shared" si="93"/>
        <v>2</v>
      </c>
      <c r="CQ69" s="9">
        <f t="shared" si="94"/>
        <v>0</v>
      </c>
      <c r="CR69" s="9">
        <f t="shared" si="95"/>
        <v>0</v>
      </c>
      <c r="CS69" s="9">
        <f t="shared" si="96"/>
        <v>2</v>
      </c>
      <c r="CU69" s="9">
        <f t="shared" si="97"/>
        <v>0</v>
      </c>
      <c r="CV69" s="9">
        <f t="shared" si="66"/>
        <v>0</v>
      </c>
    </row>
    <row r="70" spans="1:100" x14ac:dyDescent="0.3">
      <c r="A70" s="9" t="s">
        <v>281</v>
      </c>
      <c r="B70" s="9" t="s">
        <v>82</v>
      </c>
      <c r="C70" s="9">
        <v>43.358911999999997</v>
      </c>
      <c r="D70" s="9">
        <v>-80.043032999999994</v>
      </c>
      <c r="E70" s="9">
        <v>39.028505357466301</v>
      </c>
      <c r="F70" s="13">
        <v>43656</v>
      </c>
      <c r="G70" s="11">
        <f t="shared" si="67"/>
        <v>0</v>
      </c>
      <c r="R70" s="32">
        <f t="shared" si="68"/>
        <v>0</v>
      </c>
      <c r="V70" s="19">
        <f t="shared" si="69"/>
        <v>0</v>
      </c>
      <c r="Y70" s="35">
        <f t="shared" si="70"/>
        <v>0</v>
      </c>
      <c r="AB70" s="10">
        <f t="shared" si="71"/>
        <v>0</v>
      </c>
      <c r="AG70" s="32">
        <f t="shared" si="72"/>
        <v>1</v>
      </c>
      <c r="AH70" s="29">
        <v>1</v>
      </c>
      <c r="AJ70" s="19">
        <f t="shared" si="73"/>
        <v>0</v>
      </c>
      <c r="AL70" s="19">
        <f t="shared" si="74"/>
        <v>0</v>
      </c>
      <c r="AO70" s="19">
        <f t="shared" si="75"/>
        <v>0</v>
      </c>
      <c r="AS70" s="33">
        <f t="shared" si="76"/>
        <v>0</v>
      </c>
      <c r="BD70" s="44">
        <f t="shared" si="77"/>
        <v>0</v>
      </c>
      <c r="BL70" s="57">
        <f t="shared" si="98"/>
        <v>1</v>
      </c>
      <c r="BN70" s="9">
        <f t="shared" si="78"/>
        <v>1</v>
      </c>
      <c r="BO70" s="9">
        <v>2</v>
      </c>
      <c r="BP70" s="9">
        <v>0</v>
      </c>
      <c r="BQ70" s="9">
        <v>3</v>
      </c>
      <c r="BW70" s="9">
        <f t="shared" si="79"/>
        <v>0</v>
      </c>
      <c r="BX70" s="9">
        <f t="shared" si="80"/>
        <v>0</v>
      </c>
      <c r="BY70" s="9">
        <f t="shared" si="81"/>
        <v>0</v>
      </c>
      <c r="BZ70" s="9">
        <f t="shared" si="82"/>
        <v>0</v>
      </c>
      <c r="CA70" s="9">
        <f t="shared" si="83"/>
        <v>0</v>
      </c>
      <c r="CB70" s="9">
        <f t="shared" si="84"/>
        <v>0</v>
      </c>
      <c r="CC70" s="9">
        <f t="shared" si="85"/>
        <v>0</v>
      </c>
      <c r="CD70" s="9">
        <f t="shared" si="86"/>
        <v>0</v>
      </c>
      <c r="CE70" s="9">
        <f t="shared" si="87"/>
        <v>0</v>
      </c>
      <c r="CF70" s="9">
        <f t="shared" si="65"/>
        <v>0</v>
      </c>
      <c r="CG70" s="9">
        <f t="shared" si="88"/>
        <v>0</v>
      </c>
      <c r="CI70" s="9">
        <f t="shared" si="89"/>
        <v>0</v>
      </c>
      <c r="CK70" s="9">
        <f t="shared" si="90"/>
        <v>1</v>
      </c>
      <c r="CM70" s="9">
        <f t="shared" si="91"/>
        <v>0</v>
      </c>
      <c r="CN70" s="9">
        <f t="shared" si="92"/>
        <v>0</v>
      </c>
      <c r="CO70" s="9">
        <f t="shared" si="93"/>
        <v>1</v>
      </c>
      <c r="CQ70" s="9">
        <f t="shared" si="94"/>
        <v>0</v>
      </c>
      <c r="CR70" s="9">
        <f t="shared" si="95"/>
        <v>0</v>
      </c>
      <c r="CS70" s="9">
        <f t="shared" si="96"/>
        <v>1</v>
      </c>
      <c r="CU70" s="9">
        <f t="shared" si="97"/>
        <v>0</v>
      </c>
      <c r="CV70" s="9">
        <f t="shared" si="66"/>
        <v>0</v>
      </c>
    </row>
    <row r="71" spans="1:100" x14ac:dyDescent="0.3">
      <c r="A71" s="9" t="s">
        <v>281</v>
      </c>
      <c r="B71" s="9" t="s">
        <v>83</v>
      </c>
      <c r="C71" s="9">
        <v>43.358911999999997</v>
      </c>
      <c r="D71" s="9">
        <v>-80.043032999999994</v>
      </c>
      <c r="E71" s="9">
        <v>39.028505357466301</v>
      </c>
      <c r="F71" s="13">
        <v>43656</v>
      </c>
      <c r="G71" s="11">
        <f t="shared" si="67"/>
        <v>0</v>
      </c>
      <c r="R71" s="32">
        <f t="shared" si="68"/>
        <v>0</v>
      </c>
      <c r="V71" s="19">
        <f t="shared" si="69"/>
        <v>0</v>
      </c>
      <c r="Y71" s="35">
        <f t="shared" si="70"/>
        <v>0</v>
      </c>
      <c r="AB71" s="10">
        <f t="shared" si="71"/>
        <v>0</v>
      </c>
      <c r="AG71" s="32">
        <f t="shared" si="72"/>
        <v>1</v>
      </c>
      <c r="AH71" s="29">
        <v>1</v>
      </c>
      <c r="AJ71" s="19">
        <f t="shared" si="73"/>
        <v>0</v>
      </c>
      <c r="AL71" s="19">
        <f t="shared" si="74"/>
        <v>0</v>
      </c>
      <c r="AO71" s="19">
        <f t="shared" si="75"/>
        <v>0</v>
      </c>
      <c r="AS71" s="33">
        <f t="shared" si="76"/>
        <v>0</v>
      </c>
      <c r="BC71" s="43">
        <v>1</v>
      </c>
      <c r="BD71" s="44">
        <f t="shared" si="77"/>
        <v>0</v>
      </c>
      <c r="BL71" s="57">
        <f t="shared" si="98"/>
        <v>2</v>
      </c>
      <c r="BN71" s="9">
        <f t="shared" si="78"/>
        <v>2</v>
      </c>
      <c r="BO71" s="9">
        <v>3</v>
      </c>
      <c r="BP71" s="9">
        <v>0</v>
      </c>
      <c r="BQ71" s="9">
        <v>5</v>
      </c>
      <c r="BW71" s="9">
        <f t="shared" si="79"/>
        <v>0</v>
      </c>
      <c r="BX71" s="9">
        <f t="shared" si="80"/>
        <v>0</v>
      </c>
      <c r="BY71" s="9">
        <f t="shared" si="81"/>
        <v>0</v>
      </c>
      <c r="BZ71" s="9">
        <f t="shared" si="82"/>
        <v>0</v>
      </c>
      <c r="CA71" s="9">
        <f t="shared" si="83"/>
        <v>0</v>
      </c>
      <c r="CB71" s="9">
        <f t="shared" si="84"/>
        <v>0</v>
      </c>
      <c r="CC71" s="9">
        <f t="shared" si="85"/>
        <v>0</v>
      </c>
      <c r="CD71" s="9">
        <f t="shared" si="86"/>
        <v>0</v>
      </c>
      <c r="CE71" s="9">
        <f t="shared" si="87"/>
        <v>1</v>
      </c>
      <c r="CF71" s="9">
        <f t="shared" si="65"/>
        <v>1</v>
      </c>
      <c r="CG71" s="9">
        <f t="shared" si="88"/>
        <v>0</v>
      </c>
      <c r="CI71" s="9">
        <f t="shared" si="89"/>
        <v>1</v>
      </c>
      <c r="CK71" s="9">
        <f t="shared" si="90"/>
        <v>1</v>
      </c>
      <c r="CM71" s="9">
        <f t="shared" si="91"/>
        <v>0</v>
      </c>
      <c r="CN71" s="9">
        <f t="shared" si="92"/>
        <v>0</v>
      </c>
      <c r="CO71" s="9">
        <f t="shared" si="93"/>
        <v>2</v>
      </c>
      <c r="CQ71" s="9">
        <f t="shared" si="94"/>
        <v>0</v>
      </c>
      <c r="CR71" s="9">
        <f t="shared" si="95"/>
        <v>0</v>
      </c>
      <c r="CS71" s="9">
        <f t="shared" si="96"/>
        <v>1</v>
      </c>
      <c r="CU71" s="9">
        <f t="shared" si="97"/>
        <v>3</v>
      </c>
      <c r="CV71" s="9">
        <f t="shared" si="66"/>
        <v>2</v>
      </c>
    </row>
    <row r="72" spans="1:100" x14ac:dyDescent="0.3">
      <c r="A72" s="9" t="s">
        <v>283</v>
      </c>
      <c r="B72" s="9" t="s">
        <v>79</v>
      </c>
      <c r="C72" s="9">
        <v>43.357422</v>
      </c>
      <c r="D72" s="9">
        <v>-80.052571999999998</v>
      </c>
      <c r="E72" s="9">
        <v>39.489793800478559</v>
      </c>
      <c r="F72" s="13">
        <v>43656</v>
      </c>
      <c r="G72" s="11">
        <f t="shared" si="67"/>
        <v>0</v>
      </c>
      <c r="R72" s="32">
        <f t="shared" si="68"/>
        <v>0</v>
      </c>
      <c r="V72" s="19">
        <f t="shared" si="69"/>
        <v>0</v>
      </c>
      <c r="Y72" s="35">
        <f t="shared" si="70"/>
        <v>0</v>
      </c>
      <c r="AB72" s="10">
        <f t="shared" si="71"/>
        <v>0</v>
      </c>
      <c r="AG72" s="32">
        <f t="shared" si="72"/>
        <v>3</v>
      </c>
      <c r="AH72" s="29">
        <v>3</v>
      </c>
      <c r="AJ72" s="19">
        <f t="shared" si="73"/>
        <v>0</v>
      </c>
      <c r="AL72" s="19">
        <f t="shared" si="74"/>
        <v>0</v>
      </c>
      <c r="AO72" s="19">
        <f t="shared" si="75"/>
        <v>0</v>
      </c>
      <c r="AS72" s="33">
        <f t="shared" si="76"/>
        <v>0</v>
      </c>
      <c r="BD72" s="44">
        <f t="shared" si="77"/>
        <v>0</v>
      </c>
      <c r="BL72" s="57">
        <f t="shared" si="98"/>
        <v>3</v>
      </c>
      <c r="BN72" s="9">
        <f t="shared" si="78"/>
        <v>3</v>
      </c>
      <c r="BO72" s="9">
        <v>2</v>
      </c>
      <c r="BP72" s="9">
        <v>0</v>
      </c>
      <c r="BQ72" s="9">
        <v>5</v>
      </c>
      <c r="BW72" s="9">
        <f t="shared" si="79"/>
        <v>0</v>
      </c>
      <c r="BX72" s="9">
        <f t="shared" si="80"/>
        <v>0</v>
      </c>
      <c r="BY72" s="9">
        <f t="shared" si="81"/>
        <v>0</v>
      </c>
      <c r="BZ72" s="9">
        <f t="shared" si="82"/>
        <v>0</v>
      </c>
      <c r="CA72" s="9">
        <f t="shared" si="83"/>
        <v>0</v>
      </c>
      <c r="CB72" s="9">
        <f t="shared" si="84"/>
        <v>0</v>
      </c>
      <c r="CC72" s="9">
        <f t="shared" si="85"/>
        <v>0</v>
      </c>
      <c r="CD72" s="9">
        <f t="shared" si="86"/>
        <v>0</v>
      </c>
      <c r="CE72" s="9">
        <f t="shared" si="87"/>
        <v>0</v>
      </c>
      <c r="CF72" s="9">
        <f t="shared" si="65"/>
        <v>0</v>
      </c>
      <c r="CG72" s="9">
        <f t="shared" si="88"/>
        <v>0</v>
      </c>
      <c r="CI72" s="9">
        <f t="shared" si="89"/>
        <v>0</v>
      </c>
      <c r="CK72" s="9">
        <f t="shared" si="90"/>
        <v>3</v>
      </c>
      <c r="CM72" s="9">
        <f t="shared" si="91"/>
        <v>0</v>
      </c>
      <c r="CN72" s="9">
        <f t="shared" si="92"/>
        <v>0</v>
      </c>
      <c r="CO72" s="9">
        <f t="shared" si="93"/>
        <v>3</v>
      </c>
      <c r="CQ72" s="9">
        <f t="shared" si="94"/>
        <v>0</v>
      </c>
      <c r="CR72" s="9">
        <f t="shared" si="95"/>
        <v>0</v>
      </c>
      <c r="CS72" s="9">
        <f t="shared" si="96"/>
        <v>3</v>
      </c>
      <c r="CU72" s="9">
        <f t="shared" si="97"/>
        <v>0</v>
      </c>
      <c r="CV72" s="9">
        <f t="shared" si="66"/>
        <v>0</v>
      </c>
    </row>
    <row r="73" spans="1:100" x14ac:dyDescent="0.3">
      <c r="A73" s="9" t="s">
        <v>283</v>
      </c>
      <c r="B73" s="9" t="s">
        <v>82</v>
      </c>
      <c r="C73" s="9">
        <v>43.357422</v>
      </c>
      <c r="D73" s="9">
        <v>-80.052571999999998</v>
      </c>
      <c r="E73" s="9">
        <v>39.489793800478559</v>
      </c>
      <c r="F73" s="13">
        <v>43656</v>
      </c>
      <c r="G73" s="11">
        <f t="shared" si="67"/>
        <v>0</v>
      </c>
      <c r="R73" s="32">
        <f t="shared" si="68"/>
        <v>0</v>
      </c>
      <c r="V73" s="19">
        <f t="shared" si="69"/>
        <v>0</v>
      </c>
      <c r="Y73" s="35">
        <f t="shared" si="70"/>
        <v>0</v>
      </c>
      <c r="AB73" s="10">
        <f t="shared" si="71"/>
        <v>0</v>
      </c>
      <c r="AG73" s="32">
        <f t="shared" si="72"/>
        <v>3</v>
      </c>
      <c r="AH73" s="29">
        <v>3</v>
      </c>
      <c r="AJ73" s="19">
        <f t="shared" si="73"/>
        <v>0</v>
      </c>
      <c r="AL73" s="19">
        <f t="shared" si="74"/>
        <v>0</v>
      </c>
      <c r="AO73" s="19">
        <f t="shared" si="75"/>
        <v>0</v>
      </c>
      <c r="AS73" s="33">
        <f t="shared" si="76"/>
        <v>0</v>
      </c>
      <c r="BD73" s="44">
        <f t="shared" si="77"/>
        <v>0</v>
      </c>
      <c r="BL73" s="57">
        <f t="shared" si="98"/>
        <v>3</v>
      </c>
      <c r="BN73" s="9">
        <f t="shared" si="78"/>
        <v>0</v>
      </c>
      <c r="BO73" s="9">
        <v>3</v>
      </c>
      <c r="BP73" s="9">
        <v>0</v>
      </c>
      <c r="BQ73" s="9">
        <v>3</v>
      </c>
      <c r="BW73" s="9">
        <f t="shared" si="79"/>
        <v>0</v>
      </c>
      <c r="BX73" s="9">
        <f t="shared" si="80"/>
        <v>0</v>
      </c>
      <c r="BY73" s="9">
        <f t="shared" si="81"/>
        <v>0</v>
      </c>
      <c r="BZ73" s="9">
        <f t="shared" si="82"/>
        <v>0</v>
      </c>
      <c r="CA73" s="9">
        <f t="shared" si="83"/>
        <v>0</v>
      </c>
      <c r="CB73" s="9">
        <f t="shared" si="84"/>
        <v>0</v>
      </c>
      <c r="CC73" s="9">
        <f t="shared" si="85"/>
        <v>0</v>
      </c>
      <c r="CD73" s="9">
        <f t="shared" si="86"/>
        <v>0</v>
      </c>
      <c r="CE73" s="9">
        <f t="shared" si="87"/>
        <v>0</v>
      </c>
      <c r="CF73" s="9">
        <f t="shared" si="65"/>
        <v>0</v>
      </c>
      <c r="CG73" s="9">
        <f t="shared" si="88"/>
        <v>0</v>
      </c>
      <c r="CI73" s="9">
        <f t="shared" si="89"/>
        <v>0</v>
      </c>
      <c r="CK73" s="9">
        <f t="shared" si="90"/>
        <v>3</v>
      </c>
      <c r="CM73" s="9">
        <f t="shared" si="91"/>
        <v>0</v>
      </c>
      <c r="CN73" s="9">
        <f t="shared" si="92"/>
        <v>0</v>
      </c>
      <c r="CO73" s="9">
        <f t="shared" si="93"/>
        <v>3</v>
      </c>
      <c r="CQ73" s="9">
        <f t="shared" si="94"/>
        <v>0</v>
      </c>
      <c r="CR73" s="9">
        <f t="shared" si="95"/>
        <v>0</v>
      </c>
      <c r="CS73" s="9">
        <f t="shared" si="96"/>
        <v>3</v>
      </c>
      <c r="CU73" s="9">
        <f t="shared" si="97"/>
        <v>0</v>
      </c>
      <c r="CV73" s="9">
        <f t="shared" si="66"/>
        <v>0</v>
      </c>
    </row>
    <row r="74" spans="1:100" x14ac:dyDescent="0.3">
      <c r="A74" s="9" t="s">
        <v>283</v>
      </c>
      <c r="B74" s="9" t="s">
        <v>83</v>
      </c>
      <c r="C74" s="9">
        <v>43.357422</v>
      </c>
      <c r="D74" s="9">
        <v>-80.052571999999998</v>
      </c>
      <c r="E74" s="9">
        <v>39.489793800478559</v>
      </c>
      <c r="F74" s="13">
        <v>43656</v>
      </c>
      <c r="G74" s="11">
        <f t="shared" si="67"/>
        <v>0</v>
      </c>
      <c r="R74" s="32">
        <f t="shared" si="68"/>
        <v>0</v>
      </c>
      <c r="V74" s="19">
        <f t="shared" si="69"/>
        <v>0</v>
      </c>
      <c r="Y74" s="35">
        <f t="shared" si="70"/>
        <v>0</v>
      </c>
      <c r="AB74" s="10">
        <f t="shared" si="71"/>
        <v>0</v>
      </c>
      <c r="AG74" s="32">
        <f t="shared" si="72"/>
        <v>12</v>
      </c>
      <c r="AH74" s="29">
        <v>11</v>
      </c>
      <c r="AJ74" s="19">
        <f t="shared" si="73"/>
        <v>0</v>
      </c>
      <c r="AL74" s="19">
        <f t="shared" si="74"/>
        <v>0</v>
      </c>
      <c r="AO74" s="19">
        <f t="shared" si="75"/>
        <v>0</v>
      </c>
      <c r="AS74" s="33">
        <f t="shared" si="76"/>
        <v>1</v>
      </c>
      <c r="AW74" s="18">
        <v>1</v>
      </c>
      <c r="BD74" s="44">
        <f t="shared" si="77"/>
        <v>0</v>
      </c>
      <c r="BL74" s="57">
        <f t="shared" si="98"/>
        <v>12</v>
      </c>
      <c r="BN74" s="9">
        <f t="shared" si="78"/>
        <v>2</v>
      </c>
      <c r="BO74" s="9">
        <v>2</v>
      </c>
      <c r="BP74" s="9">
        <v>0</v>
      </c>
      <c r="BQ74" s="9">
        <v>4</v>
      </c>
      <c r="BW74" s="9">
        <f t="shared" si="79"/>
        <v>1</v>
      </c>
      <c r="BX74" s="9">
        <f t="shared" si="80"/>
        <v>0</v>
      </c>
      <c r="BY74" s="9">
        <f t="shared" si="81"/>
        <v>0</v>
      </c>
      <c r="BZ74" s="9">
        <f t="shared" si="82"/>
        <v>0</v>
      </c>
      <c r="CA74" s="9">
        <f t="shared" si="83"/>
        <v>0</v>
      </c>
      <c r="CB74" s="9">
        <f t="shared" si="84"/>
        <v>0</v>
      </c>
      <c r="CC74" s="9">
        <f t="shared" si="85"/>
        <v>0</v>
      </c>
      <c r="CD74" s="9">
        <f t="shared" si="86"/>
        <v>0</v>
      </c>
      <c r="CE74" s="9">
        <f t="shared" si="87"/>
        <v>0</v>
      </c>
      <c r="CF74" s="9">
        <f t="shared" si="65"/>
        <v>0</v>
      </c>
      <c r="CG74" s="9">
        <f t="shared" si="88"/>
        <v>0</v>
      </c>
      <c r="CI74" s="9">
        <f t="shared" si="89"/>
        <v>1</v>
      </c>
      <c r="CK74" s="9">
        <f t="shared" si="90"/>
        <v>12</v>
      </c>
      <c r="CM74" s="9">
        <f t="shared" si="91"/>
        <v>1</v>
      </c>
      <c r="CN74" s="9">
        <f t="shared" si="92"/>
        <v>0</v>
      </c>
      <c r="CO74" s="9">
        <f t="shared" si="93"/>
        <v>11</v>
      </c>
      <c r="CQ74" s="9">
        <f t="shared" si="94"/>
        <v>1</v>
      </c>
      <c r="CR74" s="9">
        <f t="shared" si="95"/>
        <v>0</v>
      </c>
      <c r="CS74" s="9">
        <f t="shared" si="96"/>
        <v>11</v>
      </c>
      <c r="CU74" s="9">
        <f t="shared" si="97"/>
        <v>1</v>
      </c>
      <c r="CV74" s="9">
        <f t="shared" si="66"/>
        <v>1</v>
      </c>
    </row>
    <row r="75" spans="1:100" x14ac:dyDescent="0.3">
      <c r="A75" s="9" t="s">
        <v>282</v>
      </c>
      <c r="B75" s="9" t="s">
        <v>79</v>
      </c>
      <c r="C75" s="9">
        <v>43.349550999999998</v>
      </c>
      <c r="D75" s="9">
        <v>-80.098406999999995</v>
      </c>
      <c r="E75" s="9">
        <v>41.740484523883964</v>
      </c>
      <c r="F75" s="13">
        <v>43656</v>
      </c>
      <c r="G75" s="11">
        <f t="shared" si="67"/>
        <v>0</v>
      </c>
      <c r="R75" s="32">
        <f t="shared" si="68"/>
        <v>0</v>
      </c>
      <c r="V75" s="19">
        <f t="shared" si="69"/>
        <v>0</v>
      </c>
      <c r="Y75" s="35">
        <f t="shared" si="70"/>
        <v>0</v>
      </c>
      <c r="AB75" s="10">
        <f t="shared" si="71"/>
        <v>0</v>
      </c>
      <c r="AG75" s="32">
        <f t="shared" si="72"/>
        <v>0</v>
      </c>
      <c r="AJ75" s="19">
        <f t="shared" si="73"/>
        <v>0</v>
      </c>
      <c r="AL75" s="19">
        <f t="shared" si="74"/>
        <v>0</v>
      </c>
      <c r="AO75" s="19">
        <f t="shared" si="75"/>
        <v>0</v>
      </c>
      <c r="AS75" s="33">
        <f t="shared" si="76"/>
        <v>0</v>
      </c>
      <c r="BD75" s="44">
        <f t="shared" si="77"/>
        <v>0</v>
      </c>
      <c r="BJ75" s="47">
        <v>2</v>
      </c>
      <c r="BL75" s="57">
        <f t="shared" si="98"/>
        <v>2</v>
      </c>
      <c r="BN75" s="9">
        <f t="shared" si="78"/>
        <v>3</v>
      </c>
      <c r="BO75" s="9">
        <v>2</v>
      </c>
      <c r="BP75" s="9">
        <v>0</v>
      </c>
      <c r="BQ75" s="9">
        <v>5</v>
      </c>
      <c r="BW75" s="9">
        <f t="shared" si="79"/>
        <v>0</v>
      </c>
      <c r="BX75" s="9">
        <f t="shared" si="80"/>
        <v>0</v>
      </c>
      <c r="BY75" s="9">
        <f t="shared" si="81"/>
        <v>0</v>
      </c>
      <c r="BZ75" s="9">
        <f t="shared" si="82"/>
        <v>0</v>
      </c>
      <c r="CA75" s="9">
        <f t="shared" si="83"/>
        <v>0</v>
      </c>
      <c r="CB75" s="9">
        <f t="shared" si="84"/>
        <v>0</v>
      </c>
      <c r="CC75" s="9">
        <f t="shared" si="85"/>
        <v>0</v>
      </c>
      <c r="CD75" s="9">
        <f t="shared" si="86"/>
        <v>0</v>
      </c>
      <c r="CE75" s="9">
        <f t="shared" si="87"/>
        <v>0</v>
      </c>
      <c r="CF75" s="9">
        <f t="shared" si="65"/>
        <v>0</v>
      </c>
      <c r="CG75" s="9">
        <f t="shared" si="88"/>
        <v>0</v>
      </c>
      <c r="CI75" s="9">
        <f t="shared" si="89"/>
        <v>2</v>
      </c>
      <c r="CK75" s="9">
        <f t="shared" si="90"/>
        <v>0</v>
      </c>
      <c r="CM75" s="9">
        <f t="shared" si="91"/>
        <v>0</v>
      </c>
      <c r="CN75" s="9">
        <f t="shared" si="92"/>
        <v>0</v>
      </c>
      <c r="CO75" s="9">
        <f t="shared" si="93"/>
        <v>0</v>
      </c>
      <c r="CQ75" s="9">
        <f t="shared" si="94"/>
        <v>0</v>
      </c>
      <c r="CR75" s="9">
        <f t="shared" si="95"/>
        <v>0</v>
      </c>
      <c r="CS75" s="9">
        <f t="shared" si="96"/>
        <v>0</v>
      </c>
      <c r="CU75" s="9">
        <f t="shared" si="97"/>
        <v>0</v>
      </c>
      <c r="CV75" s="9">
        <f t="shared" si="66"/>
        <v>0</v>
      </c>
    </row>
    <row r="76" spans="1:100" x14ac:dyDescent="0.3">
      <c r="A76" s="9" t="s">
        <v>282</v>
      </c>
      <c r="B76" s="9" t="s">
        <v>82</v>
      </c>
      <c r="C76" s="9">
        <v>43.349550999999998</v>
      </c>
      <c r="D76" s="9">
        <v>-80.098406999999995</v>
      </c>
      <c r="E76" s="9">
        <v>41.740484523883964</v>
      </c>
      <c r="F76" s="13">
        <v>43656</v>
      </c>
      <c r="G76" s="11">
        <f t="shared" si="67"/>
        <v>0</v>
      </c>
      <c r="R76" s="32">
        <f t="shared" si="68"/>
        <v>0</v>
      </c>
      <c r="V76" s="19">
        <f t="shared" si="69"/>
        <v>0</v>
      </c>
      <c r="Y76" s="35">
        <f t="shared" si="70"/>
        <v>0</v>
      </c>
      <c r="AB76" s="10">
        <f t="shared" si="71"/>
        <v>0</v>
      </c>
      <c r="AG76" s="32">
        <f t="shared" si="72"/>
        <v>1</v>
      </c>
      <c r="AJ76" s="19">
        <f t="shared" si="73"/>
        <v>1</v>
      </c>
      <c r="AK76" s="15">
        <v>1</v>
      </c>
      <c r="AL76" s="19">
        <f t="shared" si="74"/>
        <v>0</v>
      </c>
      <c r="AO76" s="19">
        <f t="shared" si="75"/>
        <v>0</v>
      </c>
      <c r="AS76" s="33">
        <f t="shared" si="76"/>
        <v>0</v>
      </c>
      <c r="BD76" s="44">
        <f t="shared" si="77"/>
        <v>0</v>
      </c>
      <c r="BI76" s="26">
        <v>6</v>
      </c>
      <c r="BL76" s="57">
        <f t="shared" si="98"/>
        <v>7</v>
      </c>
      <c r="BN76" s="9">
        <f t="shared" si="78"/>
        <v>0</v>
      </c>
      <c r="BO76" s="9">
        <v>2</v>
      </c>
      <c r="BP76" s="9">
        <v>0</v>
      </c>
      <c r="BQ76" s="9">
        <v>2</v>
      </c>
      <c r="BW76" s="9">
        <f t="shared" si="79"/>
        <v>0</v>
      </c>
      <c r="BX76" s="9">
        <f t="shared" si="80"/>
        <v>0</v>
      </c>
      <c r="BY76" s="9">
        <f t="shared" si="81"/>
        <v>0</v>
      </c>
      <c r="BZ76" s="9">
        <f t="shared" si="82"/>
        <v>1</v>
      </c>
      <c r="CA76" s="9">
        <f t="shared" si="83"/>
        <v>0</v>
      </c>
      <c r="CB76" s="9">
        <f t="shared" si="84"/>
        <v>0</v>
      </c>
      <c r="CC76" s="9">
        <f t="shared" si="85"/>
        <v>0</v>
      </c>
      <c r="CD76" s="9">
        <f t="shared" si="86"/>
        <v>0</v>
      </c>
      <c r="CE76" s="9">
        <f t="shared" si="87"/>
        <v>0</v>
      </c>
      <c r="CF76" s="9">
        <f t="shared" si="65"/>
        <v>0</v>
      </c>
      <c r="CG76" s="9">
        <f t="shared" si="88"/>
        <v>0</v>
      </c>
      <c r="CI76" s="9">
        <f t="shared" si="89"/>
        <v>6</v>
      </c>
      <c r="CK76" s="9">
        <f t="shared" si="90"/>
        <v>1</v>
      </c>
      <c r="CM76" s="9">
        <f t="shared" si="91"/>
        <v>6</v>
      </c>
      <c r="CN76" s="9">
        <f t="shared" si="92"/>
        <v>1</v>
      </c>
      <c r="CO76" s="9">
        <f t="shared" si="93"/>
        <v>0</v>
      </c>
      <c r="CQ76" s="9">
        <f t="shared" si="94"/>
        <v>0</v>
      </c>
      <c r="CR76" s="9">
        <f t="shared" si="95"/>
        <v>1</v>
      </c>
      <c r="CS76" s="9">
        <f t="shared" si="96"/>
        <v>0</v>
      </c>
      <c r="CU76" s="9">
        <f t="shared" si="97"/>
        <v>2</v>
      </c>
      <c r="CV76" s="9">
        <f t="shared" si="66"/>
        <v>1</v>
      </c>
    </row>
    <row r="77" spans="1:100" x14ac:dyDescent="0.3">
      <c r="A77" s="9" t="s">
        <v>284</v>
      </c>
      <c r="B77" s="9" t="s">
        <v>79</v>
      </c>
      <c r="C77" s="9">
        <v>43.321018000000002</v>
      </c>
      <c r="D77" s="9">
        <v>-80.049312999999998</v>
      </c>
      <c r="E77" s="9">
        <v>40.735362961623842</v>
      </c>
      <c r="F77" s="13">
        <v>43656</v>
      </c>
      <c r="G77" s="11">
        <f t="shared" si="67"/>
        <v>0</v>
      </c>
      <c r="R77" s="32">
        <f t="shared" si="68"/>
        <v>0</v>
      </c>
      <c r="V77" s="19">
        <f t="shared" si="69"/>
        <v>0</v>
      </c>
      <c r="Y77" s="35">
        <f t="shared" si="70"/>
        <v>0</v>
      </c>
      <c r="AB77" s="10">
        <f t="shared" si="71"/>
        <v>0</v>
      </c>
      <c r="AG77" s="32">
        <f t="shared" si="72"/>
        <v>4</v>
      </c>
      <c r="AH77" s="29">
        <v>1</v>
      </c>
      <c r="AI77" s="15">
        <v>1</v>
      </c>
      <c r="AJ77" s="19">
        <f t="shared" si="73"/>
        <v>0</v>
      </c>
      <c r="AL77" s="19">
        <f t="shared" si="74"/>
        <v>0</v>
      </c>
      <c r="AO77" s="19">
        <f t="shared" si="75"/>
        <v>0</v>
      </c>
      <c r="AS77" s="33">
        <f t="shared" si="76"/>
        <v>2</v>
      </c>
      <c r="AY77" s="18">
        <v>2</v>
      </c>
      <c r="BD77" s="44">
        <f t="shared" si="77"/>
        <v>0</v>
      </c>
      <c r="BJ77" s="47">
        <v>2</v>
      </c>
      <c r="BL77" s="57">
        <f t="shared" si="98"/>
        <v>6</v>
      </c>
      <c r="BN77" s="9">
        <f t="shared" si="78"/>
        <v>0</v>
      </c>
      <c r="BO77" s="9">
        <v>3</v>
      </c>
      <c r="BP77" s="9">
        <v>0</v>
      </c>
      <c r="BQ77" s="9">
        <v>3</v>
      </c>
      <c r="BS77" s="9" t="s">
        <v>157</v>
      </c>
      <c r="BW77" s="9">
        <f t="shared" si="79"/>
        <v>2</v>
      </c>
      <c r="BX77" s="9">
        <f t="shared" si="80"/>
        <v>0</v>
      </c>
      <c r="BY77" s="9">
        <f t="shared" si="81"/>
        <v>0</v>
      </c>
      <c r="BZ77" s="9">
        <f t="shared" si="82"/>
        <v>0</v>
      </c>
      <c r="CA77" s="9">
        <f t="shared" si="83"/>
        <v>0</v>
      </c>
      <c r="CB77" s="9">
        <f t="shared" si="84"/>
        <v>0</v>
      </c>
      <c r="CC77" s="9">
        <f t="shared" si="85"/>
        <v>0</v>
      </c>
      <c r="CD77" s="9">
        <f t="shared" si="86"/>
        <v>0</v>
      </c>
      <c r="CE77" s="9">
        <f t="shared" si="87"/>
        <v>0</v>
      </c>
      <c r="CF77" s="9">
        <f t="shared" si="65"/>
        <v>0</v>
      </c>
      <c r="CG77" s="9">
        <f t="shared" si="88"/>
        <v>0</v>
      </c>
      <c r="CI77" s="9">
        <f t="shared" si="89"/>
        <v>4</v>
      </c>
      <c r="CK77" s="9">
        <f t="shared" si="90"/>
        <v>4</v>
      </c>
      <c r="CM77" s="9">
        <f t="shared" si="91"/>
        <v>2</v>
      </c>
      <c r="CN77" s="9">
        <f t="shared" si="92"/>
        <v>1</v>
      </c>
      <c r="CO77" s="9">
        <f t="shared" si="93"/>
        <v>1</v>
      </c>
      <c r="CQ77" s="9">
        <f t="shared" si="94"/>
        <v>2</v>
      </c>
      <c r="CR77" s="9">
        <f t="shared" si="95"/>
        <v>1</v>
      </c>
      <c r="CS77" s="9">
        <f t="shared" si="96"/>
        <v>1</v>
      </c>
      <c r="CU77" s="9">
        <f t="shared" si="97"/>
        <v>2</v>
      </c>
      <c r="CV77" s="9">
        <f t="shared" si="66"/>
        <v>1</v>
      </c>
    </row>
    <row r="78" spans="1:100" x14ac:dyDescent="0.3">
      <c r="A78" s="9" t="s">
        <v>284</v>
      </c>
      <c r="B78" s="9" t="s">
        <v>82</v>
      </c>
      <c r="C78" s="9">
        <v>43.321018000000002</v>
      </c>
      <c r="D78" s="9">
        <v>-80.049312999999998</v>
      </c>
      <c r="E78" s="9">
        <v>40.735362961623842</v>
      </c>
      <c r="F78" s="13">
        <v>43656</v>
      </c>
      <c r="G78" s="11">
        <f t="shared" si="67"/>
        <v>0</v>
      </c>
      <c r="R78" s="32">
        <f t="shared" si="68"/>
        <v>0</v>
      </c>
      <c r="V78" s="19">
        <f t="shared" si="69"/>
        <v>0</v>
      </c>
      <c r="Y78" s="35">
        <f t="shared" si="70"/>
        <v>0</v>
      </c>
      <c r="AB78" s="10">
        <f t="shared" si="71"/>
        <v>0</v>
      </c>
      <c r="AG78" s="32">
        <f t="shared" si="72"/>
        <v>1</v>
      </c>
      <c r="AH78" s="29">
        <v>1</v>
      </c>
      <c r="AJ78" s="19">
        <f t="shared" si="73"/>
        <v>0</v>
      </c>
      <c r="AL78" s="19">
        <f t="shared" si="74"/>
        <v>0</v>
      </c>
      <c r="AO78" s="19">
        <f t="shared" si="75"/>
        <v>0</v>
      </c>
      <c r="AS78" s="33">
        <f t="shared" si="76"/>
        <v>0</v>
      </c>
      <c r="BD78" s="44">
        <f t="shared" si="77"/>
        <v>0</v>
      </c>
      <c r="BJ78" s="47">
        <v>1</v>
      </c>
      <c r="BL78" s="57">
        <f t="shared" si="98"/>
        <v>2</v>
      </c>
      <c r="BN78" s="9">
        <f t="shared" si="78"/>
        <v>0</v>
      </c>
      <c r="BO78" s="9">
        <v>3</v>
      </c>
      <c r="BP78" s="9">
        <v>0</v>
      </c>
      <c r="BQ78" s="9">
        <v>3</v>
      </c>
      <c r="BS78" s="9" t="s">
        <v>158</v>
      </c>
      <c r="BW78" s="9">
        <f t="shared" si="79"/>
        <v>0</v>
      </c>
      <c r="BX78" s="9">
        <f t="shared" si="80"/>
        <v>0</v>
      </c>
      <c r="BY78" s="9">
        <f t="shared" si="81"/>
        <v>0</v>
      </c>
      <c r="BZ78" s="9">
        <f t="shared" si="82"/>
        <v>0</v>
      </c>
      <c r="CA78" s="9">
        <f t="shared" si="83"/>
        <v>0</v>
      </c>
      <c r="CB78" s="9">
        <f t="shared" si="84"/>
        <v>0</v>
      </c>
      <c r="CC78" s="9">
        <f t="shared" si="85"/>
        <v>0</v>
      </c>
      <c r="CD78" s="9">
        <f t="shared" si="86"/>
        <v>0</v>
      </c>
      <c r="CE78" s="9">
        <f t="shared" si="87"/>
        <v>0</v>
      </c>
      <c r="CF78" s="9">
        <f t="shared" si="65"/>
        <v>0</v>
      </c>
      <c r="CG78" s="9">
        <f t="shared" si="88"/>
        <v>0</v>
      </c>
      <c r="CI78" s="9">
        <f t="shared" si="89"/>
        <v>1</v>
      </c>
      <c r="CK78" s="9">
        <f t="shared" si="90"/>
        <v>1</v>
      </c>
      <c r="CM78" s="9">
        <f t="shared" si="91"/>
        <v>0</v>
      </c>
      <c r="CN78" s="9">
        <f t="shared" si="92"/>
        <v>0</v>
      </c>
      <c r="CO78" s="9">
        <f t="shared" si="93"/>
        <v>1</v>
      </c>
      <c r="CQ78" s="9">
        <f t="shared" si="94"/>
        <v>0</v>
      </c>
      <c r="CR78" s="9">
        <f t="shared" si="95"/>
        <v>0</v>
      </c>
      <c r="CS78" s="9">
        <f t="shared" si="96"/>
        <v>1</v>
      </c>
      <c r="CU78" s="9">
        <f t="shared" si="97"/>
        <v>0</v>
      </c>
      <c r="CV78" s="9">
        <f t="shared" si="66"/>
        <v>0</v>
      </c>
    </row>
    <row r="79" spans="1:100" x14ac:dyDescent="0.3">
      <c r="A79" s="9" t="s">
        <v>284</v>
      </c>
      <c r="B79" s="9" t="s">
        <v>83</v>
      </c>
      <c r="C79" s="9">
        <v>43.321018000000002</v>
      </c>
      <c r="D79" s="9">
        <v>-80.049312999999998</v>
      </c>
      <c r="E79" s="9">
        <v>40.735362961623842</v>
      </c>
      <c r="F79" s="13">
        <v>43656</v>
      </c>
      <c r="G79" s="11">
        <f t="shared" si="67"/>
        <v>0</v>
      </c>
      <c r="R79" s="32">
        <f t="shared" si="68"/>
        <v>0</v>
      </c>
      <c r="V79" s="19">
        <f t="shared" si="69"/>
        <v>0</v>
      </c>
      <c r="Y79" s="35">
        <f t="shared" si="70"/>
        <v>0</v>
      </c>
      <c r="AB79" s="10">
        <f t="shared" si="71"/>
        <v>0</v>
      </c>
      <c r="AG79" s="32">
        <f t="shared" si="72"/>
        <v>0</v>
      </c>
      <c r="AJ79" s="19">
        <f t="shared" si="73"/>
        <v>0</v>
      </c>
      <c r="AL79" s="19">
        <f t="shared" si="74"/>
        <v>0</v>
      </c>
      <c r="AO79" s="19">
        <f t="shared" si="75"/>
        <v>0</v>
      </c>
      <c r="AS79" s="33">
        <f t="shared" si="76"/>
        <v>0</v>
      </c>
      <c r="BD79" s="44">
        <f t="shared" si="77"/>
        <v>0</v>
      </c>
      <c r="BL79" s="57">
        <f t="shared" si="98"/>
        <v>0</v>
      </c>
      <c r="BN79" s="9">
        <f t="shared" si="78"/>
        <v>0</v>
      </c>
      <c r="BO79" s="9">
        <v>3</v>
      </c>
      <c r="BP79" s="9">
        <v>0</v>
      </c>
      <c r="BQ79" s="9">
        <v>3</v>
      </c>
      <c r="BS79" s="9" t="s">
        <v>123</v>
      </c>
      <c r="BW79" s="9">
        <f t="shared" si="79"/>
        <v>0</v>
      </c>
      <c r="BX79" s="9">
        <f t="shared" si="80"/>
        <v>0</v>
      </c>
      <c r="BY79" s="9">
        <f t="shared" si="81"/>
        <v>0</v>
      </c>
      <c r="BZ79" s="9">
        <f t="shared" si="82"/>
        <v>0</v>
      </c>
      <c r="CA79" s="9">
        <f t="shared" si="83"/>
        <v>0</v>
      </c>
      <c r="CB79" s="9">
        <f t="shared" si="84"/>
        <v>0</v>
      </c>
      <c r="CC79" s="9">
        <f t="shared" si="85"/>
        <v>0</v>
      </c>
      <c r="CD79" s="9">
        <f t="shared" si="86"/>
        <v>0</v>
      </c>
      <c r="CE79" s="9">
        <f t="shared" si="87"/>
        <v>0</v>
      </c>
      <c r="CF79" s="9">
        <f t="shared" si="65"/>
        <v>0</v>
      </c>
      <c r="CG79" s="9">
        <f t="shared" si="88"/>
        <v>0</v>
      </c>
      <c r="CI79" s="9">
        <f t="shared" si="89"/>
        <v>0</v>
      </c>
      <c r="CK79" s="9">
        <f t="shared" si="90"/>
        <v>0</v>
      </c>
      <c r="CM79" s="9">
        <f t="shared" si="91"/>
        <v>0</v>
      </c>
      <c r="CN79" s="9">
        <f t="shared" si="92"/>
        <v>0</v>
      </c>
      <c r="CO79" s="9">
        <f t="shared" si="93"/>
        <v>0</v>
      </c>
      <c r="CQ79" s="9">
        <f t="shared" si="94"/>
        <v>0</v>
      </c>
      <c r="CR79" s="9">
        <f t="shared" si="95"/>
        <v>0</v>
      </c>
      <c r="CS79" s="9">
        <f t="shared" si="96"/>
        <v>0</v>
      </c>
      <c r="CU79" s="9">
        <f t="shared" si="97"/>
        <v>0</v>
      </c>
      <c r="CV79" s="9">
        <f t="shared" si="66"/>
        <v>0</v>
      </c>
    </row>
    <row r="80" spans="1:100" x14ac:dyDescent="0.3">
      <c r="A80" s="9" t="s">
        <v>300</v>
      </c>
      <c r="B80" s="9" t="s">
        <v>79</v>
      </c>
      <c r="C80" s="9">
        <v>43.702157999999997</v>
      </c>
      <c r="D80" s="9">
        <v>-79.543736999999993</v>
      </c>
      <c r="E80" s="9">
        <v>8.7311529827639554</v>
      </c>
      <c r="F80" s="13">
        <v>43662</v>
      </c>
      <c r="G80" s="11">
        <f t="shared" si="67"/>
        <v>0</v>
      </c>
      <c r="R80" s="32">
        <f t="shared" si="68"/>
        <v>0</v>
      </c>
      <c r="V80" s="19">
        <f t="shared" si="69"/>
        <v>0</v>
      </c>
      <c r="Y80" s="35">
        <f t="shared" si="70"/>
        <v>0</v>
      </c>
      <c r="AB80" s="10">
        <f t="shared" si="71"/>
        <v>0</v>
      </c>
      <c r="AG80" s="32">
        <f t="shared" si="72"/>
        <v>1</v>
      </c>
      <c r="AH80" s="29">
        <v>1</v>
      </c>
      <c r="AJ80" s="19">
        <f t="shared" si="73"/>
        <v>0</v>
      </c>
      <c r="AL80" s="19">
        <f t="shared" si="74"/>
        <v>0</v>
      </c>
      <c r="AO80" s="19">
        <f t="shared" si="75"/>
        <v>0</v>
      </c>
      <c r="AS80" s="33">
        <f t="shared" si="76"/>
        <v>0</v>
      </c>
      <c r="BD80" s="44">
        <f t="shared" si="77"/>
        <v>0</v>
      </c>
      <c r="BL80" s="57">
        <f t="shared" si="98"/>
        <v>1</v>
      </c>
      <c r="BN80" s="9">
        <f t="shared" si="78"/>
        <v>0</v>
      </c>
      <c r="BO80" s="9">
        <v>2</v>
      </c>
      <c r="BP80" s="9">
        <v>0</v>
      </c>
      <c r="BQ80" s="9">
        <v>2</v>
      </c>
      <c r="BW80" s="9">
        <f t="shared" si="79"/>
        <v>0</v>
      </c>
      <c r="BX80" s="9">
        <f t="shared" si="80"/>
        <v>0</v>
      </c>
      <c r="BY80" s="9">
        <f t="shared" si="81"/>
        <v>0</v>
      </c>
      <c r="BZ80" s="9">
        <f t="shared" si="82"/>
        <v>0</v>
      </c>
      <c r="CA80" s="9">
        <f t="shared" si="83"/>
        <v>0</v>
      </c>
      <c r="CB80" s="9">
        <f t="shared" si="84"/>
        <v>0</v>
      </c>
      <c r="CC80" s="9">
        <f t="shared" si="85"/>
        <v>0</v>
      </c>
      <c r="CD80" s="9">
        <f t="shared" si="86"/>
        <v>0</v>
      </c>
      <c r="CE80" s="9">
        <f t="shared" si="87"/>
        <v>0</v>
      </c>
      <c r="CF80" s="9">
        <f t="shared" si="65"/>
        <v>0</v>
      </c>
      <c r="CG80" s="9">
        <f t="shared" si="88"/>
        <v>0</v>
      </c>
      <c r="CI80" s="9">
        <f t="shared" si="89"/>
        <v>0</v>
      </c>
      <c r="CK80" s="9">
        <f t="shared" si="90"/>
        <v>1</v>
      </c>
      <c r="CM80" s="9">
        <f t="shared" si="91"/>
        <v>0</v>
      </c>
      <c r="CN80" s="9">
        <f t="shared" si="92"/>
        <v>0</v>
      </c>
      <c r="CO80" s="9">
        <f t="shared" si="93"/>
        <v>1</v>
      </c>
      <c r="CQ80" s="9">
        <f t="shared" si="94"/>
        <v>0</v>
      </c>
      <c r="CR80" s="9">
        <f t="shared" si="95"/>
        <v>0</v>
      </c>
      <c r="CS80" s="9">
        <f t="shared" si="96"/>
        <v>1</v>
      </c>
      <c r="CU80" s="9">
        <f t="shared" si="97"/>
        <v>0</v>
      </c>
      <c r="CV80" s="9">
        <f t="shared" si="66"/>
        <v>0</v>
      </c>
    </row>
    <row r="81" spans="1:100" x14ac:dyDescent="0.3">
      <c r="A81" s="9" t="s">
        <v>300</v>
      </c>
      <c r="B81" s="9" t="s">
        <v>82</v>
      </c>
      <c r="C81" s="9">
        <v>43.702157999999997</v>
      </c>
      <c r="D81" s="9">
        <v>-79.543736999999993</v>
      </c>
      <c r="E81" s="9">
        <v>8.7311529827639554</v>
      </c>
      <c r="F81" s="13">
        <v>43662</v>
      </c>
      <c r="G81" s="11">
        <f t="shared" si="67"/>
        <v>1</v>
      </c>
      <c r="Q81" s="12">
        <v>1</v>
      </c>
      <c r="R81" s="32">
        <f t="shared" si="68"/>
        <v>0</v>
      </c>
      <c r="V81" s="19">
        <f t="shared" si="69"/>
        <v>0</v>
      </c>
      <c r="Y81" s="35">
        <f t="shared" si="70"/>
        <v>0</v>
      </c>
      <c r="AB81" s="10">
        <f t="shared" si="71"/>
        <v>0</v>
      </c>
      <c r="AG81" s="32">
        <f t="shared" si="72"/>
        <v>0</v>
      </c>
      <c r="AJ81" s="19">
        <f t="shared" si="73"/>
        <v>0</v>
      </c>
      <c r="AL81" s="19">
        <f t="shared" si="74"/>
        <v>0</v>
      </c>
      <c r="AO81" s="19">
        <f t="shared" si="75"/>
        <v>0</v>
      </c>
      <c r="AS81" s="33">
        <f t="shared" si="76"/>
        <v>0</v>
      </c>
      <c r="BD81" s="44">
        <f t="shared" si="77"/>
        <v>0</v>
      </c>
      <c r="BL81" s="57">
        <f t="shared" si="98"/>
        <v>1</v>
      </c>
      <c r="BN81" s="9">
        <f t="shared" si="78"/>
        <v>1</v>
      </c>
      <c r="BO81" s="9">
        <v>5</v>
      </c>
      <c r="BP81" s="9">
        <v>0</v>
      </c>
      <c r="BQ81" s="9">
        <v>6</v>
      </c>
      <c r="BW81" s="9">
        <f t="shared" si="79"/>
        <v>0</v>
      </c>
      <c r="BX81" s="9">
        <f t="shared" si="80"/>
        <v>0</v>
      </c>
      <c r="BY81" s="9">
        <f t="shared" si="81"/>
        <v>0</v>
      </c>
      <c r="BZ81" s="9">
        <f t="shared" si="82"/>
        <v>0</v>
      </c>
      <c r="CA81" s="9">
        <f t="shared" si="83"/>
        <v>0</v>
      </c>
      <c r="CB81" s="9">
        <f t="shared" si="84"/>
        <v>1</v>
      </c>
      <c r="CC81" s="9">
        <f t="shared" si="85"/>
        <v>0</v>
      </c>
      <c r="CD81" s="9">
        <f t="shared" si="86"/>
        <v>0</v>
      </c>
      <c r="CE81" s="9">
        <f t="shared" si="87"/>
        <v>0</v>
      </c>
      <c r="CF81" s="9">
        <f t="shared" si="65"/>
        <v>0</v>
      </c>
      <c r="CG81" s="9">
        <f t="shared" si="88"/>
        <v>0</v>
      </c>
      <c r="CI81" s="9">
        <f t="shared" si="89"/>
        <v>0</v>
      </c>
      <c r="CK81" s="9">
        <f t="shared" si="90"/>
        <v>1</v>
      </c>
      <c r="CM81" s="9">
        <f t="shared" si="91"/>
        <v>0</v>
      </c>
      <c r="CN81" s="9">
        <f t="shared" si="92"/>
        <v>1</v>
      </c>
      <c r="CO81" s="9">
        <f t="shared" si="93"/>
        <v>0</v>
      </c>
      <c r="CQ81" s="9">
        <f t="shared" si="94"/>
        <v>0</v>
      </c>
      <c r="CR81" s="9">
        <f t="shared" si="95"/>
        <v>1</v>
      </c>
      <c r="CS81" s="9">
        <f t="shared" si="96"/>
        <v>0</v>
      </c>
      <c r="CU81" s="9">
        <f t="shared" si="97"/>
        <v>1</v>
      </c>
      <c r="CV81" s="9">
        <f t="shared" si="66"/>
        <v>1</v>
      </c>
    </row>
    <row r="82" spans="1:100" x14ac:dyDescent="0.3">
      <c r="A82" s="9" t="s">
        <v>300</v>
      </c>
      <c r="B82" s="9" t="s">
        <v>83</v>
      </c>
      <c r="C82" s="9">
        <v>43.702157999999997</v>
      </c>
      <c r="D82" s="9">
        <v>-79.543736999999993</v>
      </c>
      <c r="E82" s="9">
        <v>8.7311529827639554</v>
      </c>
      <c r="F82" s="13">
        <v>43662</v>
      </c>
      <c r="G82" s="11">
        <f t="shared" si="67"/>
        <v>0</v>
      </c>
      <c r="R82" s="32">
        <f t="shared" si="68"/>
        <v>0</v>
      </c>
      <c r="V82" s="19">
        <f t="shared" si="69"/>
        <v>0</v>
      </c>
      <c r="Y82" s="35">
        <f t="shared" si="70"/>
        <v>0</v>
      </c>
      <c r="AB82" s="10">
        <f t="shared" si="71"/>
        <v>0</v>
      </c>
      <c r="AG82" s="32">
        <f t="shared" si="72"/>
        <v>0</v>
      </c>
      <c r="AJ82" s="19">
        <f t="shared" si="73"/>
        <v>0</v>
      </c>
      <c r="AL82" s="19">
        <f t="shared" si="74"/>
        <v>0</v>
      </c>
      <c r="AO82" s="19">
        <f t="shared" si="75"/>
        <v>0</v>
      </c>
      <c r="AS82" s="33">
        <f t="shared" si="76"/>
        <v>0</v>
      </c>
      <c r="BD82" s="44">
        <f t="shared" si="77"/>
        <v>0</v>
      </c>
      <c r="BL82" s="57">
        <f t="shared" si="98"/>
        <v>0</v>
      </c>
      <c r="BN82" s="9">
        <f t="shared" si="78"/>
        <v>0</v>
      </c>
      <c r="BO82" s="9">
        <v>3</v>
      </c>
      <c r="BP82" s="9">
        <v>0</v>
      </c>
      <c r="BQ82" s="9">
        <v>3</v>
      </c>
      <c r="BS82" s="9" t="s">
        <v>160</v>
      </c>
      <c r="BW82" s="9">
        <f t="shared" si="79"/>
        <v>0</v>
      </c>
      <c r="BX82" s="9">
        <f t="shared" si="80"/>
        <v>0</v>
      </c>
      <c r="BY82" s="9">
        <f t="shared" si="81"/>
        <v>0</v>
      </c>
      <c r="BZ82" s="9">
        <f t="shared" si="82"/>
        <v>0</v>
      </c>
      <c r="CA82" s="9">
        <f t="shared" si="83"/>
        <v>0</v>
      </c>
      <c r="CB82" s="9">
        <f t="shared" si="84"/>
        <v>0</v>
      </c>
      <c r="CC82" s="9">
        <f t="shared" si="85"/>
        <v>0</v>
      </c>
      <c r="CD82" s="9">
        <f t="shared" si="86"/>
        <v>0</v>
      </c>
      <c r="CE82" s="9">
        <f t="shared" si="87"/>
        <v>0</v>
      </c>
      <c r="CF82" s="9">
        <f t="shared" si="65"/>
        <v>0</v>
      </c>
      <c r="CG82" s="9">
        <f t="shared" si="88"/>
        <v>0</v>
      </c>
      <c r="CI82" s="9">
        <f t="shared" si="89"/>
        <v>0</v>
      </c>
      <c r="CK82" s="9">
        <f t="shared" si="90"/>
        <v>0</v>
      </c>
      <c r="CM82" s="9">
        <f t="shared" si="91"/>
        <v>0</v>
      </c>
      <c r="CN82" s="9">
        <f t="shared" si="92"/>
        <v>0</v>
      </c>
      <c r="CO82" s="9">
        <f t="shared" si="93"/>
        <v>0</v>
      </c>
      <c r="CQ82" s="9">
        <f t="shared" si="94"/>
        <v>0</v>
      </c>
      <c r="CR82" s="9">
        <f t="shared" si="95"/>
        <v>0</v>
      </c>
      <c r="CS82" s="9">
        <f t="shared" si="96"/>
        <v>0</v>
      </c>
      <c r="CU82" s="9">
        <f t="shared" si="97"/>
        <v>0</v>
      </c>
      <c r="CV82" s="9">
        <f t="shared" si="66"/>
        <v>0</v>
      </c>
    </row>
    <row r="83" spans="1:100" x14ac:dyDescent="0.3">
      <c r="A83" s="9" t="s">
        <v>299</v>
      </c>
      <c r="B83" s="9" t="s">
        <v>79</v>
      </c>
      <c r="C83" s="9">
        <v>43.701031999999998</v>
      </c>
      <c r="D83" s="9">
        <v>-79.549473000000006</v>
      </c>
      <c r="E83" s="9">
        <v>8.9718560697484691</v>
      </c>
      <c r="F83" s="13">
        <v>43662</v>
      </c>
      <c r="G83" s="11">
        <f t="shared" si="67"/>
        <v>0</v>
      </c>
      <c r="R83" s="32">
        <f t="shared" si="68"/>
        <v>0</v>
      </c>
      <c r="V83" s="19">
        <f t="shared" si="69"/>
        <v>0</v>
      </c>
      <c r="Y83" s="35">
        <f t="shared" si="70"/>
        <v>0</v>
      </c>
      <c r="AB83" s="10">
        <f t="shared" si="71"/>
        <v>0</v>
      </c>
      <c r="AG83" s="32">
        <f t="shared" si="72"/>
        <v>1</v>
      </c>
      <c r="AJ83" s="19">
        <f t="shared" si="73"/>
        <v>0</v>
      </c>
      <c r="AL83" s="19">
        <f t="shared" si="74"/>
        <v>0</v>
      </c>
      <c r="AO83" s="19">
        <f t="shared" si="75"/>
        <v>0</v>
      </c>
      <c r="AS83" s="33">
        <f t="shared" si="76"/>
        <v>1</v>
      </c>
      <c r="AW83" s="18">
        <v>1</v>
      </c>
      <c r="BD83" s="44">
        <f t="shared" si="77"/>
        <v>0</v>
      </c>
      <c r="BL83" s="57">
        <f t="shared" si="98"/>
        <v>1</v>
      </c>
      <c r="BN83" s="9">
        <f t="shared" si="78"/>
        <v>2</v>
      </c>
      <c r="BO83" s="9">
        <v>1</v>
      </c>
      <c r="BP83" s="9">
        <v>0</v>
      </c>
      <c r="BQ83" s="9">
        <v>3</v>
      </c>
      <c r="BW83" s="9">
        <f t="shared" si="79"/>
        <v>1</v>
      </c>
      <c r="BX83" s="9">
        <f t="shared" si="80"/>
        <v>0</v>
      </c>
      <c r="BY83" s="9">
        <f t="shared" si="81"/>
        <v>0</v>
      </c>
      <c r="BZ83" s="9">
        <f t="shared" si="82"/>
        <v>0</v>
      </c>
      <c r="CA83" s="9">
        <f t="shared" si="83"/>
        <v>0</v>
      </c>
      <c r="CB83" s="9">
        <f t="shared" si="84"/>
        <v>0</v>
      </c>
      <c r="CC83" s="9">
        <f t="shared" si="85"/>
        <v>0</v>
      </c>
      <c r="CD83" s="9">
        <f t="shared" si="86"/>
        <v>0</v>
      </c>
      <c r="CE83" s="9">
        <f t="shared" si="87"/>
        <v>0</v>
      </c>
      <c r="CF83" s="9">
        <f t="shared" si="65"/>
        <v>0</v>
      </c>
      <c r="CG83" s="9">
        <f t="shared" si="88"/>
        <v>0</v>
      </c>
      <c r="CI83" s="9">
        <f t="shared" si="89"/>
        <v>1</v>
      </c>
      <c r="CK83" s="9">
        <f t="shared" si="90"/>
        <v>1</v>
      </c>
      <c r="CM83" s="9">
        <f t="shared" si="91"/>
        <v>1</v>
      </c>
      <c r="CN83" s="9">
        <f t="shared" si="92"/>
        <v>0</v>
      </c>
      <c r="CO83" s="9">
        <f t="shared" si="93"/>
        <v>0</v>
      </c>
      <c r="CQ83" s="9">
        <f t="shared" si="94"/>
        <v>1</v>
      </c>
      <c r="CR83" s="9">
        <f t="shared" si="95"/>
        <v>0</v>
      </c>
      <c r="CS83" s="9">
        <f t="shared" si="96"/>
        <v>0</v>
      </c>
      <c r="CU83" s="9">
        <f t="shared" si="97"/>
        <v>1</v>
      </c>
      <c r="CV83" s="9">
        <f t="shared" si="66"/>
        <v>1</v>
      </c>
    </row>
    <row r="84" spans="1:100" x14ac:dyDescent="0.3">
      <c r="A84" s="9" t="s">
        <v>299</v>
      </c>
      <c r="B84" s="9" t="s">
        <v>82</v>
      </c>
      <c r="C84" s="9">
        <v>43.701031999999998</v>
      </c>
      <c r="D84" s="9">
        <v>-79.549473000000006</v>
      </c>
      <c r="E84" s="9">
        <v>8.9718560697484691</v>
      </c>
      <c r="F84" s="13">
        <v>43662</v>
      </c>
      <c r="G84" s="11">
        <f t="shared" si="67"/>
        <v>1</v>
      </c>
      <c r="Q84" s="12">
        <v>1</v>
      </c>
      <c r="R84" s="32">
        <f t="shared" si="68"/>
        <v>0</v>
      </c>
      <c r="V84" s="19">
        <f t="shared" si="69"/>
        <v>0</v>
      </c>
      <c r="Y84" s="35">
        <f t="shared" si="70"/>
        <v>0</v>
      </c>
      <c r="AB84" s="10">
        <f t="shared" si="71"/>
        <v>0</v>
      </c>
      <c r="AG84" s="32">
        <f t="shared" si="72"/>
        <v>1</v>
      </c>
      <c r="AJ84" s="19">
        <f t="shared" si="73"/>
        <v>0</v>
      </c>
      <c r="AL84" s="19">
        <f t="shared" si="74"/>
        <v>0</v>
      </c>
      <c r="AO84" s="19">
        <f t="shared" si="75"/>
        <v>0</v>
      </c>
      <c r="AS84" s="33">
        <f t="shared" si="76"/>
        <v>1</v>
      </c>
      <c r="AW84" s="18">
        <v>1</v>
      </c>
      <c r="BD84" s="44">
        <f t="shared" si="77"/>
        <v>0</v>
      </c>
      <c r="BL84" s="57">
        <f t="shared" si="98"/>
        <v>2</v>
      </c>
      <c r="BN84" s="9">
        <f t="shared" si="78"/>
        <v>2</v>
      </c>
      <c r="BO84" s="9">
        <v>5</v>
      </c>
      <c r="BP84" s="9">
        <v>0</v>
      </c>
      <c r="BQ84" s="9">
        <v>7</v>
      </c>
      <c r="BW84" s="9">
        <f t="shared" si="79"/>
        <v>1</v>
      </c>
      <c r="BX84" s="9">
        <f t="shared" si="80"/>
        <v>0</v>
      </c>
      <c r="BY84" s="9">
        <f t="shared" si="81"/>
        <v>0</v>
      </c>
      <c r="BZ84" s="9">
        <f t="shared" si="82"/>
        <v>0</v>
      </c>
      <c r="CA84" s="9">
        <f t="shared" si="83"/>
        <v>0</v>
      </c>
      <c r="CB84" s="9">
        <f t="shared" si="84"/>
        <v>1</v>
      </c>
      <c r="CC84" s="9">
        <f t="shared" si="85"/>
        <v>0</v>
      </c>
      <c r="CD84" s="9">
        <f t="shared" si="86"/>
        <v>0</v>
      </c>
      <c r="CE84" s="9">
        <f t="shared" si="87"/>
        <v>0</v>
      </c>
      <c r="CF84" s="9">
        <f t="shared" si="65"/>
        <v>0</v>
      </c>
      <c r="CG84" s="9">
        <f t="shared" si="88"/>
        <v>0</v>
      </c>
      <c r="CI84" s="9">
        <f t="shared" si="89"/>
        <v>1</v>
      </c>
      <c r="CK84" s="9">
        <f t="shared" si="90"/>
        <v>2</v>
      </c>
      <c r="CM84" s="9">
        <f t="shared" si="91"/>
        <v>1</v>
      </c>
      <c r="CN84" s="9">
        <f t="shared" si="92"/>
        <v>1</v>
      </c>
      <c r="CO84" s="9">
        <f t="shared" si="93"/>
        <v>0</v>
      </c>
      <c r="CQ84" s="9">
        <f t="shared" si="94"/>
        <v>1</v>
      </c>
      <c r="CR84" s="9">
        <f t="shared" si="95"/>
        <v>1</v>
      </c>
      <c r="CS84" s="9">
        <f t="shared" si="96"/>
        <v>0</v>
      </c>
      <c r="CU84" s="9">
        <f t="shared" si="97"/>
        <v>2</v>
      </c>
      <c r="CV84" s="9">
        <f t="shared" si="66"/>
        <v>2</v>
      </c>
    </row>
    <row r="85" spans="1:100" x14ac:dyDescent="0.3">
      <c r="A85" s="9" t="s">
        <v>299</v>
      </c>
      <c r="B85" s="9" t="s">
        <v>83</v>
      </c>
      <c r="C85" s="9">
        <v>43.701031999999998</v>
      </c>
      <c r="D85" s="9">
        <v>-79.549473000000006</v>
      </c>
      <c r="E85" s="9">
        <v>8.9718560697484691</v>
      </c>
      <c r="F85" s="13">
        <v>43662</v>
      </c>
      <c r="G85" s="11">
        <f t="shared" si="67"/>
        <v>1</v>
      </c>
      <c r="Q85" s="12">
        <v>1</v>
      </c>
      <c r="R85" s="32">
        <f t="shared" si="68"/>
        <v>0</v>
      </c>
      <c r="V85" s="19">
        <f t="shared" si="69"/>
        <v>0</v>
      </c>
      <c r="Y85" s="35">
        <f t="shared" si="70"/>
        <v>0</v>
      </c>
      <c r="AB85" s="10">
        <f t="shared" si="71"/>
        <v>0</v>
      </c>
      <c r="AG85" s="32">
        <f t="shared" si="72"/>
        <v>3</v>
      </c>
      <c r="AJ85" s="19">
        <f t="shared" si="73"/>
        <v>0</v>
      </c>
      <c r="AL85" s="19">
        <f t="shared" si="74"/>
        <v>0</v>
      </c>
      <c r="AO85" s="19">
        <f t="shared" si="75"/>
        <v>0</v>
      </c>
      <c r="AS85" s="33">
        <f t="shared" si="76"/>
        <v>3</v>
      </c>
      <c r="AW85" s="18">
        <v>3</v>
      </c>
      <c r="BD85" s="44">
        <f t="shared" si="77"/>
        <v>0</v>
      </c>
      <c r="BL85" s="57">
        <f t="shared" si="98"/>
        <v>4</v>
      </c>
      <c r="BN85" s="9">
        <f t="shared" si="78"/>
        <v>2</v>
      </c>
      <c r="BO85" s="9">
        <v>4</v>
      </c>
      <c r="BP85" s="9">
        <v>0</v>
      </c>
      <c r="BQ85" s="9">
        <v>6</v>
      </c>
      <c r="BW85" s="9">
        <f t="shared" si="79"/>
        <v>3</v>
      </c>
      <c r="BX85" s="9">
        <f t="shared" si="80"/>
        <v>0</v>
      </c>
      <c r="BY85" s="9">
        <f t="shared" si="81"/>
        <v>0</v>
      </c>
      <c r="BZ85" s="9">
        <f t="shared" si="82"/>
        <v>0</v>
      </c>
      <c r="CA85" s="9">
        <f t="shared" si="83"/>
        <v>0</v>
      </c>
      <c r="CB85" s="9">
        <f t="shared" si="84"/>
        <v>1</v>
      </c>
      <c r="CC85" s="9">
        <f t="shared" si="85"/>
        <v>0</v>
      </c>
      <c r="CD85" s="9">
        <f t="shared" si="86"/>
        <v>0</v>
      </c>
      <c r="CE85" s="9">
        <f t="shared" si="87"/>
        <v>0</v>
      </c>
      <c r="CF85" s="9">
        <f t="shared" si="65"/>
        <v>0</v>
      </c>
      <c r="CG85" s="9">
        <f t="shared" si="88"/>
        <v>0</v>
      </c>
      <c r="CI85" s="9">
        <f t="shared" si="89"/>
        <v>3</v>
      </c>
      <c r="CK85" s="9">
        <f t="shared" si="90"/>
        <v>4</v>
      </c>
      <c r="CM85" s="9">
        <f t="shared" si="91"/>
        <v>3</v>
      </c>
      <c r="CN85" s="9">
        <f t="shared" si="92"/>
        <v>1</v>
      </c>
      <c r="CO85" s="9">
        <f t="shared" si="93"/>
        <v>0</v>
      </c>
      <c r="CQ85" s="9">
        <f t="shared" si="94"/>
        <v>3</v>
      </c>
      <c r="CR85" s="9">
        <f t="shared" si="95"/>
        <v>1</v>
      </c>
      <c r="CS85" s="9">
        <f t="shared" si="96"/>
        <v>0</v>
      </c>
      <c r="CU85" s="9">
        <f t="shared" si="97"/>
        <v>2</v>
      </c>
      <c r="CV85" s="9">
        <f t="shared" si="66"/>
        <v>2</v>
      </c>
    </row>
    <row r="86" spans="1:100" x14ac:dyDescent="0.3">
      <c r="A86" s="9" t="s">
        <v>301</v>
      </c>
      <c r="B86" s="9" t="s">
        <v>79</v>
      </c>
      <c r="C86" s="9">
        <v>43.701431999999997</v>
      </c>
      <c r="D86" s="9">
        <v>-79.562510000000003</v>
      </c>
      <c r="E86" s="9">
        <v>9.5950252462272481</v>
      </c>
      <c r="F86" s="13">
        <v>43662</v>
      </c>
      <c r="G86" s="11">
        <f t="shared" si="67"/>
        <v>0</v>
      </c>
      <c r="R86" s="32">
        <f t="shared" si="68"/>
        <v>0</v>
      </c>
      <c r="V86" s="19">
        <f t="shared" si="69"/>
        <v>0</v>
      </c>
      <c r="Y86" s="35">
        <f t="shared" si="70"/>
        <v>0</v>
      </c>
      <c r="AB86" s="10">
        <f t="shared" si="71"/>
        <v>0</v>
      </c>
      <c r="AG86" s="32">
        <f t="shared" si="72"/>
        <v>1</v>
      </c>
      <c r="AJ86" s="19">
        <f t="shared" si="73"/>
        <v>0</v>
      </c>
      <c r="AL86" s="19">
        <f t="shared" si="74"/>
        <v>0</v>
      </c>
      <c r="AO86" s="19">
        <f t="shared" si="75"/>
        <v>0</v>
      </c>
      <c r="AS86" s="33">
        <f t="shared" si="76"/>
        <v>1</v>
      </c>
      <c r="AW86" s="18">
        <v>1</v>
      </c>
      <c r="BD86" s="44">
        <f t="shared" si="77"/>
        <v>0</v>
      </c>
      <c r="BL86" s="57">
        <f t="shared" si="98"/>
        <v>1</v>
      </c>
      <c r="BN86" s="9">
        <f t="shared" si="78"/>
        <v>3</v>
      </c>
      <c r="BO86" s="9">
        <v>2</v>
      </c>
      <c r="BP86" s="9">
        <v>0</v>
      </c>
      <c r="BQ86" s="9">
        <v>5</v>
      </c>
      <c r="BW86" s="9">
        <f t="shared" si="79"/>
        <v>1</v>
      </c>
      <c r="BX86" s="9">
        <f t="shared" si="80"/>
        <v>0</v>
      </c>
      <c r="BY86" s="9">
        <f t="shared" si="81"/>
        <v>0</v>
      </c>
      <c r="BZ86" s="9">
        <f t="shared" si="82"/>
        <v>0</v>
      </c>
      <c r="CA86" s="9">
        <f t="shared" si="83"/>
        <v>0</v>
      </c>
      <c r="CB86" s="9">
        <f t="shared" si="84"/>
        <v>0</v>
      </c>
      <c r="CC86" s="9">
        <f t="shared" si="85"/>
        <v>0</v>
      </c>
      <c r="CD86" s="9">
        <f t="shared" si="86"/>
        <v>0</v>
      </c>
      <c r="CE86" s="9">
        <f t="shared" si="87"/>
        <v>0</v>
      </c>
      <c r="CF86" s="9">
        <f t="shared" si="65"/>
        <v>0</v>
      </c>
      <c r="CG86" s="9">
        <f t="shared" si="88"/>
        <v>0</v>
      </c>
      <c r="CI86" s="9">
        <f t="shared" si="89"/>
        <v>1</v>
      </c>
      <c r="CK86" s="9">
        <f t="shared" si="90"/>
        <v>1</v>
      </c>
      <c r="CM86" s="9">
        <f t="shared" si="91"/>
        <v>1</v>
      </c>
      <c r="CN86" s="9">
        <f t="shared" si="92"/>
        <v>0</v>
      </c>
      <c r="CO86" s="9">
        <f t="shared" si="93"/>
        <v>0</v>
      </c>
      <c r="CQ86" s="9">
        <f t="shared" si="94"/>
        <v>1</v>
      </c>
      <c r="CR86" s="9">
        <f t="shared" si="95"/>
        <v>0</v>
      </c>
      <c r="CS86" s="9">
        <f t="shared" si="96"/>
        <v>0</v>
      </c>
      <c r="CU86" s="9">
        <f t="shared" si="97"/>
        <v>1</v>
      </c>
      <c r="CV86" s="9">
        <f t="shared" si="66"/>
        <v>1</v>
      </c>
    </row>
    <row r="87" spans="1:100" x14ac:dyDescent="0.3">
      <c r="A87" s="9" t="s">
        <v>301</v>
      </c>
      <c r="B87" s="9" t="s">
        <v>82</v>
      </c>
      <c r="C87" s="9">
        <v>43.701431999999997</v>
      </c>
      <c r="D87" s="9">
        <v>-79.562510000000003</v>
      </c>
      <c r="E87" s="9">
        <v>9.5950252462272481</v>
      </c>
      <c r="F87" s="13">
        <v>43662</v>
      </c>
      <c r="G87" s="11">
        <f t="shared" si="67"/>
        <v>0</v>
      </c>
      <c r="R87" s="32">
        <f t="shared" si="68"/>
        <v>0</v>
      </c>
      <c r="V87" s="19">
        <f t="shared" si="69"/>
        <v>0</v>
      </c>
      <c r="Y87" s="35">
        <f t="shared" si="70"/>
        <v>0</v>
      </c>
      <c r="AB87" s="10">
        <f t="shared" si="71"/>
        <v>0</v>
      </c>
      <c r="AG87" s="32">
        <f t="shared" si="72"/>
        <v>0</v>
      </c>
      <c r="AJ87" s="19">
        <f t="shared" si="73"/>
        <v>0</v>
      </c>
      <c r="AL87" s="19">
        <f t="shared" si="74"/>
        <v>0</v>
      </c>
      <c r="AO87" s="19">
        <f t="shared" si="75"/>
        <v>0</v>
      </c>
      <c r="AS87" s="33">
        <f t="shared" si="76"/>
        <v>0</v>
      </c>
      <c r="BD87" s="44">
        <f t="shared" si="77"/>
        <v>0</v>
      </c>
      <c r="BL87" s="57">
        <f t="shared" si="98"/>
        <v>0</v>
      </c>
      <c r="BN87" s="9">
        <f t="shared" si="78"/>
        <v>0</v>
      </c>
      <c r="BO87" s="9">
        <v>3</v>
      </c>
      <c r="BP87" s="9">
        <v>0</v>
      </c>
      <c r="BQ87" s="9">
        <v>3</v>
      </c>
      <c r="BW87" s="9">
        <f t="shared" si="79"/>
        <v>0</v>
      </c>
      <c r="BX87" s="9">
        <f t="shared" si="80"/>
        <v>0</v>
      </c>
      <c r="BY87" s="9">
        <f t="shared" si="81"/>
        <v>0</v>
      </c>
      <c r="BZ87" s="9">
        <f t="shared" si="82"/>
        <v>0</v>
      </c>
      <c r="CA87" s="9">
        <f t="shared" si="83"/>
        <v>0</v>
      </c>
      <c r="CB87" s="9">
        <f t="shared" si="84"/>
        <v>0</v>
      </c>
      <c r="CC87" s="9">
        <f t="shared" si="85"/>
        <v>0</v>
      </c>
      <c r="CD87" s="9">
        <f t="shared" si="86"/>
        <v>0</v>
      </c>
      <c r="CE87" s="9">
        <f t="shared" si="87"/>
        <v>0</v>
      </c>
      <c r="CF87" s="9">
        <f t="shared" si="65"/>
        <v>0</v>
      </c>
      <c r="CG87" s="9">
        <f t="shared" si="88"/>
        <v>0</v>
      </c>
      <c r="CI87" s="9">
        <f t="shared" si="89"/>
        <v>0</v>
      </c>
      <c r="CK87" s="9">
        <f t="shared" si="90"/>
        <v>0</v>
      </c>
      <c r="CM87" s="9">
        <f t="shared" si="91"/>
        <v>0</v>
      </c>
      <c r="CN87" s="9">
        <f t="shared" si="92"/>
        <v>0</v>
      </c>
      <c r="CO87" s="9">
        <f t="shared" si="93"/>
        <v>0</v>
      </c>
      <c r="CQ87" s="9">
        <f t="shared" si="94"/>
        <v>0</v>
      </c>
      <c r="CR87" s="9">
        <f t="shared" si="95"/>
        <v>0</v>
      </c>
      <c r="CS87" s="9">
        <f t="shared" si="96"/>
        <v>0</v>
      </c>
      <c r="CU87" s="9">
        <f t="shared" si="97"/>
        <v>0</v>
      </c>
      <c r="CV87" s="9">
        <f t="shared" si="66"/>
        <v>0</v>
      </c>
    </row>
    <row r="88" spans="1:100" x14ac:dyDescent="0.3">
      <c r="A88" s="9" t="s">
        <v>301</v>
      </c>
      <c r="B88" s="9" t="s">
        <v>83</v>
      </c>
      <c r="C88" s="9">
        <v>43.701431999999997</v>
      </c>
      <c r="D88" s="9">
        <v>-79.562510000000003</v>
      </c>
      <c r="E88" s="9">
        <v>9.5950252462272481</v>
      </c>
      <c r="F88" s="13">
        <v>43662</v>
      </c>
      <c r="G88" s="11">
        <f t="shared" si="67"/>
        <v>0</v>
      </c>
      <c r="R88" s="32">
        <f t="shared" si="68"/>
        <v>0</v>
      </c>
      <c r="V88" s="19">
        <f t="shared" si="69"/>
        <v>0</v>
      </c>
      <c r="Y88" s="35">
        <f t="shared" si="70"/>
        <v>0</v>
      </c>
      <c r="AB88" s="10">
        <f t="shared" si="71"/>
        <v>1</v>
      </c>
      <c r="AF88" s="27">
        <v>1</v>
      </c>
      <c r="AG88" s="32">
        <f t="shared" si="72"/>
        <v>1</v>
      </c>
      <c r="AJ88" s="19">
        <f t="shared" si="73"/>
        <v>0</v>
      </c>
      <c r="AL88" s="19">
        <f t="shared" si="74"/>
        <v>0</v>
      </c>
      <c r="AO88" s="19">
        <f t="shared" si="75"/>
        <v>0</v>
      </c>
      <c r="AS88" s="33">
        <f t="shared" si="76"/>
        <v>1</v>
      </c>
      <c r="AZ88" s="18">
        <v>1</v>
      </c>
      <c r="BD88" s="44">
        <f t="shared" si="77"/>
        <v>2</v>
      </c>
      <c r="BF88" s="40">
        <v>2</v>
      </c>
      <c r="BG88" s="22">
        <v>1</v>
      </c>
      <c r="BL88" s="57">
        <f t="shared" si="98"/>
        <v>5</v>
      </c>
      <c r="BN88" s="9">
        <f t="shared" si="78"/>
        <v>0</v>
      </c>
      <c r="BO88" s="9">
        <v>3</v>
      </c>
      <c r="BP88" s="9">
        <v>0</v>
      </c>
      <c r="BQ88" s="9">
        <v>3</v>
      </c>
      <c r="BS88" s="9" t="s">
        <v>163</v>
      </c>
      <c r="BW88" s="9">
        <f t="shared" si="79"/>
        <v>1</v>
      </c>
      <c r="BX88" s="9">
        <f t="shared" si="80"/>
        <v>0</v>
      </c>
      <c r="BY88" s="9">
        <f t="shared" si="81"/>
        <v>0</v>
      </c>
      <c r="BZ88" s="9">
        <f t="shared" si="82"/>
        <v>1</v>
      </c>
      <c r="CA88" s="9">
        <f t="shared" si="83"/>
        <v>0</v>
      </c>
      <c r="CB88" s="9">
        <f t="shared" si="84"/>
        <v>0</v>
      </c>
      <c r="CC88" s="9">
        <f t="shared" si="85"/>
        <v>1</v>
      </c>
      <c r="CD88" s="9">
        <f t="shared" si="86"/>
        <v>2</v>
      </c>
      <c r="CE88" s="9">
        <f t="shared" si="87"/>
        <v>2</v>
      </c>
      <c r="CF88" s="9">
        <f t="shared" si="65"/>
        <v>3</v>
      </c>
      <c r="CG88" s="9">
        <f t="shared" si="88"/>
        <v>0</v>
      </c>
      <c r="CI88" s="9">
        <f t="shared" si="89"/>
        <v>6</v>
      </c>
      <c r="CK88" s="9">
        <f t="shared" si="90"/>
        <v>2</v>
      </c>
      <c r="CM88" s="9">
        <f t="shared" si="91"/>
        <v>1</v>
      </c>
      <c r="CN88" s="9">
        <f t="shared" si="92"/>
        <v>4</v>
      </c>
      <c r="CO88" s="9">
        <f t="shared" si="93"/>
        <v>0</v>
      </c>
      <c r="CQ88" s="9">
        <f t="shared" si="94"/>
        <v>1</v>
      </c>
      <c r="CR88" s="9">
        <f t="shared" si="95"/>
        <v>1</v>
      </c>
      <c r="CS88" s="9">
        <f t="shared" si="96"/>
        <v>0</v>
      </c>
      <c r="CU88" s="9">
        <f t="shared" si="97"/>
        <v>8</v>
      </c>
      <c r="CV88" s="9">
        <f t="shared" si="66"/>
        <v>6</v>
      </c>
    </row>
    <row r="89" spans="1:100" x14ac:dyDescent="0.3">
      <c r="A89" s="9" t="s">
        <v>302</v>
      </c>
      <c r="B89" s="9" t="s">
        <v>79</v>
      </c>
      <c r="C89" s="9">
        <v>43.690086000000001</v>
      </c>
      <c r="D89" s="9">
        <v>-79.572325000000006</v>
      </c>
      <c r="E89" s="9">
        <v>9.8464345371816666</v>
      </c>
      <c r="F89" s="13">
        <v>43662</v>
      </c>
      <c r="G89" s="11">
        <f t="shared" si="67"/>
        <v>0</v>
      </c>
      <c r="R89" s="32">
        <f t="shared" si="68"/>
        <v>0</v>
      </c>
      <c r="V89" s="19">
        <f t="shared" si="69"/>
        <v>0</v>
      </c>
      <c r="Y89" s="35">
        <f t="shared" si="70"/>
        <v>0</v>
      </c>
      <c r="AB89" s="10">
        <f t="shared" si="71"/>
        <v>0</v>
      </c>
      <c r="AG89" s="32">
        <f t="shared" si="72"/>
        <v>0</v>
      </c>
      <c r="AJ89" s="19">
        <f t="shared" si="73"/>
        <v>0</v>
      </c>
      <c r="AL89" s="19">
        <f t="shared" si="74"/>
        <v>0</v>
      </c>
      <c r="AO89" s="19">
        <f t="shared" si="75"/>
        <v>0</v>
      </c>
      <c r="AS89" s="33">
        <f t="shared" si="76"/>
        <v>0</v>
      </c>
      <c r="BD89" s="44">
        <f t="shared" si="77"/>
        <v>0</v>
      </c>
      <c r="BL89" s="57">
        <f t="shared" si="98"/>
        <v>0</v>
      </c>
      <c r="BN89" s="9">
        <f t="shared" si="78"/>
        <v>1</v>
      </c>
      <c r="BO89" s="9">
        <v>5</v>
      </c>
      <c r="BP89" s="9">
        <v>0</v>
      </c>
      <c r="BQ89" s="9">
        <v>6</v>
      </c>
      <c r="BW89" s="9">
        <f t="shared" si="79"/>
        <v>0</v>
      </c>
      <c r="BX89" s="9">
        <f t="shared" si="80"/>
        <v>0</v>
      </c>
      <c r="BY89" s="9">
        <f t="shared" si="81"/>
        <v>0</v>
      </c>
      <c r="BZ89" s="9">
        <f t="shared" si="82"/>
        <v>0</v>
      </c>
      <c r="CA89" s="9">
        <f t="shared" si="83"/>
        <v>0</v>
      </c>
      <c r="CB89" s="9">
        <f t="shared" si="84"/>
        <v>0</v>
      </c>
      <c r="CC89" s="9">
        <f t="shared" si="85"/>
        <v>0</v>
      </c>
      <c r="CD89" s="9">
        <f t="shared" si="86"/>
        <v>0</v>
      </c>
      <c r="CE89" s="9">
        <f t="shared" si="87"/>
        <v>0</v>
      </c>
      <c r="CF89" s="9">
        <f t="shared" si="65"/>
        <v>0</v>
      </c>
      <c r="CG89" s="9">
        <f t="shared" si="88"/>
        <v>0</v>
      </c>
      <c r="CI89" s="9">
        <f t="shared" si="89"/>
        <v>0</v>
      </c>
      <c r="CK89" s="9">
        <f t="shared" si="90"/>
        <v>0</v>
      </c>
      <c r="CM89" s="9">
        <f t="shared" si="91"/>
        <v>0</v>
      </c>
      <c r="CN89" s="9">
        <f t="shared" si="92"/>
        <v>0</v>
      </c>
      <c r="CO89" s="9">
        <f t="shared" si="93"/>
        <v>0</v>
      </c>
      <c r="CQ89" s="9">
        <f t="shared" si="94"/>
        <v>0</v>
      </c>
      <c r="CR89" s="9">
        <f t="shared" si="95"/>
        <v>0</v>
      </c>
      <c r="CS89" s="9">
        <f t="shared" si="96"/>
        <v>0</v>
      </c>
      <c r="CU89" s="9">
        <f t="shared" si="97"/>
        <v>0</v>
      </c>
      <c r="CV89" s="9">
        <f t="shared" si="66"/>
        <v>0</v>
      </c>
    </row>
    <row r="90" spans="1:100" x14ac:dyDescent="0.3">
      <c r="A90" s="9" t="s">
        <v>302</v>
      </c>
      <c r="B90" s="9" t="s">
        <v>82</v>
      </c>
      <c r="C90" s="9">
        <v>43.690086000000001</v>
      </c>
      <c r="D90" s="9">
        <v>-79.572325000000006</v>
      </c>
      <c r="E90" s="9">
        <v>9.8464345371816666</v>
      </c>
      <c r="F90" s="13">
        <v>43662</v>
      </c>
      <c r="G90" s="11">
        <f t="shared" si="67"/>
        <v>0</v>
      </c>
      <c r="R90" s="32">
        <f t="shared" si="68"/>
        <v>0</v>
      </c>
      <c r="V90" s="19">
        <f t="shared" si="69"/>
        <v>0</v>
      </c>
      <c r="Y90" s="35">
        <f t="shared" si="70"/>
        <v>0</v>
      </c>
      <c r="AB90" s="10">
        <f t="shared" si="71"/>
        <v>0</v>
      </c>
      <c r="AG90" s="32">
        <f t="shared" si="72"/>
        <v>0</v>
      </c>
      <c r="AJ90" s="19">
        <f t="shared" si="73"/>
        <v>0</v>
      </c>
      <c r="AL90" s="19">
        <f t="shared" si="74"/>
        <v>0</v>
      </c>
      <c r="AO90" s="19">
        <f t="shared" si="75"/>
        <v>0</v>
      </c>
      <c r="AS90" s="33">
        <f t="shared" si="76"/>
        <v>0</v>
      </c>
      <c r="BD90" s="44">
        <f t="shared" si="77"/>
        <v>0</v>
      </c>
      <c r="BL90" s="57">
        <f t="shared" si="98"/>
        <v>0</v>
      </c>
      <c r="BN90" s="9">
        <f t="shared" si="78"/>
        <v>1</v>
      </c>
      <c r="BO90" s="9">
        <v>3</v>
      </c>
      <c r="BP90" s="9">
        <v>0</v>
      </c>
      <c r="BQ90" s="9">
        <v>4</v>
      </c>
      <c r="BW90" s="9">
        <f t="shared" si="79"/>
        <v>0</v>
      </c>
      <c r="BX90" s="9">
        <f t="shared" si="80"/>
        <v>0</v>
      </c>
      <c r="BY90" s="9">
        <f t="shared" si="81"/>
        <v>0</v>
      </c>
      <c r="BZ90" s="9">
        <f t="shared" si="82"/>
        <v>0</v>
      </c>
      <c r="CA90" s="9">
        <f t="shared" si="83"/>
        <v>0</v>
      </c>
      <c r="CB90" s="9">
        <f t="shared" si="84"/>
        <v>0</v>
      </c>
      <c r="CC90" s="9">
        <f t="shared" si="85"/>
        <v>0</v>
      </c>
      <c r="CD90" s="9">
        <f t="shared" si="86"/>
        <v>0</v>
      </c>
      <c r="CE90" s="9">
        <f t="shared" si="87"/>
        <v>0</v>
      </c>
      <c r="CF90" s="9">
        <f t="shared" si="65"/>
        <v>0</v>
      </c>
      <c r="CG90" s="9">
        <f t="shared" si="88"/>
        <v>0</v>
      </c>
      <c r="CI90" s="9">
        <f t="shared" si="89"/>
        <v>0</v>
      </c>
      <c r="CK90" s="9">
        <f t="shared" si="90"/>
        <v>0</v>
      </c>
      <c r="CM90" s="9">
        <f t="shared" si="91"/>
        <v>0</v>
      </c>
      <c r="CN90" s="9">
        <f t="shared" si="92"/>
        <v>0</v>
      </c>
      <c r="CO90" s="9">
        <f t="shared" si="93"/>
        <v>0</v>
      </c>
      <c r="CQ90" s="9">
        <f t="shared" si="94"/>
        <v>0</v>
      </c>
      <c r="CR90" s="9">
        <f t="shared" si="95"/>
        <v>0</v>
      </c>
      <c r="CS90" s="9">
        <f t="shared" si="96"/>
        <v>0</v>
      </c>
      <c r="CU90" s="9">
        <f t="shared" si="97"/>
        <v>0</v>
      </c>
      <c r="CV90" s="9">
        <f t="shared" si="66"/>
        <v>0</v>
      </c>
    </row>
    <row r="91" spans="1:100" x14ac:dyDescent="0.3">
      <c r="A91" s="9" t="s">
        <v>302</v>
      </c>
      <c r="B91" s="9" t="s">
        <v>83</v>
      </c>
      <c r="C91" s="9">
        <v>43.690086000000001</v>
      </c>
      <c r="D91" s="9">
        <v>-79.572325000000006</v>
      </c>
      <c r="E91" s="9">
        <v>9.8464345371816666</v>
      </c>
      <c r="F91" s="13">
        <v>43662</v>
      </c>
      <c r="G91" s="11">
        <f t="shared" si="67"/>
        <v>0</v>
      </c>
      <c r="R91" s="32">
        <f t="shared" si="68"/>
        <v>0</v>
      </c>
      <c r="V91" s="19">
        <f t="shared" si="69"/>
        <v>0</v>
      </c>
      <c r="Y91" s="35">
        <f t="shared" si="70"/>
        <v>0</v>
      </c>
      <c r="AB91" s="10">
        <f t="shared" si="71"/>
        <v>0</v>
      </c>
      <c r="AG91" s="32">
        <f t="shared" si="72"/>
        <v>0</v>
      </c>
      <c r="AJ91" s="19">
        <f t="shared" si="73"/>
        <v>0</v>
      </c>
      <c r="AL91" s="19">
        <f t="shared" si="74"/>
        <v>0</v>
      </c>
      <c r="AO91" s="19">
        <f t="shared" si="75"/>
        <v>0</v>
      </c>
      <c r="AS91" s="33">
        <f t="shared" si="76"/>
        <v>0</v>
      </c>
      <c r="BD91" s="44">
        <f t="shared" si="77"/>
        <v>0</v>
      </c>
      <c r="BL91" s="57">
        <f t="shared" si="98"/>
        <v>0</v>
      </c>
      <c r="BN91" s="9">
        <f t="shared" si="78"/>
        <v>1</v>
      </c>
      <c r="BO91" s="9">
        <v>2</v>
      </c>
      <c r="BP91" s="9">
        <v>0</v>
      </c>
      <c r="BQ91" s="9">
        <v>3</v>
      </c>
      <c r="BW91" s="9">
        <f t="shared" si="79"/>
        <v>0</v>
      </c>
      <c r="BX91" s="9">
        <f t="shared" si="80"/>
        <v>0</v>
      </c>
      <c r="BY91" s="9">
        <f t="shared" si="81"/>
        <v>0</v>
      </c>
      <c r="BZ91" s="9">
        <f t="shared" si="82"/>
        <v>0</v>
      </c>
      <c r="CA91" s="9">
        <f t="shared" si="83"/>
        <v>0</v>
      </c>
      <c r="CB91" s="9">
        <f t="shared" si="84"/>
        <v>0</v>
      </c>
      <c r="CC91" s="9">
        <f t="shared" si="85"/>
        <v>0</v>
      </c>
      <c r="CD91" s="9">
        <f t="shared" si="86"/>
        <v>0</v>
      </c>
      <c r="CE91" s="9">
        <f t="shared" si="87"/>
        <v>0</v>
      </c>
      <c r="CF91" s="9">
        <f t="shared" si="65"/>
        <v>0</v>
      </c>
      <c r="CG91" s="9">
        <f t="shared" si="88"/>
        <v>0</v>
      </c>
      <c r="CI91" s="9">
        <f t="shared" si="89"/>
        <v>0</v>
      </c>
      <c r="CK91" s="9">
        <f t="shared" si="90"/>
        <v>0</v>
      </c>
      <c r="CM91" s="9">
        <f t="shared" si="91"/>
        <v>0</v>
      </c>
      <c r="CN91" s="9">
        <f t="shared" si="92"/>
        <v>0</v>
      </c>
      <c r="CO91" s="9">
        <f t="shared" si="93"/>
        <v>0</v>
      </c>
      <c r="CQ91" s="9">
        <f t="shared" si="94"/>
        <v>0</v>
      </c>
      <c r="CR91" s="9">
        <f t="shared" si="95"/>
        <v>0</v>
      </c>
      <c r="CS91" s="9">
        <f t="shared" si="96"/>
        <v>0</v>
      </c>
      <c r="CU91" s="9">
        <f t="shared" si="97"/>
        <v>0</v>
      </c>
      <c r="CV91" s="9">
        <f t="shared" si="66"/>
        <v>0</v>
      </c>
    </row>
    <row r="92" spans="1:100" x14ac:dyDescent="0.3">
      <c r="A92" s="9" t="s">
        <v>303</v>
      </c>
      <c r="B92" s="9" t="s">
        <v>79</v>
      </c>
      <c r="C92" s="9">
        <v>43.675131</v>
      </c>
      <c r="D92" s="9">
        <v>-79.571574999999996</v>
      </c>
      <c r="E92" s="9">
        <v>9.6180329509526974</v>
      </c>
      <c r="F92" s="13">
        <v>43662</v>
      </c>
      <c r="G92" s="11">
        <f t="shared" si="67"/>
        <v>0</v>
      </c>
      <c r="R92" s="32">
        <f t="shared" si="68"/>
        <v>0</v>
      </c>
      <c r="V92" s="19">
        <f t="shared" si="69"/>
        <v>0</v>
      </c>
      <c r="Y92" s="35">
        <f t="shared" si="70"/>
        <v>0</v>
      </c>
      <c r="AB92" s="10">
        <f t="shared" si="71"/>
        <v>0</v>
      </c>
      <c r="AG92" s="32">
        <f t="shared" si="72"/>
        <v>0</v>
      </c>
      <c r="AJ92" s="19">
        <f t="shared" si="73"/>
        <v>0</v>
      </c>
      <c r="AL92" s="19">
        <f t="shared" si="74"/>
        <v>0</v>
      </c>
      <c r="AO92" s="19">
        <f t="shared" si="75"/>
        <v>0</v>
      </c>
      <c r="AS92" s="33">
        <f t="shared" si="76"/>
        <v>0</v>
      </c>
      <c r="BD92" s="44">
        <f t="shared" si="77"/>
        <v>0</v>
      </c>
      <c r="BL92" s="57">
        <f t="shared" si="98"/>
        <v>0</v>
      </c>
      <c r="BN92" s="9">
        <f t="shared" si="78"/>
        <v>0</v>
      </c>
      <c r="BO92" s="9">
        <v>3</v>
      </c>
      <c r="BP92" s="9">
        <v>0</v>
      </c>
      <c r="BQ92" s="9">
        <v>3</v>
      </c>
      <c r="BS92" s="9" t="s">
        <v>166</v>
      </c>
      <c r="BW92" s="9">
        <f t="shared" si="79"/>
        <v>0</v>
      </c>
      <c r="BX92" s="9">
        <f t="shared" si="80"/>
        <v>0</v>
      </c>
      <c r="BY92" s="9">
        <f t="shared" si="81"/>
        <v>0</v>
      </c>
      <c r="BZ92" s="9">
        <f t="shared" si="82"/>
        <v>0</v>
      </c>
      <c r="CA92" s="9">
        <f t="shared" si="83"/>
        <v>0</v>
      </c>
      <c r="CB92" s="9">
        <f t="shared" si="84"/>
        <v>0</v>
      </c>
      <c r="CC92" s="9">
        <f t="shared" si="85"/>
        <v>0</v>
      </c>
      <c r="CD92" s="9">
        <f t="shared" si="86"/>
        <v>0</v>
      </c>
      <c r="CE92" s="9">
        <f t="shared" si="87"/>
        <v>0</v>
      </c>
      <c r="CF92" s="9">
        <f t="shared" si="65"/>
        <v>0</v>
      </c>
      <c r="CG92" s="9">
        <f t="shared" si="88"/>
        <v>0</v>
      </c>
      <c r="CI92" s="9">
        <f t="shared" si="89"/>
        <v>0</v>
      </c>
      <c r="CK92" s="9">
        <f t="shared" si="90"/>
        <v>0</v>
      </c>
      <c r="CM92" s="9">
        <f t="shared" si="91"/>
        <v>0</v>
      </c>
      <c r="CN92" s="9">
        <f t="shared" si="92"/>
        <v>0</v>
      </c>
      <c r="CO92" s="9">
        <f t="shared" si="93"/>
        <v>0</v>
      </c>
      <c r="CQ92" s="9">
        <f t="shared" si="94"/>
        <v>0</v>
      </c>
      <c r="CR92" s="9">
        <f t="shared" si="95"/>
        <v>0</v>
      </c>
      <c r="CS92" s="9">
        <f t="shared" si="96"/>
        <v>0</v>
      </c>
      <c r="CU92" s="9">
        <f t="shared" si="97"/>
        <v>0</v>
      </c>
      <c r="CV92" s="9">
        <f t="shared" si="66"/>
        <v>0</v>
      </c>
    </row>
    <row r="93" spans="1:100" x14ac:dyDescent="0.3">
      <c r="A93" s="9" t="s">
        <v>303</v>
      </c>
      <c r="B93" s="9" t="s">
        <v>82</v>
      </c>
      <c r="C93" s="9">
        <v>43.675131</v>
      </c>
      <c r="D93" s="9">
        <v>-79.571574999999996</v>
      </c>
      <c r="E93" s="9">
        <v>9.6180329509526974</v>
      </c>
      <c r="F93" s="13">
        <v>43662</v>
      </c>
      <c r="G93" s="11">
        <f t="shared" si="67"/>
        <v>0</v>
      </c>
      <c r="R93" s="32">
        <f t="shared" si="68"/>
        <v>0</v>
      </c>
      <c r="V93" s="19">
        <f t="shared" si="69"/>
        <v>0</v>
      </c>
      <c r="Y93" s="35">
        <f t="shared" si="70"/>
        <v>0</v>
      </c>
      <c r="AB93" s="10">
        <f t="shared" si="71"/>
        <v>0</v>
      </c>
      <c r="AG93" s="32">
        <f t="shared" si="72"/>
        <v>0</v>
      </c>
      <c r="AJ93" s="19">
        <f t="shared" si="73"/>
        <v>0</v>
      </c>
      <c r="AL93" s="19">
        <f t="shared" si="74"/>
        <v>0</v>
      </c>
      <c r="AO93" s="19">
        <f t="shared" si="75"/>
        <v>0</v>
      </c>
      <c r="AS93" s="33">
        <f t="shared" si="76"/>
        <v>0</v>
      </c>
      <c r="BD93" s="44">
        <f t="shared" si="77"/>
        <v>0</v>
      </c>
      <c r="BL93" s="57">
        <f t="shared" si="98"/>
        <v>0</v>
      </c>
      <c r="BN93" s="9">
        <f t="shared" si="78"/>
        <v>4</v>
      </c>
      <c r="BO93" s="9">
        <v>3</v>
      </c>
      <c r="BP93" s="9">
        <v>0</v>
      </c>
      <c r="BQ93" s="9">
        <v>7</v>
      </c>
      <c r="BS93" s="9" t="s">
        <v>167</v>
      </c>
      <c r="BW93" s="9">
        <f t="shared" si="79"/>
        <v>0</v>
      </c>
      <c r="BX93" s="9">
        <f t="shared" si="80"/>
        <v>0</v>
      </c>
      <c r="BY93" s="9">
        <f t="shared" si="81"/>
        <v>0</v>
      </c>
      <c r="BZ93" s="9">
        <f t="shared" si="82"/>
        <v>0</v>
      </c>
      <c r="CA93" s="9">
        <f t="shared" si="83"/>
        <v>0</v>
      </c>
      <c r="CB93" s="9">
        <f t="shared" si="84"/>
        <v>0</v>
      </c>
      <c r="CC93" s="9">
        <f t="shared" si="85"/>
        <v>0</v>
      </c>
      <c r="CD93" s="9">
        <f t="shared" si="86"/>
        <v>0</v>
      </c>
      <c r="CE93" s="9">
        <f t="shared" si="87"/>
        <v>0</v>
      </c>
      <c r="CF93" s="9">
        <f t="shared" si="65"/>
        <v>0</v>
      </c>
      <c r="CG93" s="9">
        <f t="shared" si="88"/>
        <v>0</v>
      </c>
      <c r="CI93" s="9">
        <f t="shared" si="89"/>
        <v>0</v>
      </c>
      <c r="CK93" s="9">
        <f t="shared" si="90"/>
        <v>0</v>
      </c>
      <c r="CM93" s="9">
        <f t="shared" si="91"/>
        <v>0</v>
      </c>
      <c r="CN93" s="9">
        <f t="shared" si="92"/>
        <v>0</v>
      </c>
      <c r="CO93" s="9">
        <f t="shared" si="93"/>
        <v>0</v>
      </c>
      <c r="CQ93" s="9">
        <f t="shared" si="94"/>
        <v>0</v>
      </c>
      <c r="CR93" s="9">
        <f t="shared" si="95"/>
        <v>0</v>
      </c>
      <c r="CS93" s="9">
        <f t="shared" si="96"/>
        <v>0</v>
      </c>
      <c r="CU93" s="9">
        <f t="shared" si="97"/>
        <v>0</v>
      </c>
      <c r="CV93" s="9">
        <f t="shared" si="66"/>
        <v>0</v>
      </c>
    </row>
    <row r="94" spans="1:100" x14ac:dyDescent="0.3">
      <c r="A94" s="9" t="s">
        <v>304</v>
      </c>
      <c r="B94" s="9" t="s">
        <v>79</v>
      </c>
      <c r="C94" s="9">
        <v>43.675131</v>
      </c>
      <c r="D94" s="9">
        <v>-79.571574999999996</v>
      </c>
      <c r="E94" s="9">
        <v>9.6180329509526974</v>
      </c>
      <c r="F94" s="13">
        <v>43662</v>
      </c>
      <c r="G94" s="11">
        <f t="shared" si="67"/>
        <v>0</v>
      </c>
      <c r="R94" s="32">
        <f t="shared" si="68"/>
        <v>0</v>
      </c>
      <c r="V94" s="19">
        <f t="shared" si="69"/>
        <v>0</v>
      </c>
      <c r="Y94" s="35">
        <f t="shared" si="70"/>
        <v>0</v>
      </c>
      <c r="AB94" s="10">
        <f t="shared" si="71"/>
        <v>0</v>
      </c>
      <c r="AG94" s="32">
        <f t="shared" si="72"/>
        <v>0</v>
      </c>
      <c r="AJ94" s="19">
        <f t="shared" si="73"/>
        <v>0</v>
      </c>
      <c r="AL94" s="19">
        <f t="shared" si="74"/>
        <v>0</v>
      </c>
      <c r="AO94" s="19">
        <f t="shared" si="75"/>
        <v>0</v>
      </c>
      <c r="AS94" s="33">
        <f t="shared" si="76"/>
        <v>0</v>
      </c>
      <c r="BD94" s="44">
        <f t="shared" si="77"/>
        <v>0</v>
      </c>
      <c r="BL94" s="57">
        <f t="shared" si="98"/>
        <v>0</v>
      </c>
      <c r="BN94" s="9">
        <f t="shared" si="78"/>
        <v>4</v>
      </c>
      <c r="BO94" s="9">
        <v>2</v>
      </c>
      <c r="BP94" s="9">
        <v>0</v>
      </c>
      <c r="BQ94" s="9">
        <v>6</v>
      </c>
      <c r="BW94" s="9">
        <f t="shared" si="79"/>
        <v>0</v>
      </c>
      <c r="BX94" s="9">
        <f t="shared" si="80"/>
        <v>0</v>
      </c>
      <c r="BY94" s="9">
        <f t="shared" si="81"/>
        <v>0</v>
      </c>
      <c r="BZ94" s="9">
        <f t="shared" si="82"/>
        <v>0</v>
      </c>
      <c r="CA94" s="9">
        <f t="shared" si="83"/>
        <v>0</v>
      </c>
      <c r="CB94" s="9">
        <f t="shared" si="84"/>
        <v>0</v>
      </c>
      <c r="CC94" s="9">
        <f t="shared" si="85"/>
        <v>0</v>
      </c>
      <c r="CD94" s="9">
        <f t="shared" si="86"/>
        <v>0</v>
      </c>
      <c r="CE94" s="9">
        <f t="shared" si="87"/>
        <v>0</v>
      </c>
      <c r="CF94" s="9">
        <f t="shared" si="65"/>
        <v>0</v>
      </c>
      <c r="CG94" s="9">
        <f t="shared" si="88"/>
        <v>0</v>
      </c>
      <c r="CI94" s="9">
        <f t="shared" si="89"/>
        <v>0</v>
      </c>
      <c r="CK94" s="9">
        <f t="shared" si="90"/>
        <v>0</v>
      </c>
      <c r="CM94" s="9">
        <f t="shared" si="91"/>
        <v>0</v>
      </c>
      <c r="CN94" s="9">
        <f t="shared" si="92"/>
        <v>0</v>
      </c>
      <c r="CO94" s="9">
        <f t="shared" si="93"/>
        <v>0</v>
      </c>
      <c r="CQ94" s="9">
        <f t="shared" si="94"/>
        <v>0</v>
      </c>
      <c r="CR94" s="9">
        <f t="shared" si="95"/>
        <v>0</v>
      </c>
      <c r="CS94" s="9">
        <f t="shared" si="96"/>
        <v>0</v>
      </c>
      <c r="CU94" s="9">
        <f t="shared" si="97"/>
        <v>0</v>
      </c>
      <c r="CV94" s="9">
        <f t="shared" si="66"/>
        <v>0</v>
      </c>
    </row>
    <row r="95" spans="1:100" x14ac:dyDescent="0.3">
      <c r="A95" s="9" t="s">
        <v>304</v>
      </c>
      <c r="B95" s="9" t="s">
        <v>82</v>
      </c>
      <c r="C95" s="9">
        <v>43.675131</v>
      </c>
      <c r="D95" s="9">
        <v>-79.571574999999996</v>
      </c>
      <c r="E95" s="9">
        <v>9.6180329509526974</v>
      </c>
      <c r="F95" s="13">
        <v>43662</v>
      </c>
      <c r="G95" s="11">
        <f t="shared" si="67"/>
        <v>0</v>
      </c>
      <c r="R95" s="32">
        <f t="shared" si="68"/>
        <v>0</v>
      </c>
      <c r="V95" s="19">
        <f t="shared" si="69"/>
        <v>0</v>
      </c>
      <c r="Y95" s="35">
        <f t="shared" si="70"/>
        <v>0</v>
      </c>
      <c r="AB95" s="10">
        <f t="shared" si="71"/>
        <v>0</v>
      </c>
      <c r="AG95" s="32">
        <f t="shared" si="72"/>
        <v>0</v>
      </c>
      <c r="AJ95" s="19">
        <f t="shared" si="73"/>
        <v>0</v>
      </c>
      <c r="AL95" s="19">
        <f t="shared" si="74"/>
        <v>0</v>
      </c>
      <c r="AO95" s="19">
        <f t="shared" si="75"/>
        <v>0</v>
      </c>
      <c r="AS95" s="33">
        <f t="shared" si="76"/>
        <v>0</v>
      </c>
      <c r="BD95" s="44">
        <f t="shared" si="77"/>
        <v>0</v>
      </c>
      <c r="BL95" s="57">
        <f t="shared" si="98"/>
        <v>0</v>
      </c>
      <c r="BN95" s="9">
        <f t="shared" si="78"/>
        <v>2</v>
      </c>
      <c r="BO95" s="9">
        <v>2</v>
      </c>
      <c r="BP95" s="9">
        <v>0</v>
      </c>
      <c r="BQ95" s="9">
        <v>4</v>
      </c>
      <c r="BW95" s="9">
        <f t="shared" si="79"/>
        <v>0</v>
      </c>
      <c r="BX95" s="9">
        <f t="shared" si="80"/>
        <v>0</v>
      </c>
      <c r="BY95" s="9">
        <f t="shared" si="81"/>
        <v>0</v>
      </c>
      <c r="BZ95" s="9">
        <f t="shared" si="82"/>
        <v>0</v>
      </c>
      <c r="CA95" s="9">
        <f t="shared" si="83"/>
        <v>0</v>
      </c>
      <c r="CB95" s="9">
        <f t="shared" si="84"/>
        <v>0</v>
      </c>
      <c r="CC95" s="9">
        <f t="shared" si="85"/>
        <v>0</v>
      </c>
      <c r="CD95" s="9">
        <f t="shared" si="86"/>
        <v>0</v>
      </c>
      <c r="CE95" s="9">
        <f t="shared" si="87"/>
        <v>0</v>
      </c>
      <c r="CF95" s="9">
        <f t="shared" si="65"/>
        <v>0</v>
      </c>
      <c r="CG95" s="9">
        <f t="shared" si="88"/>
        <v>0</v>
      </c>
      <c r="CI95" s="9">
        <f t="shared" si="89"/>
        <v>0</v>
      </c>
      <c r="CK95" s="9">
        <f t="shared" si="90"/>
        <v>0</v>
      </c>
      <c r="CM95" s="9">
        <f t="shared" si="91"/>
        <v>0</v>
      </c>
      <c r="CN95" s="9">
        <f t="shared" si="92"/>
        <v>0</v>
      </c>
      <c r="CO95" s="9">
        <f t="shared" si="93"/>
        <v>0</v>
      </c>
      <c r="CQ95" s="9">
        <f t="shared" si="94"/>
        <v>0</v>
      </c>
      <c r="CR95" s="9">
        <f t="shared" si="95"/>
        <v>0</v>
      </c>
      <c r="CS95" s="9">
        <f t="shared" si="96"/>
        <v>0</v>
      </c>
      <c r="CU95" s="9">
        <f t="shared" si="97"/>
        <v>0</v>
      </c>
      <c r="CV95" s="9">
        <f t="shared" si="66"/>
        <v>0</v>
      </c>
    </row>
    <row r="96" spans="1:100" x14ac:dyDescent="0.3">
      <c r="A96" s="9" t="s">
        <v>304</v>
      </c>
      <c r="B96" s="9" t="s">
        <v>83</v>
      </c>
      <c r="C96" s="9">
        <v>43.675131</v>
      </c>
      <c r="D96" s="9">
        <v>-79.571574999999996</v>
      </c>
      <c r="E96" s="9">
        <v>9.6180329509526974</v>
      </c>
      <c r="F96" s="13">
        <v>43662</v>
      </c>
      <c r="G96" s="11">
        <f t="shared" si="67"/>
        <v>0</v>
      </c>
      <c r="R96" s="32">
        <f t="shared" si="68"/>
        <v>0</v>
      </c>
      <c r="V96" s="19">
        <f t="shared" si="69"/>
        <v>0</v>
      </c>
      <c r="Y96" s="35">
        <f t="shared" si="70"/>
        <v>0</v>
      </c>
      <c r="AB96" s="10">
        <f t="shared" si="71"/>
        <v>0</v>
      </c>
      <c r="AG96" s="32">
        <f t="shared" si="72"/>
        <v>0</v>
      </c>
      <c r="AJ96" s="19">
        <f t="shared" si="73"/>
        <v>0</v>
      </c>
      <c r="AL96" s="19">
        <f t="shared" si="74"/>
        <v>0</v>
      </c>
      <c r="AO96" s="19">
        <f t="shared" si="75"/>
        <v>0</v>
      </c>
      <c r="AS96" s="33">
        <f t="shared" si="76"/>
        <v>0</v>
      </c>
      <c r="BD96" s="44">
        <f t="shared" si="77"/>
        <v>0</v>
      </c>
      <c r="BL96" s="57">
        <f t="shared" si="98"/>
        <v>0</v>
      </c>
      <c r="BN96" s="9">
        <f t="shared" si="78"/>
        <v>1</v>
      </c>
      <c r="BO96" s="9">
        <v>3</v>
      </c>
      <c r="BP96" s="9">
        <v>0</v>
      </c>
      <c r="BQ96" s="9">
        <v>4</v>
      </c>
      <c r="BW96" s="9">
        <f t="shared" si="79"/>
        <v>0</v>
      </c>
      <c r="BX96" s="9">
        <f t="shared" si="80"/>
        <v>0</v>
      </c>
      <c r="BY96" s="9">
        <f t="shared" si="81"/>
        <v>0</v>
      </c>
      <c r="BZ96" s="9">
        <f t="shared" si="82"/>
        <v>0</v>
      </c>
      <c r="CA96" s="9">
        <f t="shared" si="83"/>
        <v>0</v>
      </c>
      <c r="CB96" s="9">
        <f t="shared" si="84"/>
        <v>0</v>
      </c>
      <c r="CC96" s="9">
        <f t="shared" si="85"/>
        <v>0</v>
      </c>
      <c r="CD96" s="9">
        <f t="shared" si="86"/>
        <v>0</v>
      </c>
      <c r="CE96" s="9">
        <f t="shared" si="87"/>
        <v>0</v>
      </c>
      <c r="CF96" s="9">
        <f t="shared" si="65"/>
        <v>0</v>
      </c>
      <c r="CG96" s="9">
        <f t="shared" si="88"/>
        <v>0</v>
      </c>
      <c r="CI96" s="9">
        <f t="shared" si="89"/>
        <v>0</v>
      </c>
      <c r="CK96" s="9">
        <f t="shared" si="90"/>
        <v>0</v>
      </c>
      <c r="CM96" s="9">
        <f t="shared" si="91"/>
        <v>0</v>
      </c>
      <c r="CN96" s="9">
        <f t="shared" si="92"/>
        <v>0</v>
      </c>
      <c r="CO96" s="9">
        <f t="shared" si="93"/>
        <v>0</v>
      </c>
      <c r="CQ96" s="9">
        <f t="shared" si="94"/>
        <v>0</v>
      </c>
      <c r="CR96" s="9">
        <f t="shared" si="95"/>
        <v>0</v>
      </c>
      <c r="CS96" s="9">
        <f t="shared" si="96"/>
        <v>0</v>
      </c>
      <c r="CU96" s="9">
        <f t="shared" si="97"/>
        <v>0</v>
      </c>
      <c r="CV96" s="9">
        <f t="shared" si="66"/>
        <v>0</v>
      </c>
    </row>
    <row r="97" spans="1:100" x14ac:dyDescent="0.3">
      <c r="A97" s="9" t="s">
        <v>285</v>
      </c>
      <c r="B97" s="9" t="s">
        <v>79</v>
      </c>
      <c r="C97" s="9">
        <v>43.330041999999999</v>
      </c>
      <c r="D97" s="9">
        <v>-79.995565999999997</v>
      </c>
      <c r="E97" s="9">
        <v>38.176490993876349</v>
      </c>
      <c r="F97" s="13">
        <v>43656</v>
      </c>
      <c r="G97" s="11">
        <f t="shared" si="67"/>
        <v>0</v>
      </c>
      <c r="R97" s="32">
        <f t="shared" si="68"/>
        <v>0</v>
      </c>
      <c r="V97" s="19">
        <f t="shared" si="69"/>
        <v>0</v>
      </c>
      <c r="Y97" s="35">
        <f t="shared" si="70"/>
        <v>0</v>
      </c>
      <c r="AB97" s="10">
        <f t="shared" si="71"/>
        <v>0</v>
      </c>
      <c r="AG97" s="32">
        <f t="shared" si="72"/>
        <v>0</v>
      </c>
      <c r="AJ97" s="19">
        <f t="shared" si="73"/>
        <v>0</v>
      </c>
      <c r="AL97" s="19">
        <f t="shared" si="74"/>
        <v>0</v>
      </c>
      <c r="AO97" s="19">
        <f t="shared" si="75"/>
        <v>0</v>
      </c>
      <c r="AS97" s="33">
        <f t="shared" si="76"/>
        <v>0</v>
      </c>
      <c r="BD97" s="44">
        <f t="shared" si="77"/>
        <v>0</v>
      </c>
      <c r="BL97" s="57">
        <f t="shared" si="98"/>
        <v>0</v>
      </c>
      <c r="BN97" s="9">
        <f t="shared" si="78"/>
        <v>1</v>
      </c>
      <c r="BO97" s="9">
        <v>3</v>
      </c>
      <c r="BP97" s="9">
        <v>0</v>
      </c>
      <c r="BQ97" s="9">
        <v>4</v>
      </c>
      <c r="BS97" s="9" t="s">
        <v>169</v>
      </c>
      <c r="BW97" s="9">
        <f t="shared" si="79"/>
        <v>0</v>
      </c>
      <c r="BX97" s="9">
        <f t="shared" si="80"/>
        <v>0</v>
      </c>
      <c r="BY97" s="9">
        <f t="shared" si="81"/>
        <v>0</v>
      </c>
      <c r="BZ97" s="9">
        <f t="shared" si="82"/>
        <v>0</v>
      </c>
      <c r="CA97" s="9">
        <f t="shared" si="83"/>
        <v>0</v>
      </c>
      <c r="CB97" s="9">
        <f t="shared" si="84"/>
        <v>0</v>
      </c>
      <c r="CC97" s="9">
        <f t="shared" si="85"/>
        <v>0</v>
      </c>
      <c r="CD97" s="9">
        <f t="shared" si="86"/>
        <v>0</v>
      </c>
      <c r="CE97" s="9">
        <f t="shared" si="87"/>
        <v>0</v>
      </c>
      <c r="CF97" s="9">
        <f t="shared" si="65"/>
        <v>0</v>
      </c>
      <c r="CG97" s="9">
        <f t="shared" si="88"/>
        <v>0</v>
      </c>
      <c r="CI97" s="9">
        <f t="shared" si="89"/>
        <v>0</v>
      </c>
      <c r="CK97" s="9">
        <f t="shared" si="90"/>
        <v>0</v>
      </c>
      <c r="CM97" s="9">
        <f t="shared" si="91"/>
        <v>0</v>
      </c>
      <c r="CN97" s="9">
        <f t="shared" si="92"/>
        <v>0</v>
      </c>
      <c r="CO97" s="9">
        <f t="shared" si="93"/>
        <v>0</v>
      </c>
      <c r="CQ97" s="9">
        <f t="shared" si="94"/>
        <v>0</v>
      </c>
      <c r="CR97" s="9">
        <f t="shared" si="95"/>
        <v>0</v>
      </c>
      <c r="CS97" s="9">
        <f t="shared" si="96"/>
        <v>0</v>
      </c>
      <c r="CU97" s="9">
        <f t="shared" si="97"/>
        <v>0</v>
      </c>
      <c r="CV97" s="9">
        <f t="shared" si="66"/>
        <v>0</v>
      </c>
    </row>
    <row r="98" spans="1:100" x14ac:dyDescent="0.3">
      <c r="A98" s="9" t="s">
        <v>285</v>
      </c>
      <c r="B98" s="9" t="s">
        <v>82</v>
      </c>
      <c r="C98" s="9">
        <v>43.330041999999999</v>
      </c>
      <c r="D98" s="9">
        <v>-79.995565999999997</v>
      </c>
      <c r="E98" s="9">
        <v>38.176490993876349</v>
      </c>
      <c r="F98" s="13">
        <v>43656</v>
      </c>
      <c r="G98" s="11">
        <f t="shared" ref="G98:G129" si="99">SUM(H98:Q98)</f>
        <v>0</v>
      </c>
      <c r="R98" s="32">
        <f t="shared" ref="R98:R129" si="100">SUM(S98:V98)</f>
        <v>0</v>
      </c>
      <c r="V98" s="19">
        <f t="shared" ref="V98:V129" si="101">SUM(W98:X98)</f>
        <v>0</v>
      </c>
      <c r="Y98" s="35">
        <f t="shared" ref="Y98:Y129" si="102">SUM(Z98:AA98)</f>
        <v>0</v>
      </c>
      <c r="AB98" s="10">
        <f t="shared" ref="AB98:AB129" si="103">SUM(AC98:AF98)</f>
        <v>0</v>
      </c>
      <c r="AG98" s="32">
        <f t="shared" ref="AG98:AG129" si="104">SUM(AH98,AI98,AJ98,AL98,AO98,AS98)</f>
        <v>0</v>
      </c>
      <c r="AJ98" s="19">
        <f t="shared" ref="AJ98:AJ129" si="105">AK98</f>
        <v>0</v>
      </c>
      <c r="AL98" s="19">
        <f t="shared" ref="AL98:AL129" si="106">SUM(AM98,AN98)</f>
        <v>0</v>
      </c>
      <c r="AO98" s="19">
        <f t="shared" ref="AO98:AO129" si="107">SUM(AP98:AR98)</f>
        <v>0</v>
      </c>
      <c r="AS98" s="33">
        <f t="shared" ref="AS98:AS129" si="108">SUM(AT98:AU98,AW98,AV98,BA98,AX98,AY98,AZ98)</f>
        <v>0</v>
      </c>
      <c r="BD98" s="44">
        <f t="shared" ref="BD98:BD129" si="109">SUM(BE98:BF98)</f>
        <v>0</v>
      </c>
      <c r="BL98" s="57">
        <f t="shared" si="98"/>
        <v>0</v>
      </c>
      <c r="BN98" s="9">
        <f t="shared" ref="BN98:BN129" si="110">BQ98-SUM(BO98:BP98)</f>
        <v>4</v>
      </c>
      <c r="BO98" s="9">
        <v>4</v>
      </c>
      <c r="BP98" s="9">
        <v>0</v>
      </c>
      <c r="BQ98" s="9">
        <v>8</v>
      </c>
      <c r="BW98" s="9">
        <f t="shared" ref="BW98:BW129" si="111">AT98+AU98+AW98+AV98+BA98+AX98+AY98+AZ98</f>
        <v>0</v>
      </c>
      <c r="BX98" s="9">
        <f t="shared" ref="BX98:BX129" si="112" xml:space="preserve"> AM98+AN98</f>
        <v>0</v>
      </c>
      <c r="BY98" s="9">
        <f t="shared" ref="BY98:BY129" si="113">W98+X98</f>
        <v>0</v>
      </c>
      <c r="BZ98" s="9">
        <f t="shared" ref="BZ98:BZ129" si="114">AE98+AF98+AK98</f>
        <v>0</v>
      </c>
      <c r="CA98" s="9">
        <f t="shared" ref="CA98:CA129" si="115">S98+T98+U98</f>
        <v>0</v>
      </c>
      <c r="CB98" s="9">
        <f t="shared" ref="CB98:CB129" si="116">H98+I98+J98+K98+Q98+N98+O98+L98+M98+P98</f>
        <v>0</v>
      </c>
      <c r="CC98" s="9">
        <f t="shared" ref="CC98:CC129" si="117" xml:space="preserve"> BB98+BH98+BG98</f>
        <v>0</v>
      </c>
      <c r="CD98" s="9">
        <f t="shared" ref="CD98:CD129" si="118" xml:space="preserve"> BF98+BE98</f>
        <v>0</v>
      </c>
      <c r="CE98" s="9">
        <f t="shared" ref="CE98:CE129" si="119">BC98+BE98+BF98</f>
        <v>0</v>
      </c>
      <c r="CF98" s="9">
        <f t="shared" si="65"/>
        <v>0</v>
      </c>
      <c r="CG98" s="9">
        <f t="shared" ref="CG98:CG129" si="120">AP98+AQ98+AR98</f>
        <v>0</v>
      </c>
      <c r="CI98" s="9">
        <f t="shared" ref="CI98:CI129" si="121">SUM(AT98:BK98)</f>
        <v>0</v>
      </c>
      <c r="CK98" s="9">
        <f t="shared" ref="CK98:CK129" si="122">AT98+AU98+AH98+AW98+S98+AV98+H98+T98+AM98+AP98+AQ98+W98+I98+Z98+X98+J98+BA98+K98+AN98+AR98+Q98+AX98+AK98+AY98+AI98+AE98+AC98+AF98+AZ98+N98+O98+L98+M98+AD98+P98+U98</f>
        <v>0</v>
      </c>
      <c r="CM98" s="9">
        <f t="shared" ref="CM98:CM129" si="123">CQ98+BI98+BB98+BH98</f>
        <v>0</v>
      </c>
      <c r="CN98" s="9">
        <f t="shared" ref="CN98:CN129" si="124">CR98+BF98+BG98+BE98</f>
        <v>0</v>
      </c>
      <c r="CO98" s="9">
        <f t="shared" ref="CO98:CO129" si="125">CS98+BC98+Z98+BK98+AA98</f>
        <v>0</v>
      </c>
      <c r="CQ98" s="9">
        <f t="shared" ref="CQ98:CQ129" si="126">AT98+AU98+AW98+S98+AV98+T98+W98+X98+AX98+AY98+AC98+AZ98+AD98+U98</f>
        <v>0</v>
      </c>
      <c r="CR98" s="9">
        <f t="shared" ref="CR98:CR129" si="127">H98+AM98+AP98+AQ98+I98+J98+BA98+K98+AR98+Q98+AK98+AI98+AE98+AF98+N98+O98+L98+M98+P98</f>
        <v>0</v>
      </c>
      <c r="CS98" s="9">
        <f t="shared" ref="CS98:CS129" si="128">AH98+AN98</f>
        <v>0</v>
      </c>
      <c r="CU98" s="9">
        <f t="shared" ref="CU98:CU129" si="129" xml:space="preserve"> COUNTIF(BW98:CG98, "&gt;0") + COUNTIF(BE98, "&gt;0") + COUNTIF(AA98, "&gt;0") + COUNTIF(BK98, "&gt;0") + COUNTIF(BI98, "&gt;0") + COUNTIF(BF98, "&gt;0") + COUNTIF(BC98,"&gt;0") + COUNTIF(AC98,"&gt;0") + COUNTIF(BH98,"&gt;0") + COUNTIF(BG98,"&gt;0") + COUNTIF(BB98,"&gt;0") + COUNTIF(AD98,"&gt;0") + COUNTIF(AI98,"&gt;0") + COUNTIF(Z98, "&gt;0")</f>
        <v>0</v>
      </c>
      <c r="CV98" s="9">
        <f t="shared" si="66"/>
        <v>0</v>
      </c>
    </row>
    <row r="99" spans="1:100" x14ac:dyDescent="0.3">
      <c r="A99" s="9" t="s">
        <v>286</v>
      </c>
      <c r="B99" s="9" t="s">
        <v>79</v>
      </c>
      <c r="C99" s="9">
        <v>43.343046000000001</v>
      </c>
      <c r="D99" s="9">
        <v>-79.959704000000002</v>
      </c>
      <c r="E99" s="9">
        <v>36.194334429129185</v>
      </c>
      <c r="F99" s="13">
        <v>43656</v>
      </c>
      <c r="G99" s="11">
        <f t="shared" si="99"/>
        <v>0</v>
      </c>
      <c r="R99" s="32">
        <f t="shared" si="100"/>
        <v>0</v>
      </c>
      <c r="V99" s="19">
        <f t="shared" si="101"/>
        <v>0</v>
      </c>
      <c r="Y99" s="35">
        <f t="shared" si="102"/>
        <v>0</v>
      </c>
      <c r="AB99" s="10">
        <f t="shared" si="103"/>
        <v>0</v>
      </c>
      <c r="AG99" s="32">
        <f t="shared" si="104"/>
        <v>3</v>
      </c>
      <c r="AH99" s="29">
        <v>1</v>
      </c>
      <c r="AJ99" s="19">
        <f t="shared" si="105"/>
        <v>0</v>
      </c>
      <c r="AL99" s="19">
        <f t="shared" si="106"/>
        <v>0</v>
      </c>
      <c r="AO99" s="19">
        <f t="shared" si="107"/>
        <v>0</v>
      </c>
      <c r="AS99" s="33">
        <f t="shared" si="108"/>
        <v>2</v>
      </c>
      <c r="AW99" s="18">
        <v>2</v>
      </c>
      <c r="BD99" s="44">
        <f t="shared" si="109"/>
        <v>0</v>
      </c>
      <c r="BL99" s="57">
        <f t="shared" si="98"/>
        <v>3</v>
      </c>
      <c r="BN99" s="9">
        <f t="shared" si="110"/>
        <v>3</v>
      </c>
      <c r="BO99" s="9">
        <v>5</v>
      </c>
      <c r="BP99" s="9">
        <v>0</v>
      </c>
      <c r="BQ99" s="9">
        <v>8</v>
      </c>
      <c r="BW99" s="9">
        <f t="shared" si="111"/>
        <v>2</v>
      </c>
      <c r="BX99" s="9">
        <f t="shared" si="112"/>
        <v>0</v>
      </c>
      <c r="BY99" s="9">
        <f t="shared" si="113"/>
        <v>0</v>
      </c>
      <c r="BZ99" s="9">
        <f t="shared" si="114"/>
        <v>0</v>
      </c>
      <c r="CA99" s="9">
        <f t="shared" si="115"/>
        <v>0</v>
      </c>
      <c r="CB99" s="9">
        <f t="shared" si="116"/>
        <v>0</v>
      </c>
      <c r="CC99" s="9">
        <f t="shared" si="117"/>
        <v>0</v>
      </c>
      <c r="CD99" s="9">
        <f t="shared" si="118"/>
        <v>0</v>
      </c>
      <c r="CE99" s="9">
        <f t="shared" si="119"/>
        <v>0</v>
      </c>
      <c r="CF99" s="9">
        <f t="shared" si="65"/>
        <v>0</v>
      </c>
      <c r="CG99" s="9">
        <f t="shared" si="120"/>
        <v>0</v>
      </c>
      <c r="CI99" s="9">
        <f t="shared" si="121"/>
        <v>2</v>
      </c>
      <c r="CK99" s="9">
        <f t="shared" si="122"/>
        <v>3</v>
      </c>
      <c r="CM99" s="9">
        <f t="shared" si="123"/>
        <v>2</v>
      </c>
      <c r="CN99" s="9">
        <f t="shared" si="124"/>
        <v>0</v>
      </c>
      <c r="CO99" s="9">
        <f t="shared" si="125"/>
        <v>1</v>
      </c>
      <c r="CQ99" s="9">
        <f t="shared" si="126"/>
        <v>2</v>
      </c>
      <c r="CR99" s="9">
        <f t="shared" si="127"/>
        <v>0</v>
      </c>
      <c r="CS99" s="9">
        <f t="shared" si="128"/>
        <v>1</v>
      </c>
      <c r="CU99" s="9">
        <f t="shared" si="129"/>
        <v>1</v>
      </c>
      <c r="CV99" s="9">
        <f t="shared" si="66"/>
        <v>1</v>
      </c>
    </row>
    <row r="100" spans="1:100" x14ac:dyDescent="0.3">
      <c r="A100" s="9" t="s">
        <v>286</v>
      </c>
      <c r="B100" s="9" t="s">
        <v>82</v>
      </c>
      <c r="C100" s="9">
        <v>43.343046000000001</v>
      </c>
      <c r="D100" s="9">
        <v>-79.959704000000002</v>
      </c>
      <c r="E100" s="9">
        <v>36.194334429129185</v>
      </c>
      <c r="F100" s="13">
        <v>43656</v>
      </c>
      <c r="G100" s="11">
        <f t="shared" si="99"/>
        <v>1</v>
      </c>
      <c r="H100" s="12">
        <v>1</v>
      </c>
      <c r="R100" s="32">
        <f t="shared" si="100"/>
        <v>0</v>
      </c>
      <c r="V100" s="19">
        <f t="shared" si="101"/>
        <v>0</v>
      </c>
      <c r="Y100" s="35">
        <f t="shared" si="102"/>
        <v>0</v>
      </c>
      <c r="AB100" s="10">
        <f t="shared" si="103"/>
        <v>0</v>
      </c>
      <c r="AG100" s="32">
        <f t="shared" si="104"/>
        <v>0</v>
      </c>
      <c r="AJ100" s="19">
        <f t="shared" si="105"/>
        <v>0</v>
      </c>
      <c r="AL100" s="19">
        <f t="shared" si="106"/>
        <v>0</v>
      </c>
      <c r="AO100" s="19">
        <f t="shared" si="107"/>
        <v>0</v>
      </c>
      <c r="AS100" s="33">
        <f t="shared" si="108"/>
        <v>0</v>
      </c>
      <c r="BD100" s="44">
        <f t="shared" si="109"/>
        <v>0</v>
      </c>
      <c r="BL100" s="57">
        <f t="shared" si="98"/>
        <v>1</v>
      </c>
      <c r="BN100" s="9">
        <f t="shared" si="110"/>
        <v>3</v>
      </c>
      <c r="BO100" s="9">
        <v>3</v>
      </c>
      <c r="BP100" s="9">
        <v>0</v>
      </c>
      <c r="BQ100" s="9">
        <v>6</v>
      </c>
      <c r="BS100" s="9" t="s">
        <v>171</v>
      </c>
      <c r="BW100" s="9">
        <f t="shared" si="111"/>
        <v>0</v>
      </c>
      <c r="BX100" s="9">
        <f t="shared" si="112"/>
        <v>0</v>
      </c>
      <c r="BY100" s="9">
        <f t="shared" si="113"/>
        <v>0</v>
      </c>
      <c r="BZ100" s="9">
        <f t="shared" si="114"/>
        <v>0</v>
      </c>
      <c r="CA100" s="9">
        <f t="shared" si="115"/>
        <v>0</v>
      </c>
      <c r="CB100" s="9">
        <f t="shared" si="116"/>
        <v>1</v>
      </c>
      <c r="CC100" s="9">
        <f t="shared" si="117"/>
        <v>0</v>
      </c>
      <c r="CD100" s="9">
        <f t="shared" si="118"/>
        <v>0</v>
      </c>
      <c r="CE100" s="9">
        <f t="shared" si="119"/>
        <v>0</v>
      </c>
      <c r="CF100" s="9">
        <f t="shared" si="65"/>
        <v>0</v>
      </c>
      <c r="CG100" s="9">
        <f t="shared" si="120"/>
        <v>0</v>
      </c>
      <c r="CI100" s="9">
        <f t="shared" si="121"/>
        <v>0</v>
      </c>
      <c r="CK100" s="9">
        <f t="shared" si="122"/>
        <v>1</v>
      </c>
      <c r="CM100" s="9">
        <f t="shared" si="123"/>
        <v>0</v>
      </c>
      <c r="CN100" s="9">
        <f t="shared" si="124"/>
        <v>1</v>
      </c>
      <c r="CO100" s="9">
        <f t="shared" si="125"/>
        <v>0</v>
      </c>
      <c r="CQ100" s="9">
        <f t="shared" si="126"/>
        <v>0</v>
      </c>
      <c r="CR100" s="9">
        <f t="shared" si="127"/>
        <v>1</v>
      </c>
      <c r="CS100" s="9">
        <f t="shared" si="128"/>
        <v>0</v>
      </c>
      <c r="CU100" s="9">
        <f t="shared" si="129"/>
        <v>1</v>
      </c>
      <c r="CV100" s="9">
        <f t="shared" si="66"/>
        <v>1</v>
      </c>
    </row>
    <row r="101" spans="1:100" x14ac:dyDescent="0.3">
      <c r="A101" s="9" t="s">
        <v>286</v>
      </c>
      <c r="B101" s="9" t="s">
        <v>83</v>
      </c>
      <c r="C101" s="9">
        <v>43.343046000000001</v>
      </c>
      <c r="D101" s="9">
        <v>-79.959704000000002</v>
      </c>
      <c r="E101" s="9">
        <v>36.194334429129185</v>
      </c>
      <c r="F101" s="13">
        <v>43656</v>
      </c>
      <c r="G101" s="11">
        <f t="shared" si="99"/>
        <v>0</v>
      </c>
      <c r="R101" s="32">
        <f t="shared" si="100"/>
        <v>0</v>
      </c>
      <c r="V101" s="19">
        <f t="shared" si="101"/>
        <v>0</v>
      </c>
      <c r="Y101" s="35">
        <f t="shared" si="102"/>
        <v>0</v>
      </c>
      <c r="AB101" s="10">
        <f t="shared" si="103"/>
        <v>0</v>
      </c>
      <c r="AG101" s="32">
        <f t="shared" si="104"/>
        <v>0</v>
      </c>
      <c r="AJ101" s="19">
        <f t="shared" si="105"/>
        <v>0</v>
      </c>
      <c r="AL101" s="19">
        <f t="shared" si="106"/>
        <v>0</v>
      </c>
      <c r="AO101" s="19">
        <f t="shared" si="107"/>
        <v>0</v>
      </c>
      <c r="AS101" s="33">
        <f t="shared" si="108"/>
        <v>0</v>
      </c>
      <c r="BD101" s="44">
        <f t="shared" si="109"/>
        <v>0</v>
      </c>
      <c r="BL101" s="57">
        <f t="shared" si="98"/>
        <v>0</v>
      </c>
      <c r="BN101" s="9">
        <f t="shared" si="110"/>
        <v>3</v>
      </c>
      <c r="BO101" s="9">
        <v>3</v>
      </c>
      <c r="BP101" s="9">
        <v>0</v>
      </c>
      <c r="BQ101" s="9">
        <v>6</v>
      </c>
      <c r="BW101" s="9">
        <f t="shared" si="111"/>
        <v>0</v>
      </c>
      <c r="BX101" s="9">
        <f t="shared" si="112"/>
        <v>0</v>
      </c>
      <c r="BY101" s="9">
        <f t="shared" si="113"/>
        <v>0</v>
      </c>
      <c r="BZ101" s="9">
        <f t="shared" si="114"/>
        <v>0</v>
      </c>
      <c r="CA101" s="9">
        <f t="shared" si="115"/>
        <v>0</v>
      </c>
      <c r="CB101" s="9">
        <f t="shared" si="116"/>
        <v>0</v>
      </c>
      <c r="CC101" s="9">
        <f t="shared" si="117"/>
        <v>0</v>
      </c>
      <c r="CD101" s="9">
        <f t="shared" si="118"/>
        <v>0</v>
      </c>
      <c r="CE101" s="9">
        <f t="shared" si="119"/>
        <v>0</v>
      </c>
      <c r="CF101" s="9">
        <f t="shared" si="65"/>
        <v>0</v>
      </c>
      <c r="CG101" s="9">
        <f t="shared" si="120"/>
        <v>0</v>
      </c>
      <c r="CI101" s="9">
        <f t="shared" si="121"/>
        <v>0</v>
      </c>
      <c r="CK101" s="9">
        <f t="shared" si="122"/>
        <v>0</v>
      </c>
      <c r="CM101" s="9">
        <f t="shared" si="123"/>
        <v>0</v>
      </c>
      <c r="CN101" s="9">
        <f t="shared" si="124"/>
        <v>0</v>
      </c>
      <c r="CO101" s="9">
        <f t="shared" si="125"/>
        <v>0</v>
      </c>
      <c r="CQ101" s="9">
        <f t="shared" si="126"/>
        <v>0</v>
      </c>
      <c r="CR101" s="9">
        <f t="shared" si="127"/>
        <v>0</v>
      </c>
      <c r="CS101" s="9">
        <f t="shared" si="128"/>
        <v>0</v>
      </c>
      <c r="CU101" s="9">
        <f t="shared" si="129"/>
        <v>0</v>
      </c>
      <c r="CV101" s="9">
        <f t="shared" si="66"/>
        <v>0</v>
      </c>
    </row>
    <row r="102" spans="1:100" x14ac:dyDescent="0.3">
      <c r="A102" s="9" t="s">
        <v>298</v>
      </c>
      <c r="B102" s="9" t="s">
        <v>79</v>
      </c>
      <c r="C102" s="9">
        <v>43.519441</v>
      </c>
      <c r="D102" s="9">
        <v>-79.750471000000005</v>
      </c>
      <c r="E102" s="9">
        <v>20.773113766565707</v>
      </c>
      <c r="F102" s="13">
        <v>43661</v>
      </c>
      <c r="G102" s="11">
        <f t="shared" si="99"/>
        <v>0</v>
      </c>
      <c r="R102" s="32">
        <f t="shared" si="100"/>
        <v>0</v>
      </c>
      <c r="V102" s="19">
        <f t="shared" si="101"/>
        <v>0</v>
      </c>
      <c r="Y102" s="35">
        <f t="shared" si="102"/>
        <v>0</v>
      </c>
      <c r="AB102" s="10">
        <f t="shared" si="103"/>
        <v>0</v>
      </c>
      <c r="AG102" s="32">
        <f t="shared" si="104"/>
        <v>0</v>
      </c>
      <c r="AJ102" s="19">
        <f t="shared" si="105"/>
        <v>0</v>
      </c>
      <c r="AL102" s="19">
        <f t="shared" si="106"/>
        <v>0</v>
      </c>
      <c r="AO102" s="19">
        <f t="shared" si="107"/>
        <v>0</v>
      </c>
      <c r="AS102" s="33">
        <f t="shared" si="108"/>
        <v>0</v>
      </c>
      <c r="BD102" s="44">
        <f t="shared" si="109"/>
        <v>0</v>
      </c>
      <c r="BI102" s="26">
        <v>5</v>
      </c>
      <c r="BL102" s="57">
        <f t="shared" si="98"/>
        <v>5</v>
      </c>
      <c r="BN102" s="9">
        <f t="shared" si="110"/>
        <v>3</v>
      </c>
      <c r="BO102" s="9">
        <v>2</v>
      </c>
      <c r="BP102" s="9">
        <v>0</v>
      </c>
      <c r="BQ102" s="9">
        <v>5</v>
      </c>
      <c r="BS102" s="9" t="s">
        <v>173</v>
      </c>
      <c r="BW102" s="9">
        <f t="shared" si="111"/>
        <v>0</v>
      </c>
      <c r="BX102" s="9">
        <f t="shared" si="112"/>
        <v>0</v>
      </c>
      <c r="BY102" s="9">
        <f t="shared" si="113"/>
        <v>0</v>
      </c>
      <c r="BZ102" s="9">
        <f t="shared" si="114"/>
        <v>0</v>
      </c>
      <c r="CA102" s="9">
        <f t="shared" si="115"/>
        <v>0</v>
      </c>
      <c r="CB102" s="9">
        <f t="shared" si="116"/>
        <v>0</v>
      </c>
      <c r="CC102" s="9">
        <f t="shared" si="117"/>
        <v>0</v>
      </c>
      <c r="CD102" s="9">
        <f t="shared" si="118"/>
        <v>0</v>
      </c>
      <c r="CE102" s="9">
        <f t="shared" si="119"/>
        <v>0</v>
      </c>
      <c r="CF102" s="9">
        <f t="shared" si="65"/>
        <v>0</v>
      </c>
      <c r="CG102" s="9">
        <f t="shared" si="120"/>
        <v>0</v>
      </c>
      <c r="CI102" s="9">
        <f t="shared" si="121"/>
        <v>5</v>
      </c>
      <c r="CK102" s="9">
        <f t="shared" si="122"/>
        <v>0</v>
      </c>
      <c r="CM102" s="9">
        <f t="shared" si="123"/>
        <v>5</v>
      </c>
      <c r="CN102" s="9">
        <f t="shared" si="124"/>
        <v>0</v>
      </c>
      <c r="CO102" s="9">
        <f t="shared" si="125"/>
        <v>0</v>
      </c>
      <c r="CQ102" s="9">
        <f t="shared" si="126"/>
        <v>0</v>
      </c>
      <c r="CR102" s="9">
        <f t="shared" si="127"/>
        <v>0</v>
      </c>
      <c r="CS102" s="9">
        <f t="shared" si="128"/>
        <v>0</v>
      </c>
      <c r="CU102" s="9">
        <f t="shared" si="129"/>
        <v>1</v>
      </c>
      <c r="CV102" s="9">
        <f t="shared" si="66"/>
        <v>0</v>
      </c>
    </row>
    <row r="103" spans="1:100" x14ac:dyDescent="0.3">
      <c r="A103" s="9" t="s">
        <v>298</v>
      </c>
      <c r="B103" s="9" t="s">
        <v>82</v>
      </c>
      <c r="C103" s="9">
        <v>43.519441</v>
      </c>
      <c r="D103" s="9">
        <v>-79.750471000000005</v>
      </c>
      <c r="E103" s="9">
        <v>20.773113766565707</v>
      </c>
      <c r="F103" s="13">
        <v>43661</v>
      </c>
      <c r="G103" s="11">
        <f t="shared" si="99"/>
        <v>0</v>
      </c>
      <c r="R103" s="32">
        <f t="shared" si="100"/>
        <v>0</v>
      </c>
      <c r="V103" s="19">
        <f t="shared" si="101"/>
        <v>0</v>
      </c>
      <c r="Y103" s="35">
        <f t="shared" si="102"/>
        <v>0</v>
      </c>
      <c r="AB103" s="10">
        <f t="shared" si="103"/>
        <v>0</v>
      </c>
      <c r="AG103" s="32">
        <f t="shared" si="104"/>
        <v>1</v>
      </c>
      <c r="AH103" s="29">
        <v>1</v>
      </c>
      <c r="AJ103" s="19">
        <f t="shared" si="105"/>
        <v>0</v>
      </c>
      <c r="AL103" s="19">
        <f t="shared" si="106"/>
        <v>0</v>
      </c>
      <c r="AO103" s="19">
        <f t="shared" si="107"/>
        <v>0</v>
      </c>
      <c r="AS103" s="33">
        <f t="shared" si="108"/>
        <v>0</v>
      </c>
      <c r="BD103" s="44">
        <f t="shared" si="109"/>
        <v>0</v>
      </c>
      <c r="BL103" s="57">
        <f t="shared" si="98"/>
        <v>1</v>
      </c>
      <c r="BN103" s="9">
        <f t="shared" si="110"/>
        <v>1</v>
      </c>
      <c r="BO103" s="9">
        <v>3</v>
      </c>
      <c r="BP103" s="9">
        <v>0</v>
      </c>
      <c r="BQ103" s="9">
        <v>4</v>
      </c>
      <c r="BS103" s="9" t="s">
        <v>174</v>
      </c>
      <c r="BW103" s="9">
        <f t="shared" si="111"/>
        <v>0</v>
      </c>
      <c r="BX103" s="9">
        <f t="shared" si="112"/>
        <v>0</v>
      </c>
      <c r="BY103" s="9">
        <f t="shared" si="113"/>
        <v>0</v>
      </c>
      <c r="BZ103" s="9">
        <f t="shared" si="114"/>
        <v>0</v>
      </c>
      <c r="CA103" s="9">
        <f t="shared" si="115"/>
        <v>0</v>
      </c>
      <c r="CB103" s="9">
        <f t="shared" si="116"/>
        <v>0</v>
      </c>
      <c r="CC103" s="9">
        <f t="shared" si="117"/>
        <v>0</v>
      </c>
      <c r="CD103" s="9">
        <f t="shared" si="118"/>
        <v>0</v>
      </c>
      <c r="CE103" s="9">
        <f t="shared" si="119"/>
        <v>0</v>
      </c>
      <c r="CF103" s="9">
        <f t="shared" si="65"/>
        <v>0</v>
      </c>
      <c r="CG103" s="9">
        <f t="shared" si="120"/>
        <v>0</v>
      </c>
      <c r="CI103" s="9">
        <f t="shared" si="121"/>
        <v>0</v>
      </c>
      <c r="CK103" s="9">
        <f t="shared" si="122"/>
        <v>1</v>
      </c>
      <c r="CM103" s="9">
        <f t="shared" si="123"/>
        <v>0</v>
      </c>
      <c r="CN103" s="9">
        <f t="shared" si="124"/>
        <v>0</v>
      </c>
      <c r="CO103" s="9">
        <f t="shared" si="125"/>
        <v>1</v>
      </c>
      <c r="CQ103" s="9">
        <f t="shared" si="126"/>
        <v>0</v>
      </c>
      <c r="CR103" s="9">
        <f t="shared" si="127"/>
        <v>0</v>
      </c>
      <c r="CS103" s="9">
        <f t="shared" si="128"/>
        <v>1</v>
      </c>
      <c r="CU103" s="9">
        <f t="shared" si="129"/>
        <v>0</v>
      </c>
      <c r="CV103" s="9">
        <f t="shared" si="66"/>
        <v>0</v>
      </c>
    </row>
    <row r="104" spans="1:100" x14ac:dyDescent="0.3">
      <c r="A104" s="9" t="s">
        <v>298</v>
      </c>
      <c r="B104" s="9" t="s">
        <v>83</v>
      </c>
      <c r="C104" s="9">
        <v>43.519441</v>
      </c>
      <c r="D104" s="9">
        <v>-79.750471000000005</v>
      </c>
      <c r="E104" s="9">
        <v>20.773113766565707</v>
      </c>
      <c r="F104" s="13">
        <v>43661</v>
      </c>
      <c r="G104" s="11">
        <f t="shared" si="99"/>
        <v>0</v>
      </c>
      <c r="R104" s="32">
        <f t="shared" si="100"/>
        <v>0</v>
      </c>
      <c r="V104" s="19">
        <f t="shared" si="101"/>
        <v>0</v>
      </c>
      <c r="Y104" s="35">
        <f t="shared" si="102"/>
        <v>0</v>
      </c>
      <c r="AB104" s="10">
        <f t="shared" si="103"/>
        <v>0</v>
      </c>
      <c r="AG104" s="32">
        <f t="shared" si="104"/>
        <v>1</v>
      </c>
      <c r="AH104" s="29">
        <v>1</v>
      </c>
      <c r="AJ104" s="19">
        <f t="shared" si="105"/>
        <v>0</v>
      </c>
      <c r="AL104" s="19">
        <f t="shared" si="106"/>
        <v>0</v>
      </c>
      <c r="AO104" s="19">
        <f t="shared" si="107"/>
        <v>0</v>
      </c>
      <c r="AS104" s="33">
        <f t="shared" si="108"/>
        <v>0</v>
      </c>
      <c r="BD104" s="44">
        <f t="shared" si="109"/>
        <v>0</v>
      </c>
      <c r="BL104" s="57">
        <f t="shared" si="98"/>
        <v>1</v>
      </c>
      <c r="BN104" s="9">
        <f t="shared" si="110"/>
        <v>2</v>
      </c>
      <c r="BO104" s="9">
        <v>1</v>
      </c>
      <c r="BP104" s="9">
        <v>0</v>
      </c>
      <c r="BQ104" s="9">
        <v>3</v>
      </c>
      <c r="BS104" s="9" t="s">
        <v>176</v>
      </c>
      <c r="BW104" s="9">
        <f t="shared" si="111"/>
        <v>0</v>
      </c>
      <c r="BX104" s="9">
        <f t="shared" si="112"/>
        <v>0</v>
      </c>
      <c r="BY104" s="9">
        <f t="shared" si="113"/>
        <v>0</v>
      </c>
      <c r="BZ104" s="9">
        <f t="shared" si="114"/>
        <v>0</v>
      </c>
      <c r="CA104" s="9">
        <f t="shared" si="115"/>
        <v>0</v>
      </c>
      <c r="CB104" s="9">
        <f t="shared" si="116"/>
        <v>0</v>
      </c>
      <c r="CC104" s="9">
        <f t="shared" si="117"/>
        <v>0</v>
      </c>
      <c r="CD104" s="9">
        <f t="shared" si="118"/>
        <v>0</v>
      </c>
      <c r="CE104" s="9">
        <f t="shared" si="119"/>
        <v>0</v>
      </c>
      <c r="CF104" s="9">
        <f t="shared" si="65"/>
        <v>0</v>
      </c>
      <c r="CG104" s="9">
        <f t="shared" si="120"/>
        <v>0</v>
      </c>
      <c r="CI104" s="9">
        <f t="shared" si="121"/>
        <v>0</v>
      </c>
      <c r="CK104" s="9">
        <f t="shared" si="122"/>
        <v>1</v>
      </c>
      <c r="CM104" s="9">
        <f t="shared" si="123"/>
        <v>0</v>
      </c>
      <c r="CN104" s="9">
        <f t="shared" si="124"/>
        <v>0</v>
      </c>
      <c r="CO104" s="9">
        <f t="shared" si="125"/>
        <v>1</v>
      </c>
      <c r="CQ104" s="9">
        <f t="shared" si="126"/>
        <v>0</v>
      </c>
      <c r="CR104" s="9">
        <f t="shared" si="127"/>
        <v>0</v>
      </c>
      <c r="CS104" s="9">
        <f t="shared" si="128"/>
        <v>1</v>
      </c>
      <c r="CU104" s="9">
        <f t="shared" si="129"/>
        <v>0</v>
      </c>
      <c r="CV104" s="9">
        <f t="shared" si="66"/>
        <v>0</v>
      </c>
    </row>
    <row r="105" spans="1:100" x14ac:dyDescent="0.3">
      <c r="A105" s="9" t="s">
        <v>266</v>
      </c>
      <c r="B105" s="9" t="s">
        <v>79</v>
      </c>
      <c r="C105" s="9">
        <v>43.534939000000001</v>
      </c>
      <c r="D105" s="9">
        <v>-79.732911999999999</v>
      </c>
      <c r="E105" s="9">
        <v>19.508997954505052</v>
      </c>
      <c r="F105" s="13">
        <v>43653</v>
      </c>
      <c r="G105" s="11">
        <f t="shared" si="99"/>
        <v>0</v>
      </c>
      <c r="R105" s="32">
        <f t="shared" si="100"/>
        <v>0</v>
      </c>
      <c r="V105" s="19">
        <f t="shared" si="101"/>
        <v>0</v>
      </c>
      <c r="Y105" s="35">
        <f t="shared" si="102"/>
        <v>0</v>
      </c>
      <c r="AB105" s="10">
        <f t="shared" si="103"/>
        <v>0</v>
      </c>
      <c r="AG105" s="32">
        <f t="shared" si="104"/>
        <v>0</v>
      </c>
      <c r="AJ105" s="19">
        <f t="shared" si="105"/>
        <v>0</v>
      </c>
      <c r="AL105" s="19">
        <f t="shared" si="106"/>
        <v>0</v>
      </c>
      <c r="AO105" s="19">
        <f t="shared" si="107"/>
        <v>0</v>
      </c>
      <c r="AS105" s="33">
        <f t="shared" si="108"/>
        <v>0</v>
      </c>
      <c r="BD105" s="44">
        <f t="shared" si="109"/>
        <v>0</v>
      </c>
      <c r="BL105" s="57">
        <f t="shared" si="98"/>
        <v>0</v>
      </c>
      <c r="BN105" s="9">
        <f t="shared" si="110"/>
        <v>0</v>
      </c>
      <c r="BO105" s="9">
        <v>3</v>
      </c>
      <c r="BP105" s="9">
        <v>0</v>
      </c>
      <c r="BQ105" s="9">
        <v>3</v>
      </c>
      <c r="BW105" s="9">
        <f t="shared" si="111"/>
        <v>0</v>
      </c>
      <c r="BX105" s="9">
        <f t="shared" si="112"/>
        <v>0</v>
      </c>
      <c r="BY105" s="9">
        <f t="shared" si="113"/>
        <v>0</v>
      </c>
      <c r="BZ105" s="9">
        <f t="shared" si="114"/>
        <v>0</v>
      </c>
      <c r="CA105" s="9">
        <f t="shared" si="115"/>
        <v>0</v>
      </c>
      <c r="CB105" s="9">
        <f t="shared" si="116"/>
        <v>0</v>
      </c>
      <c r="CC105" s="9">
        <f t="shared" si="117"/>
        <v>0</v>
      </c>
      <c r="CD105" s="9">
        <f t="shared" si="118"/>
        <v>0</v>
      </c>
      <c r="CE105" s="9">
        <f t="shared" si="119"/>
        <v>0</v>
      </c>
      <c r="CF105" s="9">
        <f t="shared" si="65"/>
        <v>0</v>
      </c>
      <c r="CG105" s="9">
        <f t="shared" si="120"/>
        <v>0</v>
      </c>
      <c r="CI105" s="9">
        <f t="shared" si="121"/>
        <v>0</v>
      </c>
      <c r="CK105" s="9">
        <f t="shared" si="122"/>
        <v>0</v>
      </c>
      <c r="CM105" s="9">
        <f t="shared" si="123"/>
        <v>0</v>
      </c>
      <c r="CN105" s="9">
        <f t="shared" si="124"/>
        <v>0</v>
      </c>
      <c r="CO105" s="9">
        <f t="shared" si="125"/>
        <v>0</v>
      </c>
      <c r="CQ105" s="9">
        <f t="shared" si="126"/>
        <v>0</v>
      </c>
      <c r="CR105" s="9">
        <f t="shared" si="127"/>
        <v>0</v>
      </c>
      <c r="CS105" s="9">
        <f t="shared" si="128"/>
        <v>0</v>
      </c>
      <c r="CU105" s="9">
        <f t="shared" si="129"/>
        <v>0</v>
      </c>
      <c r="CV105" s="9">
        <f t="shared" si="66"/>
        <v>0</v>
      </c>
    </row>
    <row r="106" spans="1:100" x14ac:dyDescent="0.3">
      <c r="A106" s="9" t="s">
        <v>266</v>
      </c>
      <c r="B106" s="9" t="s">
        <v>82</v>
      </c>
      <c r="C106" s="9">
        <v>43.534939000000001</v>
      </c>
      <c r="D106" s="9">
        <v>-79.732911999999999</v>
      </c>
      <c r="E106" s="9">
        <v>19.508997954505052</v>
      </c>
      <c r="F106" s="13">
        <v>43653</v>
      </c>
      <c r="G106" s="11">
        <f t="shared" si="99"/>
        <v>0</v>
      </c>
      <c r="R106" s="32">
        <f t="shared" si="100"/>
        <v>0</v>
      </c>
      <c r="V106" s="19">
        <f t="shared" si="101"/>
        <v>0</v>
      </c>
      <c r="Y106" s="35">
        <f t="shared" si="102"/>
        <v>0</v>
      </c>
      <c r="AB106" s="10">
        <f t="shared" si="103"/>
        <v>0</v>
      </c>
      <c r="AG106" s="32">
        <f t="shared" si="104"/>
        <v>1</v>
      </c>
      <c r="AH106" s="29">
        <v>1</v>
      </c>
      <c r="AJ106" s="19">
        <f t="shared" si="105"/>
        <v>0</v>
      </c>
      <c r="AL106" s="19">
        <f t="shared" si="106"/>
        <v>0</v>
      </c>
      <c r="AO106" s="19">
        <f t="shared" si="107"/>
        <v>0</v>
      </c>
      <c r="AS106" s="33">
        <f t="shared" si="108"/>
        <v>0</v>
      </c>
      <c r="BD106" s="44">
        <f t="shared" si="109"/>
        <v>0</v>
      </c>
      <c r="BL106" s="57">
        <f t="shared" si="98"/>
        <v>1</v>
      </c>
      <c r="BN106" s="9">
        <f t="shared" si="110"/>
        <v>0</v>
      </c>
      <c r="BO106" s="9">
        <v>4</v>
      </c>
      <c r="BP106" s="9">
        <v>0</v>
      </c>
      <c r="BQ106" s="9">
        <v>4</v>
      </c>
      <c r="BS106" s="9" t="s">
        <v>177</v>
      </c>
      <c r="BW106" s="9">
        <f t="shared" si="111"/>
        <v>0</v>
      </c>
      <c r="BX106" s="9">
        <f t="shared" si="112"/>
        <v>0</v>
      </c>
      <c r="BY106" s="9">
        <f t="shared" si="113"/>
        <v>0</v>
      </c>
      <c r="BZ106" s="9">
        <f t="shared" si="114"/>
        <v>0</v>
      </c>
      <c r="CA106" s="9">
        <f t="shared" si="115"/>
        <v>0</v>
      </c>
      <c r="CB106" s="9">
        <f t="shared" si="116"/>
        <v>0</v>
      </c>
      <c r="CC106" s="9">
        <f t="shared" si="117"/>
        <v>0</v>
      </c>
      <c r="CD106" s="9">
        <f t="shared" si="118"/>
        <v>0</v>
      </c>
      <c r="CE106" s="9">
        <f t="shared" si="119"/>
        <v>0</v>
      </c>
      <c r="CF106" s="9">
        <f t="shared" si="65"/>
        <v>0</v>
      </c>
      <c r="CG106" s="9">
        <f t="shared" si="120"/>
        <v>0</v>
      </c>
      <c r="CI106" s="9">
        <f t="shared" si="121"/>
        <v>0</v>
      </c>
      <c r="CK106" s="9">
        <f t="shared" si="122"/>
        <v>1</v>
      </c>
      <c r="CM106" s="9">
        <f t="shared" si="123"/>
        <v>0</v>
      </c>
      <c r="CN106" s="9">
        <f t="shared" si="124"/>
        <v>0</v>
      </c>
      <c r="CO106" s="9">
        <f t="shared" si="125"/>
        <v>1</v>
      </c>
      <c r="CQ106" s="9">
        <f t="shared" si="126"/>
        <v>0</v>
      </c>
      <c r="CR106" s="9">
        <f t="shared" si="127"/>
        <v>0</v>
      </c>
      <c r="CS106" s="9">
        <f t="shared" si="128"/>
        <v>1</v>
      </c>
      <c r="CU106" s="9">
        <f t="shared" si="129"/>
        <v>0</v>
      </c>
      <c r="CV106" s="9">
        <f t="shared" si="66"/>
        <v>0</v>
      </c>
    </row>
    <row r="107" spans="1:100" x14ac:dyDescent="0.3">
      <c r="A107" s="9" t="s">
        <v>266</v>
      </c>
      <c r="B107" s="9" t="s">
        <v>83</v>
      </c>
      <c r="C107" s="9">
        <v>43.534939000000001</v>
      </c>
      <c r="D107" s="9">
        <v>-79.732911999999999</v>
      </c>
      <c r="E107" s="9">
        <v>19.508997954505052</v>
      </c>
      <c r="F107" s="13">
        <v>43653</v>
      </c>
      <c r="G107" s="11">
        <f t="shared" si="99"/>
        <v>0</v>
      </c>
      <c r="R107" s="32">
        <f t="shared" si="100"/>
        <v>1</v>
      </c>
      <c r="V107" s="19">
        <f t="shared" si="101"/>
        <v>1</v>
      </c>
      <c r="W107" s="18">
        <v>1</v>
      </c>
      <c r="Y107" s="35">
        <f t="shared" si="102"/>
        <v>0</v>
      </c>
      <c r="AB107" s="10">
        <f t="shared" si="103"/>
        <v>0</v>
      </c>
      <c r="AG107" s="32">
        <f t="shared" si="104"/>
        <v>0</v>
      </c>
      <c r="AJ107" s="19">
        <f t="shared" si="105"/>
        <v>0</v>
      </c>
      <c r="AL107" s="19">
        <f t="shared" si="106"/>
        <v>0</v>
      </c>
      <c r="AO107" s="19">
        <f t="shared" si="107"/>
        <v>0</v>
      </c>
      <c r="AS107" s="33">
        <f t="shared" si="108"/>
        <v>0</v>
      </c>
      <c r="BD107" s="44">
        <f t="shared" si="109"/>
        <v>0</v>
      </c>
      <c r="BL107" s="57">
        <f t="shared" si="98"/>
        <v>1</v>
      </c>
      <c r="BN107" s="9">
        <f t="shared" si="110"/>
        <v>0</v>
      </c>
      <c r="BO107" s="9">
        <v>2</v>
      </c>
      <c r="BP107" s="9">
        <v>2</v>
      </c>
      <c r="BQ107" s="9">
        <v>4</v>
      </c>
      <c r="BW107" s="9">
        <f t="shared" si="111"/>
        <v>0</v>
      </c>
      <c r="BX107" s="9">
        <f t="shared" si="112"/>
        <v>0</v>
      </c>
      <c r="BY107" s="9">
        <f t="shared" si="113"/>
        <v>1</v>
      </c>
      <c r="BZ107" s="9">
        <f t="shared" si="114"/>
        <v>0</v>
      </c>
      <c r="CA107" s="9">
        <f t="shared" si="115"/>
        <v>0</v>
      </c>
      <c r="CB107" s="9">
        <f t="shared" si="116"/>
        <v>0</v>
      </c>
      <c r="CC107" s="9">
        <f t="shared" si="117"/>
        <v>0</v>
      </c>
      <c r="CD107" s="9">
        <f t="shared" si="118"/>
        <v>0</v>
      </c>
      <c r="CE107" s="9">
        <f t="shared" si="119"/>
        <v>0</v>
      </c>
      <c r="CF107" s="9">
        <f t="shared" si="65"/>
        <v>0</v>
      </c>
      <c r="CG107" s="9">
        <f t="shared" si="120"/>
        <v>0</v>
      </c>
      <c r="CI107" s="9">
        <f t="shared" si="121"/>
        <v>0</v>
      </c>
      <c r="CK107" s="9">
        <f t="shared" si="122"/>
        <v>1</v>
      </c>
      <c r="CM107" s="9">
        <f t="shared" si="123"/>
        <v>1</v>
      </c>
      <c r="CN107" s="9">
        <f t="shared" si="124"/>
        <v>0</v>
      </c>
      <c r="CO107" s="9">
        <f t="shared" si="125"/>
        <v>0</v>
      </c>
      <c r="CQ107" s="9">
        <f t="shared" si="126"/>
        <v>1</v>
      </c>
      <c r="CR107" s="9">
        <f t="shared" si="127"/>
        <v>0</v>
      </c>
      <c r="CS107" s="9">
        <f t="shared" si="128"/>
        <v>0</v>
      </c>
      <c r="CU107" s="9">
        <f t="shared" si="129"/>
        <v>1</v>
      </c>
      <c r="CV107" s="9">
        <f t="shared" si="66"/>
        <v>1</v>
      </c>
    </row>
    <row r="108" spans="1:100" x14ac:dyDescent="0.3">
      <c r="A108" s="9" t="s">
        <v>280</v>
      </c>
      <c r="B108" s="9" t="s">
        <v>79</v>
      </c>
      <c r="C108" s="9">
        <v>43.535065000000003</v>
      </c>
      <c r="D108" s="9">
        <v>-79.721652000000006</v>
      </c>
      <c r="E108" s="9">
        <v>18.997972198905334</v>
      </c>
      <c r="F108" s="13">
        <v>43655</v>
      </c>
      <c r="G108" s="11">
        <f t="shared" si="99"/>
        <v>0</v>
      </c>
      <c r="R108" s="32">
        <f t="shared" si="100"/>
        <v>0</v>
      </c>
      <c r="V108" s="19">
        <f t="shared" si="101"/>
        <v>0</v>
      </c>
      <c r="Y108" s="35">
        <f t="shared" si="102"/>
        <v>0</v>
      </c>
      <c r="AB108" s="10">
        <f t="shared" si="103"/>
        <v>0</v>
      </c>
      <c r="AG108" s="32">
        <f t="shared" si="104"/>
        <v>2</v>
      </c>
      <c r="AJ108" s="19">
        <f t="shared" si="105"/>
        <v>0</v>
      </c>
      <c r="AL108" s="19">
        <f t="shared" si="106"/>
        <v>0</v>
      </c>
      <c r="AO108" s="19">
        <f t="shared" si="107"/>
        <v>0</v>
      </c>
      <c r="AS108" s="33">
        <f t="shared" si="108"/>
        <v>2</v>
      </c>
      <c r="AU108" s="18">
        <v>2</v>
      </c>
      <c r="BD108" s="44">
        <f t="shared" si="109"/>
        <v>0</v>
      </c>
      <c r="BI108" s="26">
        <v>1</v>
      </c>
      <c r="BL108" s="57">
        <f t="shared" si="98"/>
        <v>3</v>
      </c>
      <c r="BN108" s="9">
        <f t="shared" si="110"/>
        <v>0</v>
      </c>
      <c r="BO108" s="9">
        <v>3</v>
      </c>
      <c r="BP108" s="9">
        <v>1</v>
      </c>
      <c r="BQ108" s="9">
        <v>4</v>
      </c>
      <c r="BW108" s="9">
        <f t="shared" si="111"/>
        <v>2</v>
      </c>
      <c r="BX108" s="9">
        <f t="shared" si="112"/>
        <v>0</v>
      </c>
      <c r="BY108" s="9">
        <f t="shared" si="113"/>
        <v>0</v>
      </c>
      <c r="BZ108" s="9">
        <f t="shared" si="114"/>
        <v>0</v>
      </c>
      <c r="CA108" s="9">
        <f t="shared" si="115"/>
        <v>0</v>
      </c>
      <c r="CB108" s="9">
        <f t="shared" si="116"/>
        <v>0</v>
      </c>
      <c r="CC108" s="9">
        <f t="shared" si="117"/>
        <v>0</v>
      </c>
      <c r="CD108" s="9">
        <f t="shared" si="118"/>
        <v>0</v>
      </c>
      <c r="CE108" s="9">
        <f t="shared" si="119"/>
        <v>0</v>
      </c>
      <c r="CF108" s="9">
        <f t="shared" si="65"/>
        <v>0</v>
      </c>
      <c r="CG108" s="9">
        <f t="shared" si="120"/>
        <v>0</v>
      </c>
      <c r="CI108" s="9">
        <f t="shared" si="121"/>
        <v>3</v>
      </c>
      <c r="CK108" s="9">
        <f t="shared" si="122"/>
        <v>2</v>
      </c>
      <c r="CM108" s="9">
        <f t="shared" si="123"/>
        <v>3</v>
      </c>
      <c r="CN108" s="9">
        <f t="shared" si="124"/>
        <v>0</v>
      </c>
      <c r="CO108" s="9">
        <f t="shared" si="125"/>
        <v>0</v>
      </c>
      <c r="CQ108" s="9">
        <f t="shared" si="126"/>
        <v>2</v>
      </c>
      <c r="CR108" s="9">
        <f t="shared" si="127"/>
        <v>0</v>
      </c>
      <c r="CS108" s="9">
        <f t="shared" si="128"/>
        <v>0</v>
      </c>
      <c r="CU108" s="9">
        <f t="shared" si="129"/>
        <v>2</v>
      </c>
      <c r="CV108" s="9">
        <f t="shared" si="66"/>
        <v>1</v>
      </c>
    </row>
    <row r="109" spans="1:100" x14ac:dyDescent="0.3">
      <c r="A109" s="9" t="s">
        <v>280</v>
      </c>
      <c r="B109" s="9" t="s">
        <v>82</v>
      </c>
      <c r="C109" s="9">
        <v>43.535065000000003</v>
      </c>
      <c r="D109" s="9">
        <v>-79.721652000000006</v>
      </c>
      <c r="E109" s="9">
        <v>18.997972198905334</v>
      </c>
      <c r="F109" s="13">
        <v>43655</v>
      </c>
      <c r="G109" s="11">
        <f t="shared" si="99"/>
        <v>0</v>
      </c>
      <c r="R109" s="32">
        <f t="shared" si="100"/>
        <v>0</v>
      </c>
      <c r="V109" s="19">
        <f t="shared" si="101"/>
        <v>0</v>
      </c>
      <c r="Y109" s="35">
        <f t="shared" si="102"/>
        <v>0</v>
      </c>
      <c r="AB109" s="10">
        <f t="shared" si="103"/>
        <v>0</v>
      </c>
      <c r="AG109" s="32">
        <f t="shared" si="104"/>
        <v>0</v>
      </c>
      <c r="AJ109" s="19">
        <f t="shared" si="105"/>
        <v>0</v>
      </c>
      <c r="AL109" s="19">
        <f t="shared" si="106"/>
        <v>0</v>
      </c>
      <c r="AO109" s="19">
        <f t="shared" si="107"/>
        <v>0</v>
      </c>
      <c r="AS109" s="33">
        <f t="shared" si="108"/>
        <v>0</v>
      </c>
      <c r="BD109" s="44">
        <f t="shared" si="109"/>
        <v>0</v>
      </c>
      <c r="BI109" s="26">
        <v>1</v>
      </c>
      <c r="BL109" s="57">
        <f t="shared" si="98"/>
        <v>1</v>
      </c>
      <c r="BN109" s="9">
        <f t="shared" si="110"/>
        <v>1</v>
      </c>
      <c r="BO109" s="9">
        <v>4</v>
      </c>
      <c r="BP109" s="9">
        <v>1</v>
      </c>
      <c r="BQ109" s="9">
        <v>6</v>
      </c>
      <c r="BS109" s="9" t="s">
        <v>179</v>
      </c>
      <c r="BW109" s="9">
        <f t="shared" si="111"/>
        <v>0</v>
      </c>
      <c r="BX109" s="9">
        <f t="shared" si="112"/>
        <v>0</v>
      </c>
      <c r="BY109" s="9">
        <f t="shared" si="113"/>
        <v>0</v>
      </c>
      <c r="BZ109" s="9">
        <f t="shared" si="114"/>
        <v>0</v>
      </c>
      <c r="CA109" s="9">
        <f t="shared" si="115"/>
        <v>0</v>
      </c>
      <c r="CB109" s="9">
        <f t="shared" si="116"/>
        <v>0</v>
      </c>
      <c r="CC109" s="9">
        <f t="shared" si="117"/>
        <v>0</v>
      </c>
      <c r="CD109" s="9">
        <f t="shared" si="118"/>
        <v>0</v>
      </c>
      <c r="CE109" s="9">
        <f t="shared" si="119"/>
        <v>0</v>
      </c>
      <c r="CF109" s="9">
        <f t="shared" ref="CF109:CF171" si="130">CC109+CE109</f>
        <v>0</v>
      </c>
      <c r="CG109" s="9">
        <f t="shared" si="120"/>
        <v>0</v>
      </c>
      <c r="CI109" s="9">
        <f t="shared" si="121"/>
        <v>1</v>
      </c>
      <c r="CK109" s="9">
        <f t="shared" si="122"/>
        <v>0</v>
      </c>
      <c r="CM109" s="9">
        <f t="shared" si="123"/>
        <v>1</v>
      </c>
      <c r="CN109" s="9">
        <f t="shared" si="124"/>
        <v>0</v>
      </c>
      <c r="CO109" s="9">
        <f t="shared" si="125"/>
        <v>0</v>
      </c>
      <c r="CQ109" s="9">
        <f t="shared" si="126"/>
        <v>0</v>
      </c>
      <c r="CR109" s="9">
        <f t="shared" si="127"/>
        <v>0</v>
      </c>
      <c r="CS109" s="9">
        <f t="shared" si="128"/>
        <v>0</v>
      </c>
      <c r="CU109" s="9">
        <f t="shared" si="129"/>
        <v>1</v>
      </c>
      <c r="CV109" s="9">
        <f t="shared" ref="CV109:CV171" si="131" xml:space="preserve"> COUNTIF(BW109:CG109, "&gt;0")</f>
        <v>0</v>
      </c>
    </row>
    <row r="110" spans="1:100" x14ac:dyDescent="0.3">
      <c r="A110" s="9" t="s">
        <v>280</v>
      </c>
      <c r="B110" s="9" t="s">
        <v>83</v>
      </c>
      <c r="C110" s="9">
        <v>43.535065000000003</v>
      </c>
      <c r="D110" s="9">
        <v>-79.721652000000006</v>
      </c>
      <c r="E110" s="9">
        <v>18.997972198905334</v>
      </c>
      <c r="F110" s="13">
        <v>43655</v>
      </c>
      <c r="G110" s="11">
        <f t="shared" si="99"/>
        <v>0</v>
      </c>
      <c r="R110" s="32">
        <f t="shared" si="100"/>
        <v>0</v>
      </c>
      <c r="V110" s="19">
        <f t="shared" si="101"/>
        <v>0</v>
      </c>
      <c r="Y110" s="35">
        <f t="shared" si="102"/>
        <v>0</v>
      </c>
      <c r="AB110" s="10">
        <f t="shared" si="103"/>
        <v>0</v>
      </c>
      <c r="AG110" s="32">
        <f t="shared" si="104"/>
        <v>1</v>
      </c>
      <c r="AJ110" s="19">
        <f t="shared" si="105"/>
        <v>0</v>
      </c>
      <c r="AL110" s="19">
        <f t="shared" si="106"/>
        <v>0</v>
      </c>
      <c r="AO110" s="19">
        <f t="shared" si="107"/>
        <v>0</v>
      </c>
      <c r="AS110" s="33">
        <f t="shared" si="108"/>
        <v>1</v>
      </c>
      <c r="AW110" s="18">
        <v>1</v>
      </c>
      <c r="BD110" s="44">
        <f t="shared" si="109"/>
        <v>0</v>
      </c>
      <c r="BI110" s="26">
        <v>1</v>
      </c>
      <c r="BL110" s="57">
        <f t="shared" si="98"/>
        <v>2</v>
      </c>
      <c r="BN110" s="9">
        <f t="shared" si="110"/>
        <v>1</v>
      </c>
      <c r="BO110" s="9">
        <v>5</v>
      </c>
      <c r="BP110" s="9">
        <v>0</v>
      </c>
      <c r="BQ110" s="9">
        <v>6</v>
      </c>
      <c r="BS110" s="9" t="s">
        <v>181</v>
      </c>
      <c r="BW110" s="9">
        <f t="shared" si="111"/>
        <v>1</v>
      </c>
      <c r="BX110" s="9">
        <f t="shared" si="112"/>
        <v>0</v>
      </c>
      <c r="BY110" s="9">
        <f t="shared" si="113"/>
        <v>0</v>
      </c>
      <c r="BZ110" s="9">
        <f t="shared" si="114"/>
        <v>0</v>
      </c>
      <c r="CA110" s="9">
        <f t="shared" si="115"/>
        <v>0</v>
      </c>
      <c r="CB110" s="9">
        <f t="shared" si="116"/>
        <v>0</v>
      </c>
      <c r="CC110" s="9">
        <f t="shared" si="117"/>
        <v>0</v>
      </c>
      <c r="CD110" s="9">
        <f t="shared" si="118"/>
        <v>0</v>
      </c>
      <c r="CE110" s="9">
        <f t="shared" si="119"/>
        <v>0</v>
      </c>
      <c r="CF110" s="9">
        <f t="shared" si="130"/>
        <v>0</v>
      </c>
      <c r="CG110" s="9">
        <f t="shared" si="120"/>
        <v>0</v>
      </c>
      <c r="CI110" s="9">
        <f t="shared" si="121"/>
        <v>2</v>
      </c>
      <c r="CK110" s="9">
        <f t="shared" si="122"/>
        <v>1</v>
      </c>
      <c r="CM110" s="9">
        <f t="shared" si="123"/>
        <v>2</v>
      </c>
      <c r="CN110" s="9">
        <f t="shared" si="124"/>
        <v>0</v>
      </c>
      <c r="CO110" s="9">
        <f t="shared" si="125"/>
        <v>0</v>
      </c>
      <c r="CQ110" s="9">
        <f t="shared" si="126"/>
        <v>1</v>
      </c>
      <c r="CR110" s="9">
        <f t="shared" si="127"/>
        <v>0</v>
      </c>
      <c r="CS110" s="9">
        <f t="shared" si="128"/>
        <v>0</v>
      </c>
      <c r="CU110" s="9">
        <f t="shared" si="129"/>
        <v>2</v>
      </c>
      <c r="CV110" s="9">
        <f t="shared" si="131"/>
        <v>1</v>
      </c>
    </row>
    <row r="111" spans="1:100" x14ac:dyDescent="0.3">
      <c r="A111" s="9" t="s">
        <v>259</v>
      </c>
      <c r="B111" s="9" t="s">
        <v>79</v>
      </c>
      <c r="C111" s="9">
        <v>43.669676000000003</v>
      </c>
      <c r="D111" s="9">
        <v>-79.422881000000004</v>
      </c>
      <c r="E111" s="9">
        <v>2.2919132492652632</v>
      </c>
      <c r="F111" s="13">
        <v>43650</v>
      </c>
      <c r="G111" s="11">
        <f t="shared" si="99"/>
        <v>0</v>
      </c>
      <c r="R111" s="32">
        <f t="shared" si="100"/>
        <v>0</v>
      </c>
      <c r="V111" s="19">
        <f t="shared" si="101"/>
        <v>0</v>
      </c>
      <c r="Y111" s="35">
        <f t="shared" si="102"/>
        <v>0</v>
      </c>
      <c r="AB111" s="10">
        <f t="shared" si="103"/>
        <v>0</v>
      </c>
      <c r="AG111" s="32">
        <f t="shared" si="104"/>
        <v>1</v>
      </c>
      <c r="AH111" s="29">
        <v>1</v>
      </c>
      <c r="AJ111" s="19">
        <f t="shared" si="105"/>
        <v>0</v>
      </c>
      <c r="AL111" s="19">
        <f t="shared" si="106"/>
        <v>0</v>
      </c>
      <c r="AO111" s="19">
        <f t="shared" si="107"/>
        <v>0</v>
      </c>
      <c r="AS111" s="33">
        <f t="shared" si="108"/>
        <v>0</v>
      </c>
      <c r="BD111" s="44">
        <f t="shared" si="109"/>
        <v>0</v>
      </c>
      <c r="BL111" s="57">
        <f t="shared" si="98"/>
        <v>1</v>
      </c>
      <c r="BN111" s="9">
        <f t="shared" si="110"/>
        <v>0</v>
      </c>
      <c r="BO111" s="9">
        <v>2</v>
      </c>
      <c r="BP111" s="9">
        <v>1</v>
      </c>
      <c r="BQ111" s="9">
        <v>3</v>
      </c>
      <c r="BW111" s="9">
        <f t="shared" si="111"/>
        <v>0</v>
      </c>
      <c r="BX111" s="9">
        <f t="shared" si="112"/>
        <v>0</v>
      </c>
      <c r="BY111" s="9">
        <f t="shared" si="113"/>
        <v>0</v>
      </c>
      <c r="BZ111" s="9">
        <f t="shared" si="114"/>
        <v>0</v>
      </c>
      <c r="CA111" s="9">
        <f t="shared" si="115"/>
        <v>0</v>
      </c>
      <c r="CB111" s="9">
        <f t="shared" si="116"/>
        <v>0</v>
      </c>
      <c r="CC111" s="9">
        <f t="shared" si="117"/>
        <v>0</v>
      </c>
      <c r="CD111" s="9">
        <f t="shared" si="118"/>
        <v>0</v>
      </c>
      <c r="CE111" s="9">
        <f t="shared" si="119"/>
        <v>0</v>
      </c>
      <c r="CF111" s="9">
        <f t="shared" si="130"/>
        <v>0</v>
      </c>
      <c r="CG111" s="9">
        <f t="shared" si="120"/>
        <v>0</v>
      </c>
      <c r="CI111" s="9">
        <f t="shared" si="121"/>
        <v>0</v>
      </c>
      <c r="CK111" s="9">
        <f t="shared" si="122"/>
        <v>1</v>
      </c>
      <c r="CM111" s="9">
        <f t="shared" si="123"/>
        <v>0</v>
      </c>
      <c r="CN111" s="9">
        <f t="shared" si="124"/>
        <v>0</v>
      </c>
      <c r="CO111" s="9">
        <f t="shared" si="125"/>
        <v>1</v>
      </c>
      <c r="CQ111" s="9">
        <f t="shared" si="126"/>
        <v>0</v>
      </c>
      <c r="CR111" s="9">
        <f t="shared" si="127"/>
        <v>0</v>
      </c>
      <c r="CS111" s="9">
        <f t="shared" si="128"/>
        <v>1</v>
      </c>
      <c r="CU111" s="9">
        <f t="shared" si="129"/>
        <v>0</v>
      </c>
      <c r="CV111" s="9">
        <f t="shared" si="131"/>
        <v>0</v>
      </c>
    </row>
    <row r="112" spans="1:100" x14ac:dyDescent="0.3">
      <c r="A112" s="9" t="s">
        <v>259</v>
      </c>
      <c r="B112" s="9" t="s">
        <v>82</v>
      </c>
      <c r="C112" s="9">
        <v>43.669676000000003</v>
      </c>
      <c r="D112" s="9">
        <v>-79.422881000000004</v>
      </c>
      <c r="E112" s="9">
        <v>2.2919132492652632</v>
      </c>
      <c r="F112" s="13">
        <v>43650</v>
      </c>
      <c r="G112" s="11">
        <f t="shared" si="99"/>
        <v>0</v>
      </c>
      <c r="R112" s="32">
        <f t="shared" si="100"/>
        <v>0</v>
      </c>
      <c r="V112" s="19">
        <f t="shared" si="101"/>
        <v>0</v>
      </c>
      <c r="Y112" s="35">
        <f t="shared" si="102"/>
        <v>0</v>
      </c>
      <c r="AB112" s="10">
        <f t="shared" si="103"/>
        <v>0</v>
      </c>
      <c r="AG112" s="32">
        <f t="shared" si="104"/>
        <v>1</v>
      </c>
      <c r="AJ112" s="19">
        <f t="shared" si="105"/>
        <v>0</v>
      </c>
      <c r="AL112" s="19">
        <f t="shared" si="106"/>
        <v>0</v>
      </c>
      <c r="AO112" s="19">
        <f t="shared" si="107"/>
        <v>0</v>
      </c>
      <c r="AS112" s="33">
        <f t="shared" si="108"/>
        <v>1</v>
      </c>
      <c r="AW112" s="18">
        <v>1</v>
      </c>
      <c r="BD112" s="44">
        <f t="shared" si="109"/>
        <v>0</v>
      </c>
      <c r="BL112" s="57">
        <f t="shared" si="98"/>
        <v>1</v>
      </c>
      <c r="BN112" s="9">
        <f t="shared" si="110"/>
        <v>0</v>
      </c>
      <c r="BO112" s="9">
        <v>3</v>
      </c>
      <c r="BP112" s="9">
        <v>1</v>
      </c>
      <c r="BQ112" s="9">
        <v>4</v>
      </c>
      <c r="BS112" s="9" t="s">
        <v>182</v>
      </c>
      <c r="BW112" s="9">
        <f t="shared" si="111"/>
        <v>1</v>
      </c>
      <c r="BX112" s="9">
        <f t="shared" si="112"/>
        <v>0</v>
      </c>
      <c r="BY112" s="9">
        <f t="shared" si="113"/>
        <v>0</v>
      </c>
      <c r="BZ112" s="9">
        <f t="shared" si="114"/>
        <v>0</v>
      </c>
      <c r="CA112" s="9">
        <f t="shared" si="115"/>
        <v>0</v>
      </c>
      <c r="CB112" s="9">
        <f t="shared" si="116"/>
        <v>0</v>
      </c>
      <c r="CC112" s="9">
        <f t="shared" si="117"/>
        <v>0</v>
      </c>
      <c r="CD112" s="9">
        <f t="shared" si="118"/>
        <v>0</v>
      </c>
      <c r="CE112" s="9">
        <f t="shared" si="119"/>
        <v>0</v>
      </c>
      <c r="CF112" s="9">
        <f t="shared" si="130"/>
        <v>0</v>
      </c>
      <c r="CG112" s="9">
        <f t="shared" si="120"/>
        <v>0</v>
      </c>
      <c r="CI112" s="9">
        <f t="shared" si="121"/>
        <v>1</v>
      </c>
      <c r="CK112" s="9">
        <f t="shared" si="122"/>
        <v>1</v>
      </c>
      <c r="CM112" s="9">
        <f t="shared" si="123"/>
        <v>1</v>
      </c>
      <c r="CN112" s="9">
        <f t="shared" si="124"/>
        <v>0</v>
      </c>
      <c r="CO112" s="9">
        <f t="shared" si="125"/>
        <v>0</v>
      </c>
      <c r="CQ112" s="9">
        <f t="shared" si="126"/>
        <v>1</v>
      </c>
      <c r="CR112" s="9">
        <f t="shared" si="127"/>
        <v>0</v>
      </c>
      <c r="CS112" s="9">
        <f t="shared" si="128"/>
        <v>0</v>
      </c>
      <c r="CU112" s="9">
        <f t="shared" si="129"/>
        <v>1</v>
      </c>
      <c r="CV112" s="9">
        <f t="shared" si="131"/>
        <v>1</v>
      </c>
    </row>
    <row r="113" spans="1:100" x14ac:dyDescent="0.3">
      <c r="A113" s="9" t="s">
        <v>259</v>
      </c>
      <c r="B113" s="9" t="s">
        <v>83</v>
      </c>
      <c r="C113" s="9">
        <v>43.669676000000003</v>
      </c>
      <c r="D113" s="9">
        <v>-79.422881000000004</v>
      </c>
      <c r="E113" s="9">
        <v>2.2919132492652632</v>
      </c>
      <c r="F113" s="13">
        <v>43650</v>
      </c>
      <c r="G113" s="11">
        <f t="shared" si="99"/>
        <v>0</v>
      </c>
      <c r="R113" s="32">
        <f t="shared" si="100"/>
        <v>0</v>
      </c>
      <c r="V113" s="19">
        <f t="shared" si="101"/>
        <v>0</v>
      </c>
      <c r="Y113" s="35">
        <f t="shared" si="102"/>
        <v>0</v>
      </c>
      <c r="AB113" s="10">
        <f t="shared" si="103"/>
        <v>0</v>
      </c>
      <c r="AG113" s="32">
        <f t="shared" si="104"/>
        <v>0</v>
      </c>
      <c r="AJ113" s="19">
        <f t="shared" si="105"/>
        <v>0</v>
      </c>
      <c r="AL113" s="19">
        <f t="shared" si="106"/>
        <v>0</v>
      </c>
      <c r="AO113" s="19">
        <f t="shared" si="107"/>
        <v>0</v>
      </c>
      <c r="AS113" s="33">
        <f t="shared" si="108"/>
        <v>0</v>
      </c>
      <c r="BD113" s="44">
        <f t="shared" si="109"/>
        <v>0</v>
      </c>
      <c r="BL113" s="57">
        <f t="shared" si="98"/>
        <v>0</v>
      </c>
      <c r="BN113" s="9">
        <f t="shared" si="110"/>
        <v>0</v>
      </c>
      <c r="BO113" s="9">
        <v>3</v>
      </c>
      <c r="BP113" s="9">
        <v>1</v>
      </c>
      <c r="BQ113" s="9">
        <v>4</v>
      </c>
      <c r="BS113" s="9" t="s">
        <v>184</v>
      </c>
      <c r="BW113" s="9">
        <f t="shared" si="111"/>
        <v>0</v>
      </c>
      <c r="BX113" s="9">
        <f t="shared" si="112"/>
        <v>0</v>
      </c>
      <c r="BY113" s="9">
        <f t="shared" si="113"/>
        <v>0</v>
      </c>
      <c r="BZ113" s="9">
        <f t="shared" si="114"/>
        <v>0</v>
      </c>
      <c r="CA113" s="9">
        <f t="shared" si="115"/>
        <v>0</v>
      </c>
      <c r="CB113" s="9">
        <f t="shared" si="116"/>
        <v>0</v>
      </c>
      <c r="CC113" s="9">
        <f t="shared" si="117"/>
        <v>0</v>
      </c>
      <c r="CD113" s="9">
        <f t="shared" si="118"/>
        <v>0</v>
      </c>
      <c r="CE113" s="9">
        <f t="shared" si="119"/>
        <v>0</v>
      </c>
      <c r="CF113" s="9">
        <f t="shared" si="130"/>
        <v>0</v>
      </c>
      <c r="CG113" s="9">
        <f t="shared" si="120"/>
        <v>0</v>
      </c>
      <c r="CI113" s="9">
        <f t="shared" si="121"/>
        <v>0</v>
      </c>
      <c r="CK113" s="9">
        <f t="shared" si="122"/>
        <v>0</v>
      </c>
      <c r="CM113" s="9">
        <f t="shared" si="123"/>
        <v>0</v>
      </c>
      <c r="CN113" s="9">
        <f t="shared" si="124"/>
        <v>0</v>
      </c>
      <c r="CO113" s="9">
        <f t="shared" si="125"/>
        <v>0</v>
      </c>
      <c r="CQ113" s="9">
        <f t="shared" si="126"/>
        <v>0</v>
      </c>
      <c r="CR113" s="9">
        <f t="shared" si="127"/>
        <v>0</v>
      </c>
      <c r="CS113" s="9">
        <f t="shared" si="128"/>
        <v>0</v>
      </c>
      <c r="CU113" s="9">
        <f t="shared" si="129"/>
        <v>0</v>
      </c>
      <c r="CV113" s="9">
        <f t="shared" si="131"/>
        <v>0</v>
      </c>
    </row>
    <row r="114" spans="1:100" x14ac:dyDescent="0.3">
      <c r="A114" s="9" t="s">
        <v>258</v>
      </c>
      <c r="B114" s="9" t="s">
        <v>79</v>
      </c>
      <c r="C114" s="9">
        <v>43.680726</v>
      </c>
      <c r="D114" s="9">
        <v>-79.411250999999993</v>
      </c>
      <c r="E114" s="9">
        <v>2.2676667969489746</v>
      </c>
      <c r="F114" s="13">
        <v>43650</v>
      </c>
      <c r="G114" s="11">
        <f t="shared" si="99"/>
        <v>0</v>
      </c>
      <c r="R114" s="32">
        <f t="shared" si="100"/>
        <v>0</v>
      </c>
      <c r="V114" s="19">
        <f t="shared" si="101"/>
        <v>0</v>
      </c>
      <c r="Y114" s="35">
        <f t="shared" si="102"/>
        <v>0</v>
      </c>
      <c r="AB114" s="10">
        <f t="shared" si="103"/>
        <v>0</v>
      </c>
      <c r="AG114" s="32">
        <f t="shared" si="104"/>
        <v>1</v>
      </c>
      <c r="AH114" s="29">
        <v>1</v>
      </c>
      <c r="AJ114" s="19">
        <f t="shared" si="105"/>
        <v>0</v>
      </c>
      <c r="AL114" s="19">
        <f t="shared" si="106"/>
        <v>0</v>
      </c>
      <c r="AO114" s="19">
        <f t="shared" si="107"/>
        <v>0</v>
      </c>
      <c r="AS114" s="33">
        <f t="shared" si="108"/>
        <v>0</v>
      </c>
      <c r="BD114" s="44">
        <f t="shared" si="109"/>
        <v>0</v>
      </c>
      <c r="BL114" s="57">
        <f t="shared" si="98"/>
        <v>1</v>
      </c>
      <c r="BN114" s="9">
        <f t="shared" si="110"/>
        <v>0</v>
      </c>
      <c r="BO114" s="9">
        <v>3</v>
      </c>
      <c r="BP114" s="9">
        <v>1</v>
      </c>
      <c r="BQ114" s="9">
        <v>4</v>
      </c>
      <c r="BS114" s="9" t="s">
        <v>185</v>
      </c>
      <c r="BW114" s="9">
        <f t="shared" si="111"/>
        <v>0</v>
      </c>
      <c r="BX114" s="9">
        <f t="shared" si="112"/>
        <v>0</v>
      </c>
      <c r="BY114" s="9">
        <f t="shared" si="113"/>
        <v>0</v>
      </c>
      <c r="BZ114" s="9">
        <f t="shared" si="114"/>
        <v>0</v>
      </c>
      <c r="CA114" s="9">
        <f t="shared" si="115"/>
        <v>0</v>
      </c>
      <c r="CB114" s="9">
        <f t="shared" si="116"/>
        <v>0</v>
      </c>
      <c r="CC114" s="9">
        <f t="shared" si="117"/>
        <v>0</v>
      </c>
      <c r="CD114" s="9">
        <f t="shared" si="118"/>
        <v>0</v>
      </c>
      <c r="CE114" s="9">
        <f t="shared" si="119"/>
        <v>0</v>
      </c>
      <c r="CF114" s="9">
        <f t="shared" si="130"/>
        <v>0</v>
      </c>
      <c r="CG114" s="9">
        <f t="shared" si="120"/>
        <v>0</v>
      </c>
      <c r="CI114" s="9">
        <f t="shared" si="121"/>
        <v>0</v>
      </c>
      <c r="CK114" s="9">
        <f t="shared" si="122"/>
        <v>1</v>
      </c>
      <c r="CM114" s="9">
        <f t="shared" si="123"/>
        <v>0</v>
      </c>
      <c r="CN114" s="9">
        <f t="shared" si="124"/>
        <v>0</v>
      </c>
      <c r="CO114" s="9">
        <f t="shared" si="125"/>
        <v>1</v>
      </c>
      <c r="CQ114" s="9">
        <f t="shared" si="126"/>
        <v>0</v>
      </c>
      <c r="CR114" s="9">
        <f t="shared" si="127"/>
        <v>0</v>
      </c>
      <c r="CS114" s="9">
        <f t="shared" si="128"/>
        <v>1</v>
      </c>
      <c r="CU114" s="9">
        <f t="shared" si="129"/>
        <v>0</v>
      </c>
      <c r="CV114" s="9">
        <f t="shared" si="131"/>
        <v>0</v>
      </c>
    </row>
    <row r="115" spans="1:100" x14ac:dyDescent="0.3">
      <c r="A115" s="9" t="s">
        <v>258</v>
      </c>
      <c r="B115" s="9" t="s">
        <v>82</v>
      </c>
      <c r="C115" s="9">
        <v>43.680726</v>
      </c>
      <c r="D115" s="9">
        <v>-79.411250999999993</v>
      </c>
      <c r="E115" s="9">
        <v>2.2676667969489746</v>
      </c>
      <c r="F115" s="13">
        <v>43650</v>
      </c>
      <c r="G115" s="11">
        <f t="shared" si="99"/>
        <v>0</v>
      </c>
      <c r="R115" s="32">
        <f t="shared" si="100"/>
        <v>0</v>
      </c>
      <c r="V115" s="19">
        <f t="shared" si="101"/>
        <v>0</v>
      </c>
      <c r="Y115" s="35">
        <f t="shared" si="102"/>
        <v>0</v>
      </c>
      <c r="AB115" s="10">
        <f t="shared" si="103"/>
        <v>0</v>
      </c>
      <c r="AG115" s="32">
        <f t="shared" si="104"/>
        <v>0</v>
      </c>
      <c r="AJ115" s="19">
        <f t="shared" si="105"/>
        <v>0</v>
      </c>
      <c r="AL115" s="19">
        <f t="shared" si="106"/>
        <v>0</v>
      </c>
      <c r="AO115" s="19">
        <f t="shared" si="107"/>
        <v>0</v>
      </c>
      <c r="AS115" s="33">
        <f t="shared" si="108"/>
        <v>0</v>
      </c>
      <c r="BD115" s="44">
        <f t="shared" si="109"/>
        <v>0</v>
      </c>
      <c r="BL115" s="57">
        <f t="shared" si="98"/>
        <v>0</v>
      </c>
      <c r="BN115" s="9">
        <f t="shared" si="110"/>
        <v>0</v>
      </c>
      <c r="BO115" s="9">
        <v>2</v>
      </c>
      <c r="BP115" s="9">
        <v>3</v>
      </c>
      <c r="BQ115" s="9">
        <v>5</v>
      </c>
      <c r="BS115" s="9" t="s">
        <v>187</v>
      </c>
      <c r="BW115" s="9">
        <f t="shared" si="111"/>
        <v>0</v>
      </c>
      <c r="BX115" s="9">
        <f t="shared" si="112"/>
        <v>0</v>
      </c>
      <c r="BY115" s="9">
        <f t="shared" si="113"/>
        <v>0</v>
      </c>
      <c r="BZ115" s="9">
        <f t="shared" si="114"/>
        <v>0</v>
      </c>
      <c r="CA115" s="9">
        <f t="shared" si="115"/>
        <v>0</v>
      </c>
      <c r="CB115" s="9">
        <f t="shared" si="116"/>
        <v>0</v>
      </c>
      <c r="CC115" s="9">
        <f t="shared" si="117"/>
        <v>0</v>
      </c>
      <c r="CD115" s="9">
        <f t="shared" si="118"/>
        <v>0</v>
      </c>
      <c r="CE115" s="9">
        <f t="shared" si="119"/>
        <v>0</v>
      </c>
      <c r="CF115" s="9">
        <f t="shared" si="130"/>
        <v>0</v>
      </c>
      <c r="CG115" s="9">
        <f t="shared" si="120"/>
        <v>0</v>
      </c>
      <c r="CI115" s="9">
        <f t="shared" si="121"/>
        <v>0</v>
      </c>
      <c r="CK115" s="9">
        <f t="shared" si="122"/>
        <v>0</v>
      </c>
      <c r="CM115" s="9">
        <f t="shared" si="123"/>
        <v>0</v>
      </c>
      <c r="CN115" s="9">
        <f t="shared" si="124"/>
        <v>0</v>
      </c>
      <c r="CO115" s="9">
        <f t="shared" si="125"/>
        <v>0</v>
      </c>
      <c r="CQ115" s="9">
        <f t="shared" si="126"/>
        <v>0</v>
      </c>
      <c r="CR115" s="9">
        <f t="shared" si="127"/>
        <v>0</v>
      </c>
      <c r="CS115" s="9">
        <f t="shared" si="128"/>
        <v>0</v>
      </c>
      <c r="CU115" s="9">
        <f t="shared" si="129"/>
        <v>0</v>
      </c>
      <c r="CV115" s="9">
        <f t="shared" si="131"/>
        <v>0</v>
      </c>
    </row>
    <row r="116" spans="1:100" x14ac:dyDescent="0.3">
      <c r="A116" s="9" t="s">
        <v>260</v>
      </c>
      <c r="B116" s="9" t="s">
        <v>79</v>
      </c>
      <c r="C116" s="9">
        <v>43.671067999999998</v>
      </c>
      <c r="D116" s="9">
        <v>-79.452408000000005</v>
      </c>
      <c r="E116" s="9">
        <v>3.7162386032683976</v>
      </c>
      <c r="F116" s="13">
        <v>43650</v>
      </c>
      <c r="G116" s="11">
        <f t="shared" si="99"/>
        <v>0</v>
      </c>
      <c r="R116" s="32">
        <f t="shared" si="100"/>
        <v>1</v>
      </c>
      <c r="S116" s="18">
        <v>1</v>
      </c>
      <c r="V116" s="19">
        <f t="shared" si="101"/>
        <v>0</v>
      </c>
      <c r="Y116" s="35">
        <f t="shared" si="102"/>
        <v>0</v>
      </c>
      <c r="AB116" s="10">
        <f t="shared" si="103"/>
        <v>0</v>
      </c>
      <c r="AG116" s="32">
        <f t="shared" si="104"/>
        <v>1</v>
      </c>
      <c r="AH116" s="29">
        <v>1</v>
      </c>
      <c r="AJ116" s="19">
        <f t="shared" si="105"/>
        <v>0</v>
      </c>
      <c r="AL116" s="19">
        <f t="shared" si="106"/>
        <v>0</v>
      </c>
      <c r="AO116" s="19">
        <f t="shared" si="107"/>
        <v>0</v>
      </c>
      <c r="AS116" s="33">
        <f t="shared" si="108"/>
        <v>0</v>
      </c>
      <c r="BD116" s="44">
        <f t="shared" si="109"/>
        <v>0</v>
      </c>
      <c r="BL116" s="57">
        <f t="shared" si="98"/>
        <v>2</v>
      </c>
      <c r="BN116" s="9">
        <f t="shared" si="110"/>
        <v>0</v>
      </c>
      <c r="BO116" s="9">
        <v>4</v>
      </c>
      <c r="BP116" s="9">
        <v>1</v>
      </c>
      <c r="BQ116" s="9">
        <v>5</v>
      </c>
      <c r="BS116" s="9" t="s">
        <v>188</v>
      </c>
      <c r="BW116" s="9">
        <f t="shared" si="111"/>
        <v>0</v>
      </c>
      <c r="BX116" s="9">
        <f t="shared" si="112"/>
        <v>0</v>
      </c>
      <c r="BY116" s="9">
        <f t="shared" si="113"/>
        <v>0</v>
      </c>
      <c r="BZ116" s="9">
        <f t="shared" si="114"/>
        <v>0</v>
      </c>
      <c r="CA116" s="9">
        <f t="shared" si="115"/>
        <v>1</v>
      </c>
      <c r="CB116" s="9">
        <f t="shared" si="116"/>
        <v>0</v>
      </c>
      <c r="CC116" s="9">
        <f t="shared" si="117"/>
        <v>0</v>
      </c>
      <c r="CD116" s="9">
        <f t="shared" si="118"/>
        <v>0</v>
      </c>
      <c r="CE116" s="9">
        <f t="shared" si="119"/>
        <v>0</v>
      </c>
      <c r="CF116" s="9">
        <f t="shared" si="130"/>
        <v>0</v>
      </c>
      <c r="CG116" s="9">
        <f t="shared" si="120"/>
        <v>0</v>
      </c>
      <c r="CI116" s="9">
        <f t="shared" si="121"/>
        <v>0</v>
      </c>
      <c r="CK116" s="9">
        <f t="shared" si="122"/>
        <v>2</v>
      </c>
      <c r="CM116" s="9">
        <f t="shared" si="123"/>
        <v>1</v>
      </c>
      <c r="CN116" s="9">
        <f t="shared" si="124"/>
        <v>0</v>
      </c>
      <c r="CO116" s="9">
        <f t="shared" si="125"/>
        <v>1</v>
      </c>
      <c r="CQ116" s="9">
        <f t="shared" si="126"/>
        <v>1</v>
      </c>
      <c r="CR116" s="9">
        <f t="shared" si="127"/>
        <v>0</v>
      </c>
      <c r="CS116" s="9">
        <f t="shared" si="128"/>
        <v>1</v>
      </c>
      <c r="CU116" s="9">
        <f t="shared" si="129"/>
        <v>1</v>
      </c>
      <c r="CV116" s="9">
        <f t="shared" si="131"/>
        <v>1</v>
      </c>
    </row>
    <row r="117" spans="1:100" x14ac:dyDescent="0.3">
      <c r="A117" s="9" t="s">
        <v>260</v>
      </c>
      <c r="B117" s="9" t="s">
        <v>82</v>
      </c>
      <c r="C117" s="9">
        <v>43.671067999999998</v>
      </c>
      <c r="D117" s="9">
        <v>-79.452408000000005</v>
      </c>
      <c r="E117" s="9">
        <v>3.7162386032683976</v>
      </c>
      <c r="F117" s="13">
        <v>43650</v>
      </c>
      <c r="G117" s="11">
        <f t="shared" si="99"/>
        <v>0</v>
      </c>
      <c r="R117" s="32">
        <f t="shared" si="100"/>
        <v>0</v>
      </c>
      <c r="V117" s="19">
        <f t="shared" si="101"/>
        <v>0</v>
      </c>
      <c r="Y117" s="35">
        <f t="shared" si="102"/>
        <v>0</v>
      </c>
      <c r="AB117" s="10">
        <f t="shared" si="103"/>
        <v>0</v>
      </c>
      <c r="AG117" s="32">
        <f t="shared" si="104"/>
        <v>0</v>
      </c>
      <c r="AJ117" s="19">
        <f t="shared" si="105"/>
        <v>0</v>
      </c>
      <c r="AL117" s="19">
        <f t="shared" si="106"/>
        <v>0</v>
      </c>
      <c r="AO117" s="19">
        <f t="shared" si="107"/>
        <v>0</v>
      </c>
      <c r="AS117" s="33">
        <f t="shared" si="108"/>
        <v>0</v>
      </c>
      <c r="BD117" s="44">
        <f t="shared" si="109"/>
        <v>0</v>
      </c>
      <c r="BL117" s="57">
        <f t="shared" si="98"/>
        <v>0</v>
      </c>
      <c r="BN117" s="9">
        <f t="shared" si="110"/>
        <v>0</v>
      </c>
      <c r="BO117" s="9">
        <v>9</v>
      </c>
      <c r="BP117" s="9">
        <v>3</v>
      </c>
      <c r="BQ117" s="9">
        <v>12</v>
      </c>
      <c r="BS117" s="9" t="s">
        <v>189</v>
      </c>
      <c r="BW117" s="9">
        <f t="shared" si="111"/>
        <v>0</v>
      </c>
      <c r="BX117" s="9">
        <f t="shared" si="112"/>
        <v>0</v>
      </c>
      <c r="BY117" s="9">
        <f t="shared" si="113"/>
        <v>0</v>
      </c>
      <c r="BZ117" s="9">
        <f t="shared" si="114"/>
        <v>0</v>
      </c>
      <c r="CA117" s="9">
        <f t="shared" si="115"/>
        <v>0</v>
      </c>
      <c r="CB117" s="9">
        <f t="shared" si="116"/>
        <v>0</v>
      </c>
      <c r="CC117" s="9">
        <f t="shared" si="117"/>
        <v>0</v>
      </c>
      <c r="CD117" s="9">
        <f t="shared" si="118"/>
        <v>0</v>
      </c>
      <c r="CE117" s="9">
        <f t="shared" si="119"/>
        <v>0</v>
      </c>
      <c r="CF117" s="9">
        <f t="shared" si="130"/>
        <v>0</v>
      </c>
      <c r="CG117" s="9">
        <f t="shared" si="120"/>
        <v>0</v>
      </c>
      <c r="CI117" s="9">
        <f t="shared" si="121"/>
        <v>0</v>
      </c>
      <c r="CK117" s="9">
        <f t="shared" si="122"/>
        <v>0</v>
      </c>
      <c r="CM117" s="9">
        <f t="shared" si="123"/>
        <v>0</v>
      </c>
      <c r="CN117" s="9">
        <f t="shared" si="124"/>
        <v>0</v>
      </c>
      <c r="CO117" s="9">
        <f t="shared" si="125"/>
        <v>0</v>
      </c>
      <c r="CQ117" s="9">
        <f t="shared" si="126"/>
        <v>0</v>
      </c>
      <c r="CR117" s="9">
        <f t="shared" si="127"/>
        <v>0</v>
      </c>
      <c r="CS117" s="9">
        <f t="shared" si="128"/>
        <v>0</v>
      </c>
      <c r="CU117" s="9">
        <f t="shared" si="129"/>
        <v>0</v>
      </c>
      <c r="CV117" s="9">
        <f t="shared" si="131"/>
        <v>0</v>
      </c>
    </row>
    <row r="118" spans="1:100" x14ac:dyDescent="0.3">
      <c r="A118" s="9" t="s">
        <v>260</v>
      </c>
      <c r="B118" s="9" t="s">
        <v>83</v>
      </c>
      <c r="C118" s="9">
        <v>43.671067999999998</v>
      </c>
      <c r="D118" s="9">
        <v>-79.452408000000005</v>
      </c>
      <c r="E118" s="9">
        <v>3.7162386032683976</v>
      </c>
      <c r="F118" s="13">
        <v>43650</v>
      </c>
      <c r="G118" s="11">
        <f t="shared" si="99"/>
        <v>0</v>
      </c>
      <c r="R118" s="32">
        <f t="shared" si="100"/>
        <v>0</v>
      </c>
      <c r="V118" s="19">
        <f t="shared" si="101"/>
        <v>0</v>
      </c>
      <c r="Y118" s="35">
        <f t="shared" si="102"/>
        <v>0</v>
      </c>
      <c r="AB118" s="10">
        <f t="shared" si="103"/>
        <v>0</v>
      </c>
      <c r="AG118" s="32">
        <f t="shared" si="104"/>
        <v>0</v>
      </c>
      <c r="AJ118" s="19">
        <f t="shared" si="105"/>
        <v>0</v>
      </c>
      <c r="AL118" s="19">
        <f t="shared" si="106"/>
        <v>0</v>
      </c>
      <c r="AO118" s="19">
        <f t="shared" si="107"/>
        <v>0</v>
      </c>
      <c r="AS118" s="33">
        <f t="shared" si="108"/>
        <v>0</v>
      </c>
      <c r="BD118" s="44">
        <f t="shared" si="109"/>
        <v>0</v>
      </c>
      <c r="BL118" s="57">
        <f t="shared" si="98"/>
        <v>0</v>
      </c>
      <c r="BN118" s="9">
        <f t="shared" si="110"/>
        <v>0</v>
      </c>
      <c r="BO118" s="9">
        <v>1</v>
      </c>
      <c r="BP118" s="9">
        <v>0</v>
      </c>
      <c r="BQ118" s="9">
        <v>1</v>
      </c>
      <c r="BW118" s="9">
        <f t="shared" si="111"/>
        <v>0</v>
      </c>
      <c r="BX118" s="9">
        <f t="shared" si="112"/>
        <v>0</v>
      </c>
      <c r="BY118" s="9">
        <f t="shared" si="113"/>
        <v>0</v>
      </c>
      <c r="BZ118" s="9">
        <f t="shared" si="114"/>
        <v>0</v>
      </c>
      <c r="CA118" s="9">
        <f t="shared" si="115"/>
        <v>0</v>
      </c>
      <c r="CB118" s="9">
        <f t="shared" si="116"/>
        <v>0</v>
      </c>
      <c r="CC118" s="9">
        <f t="shared" si="117"/>
        <v>0</v>
      </c>
      <c r="CD118" s="9">
        <f t="shared" si="118"/>
        <v>0</v>
      </c>
      <c r="CE118" s="9">
        <f t="shared" si="119"/>
        <v>0</v>
      </c>
      <c r="CF118" s="9">
        <f t="shared" si="130"/>
        <v>0</v>
      </c>
      <c r="CG118" s="9">
        <f t="shared" si="120"/>
        <v>0</v>
      </c>
      <c r="CI118" s="9">
        <f t="shared" si="121"/>
        <v>0</v>
      </c>
      <c r="CK118" s="9">
        <f t="shared" si="122"/>
        <v>0</v>
      </c>
      <c r="CM118" s="9">
        <f t="shared" si="123"/>
        <v>0</v>
      </c>
      <c r="CN118" s="9">
        <f t="shared" si="124"/>
        <v>0</v>
      </c>
      <c r="CO118" s="9">
        <f t="shared" si="125"/>
        <v>0</v>
      </c>
      <c r="CQ118" s="9">
        <f t="shared" si="126"/>
        <v>0</v>
      </c>
      <c r="CR118" s="9">
        <f t="shared" si="127"/>
        <v>0</v>
      </c>
      <c r="CS118" s="9">
        <f t="shared" si="128"/>
        <v>0</v>
      </c>
      <c r="CU118" s="9">
        <f t="shared" si="129"/>
        <v>0</v>
      </c>
      <c r="CV118" s="9">
        <f t="shared" si="131"/>
        <v>0</v>
      </c>
    </row>
    <row r="119" spans="1:100" x14ac:dyDescent="0.3">
      <c r="A119" s="9" t="s">
        <v>257</v>
      </c>
      <c r="B119" s="9" t="s">
        <v>79</v>
      </c>
      <c r="C119" s="9">
        <v>43.67024</v>
      </c>
      <c r="D119" s="9">
        <v>-79.462135000000004</v>
      </c>
      <c r="E119" s="9">
        <v>4.1723995782564574</v>
      </c>
      <c r="F119" s="13">
        <v>43650</v>
      </c>
      <c r="G119" s="11">
        <f t="shared" si="99"/>
        <v>0</v>
      </c>
      <c r="R119" s="32">
        <f t="shared" si="100"/>
        <v>0</v>
      </c>
      <c r="V119" s="19">
        <f t="shared" si="101"/>
        <v>0</v>
      </c>
      <c r="Y119" s="35">
        <f t="shared" si="102"/>
        <v>0</v>
      </c>
      <c r="AB119" s="10">
        <f t="shared" si="103"/>
        <v>0</v>
      </c>
      <c r="AG119" s="32">
        <f t="shared" si="104"/>
        <v>0</v>
      </c>
      <c r="AJ119" s="19">
        <f t="shared" si="105"/>
        <v>0</v>
      </c>
      <c r="AL119" s="19">
        <f t="shared" si="106"/>
        <v>0</v>
      </c>
      <c r="AO119" s="19">
        <f t="shared" si="107"/>
        <v>0</v>
      </c>
      <c r="AS119" s="33">
        <f t="shared" si="108"/>
        <v>0</v>
      </c>
      <c r="BC119" s="43">
        <v>1</v>
      </c>
      <c r="BD119" s="44">
        <f t="shared" si="109"/>
        <v>0</v>
      </c>
      <c r="BL119" s="57">
        <f t="shared" si="98"/>
        <v>1</v>
      </c>
      <c r="BN119" s="9">
        <f t="shared" si="110"/>
        <v>0</v>
      </c>
      <c r="BO119" s="9">
        <v>1</v>
      </c>
      <c r="BP119" s="9">
        <v>0</v>
      </c>
      <c r="BQ119" s="9">
        <v>1</v>
      </c>
      <c r="BS119" s="9" t="s">
        <v>191</v>
      </c>
      <c r="BW119" s="9">
        <f t="shared" si="111"/>
        <v>0</v>
      </c>
      <c r="BX119" s="9">
        <f t="shared" si="112"/>
        <v>0</v>
      </c>
      <c r="BY119" s="9">
        <f t="shared" si="113"/>
        <v>0</v>
      </c>
      <c r="BZ119" s="9">
        <f t="shared" si="114"/>
        <v>0</v>
      </c>
      <c r="CA119" s="9">
        <f t="shared" si="115"/>
        <v>0</v>
      </c>
      <c r="CB119" s="9">
        <f t="shared" si="116"/>
        <v>0</v>
      </c>
      <c r="CC119" s="9">
        <f t="shared" si="117"/>
        <v>0</v>
      </c>
      <c r="CD119" s="9">
        <f t="shared" si="118"/>
        <v>0</v>
      </c>
      <c r="CE119" s="9">
        <f t="shared" si="119"/>
        <v>1</v>
      </c>
      <c r="CF119" s="9">
        <f t="shared" si="130"/>
        <v>1</v>
      </c>
      <c r="CG119" s="9">
        <f t="shared" si="120"/>
        <v>0</v>
      </c>
      <c r="CI119" s="9">
        <f t="shared" si="121"/>
        <v>1</v>
      </c>
      <c r="CK119" s="9">
        <f t="shared" si="122"/>
        <v>0</v>
      </c>
      <c r="CM119" s="9">
        <f t="shared" si="123"/>
        <v>0</v>
      </c>
      <c r="CN119" s="9">
        <f t="shared" si="124"/>
        <v>0</v>
      </c>
      <c r="CO119" s="9">
        <f t="shared" si="125"/>
        <v>1</v>
      </c>
      <c r="CQ119" s="9">
        <f t="shared" si="126"/>
        <v>0</v>
      </c>
      <c r="CR119" s="9">
        <f t="shared" si="127"/>
        <v>0</v>
      </c>
      <c r="CS119" s="9">
        <f t="shared" si="128"/>
        <v>0</v>
      </c>
      <c r="CU119" s="9">
        <f t="shared" si="129"/>
        <v>3</v>
      </c>
      <c r="CV119" s="9">
        <f t="shared" si="131"/>
        <v>2</v>
      </c>
    </row>
    <row r="120" spans="1:100" x14ac:dyDescent="0.3">
      <c r="A120" s="9" t="s">
        <v>257</v>
      </c>
      <c r="B120" s="9" t="s">
        <v>82</v>
      </c>
      <c r="C120" s="9">
        <v>43.67024</v>
      </c>
      <c r="D120" s="9">
        <v>-79.462135000000004</v>
      </c>
      <c r="E120" s="9">
        <v>4.1723995782564574</v>
      </c>
      <c r="F120" s="13">
        <v>43650</v>
      </c>
      <c r="G120" s="11">
        <f t="shared" si="99"/>
        <v>0</v>
      </c>
      <c r="R120" s="32">
        <f t="shared" si="100"/>
        <v>0</v>
      </c>
      <c r="V120" s="19">
        <f t="shared" si="101"/>
        <v>0</v>
      </c>
      <c r="Y120" s="35">
        <f t="shared" si="102"/>
        <v>0</v>
      </c>
      <c r="AB120" s="10">
        <f t="shared" si="103"/>
        <v>0</v>
      </c>
      <c r="AG120" s="32">
        <f t="shared" si="104"/>
        <v>1</v>
      </c>
      <c r="AJ120" s="19">
        <f t="shared" si="105"/>
        <v>0</v>
      </c>
      <c r="AL120" s="19">
        <f t="shared" si="106"/>
        <v>0</v>
      </c>
      <c r="AO120" s="19">
        <f t="shared" si="107"/>
        <v>0</v>
      </c>
      <c r="AS120" s="33">
        <f t="shared" si="108"/>
        <v>1</v>
      </c>
      <c r="AW120" s="18">
        <v>1</v>
      </c>
      <c r="BD120" s="44">
        <f t="shared" si="109"/>
        <v>0</v>
      </c>
      <c r="BL120" s="57">
        <f t="shared" si="98"/>
        <v>1</v>
      </c>
      <c r="BN120" s="9">
        <f t="shared" si="110"/>
        <v>0</v>
      </c>
      <c r="BO120" s="9">
        <v>4</v>
      </c>
      <c r="BP120" s="9">
        <v>1</v>
      </c>
      <c r="BQ120" s="9">
        <v>5</v>
      </c>
      <c r="BW120" s="9">
        <f t="shared" si="111"/>
        <v>1</v>
      </c>
      <c r="BX120" s="9">
        <f t="shared" si="112"/>
        <v>0</v>
      </c>
      <c r="BY120" s="9">
        <f t="shared" si="113"/>
        <v>0</v>
      </c>
      <c r="BZ120" s="9">
        <f t="shared" si="114"/>
        <v>0</v>
      </c>
      <c r="CA120" s="9">
        <f t="shared" si="115"/>
        <v>0</v>
      </c>
      <c r="CB120" s="9">
        <f t="shared" si="116"/>
        <v>0</v>
      </c>
      <c r="CC120" s="9">
        <f t="shared" si="117"/>
        <v>0</v>
      </c>
      <c r="CD120" s="9">
        <f t="shared" si="118"/>
        <v>0</v>
      </c>
      <c r="CE120" s="9">
        <f t="shared" si="119"/>
        <v>0</v>
      </c>
      <c r="CF120" s="9">
        <f t="shared" si="130"/>
        <v>0</v>
      </c>
      <c r="CG120" s="9">
        <f t="shared" si="120"/>
        <v>0</v>
      </c>
      <c r="CI120" s="9">
        <f t="shared" si="121"/>
        <v>1</v>
      </c>
      <c r="CK120" s="9">
        <f t="shared" si="122"/>
        <v>1</v>
      </c>
      <c r="CM120" s="9">
        <f t="shared" si="123"/>
        <v>1</v>
      </c>
      <c r="CN120" s="9">
        <f t="shared" si="124"/>
        <v>0</v>
      </c>
      <c r="CO120" s="9">
        <f t="shared" si="125"/>
        <v>0</v>
      </c>
      <c r="CQ120" s="9">
        <f t="shared" si="126"/>
        <v>1</v>
      </c>
      <c r="CR120" s="9">
        <f t="shared" si="127"/>
        <v>0</v>
      </c>
      <c r="CS120" s="9">
        <f t="shared" si="128"/>
        <v>0</v>
      </c>
      <c r="CU120" s="9">
        <f t="shared" si="129"/>
        <v>1</v>
      </c>
      <c r="CV120" s="9">
        <f t="shared" si="131"/>
        <v>1</v>
      </c>
    </row>
    <row r="121" spans="1:100" x14ac:dyDescent="0.3">
      <c r="A121" s="9" t="s">
        <v>257</v>
      </c>
      <c r="B121" s="9" t="s">
        <v>83</v>
      </c>
      <c r="C121" s="9">
        <v>43.67024</v>
      </c>
      <c r="D121" s="9">
        <v>-79.462135000000004</v>
      </c>
      <c r="E121" s="9">
        <v>4.1723995782564574</v>
      </c>
      <c r="F121" s="13">
        <v>43650</v>
      </c>
      <c r="G121" s="11">
        <f t="shared" si="99"/>
        <v>0</v>
      </c>
      <c r="R121" s="32">
        <f t="shared" si="100"/>
        <v>0</v>
      </c>
      <c r="V121" s="19">
        <f t="shared" si="101"/>
        <v>0</v>
      </c>
      <c r="Y121" s="35">
        <f t="shared" si="102"/>
        <v>0</v>
      </c>
      <c r="AB121" s="10">
        <f t="shared" si="103"/>
        <v>0</v>
      </c>
      <c r="AG121" s="32">
        <f t="shared" si="104"/>
        <v>0</v>
      </c>
      <c r="AJ121" s="19">
        <f t="shared" si="105"/>
        <v>0</v>
      </c>
      <c r="AL121" s="19">
        <f t="shared" si="106"/>
        <v>0</v>
      </c>
      <c r="AO121" s="19">
        <f t="shared" si="107"/>
        <v>0</v>
      </c>
      <c r="AS121" s="33">
        <f t="shared" si="108"/>
        <v>0</v>
      </c>
      <c r="BD121" s="44">
        <f t="shared" si="109"/>
        <v>0</v>
      </c>
      <c r="BL121" s="57">
        <f t="shared" si="98"/>
        <v>0</v>
      </c>
      <c r="BN121" s="9">
        <f t="shared" si="110"/>
        <v>0</v>
      </c>
      <c r="BO121" s="9">
        <v>2</v>
      </c>
      <c r="BP121" s="9">
        <v>3</v>
      </c>
      <c r="BQ121" s="9">
        <v>5</v>
      </c>
      <c r="BS121" s="9" t="s">
        <v>193</v>
      </c>
      <c r="BW121" s="9">
        <f t="shared" si="111"/>
        <v>0</v>
      </c>
      <c r="BX121" s="9">
        <f t="shared" si="112"/>
        <v>0</v>
      </c>
      <c r="BY121" s="9">
        <f t="shared" si="113"/>
        <v>0</v>
      </c>
      <c r="BZ121" s="9">
        <f t="shared" si="114"/>
        <v>0</v>
      </c>
      <c r="CA121" s="9">
        <f t="shared" si="115"/>
        <v>0</v>
      </c>
      <c r="CB121" s="9">
        <f t="shared" si="116"/>
        <v>0</v>
      </c>
      <c r="CC121" s="9">
        <f t="shared" si="117"/>
        <v>0</v>
      </c>
      <c r="CD121" s="9">
        <f t="shared" si="118"/>
        <v>0</v>
      </c>
      <c r="CE121" s="9">
        <f t="shared" si="119"/>
        <v>0</v>
      </c>
      <c r="CF121" s="9">
        <f t="shared" si="130"/>
        <v>0</v>
      </c>
      <c r="CG121" s="9">
        <f t="shared" si="120"/>
        <v>0</v>
      </c>
      <c r="CI121" s="9">
        <f t="shared" si="121"/>
        <v>0</v>
      </c>
      <c r="CK121" s="9">
        <f t="shared" si="122"/>
        <v>0</v>
      </c>
      <c r="CM121" s="9">
        <f t="shared" si="123"/>
        <v>0</v>
      </c>
      <c r="CN121" s="9">
        <f t="shared" si="124"/>
        <v>0</v>
      </c>
      <c r="CO121" s="9">
        <f t="shared" si="125"/>
        <v>0</v>
      </c>
      <c r="CQ121" s="9">
        <f t="shared" si="126"/>
        <v>0</v>
      </c>
      <c r="CR121" s="9">
        <f t="shared" si="127"/>
        <v>0</v>
      </c>
      <c r="CS121" s="9">
        <f t="shared" si="128"/>
        <v>0</v>
      </c>
      <c r="CU121" s="9">
        <f t="shared" si="129"/>
        <v>0</v>
      </c>
      <c r="CV121" s="9">
        <f t="shared" si="131"/>
        <v>0</v>
      </c>
    </row>
    <row r="122" spans="1:100" x14ac:dyDescent="0.3">
      <c r="A122" s="9" t="s">
        <v>261</v>
      </c>
      <c r="B122" s="9" t="s">
        <v>79</v>
      </c>
      <c r="C122" s="9">
        <v>43.670453999999999</v>
      </c>
      <c r="D122" s="9">
        <v>-79.482483999999999</v>
      </c>
      <c r="E122" s="9">
        <v>5.1702146820794361</v>
      </c>
      <c r="F122" s="13">
        <v>43651</v>
      </c>
      <c r="G122" s="11">
        <f t="shared" si="99"/>
        <v>2</v>
      </c>
      <c r="H122" s="12">
        <v>2</v>
      </c>
      <c r="R122" s="32">
        <f t="shared" si="100"/>
        <v>0</v>
      </c>
      <c r="V122" s="19">
        <f t="shared" si="101"/>
        <v>0</v>
      </c>
      <c r="Y122" s="35">
        <f t="shared" si="102"/>
        <v>0</v>
      </c>
      <c r="AB122" s="10">
        <f t="shared" si="103"/>
        <v>0</v>
      </c>
      <c r="AG122" s="32">
        <f t="shared" si="104"/>
        <v>11</v>
      </c>
      <c r="AH122" s="29">
        <v>2</v>
      </c>
      <c r="AJ122" s="19">
        <f t="shared" si="105"/>
        <v>0</v>
      </c>
      <c r="AL122" s="19">
        <f t="shared" si="106"/>
        <v>0</v>
      </c>
      <c r="AO122" s="19">
        <f t="shared" si="107"/>
        <v>0</v>
      </c>
      <c r="AS122" s="33">
        <f t="shared" si="108"/>
        <v>9</v>
      </c>
      <c r="AW122" s="18">
        <v>9</v>
      </c>
      <c r="BD122" s="44">
        <f t="shared" si="109"/>
        <v>0</v>
      </c>
      <c r="BL122" s="57">
        <f t="shared" si="98"/>
        <v>13</v>
      </c>
      <c r="BN122" s="9">
        <f t="shared" si="110"/>
        <v>1</v>
      </c>
      <c r="BO122" s="9">
        <v>4</v>
      </c>
      <c r="BP122" s="9">
        <v>0</v>
      </c>
      <c r="BQ122" s="9">
        <v>5</v>
      </c>
      <c r="BW122" s="9">
        <f t="shared" si="111"/>
        <v>9</v>
      </c>
      <c r="BX122" s="9">
        <f t="shared" si="112"/>
        <v>0</v>
      </c>
      <c r="BY122" s="9">
        <f t="shared" si="113"/>
        <v>0</v>
      </c>
      <c r="BZ122" s="9">
        <f t="shared" si="114"/>
        <v>0</v>
      </c>
      <c r="CA122" s="9">
        <f t="shared" si="115"/>
        <v>0</v>
      </c>
      <c r="CB122" s="9">
        <f t="shared" si="116"/>
        <v>2</v>
      </c>
      <c r="CC122" s="9">
        <f t="shared" si="117"/>
        <v>0</v>
      </c>
      <c r="CD122" s="9">
        <f t="shared" si="118"/>
        <v>0</v>
      </c>
      <c r="CE122" s="9">
        <f t="shared" si="119"/>
        <v>0</v>
      </c>
      <c r="CF122" s="9">
        <f t="shared" si="130"/>
        <v>0</v>
      </c>
      <c r="CG122" s="9">
        <f t="shared" si="120"/>
        <v>0</v>
      </c>
      <c r="CI122" s="9">
        <f t="shared" si="121"/>
        <v>9</v>
      </c>
      <c r="CK122" s="9">
        <f t="shared" si="122"/>
        <v>13</v>
      </c>
      <c r="CM122" s="9">
        <f t="shared" si="123"/>
        <v>9</v>
      </c>
      <c r="CN122" s="9">
        <f t="shared" si="124"/>
        <v>2</v>
      </c>
      <c r="CO122" s="9">
        <f t="shared" si="125"/>
        <v>2</v>
      </c>
      <c r="CQ122" s="9">
        <f t="shared" si="126"/>
        <v>9</v>
      </c>
      <c r="CR122" s="9">
        <f t="shared" si="127"/>
        <v>2</v>
      </c>
      <c r="CS122" s="9">
        <f t="shared" si="128"/>
        <v>2</v>
      </c>
      <c r="CU122" s="9">
        <f t="shared" si="129"/>
        <v>2</v>
      </c>
      <c r="CV122" s="9">
        <f t="shared" si="131"/>
        <v>2</v>
      </c>
    </row>
    <row r="123" spans="1:100" x14ac:dyDescent="0.3">
      <c r="A123" s="9" t="s">
        <v>261</v>
      </c>
      <c r="B123" s="9" t="s">
        <v>82</v>
      </c>
      <c r="C123" s="9">
        <v>43.670453999999999</v>
      </c>
      <c r="D123" s="9">
        <v>-79.482483999999999</v>
      </c>
      <c r="E123" s="9">
        <v>5.1702146820794361</v>
      </c>
      <c r="F123" s="13">
        <v>43651</v>
      </c>
      <c r="G123" s="11">
        <f t="shared" si="99"/>
        <v>1</v>
      </c>
      <c r="H123" s="12">
        <v>1</v>
      </c>
      <c r="R123" s="32">
        <f t="shared" si="100"/>
        <v>0</v>
      </c>
      <c r="V123" s="19">
        <f t="shared" si="101"/>
        <v>0</v>
      </c>
      <c r="Y123" s="35">
        <f t="shared" si="102"/>
        <v>0</v>
      </c>
      <c r="AB123" s="10">
        <f t="shared" si="103"/>
        <v>0</v>
      </c>
      <c r="AG123" s="32">
        <f t="shared" si="104"/>
        <v>1</v>
      </c>
      <c r="AJ123" s="19">
        <f t="shared" si="105"/>
        <v>0</v>
      </c>
      <c r="AL123" s="19">
        <f t="shared" si="106"/>
        <v>0</v>
      </c>
      <c r="AO123" s="19">
        <f t="shared" si="107"/>
        <v>0</v>
      </c>
      <c r="AS123" s="33">
        <f t="shared" si="108"/>
        <v>1</v>
      </c>
      <c r="AW123" s="18">
        <v>1</v>
      </c>
      <c r="BD123" s="44">
        <f t="shared" si="109"/>
        <v>0</v>
      </c>
      <c r="BL123" s="57">
        <f t="shared" si="98"/>
        <v>2</v>
      </c>
      <c r="BN123" s="9">
        <f t="shared" si="110"/>
        <v>0</v>
      </c>
      <c r="BO123" s="9">
        <v>2</v>
      </c>
      <c r="BP123" s="9">
        <v>0</v>
      </c>
      <c r="BQ123" s="9">
        <v>2</v>
      </c>
      <c r="BW123" s="9">
        <f t="shared" si="111"/>
        <v>1</v>
      </c>
      <c r="BX123" s="9">
        <f t="shared" si="112"/>
        <v>0</v>
      </c>
      <c r="BY123" s="9">
        <f t="shared" si="113"/>
        <v>0</v>
      </c>
      <c r="BZ123" s="9">
        <f t="shared" si="114"/>
        <v>0</v>
      </c>
      <c r="CA123" s="9">
        <f t="shared" si="115"/>
        <v>0</v>
      </c>
      <c r="CB123" s="9">
        <f t="shared" si="116"/>
        <v>1</v>
      </c>
      <c r="CC123" s="9">
        <f t="shared" si="117"/>
        <v>0</v>
      </c>
      <c r="CD123" s="9">
        <f t="shared" si="118"/>
        <v>0</v>
      </c>
      <c r="CE123" s="9">
        <f t="shared" si="119"/>
        <v>0</v>
      </c>
      <c r="CF123" s="9">
        <f t="shared" si="130"/>
        <v>0</v>
      </c>
      <c r="CG123" s="9">
        <f t="shared" si="120"/>
        <v>0</v>
      </c>
      <c r="CI123" s="9">
        <f t="shared" si="121"/>
        <v>1</v>
      </c>
      <c r="CK123" s="9">
        <f t="shared" si="122"/>
        <v>2</v>
      </c>
      <c r="CM123" s="9">
        <f t="shared" si="123"/>
        <v>1</v>
      </c>
      <c r="CN123" s="9">
        <f t="shared" si="124"/>
        <v>1</v>
      </c>
      <c r="CO123" s="9">
        <f t="shared" si="125"/>
        <v>0</v>
      </c>
      <c r="CQ123" s="9">
        <f t="shared" si="126"/>
        <v>1</v>
      </c>
      <c r="CR123" s="9">
        <f t="shared" si="127"/>
        <v>1</v>
      </c>
      <c r="CS123" s="9">
        <f t="shared" si="128"/>
        <v>0</v>
      </c>
      <c r="CU123" s="9">
        <f t="shared" si="129"/>
        <v>2</v>
      </c>
      <c r="CV123" s="9">
        <f t="shared" si="131"/>
        <v>2</v>
      </c>
    </row>
    <row r="124" spans="1:100" x14ac:dyDescent="0.3">
      <c r="A124" s="9" t="s">
        <v>261</v>
      </c>
      <c r="B124" s="9" t="s">
        <v>83</v>
      </c>
      <c r="C124" s="9">
        <v>43.670453999999999</v>
      </c>
      <c r="D124" s="9">
        <v>-79.482483999999999</v>
      </c>
      <c r="E124" s="9">
        <v>5.1702146820794361</v>
      </c>
      <c r="F124" s="13">
        <v>43651</v>
      </c>
      <c r="G124" s="11">
        <f t="shared" si="99"/>
        <v>1</v>
      </c>
      <c r="H124" s="12">
        <v>1</v>
      </c>
      <c r="R124" s="32">
        <f t="shared" si="100"/>
        <v>0</v>
      </c>
      <c r="V124" s="19">
        <f t="shared" si="101"/>
        <v>0</v>
      </c>
      <c r="Y124" s="35">
        <f t="shared" si="102"/>
        <v>0</v>
      </c>
      <c r="AB124" s="10">
        <f t="shared" si="103"/>
        <v>0</v>
      </c>
      <c r="AG124" s="32">
        <f t="shared" si="104"/>
        <v>1</v>
      </c>
      <c r="AH124" s="29">
        <v>1</v>
      </c>
      <c r="AJ124" s="19">
        <f t="shared" si="105"/>
        <v>0</v>
      </c>
      <c r="AL124" s="19">
        <f t="shared" si="106"/>
        <v>0</v>
      </c>
      <c r="AO124" s="19">
        <f t="shared" si="107"/>
        <v>0</v>
      </c>
      <c r="AS124" s="33">
        <f t="shared" si="108"/>
        <v>0</v>
      </c>
      <c r="BD124" s="44">
        <f t="shared" si="109"/>
        <v>0</v>
      </c>
      <c r="BL124" s="57">
        <f t="shared" si="98"/>
        <v>2</v>
      </c>
      <c r="BN124" s="9">
        <f t="shared" si="110"/>
        <v>0</v>
      </c>
      <c r="BO124" s="9">
        <v>4</v>
      </c>
      <c r="BP124" s="9">
        <v>1</v>
      </c>
      <c r="BQ124" s="9">
        <v>5</v>
      </c>
      <c r="BS124" s="9" t="s">
        <v>195</v>
      </c>
      <c r="BW124" s="9">
        <f t="shared" si="111"/>
        <v>0</v>
      </c>
      <c r="BX124" s="9">
        <f t="shared" si="112"/>
        <v>0</v>
      </c>
      <c r="BY124" s="9">
        <f t="shared" si="113"/>
        <v>0</v>
      </c>
      <c r="BZ124" s="9">
        <f t="shared" si="114"/>
        <v>0</v>
      </c>
      <c r="CA124" s="9">
        <f t="shared" si="115"/>
        <v>0</v>
      </c>
      <c r="CB124" s="9">
        <f t="shared" si="116"/>
        <v>1</v>
      </c>
      <c r="CC124" s="9">
        <f t="shared" si="117"/>
        <v>0</v>
      </c>
      <c r="CD124" s="9">
        <f t="shared" si="118"/>
        <v>0</v>
      </c>
      <c r="CE124" s="9">
        <f t="shared" si="119"/>
        <v>0</v>
      </c>
      <c r="CF124" s="9">
        <f t="shared" si="130"/>
        <v>0</v>
      </c>
      <c r="CG124" s="9">
        <f t="shared" si="120"/>
        <v>0</v>
      </c>
      <c r="CI124" s="9">
        <f t="shared" si="121"/>
        <v>0</v>
      </c>
      <c r="CK124" s="9">
        <f t="shared" si="122"/>
        <v>2</v>
      </c>
      <c r="CM124" s="9">
        <f t="shared" si="123"/>
        <v>0</v>
      </c>
      <c r="CN124" s="9">
        <f t="shared" si="124"/>
        <v>1</v>
      </c>
      <c r="CO124" s="9">
        <f t="shared" si="125"/>
        <v>1</v>
      </c>
      <c r="CQ124" s="9">
        <f t="shared" si="126"/>
        <v>0</v>
      </c>
      <c r="CR124" s="9">
        <f t="shared" si="127"/>
        <v>1</v>
      </c>
      <c r="CS124" s="9">
        <f t="shared" si="128"/>
        <v>1</v>
      </c>
      <c r="CU124" s="9">
        <f t="shared" si="129"/>
        <v>1</v>
      </c>
      <c r="CV124" s="9">
        <f t="shared" si="131"/>
        <v>1</v>
      </c>
    </row>
    <row r="125" spans="1:100" x14ac:dyDescent="0.3">
      <c r="A125" s="9" t="s">
        <v>306</v>
      </c>
      <c r="B125" s="9" t="s">
        <v>79</v>
      </c>
      <c r="C125" s="9">
        <v>43.646988</v>
      </c>
      <c r="D125" s="9">
        <v>-79.583586999999994</v>
      </c>
      <c r="E125" s="9">
        <v>10.153144804362919</v>
      </c>
      <c r="F125" s="13">
        <v>43662</v>
      </c>
      <c r="G125" s="11">
        <f t="shared" si="99"/>
        <v>0</v>
      </c>
      <c r="R125" s="32">
        <f t="shared" si="100"/>
        <v>0</v>
      </c>
      <c r="V125" s="19">
        <f t="shared" si="101"/>
        <v>0</v>
      </c>
      <c r="Y125" s="35">
        <f t="shared" si="102"/>
        <v>0</v>
      </c>
      <c r="AB125" s="10">
        <f t="shared" si="103"/>
        <v>0</v>
      </c>
      <c r="AG125" s="32">
        <f t="shared" si="104"/>
        <v>0</v>
      </c>
      <c r="AJ125" s="19">
        <f t="shared" si="105"/>
        <v>0</v>
      </c>
      <c r="AL125" s="19">
        <f t="shared" si="106"/>
        <v>0</v>
      </c>
      <c r="AO125" s="19">
        <f t="shared" si="107"/>
        <v>0</v>
      </c>
      <c r="AS125" s="33">
        <f t="shared" si="108"/>
        <v>0</v>
      </c>
      <c r="BD125" s="44">
        <f t="shared" si="109"/>
        <v>0</v>
      </c>
      <c r="BL125" s="57">
        <f t="shared" si="98"/>
        <v>0</v>
      </c>
      <c r="BN125" s="9">
        <f t="shared" si="110"/>
        <v>0</v>
      </c>
      <c r="BO125" s="9">
        <v>2</v>
      </c>
      <c r="BP125" s="9">
        <v>2</v>
      </c>
      <c r="BQ125" s="9">
        <v>4</v>
      </c>
      <c r="BS125" s="9" t="s">
        <v>197</v>
      </c>
      <c r="BW125" s="9">
        <f t="shared" si="111"/>
        <v>0</v>
      </c>
      <c r="BX125" s="9">
        <f t="shared" si="112"/>
        <v>0</v>
      </c>
      <c r="BY125" s="9">
        <f t="shared" si="113"/>
        <v>0</v>
      </c>
      <c r="BZ125" s="9">
        <f t="shared" si="114"/>
        <v>0</v>
      </c>
      <c r="CA125" s="9">
        <f t="shared" si="115"/>
        <v>0</v>
      </c>
      <c r="CB125" s="9">
        <f t="shared" si="116"/>
        <v>0</v>
      </c>
      <c r="CC125" s="9">
        <f t="shared" si="117"/>
        <v>0</v>
      </c>
      <c r="CD125" s="9">
        <f t="shared" si="118"/>
        <v>0</v>
      </c>
      <c r="CE125" s="9">
        <f t="shared" si="119"/>
        <v>0</v>
      </c>
      <c r="CF125" s="9">
        <f t="shared" si="130"/>
        <v>0</v>
      </c>
      <c r="CG125" s="9">
        <f t="shared" si="120"/>
        <v>0</v>
      </c>
      <c r="CI125" s="9">
        <f t="shared" si="121"/>
        <v>0</v>
      </c>
      <c r="CK125" s="9">
        <f t="shared" si="122"/>
        <v>0</v>
      </c>
      <c r="CM125" s="9">
        <f t="shared" si="123"/>
        <v>0</v>
      </c>
      <c r="CN125" s="9">
        <f t="shared" si="124"/>
        <v>0</v>
      </c>
      <c r="CO125" s="9">
        <f t="shared" si="125"/>
        <v>0</v>
      </c>
      <c r="CQ125" s="9">
        <f t="shared" si="126"/>
        <v>0</v>
      </c>
      <c r="CR125" s="9">
        <f t="shared" si="127"/>
        <v>0</v>
      </c>
      <c r="CS125" s="9">
        <f t="shared" si="128"/>
        <v>0</v>
      </c>
      <c r="CU125" s="9">
        <f t="shared" si="129"/>
        <v>0</v>
      </c>
      <c r="CV125" s="9">
        <f t="shared" si="131"/>
        <v>0</v>
      </c>
    </row>
    <row r="126" spans="1:100" x14ac:dyDescent="0.3">
      <c r="A126" s="9" t="s">
        <v>305</v>
      </c>
      <c r="B126" s="9" t="s">
        <v>79</v>
      </c>
      <c r="C126" s="9">
        <v>43.654606999999999</v>
      </c>
      <c r="D126" s="9">
        <v>-79.607518999999996</v>
      </c>
      <c r="E126" s="9">
        <v>11.328943255042534</v>
      </c>
      <c r="F126" s="13">
        <v>43662</v>
      </c>
      <c r="G126" s="11">
        <f t="shared" si="99"/>
        <v>0</v>
      </c>
      <c r="R126" s="32">
        <f t="shared" si="100"/>
        <v>0</v>
      </c>
      <c r="V126" s="19">
        <f t="shared" si="101"/>
        <v>0</v>
      </c>
      <c r="Y126" s="35">
        <f t="shared" si="102"/>
        <v>0</v>
      </c>
      <c r="AB126" s="10">
        <f t="shared" si="103"/>
        <v>0</v>
      </c>
      <c r="AG126" s="32">
        <f t="shared" si="104"/>
        <v>0</v>
      </c>
      <c r="AJ126" s="19">
        <f t="shared" si="105"/>
        <v>0</v>
      </c>
      <c r="AL126" s="19">
        <f t="shared" si="106"/>
        <v>0</v>
      </c>
      <c r="AO126" s="19">
        <f t="shared" si="107"/>
        <v>0</v>
      </c>
      <c r="AS126" s="33">
        <f t="shared" si="108"/>
        <v>0</v>
      </c>
      <c r="BD126" s="44">
        <f t="shared" si="109"/>
        <v>0</v>
      </c>
      <c r="BL126" s="57">
        <f t="shared" si="98"/>
        <v>0</v>
      </c>
      <c r="BN126" s="9">
        <f t="shared" si="110"/>
        <v>0</v>
      </c>
      <c r="BO126" s="9">
        <v>4</v>
      </c>
      <c r="BP126" s="9">
        <v>0</v>
      </c>
      <c r="BQ126" s="9">
        <v>4</v>
      </c>
      <c r="BS126" s="9" t="s">
        <v>198</v>
      </c>
      <c r="BW126" s="9">
        <f t="shared" si="111"/>
        <v>0</v>
      </c>
      <c r="BX126" s="9">
        <f t="shared" si="112"/>
        <v>0</v>
      </c>
      <c r="BY126" s="9">
        <f t="shared" si="113"/>
        <v>0</v>
      </c>
      <c r="BZ126" s="9">
        <f t="shared" si="114"/>
        <v>0</v>
      </c>
      <c r="CA126" s="9">
        <f t="shared" si="115"/>
        <v>0</v>
      </c>
      <c r="CB126" s="9">
        <f t="shared" si="116"/>
        <v>0</v>
      </c>
      <c r="CC126" s="9">
        <f t="shared" si="117"/>
        <v>0</v>
      </c>
      <c r="CD126" s="9">
        <f t="shared" si="118"/>
        <v>0</v>
      </c>
      <c r="CE126" s="9">
        <f t="shared" si="119"/>
        <v>0</v>
      </c>
      <c r="CF126" s="9">
        <f t="shared" si="130"/>
        <v>0</v>
      </c>
      <c r="CG126" s="9">
        <f t="shared" si="120"/>
        <v>0</v>
      </c>
      <c r="CI126" s="9">
        <f t="shared" si="121"/>
        <v>0</v>
      </c>
      <c r="CK126" s="9">
        <f t="shared" si="122"/>
        <v>0</v>
      </c>
      <c r="CM126" s="9">
        <f t="shared" si="123"/>
        <v>0</v>
      </c>
      <c r="CN126" s="9">
        <f t="shared" si="124"/>
        <v>0</v>
      </c>
      <c r="CO126" s="9">
        <f t="shared" si="125"/>
        <v>0</v>
      </c>
      <c r="CQ126" s="9">
        <f t="shared" si="126"/>
        <v>0</v>
      </c>
      <c r="CR126" s="9">
        <f t="shared" si="127"/>
        <v>0</v>
      </c>
      <c r="CS126" s="9">
        <f t="shared" si="128"/>
        <v>0</v>
      </c>
      <c r="CU126" s="9">
        <f t="shared" si="129"/>
        <v>0</v>
      </c>
      <c r="CV126" s="9">
        <f t="shared" si="131"/>
        <v>0</v>
      </c>
    </row>
    <row r="127" spans="1:100" x14ac:dyDescent="0.3">
      <c r="A127" s="9" t="s">
        <v>305</v>
      </c>
      <c r="B127" s="9" t="s">
        <v>82</v>
      </c>
      <c r="C127" s="9">
        <v>43.654606999999999</v>
      </c>
      <c r="D127" s="9">
        <v>-79.607518999999996</v>
      </c>
      <c r="E127" s="9">
        <v>11.328943255042534</v>
      </c>
      <c r="F127" s="13">
        <v>43662</v>
      </c>
      <c r="G127" s="11">
        <f t="shared" si="99"/>
        <v>0</v>
      </c>
      <c r="R127" s="32">
        <f t="shared" si="100"/>
        <v>0</v>
      </c>
      <c r="V127" s="19">
        <f t="shared" si="101"/>
        <v>0</v>
      </c>
      <c r="Y127" s="35">
        <f t="shared" si="102"/>
        <v>0</v>
      </c>
      <c r="AB127" s="10">
        <f t="shared" si="103"/>
        <v>0</v>
      </c>
      <c r="AG127" s="32">
        <f t="shared" si="104"/>
        <v>0</v>
      </c>
      <c r="AJ127" s="19">
        <f t="shared" si="105"/>
        <v>0</v>
      </c>
      <c r="AL127" s="19">
        <f t="shared" si="106"/>
        <v>0</v>
      </c>
      <c r="AO127" s="19">
        <f t="shared" si="107"/>
        <v>0</v>
      </c>
      <c r="AS127" s="33">
        <f t="shared" si="108"/>
        <v>0</v>
      </c>
      <c r="BD127" s="44">
        <f t="shared" si="109"/>
        <v>0</v>
      </c>
      <c r="BL127" s="57">
        <f t="shared" si="98"/>
        <v>0</v>
      </c>
      <c r="BN127" s="9">
        <f t="shared" si="110"/>
        <v>0</v>
      </c>
      <c r="BO127" s="9">
        <v>6</v>
      </c>
      <c r="BP127" s="9">
        <v>0</v>
      </c>
      <c r="BQ127" s="9">
        <v>6</v>
      </c>
      <c r="BS127" s="9" t="s">
        <v>199</v>
      </c>
      <c r="BW127" s="9">
        <f t="shared" si="111"/>
        <v>0</v>
      </c>
      <c r="BX127" s="9">
        <f t="shared" si="112"/>
        <v>0</v>
      </c>
      <c r="BY127" s="9">
        <f t="shared" si="113"/>
        <v>0</v>
      </c>
      <c r="BZ127" s="9">
        <f t="shared" si="114"/>
        <v>0</v>
      </c>
      <c r="CA127" s="9">
        <f t="shared" si="115"/>
        <v>0</v>
      </c>
      <c r="CB127" s="9">
        <f t="shared" si="116"/>
        <v>0</v>
      </c>
      <c r="CC127" s="9">
        <f t="shared" si="117"/>
        <v>0</v>
      </c>
      <c r="CD127" s="9">
        <f t="shared" si="118"/>
        <v>0</v>
      </c>
      <c r="CE127" s="9">
        <f t="shared" si="119"/>
        <v>0</v>
      </c>
      <c r="CF127" s="9">
        <f t="shared" si="130"/>
        <v>0</v>
      </c>
      <c r="CG127" s="9">
        <f t="shared" si="120"/>
        <v>0</v>
      </c>
      <c r="CI127" s="9">
        <f t="shared" si="121"/>
        <v>0</v>
      </c>
      <c r="CK127" s="9">
        <f t="shared" si="122"/>
        <v>0</v>
      </c>
      <c r="CM127" s="9">
        <f t="shared" si="123"/>
        <v>0</v>
      </c>
      <c r="CN127" s="9">
        <f t="shared" si="124"/>
        <v>0</v>
      </c>
      <c r="CO127" s="9">
        <f t="shared" si="125"/>
        <v>0</v>
      </c>
      <c r="CQ127" s="9">
        <f t="shared" si="126"/>
        <v>0</v>
      </c>
      <c r="CR127" s="9">
        <f t="shared" si="127"/>
        <v>0</v>
      </c>
      <c r="CS127" s="9">
        <f t="shared" si="128"/>
        <v>0</v>
      </c>
      <c r="CU127" s="9">
        <f t="shared" si="129"/>
        <v>0</v>
      </c>
      <c r="CV127" s="9">
        <f t="shared" si="131"/>
        <v>0</v>
      </c>
    </row>
    <row r="128" spans="1:100" x14ac:dyDescent="0.3">
      <c r="A128" s="9" t="s">
        <v>305</v>
      </c>
      <c r="B128" s="9" t="s">
        <v>83</v>
      </c>
      <c r="C128" s="9">
        <v>43.654606999999999</v>
      </c>
      <c r="D128" s="9">
        <v>-79.607518999999996</v>
      </c>
      <c r="E128" s="9">
        <v>11.328943255042534</v>
      </c>
      <c r="F128" s="13">
        <v>43662</v>
      </c>
      <c r="G128" s="11">
        <f t="shared" si="99"/>
        <v>0</v>
      </c>
      <c r="R128" s="32">
        <f t="shared" si="100"/>
        <v>0</v>
      </c>
      <c r="V128" s="19">
        <f t="shared" si="101"/>
        <v>0</v>
      </c>
      <c r="Y128" s="35">
        <f t="shared" si="102"/>
        <v>0</v>
      </c>
      <c r="AB128" s="10">
        <f t="shared" si="103"/>
        <v>0</v>
      </c>
      <c r="AG128" s="32">
        <f t="shared" si="104"/>
        <v>0</v>
      </c>
      <c r="AJ128" s="19">
        <f t="shared" si="105"/>
        <v>0</v>
      </c>
      <c r="AL128" s="19">
        <f t="shared" si="106"/>
        <v>0</v>
      </c>
      <c r="AO128" s="19">
        <f t="shared" si="107"/>
        <v>0</v>
      </c>
      <c r="AS128" s="33">
        <f t="shared" si="108"/>
        <v>0</v>
      </c>
      <c r="BD128" s="44">
        <f t="shared" si="109"/>
        <v>0</v>
      </c>
      <c r="BL128" s="57">
        <f t="shared" si="98"/>
        <v>0</v>
      </c>
      <c r="BN128" s="9">
        <f t="shared" si="110"/>
        <v>0</v>
      </c>
      <c r="BO128" s="9">
        <v>4</v>
      </c>
      <c r="BP128" s="9">
        <v>0</v>
      </c>
      <c r="BQ128" s="9">
        <v>4</v>
      </c>
      <c r="BS128" s="9" t="s">
        <v>201</v>
      </c>
      <c r="BW128" s="9">
        <f t="shared" si="111"/>
        <v>0</v>
      </c>
      <c r="BX128" s="9">
        <f t="shared" si="112"/>
        <v>0</v>
      </c>
      <c r="BY128" s="9">
        <f t="shared" si="113"/>
        <v>0</v>
      </c>
      <c r="BZ128" s="9">
        <f t="shared" si="114"/>
        <v>0</v>
      </c>
      <c r="CA128" s="9">
        <f t="shared" si="115"/>
        <v>0</v>
      </c>
      <c r="CB128" s="9">
        <f t="shared" si="116"/>
        <v>0</v>
      </c>
      <c r="CC128" s="9">
        <f t="shared" si="117"/>
        <v>0</v>
      </c>
      <c r="CD128" s="9">
        <f t="shared" si="118"/>
        <v>0</v>
      </c>
      <c r="CE128" s="9">
        <f t="shared" si="119"/>
        <v>0</v>
      </c>
      <c r="CF128" s="9">
        <f t="shared" si="130"/>
        <v>0</v>
      </c>
      <c r="CG128" s="9">
        <f t="shared" si="120"/>
        <v>0</v>
      </c>
      <c r="CI128" s="9">
        <f t="shared" si="121"/>
        <v>0</v>
      </c>
      <c r="CK128" s="9">
        <f t="shared" si="122"/>
        <v>0</v>
      </c>
      <c r="CM128" s="9">
        <f t="shared" si="123"/>
        <v>0</v>
      </c>
      <c r="CN128" s="9">
        <f t="shared" si="124"/>
        <v>0</v>
      </c>
      <c r="CO128" s="9">
        <f t="shared" si="125"/>
        <v>0</v>
      </c>
      <c r="CQ128" s="9">
        <f t="shared" si="126"/>
        <v>0</v>
      </c>
      <c r="CR128" s="9">
        <f t="shared" si="127"/>
        <v>0</v>
      </c>
      <c r="CS128" s="9">
        <f t="shared" si="128"/>
        <v>0</v>
      </c>
      <c r="CU128" s="9">
        <f t="shared" si="129"/>
        <v>0</v>
      </c>
      <c r="CV128" s="9">
        <f t="shared" si="131"/>
        <v>0</v>
      </c>
    </row>
    <row r="129" spans="1:100" x14ac:dyDescent="0.3">
      <c r="A129" s="9" t="s">
        <v>307</v>
      </c>
      <c r="B129" s="9" t="s">
        <v>79</v>
      </c>
      <c r="C129" s="9">
        <v>43.651476000000002</v>
      </c>
      <c r="D129" s="9">
        <v>-79.617875999999995</v>
      </c>
      <c r="E129" s="9">
        <v>11.85110791727271</v>
      </c>
      <c r="F129" s="13">
        <v>43664</v>
      </c>
      <c r="G129" s="11">
        <f t="shared" si="99"/>
        <v>1</v>
      </c>
      <c r="N129" s="12">
        <v>1</v>
      </c>
      <c r="R129" s="32">
        <f t="shared" si="100"/>
        <v>0</v>
      </c>
      <c r="V129" s="19">
        <f t="shared" si="101"/>
        <v>0</v>
      </c>
      <c r="Y129" s="35">
        <f t="shared" si="102"/>
        <v>0</v>
      </c>
      <c r="AB129" s="10">
        <f t="shared" si="103"/>
        <v>0</v>
      </c>
      <c r="AG129" s="32">
        <f t="shared" si="104"/>
        <v>0</v>
      </c>
      <c r="AJ129" s="19">
        <f t="shared" si="105"/>
        <v>0</v>
      </c>
      <c r="AL129" s="19">
        <f t="shared" si="106"/>
        <v>0</v>
      </c>
      <c r="AO129" s="19">
        <f t="shared" si="107"/>
        <v>0</v>
      </c>
      <c r="AS129" s="33">
        <f t="shared" si="108"/>
        <v>0</v>
      </c>
      <c r="BD129" s="44">
        <f t="shared" si="109"/>
        <v>0</v>
      </c>
      <c r="BK129" s="23">
        <v>1</v>
      </c>
      <c r="BL129" s="57">
        <f t="shared" si="98"/>
        <v>2</v>
      </c>
      <c r="BN129" s="9">
        <f t="shared" si="110"/>
        <v>2</v>
      </c>
      <c r="BO129" s="9">
        <v>4</v>
      </c>
      <c r="BP129" s="9">
        <v>1</v>
      </c>
      <c r="BQ129" s="9">
        <v>7</v>
      </c>
      <c r="BS129" s="9" t="s">
        <v>201</v>
      </c>
      <c r="BW129" s="9">
        <f t="shared" si="111"/>
        <v>0</v>
      </c>
      <c r="BX129" s="9">
        <f t="shared" si="112"/>
        <v>0</v>
      </c>
      <c r="BY129" s="9">
        <f t="shared" si="113"/>
        <v>0</v>
      </c>
      <c r="BZ129" s="9">
        <f t="shared" si="114"/>
        <v>0</v>
      </c>
      <c r="CA129" s="9">
        <f t="shared" si="115"/>
        <v>0</v>
      </c>
      <c r="CB129" s="9">
        <f t="shared" si="116"/>
        <v>1</v>
      </c>
      <c r="CC129" s="9">
        <f t="shared" si="117"/>
        <v>0</v>
      </c>
      <c r="CD129" s="9">
        <f t="shared" si="118"/>
        <v>0</v>
      </c>
      <c r="CE129" s="9">
        <f t="shared" si="119"/>
        <v>0</v>
      </c>
      <c r="CF129" s="9">
        <f t="shared" si="130"/>
        <v>0</v>
      </c>
      <c r="CG129" s="9">
        <f t="shared" si="120"/>
        <v>0</v>
      </c>
      <c r="CI129" s="9">
        <f t="shared" si="121"/>
        <v>1</v>
      </c>
      <c r="CK129" s="9">
        <f t="shared" si="122"/>
        <v>1</v>
      </c>
      <c r="CM129" s="9">
        <f t="shared" si="123"/>
        <v>0</v>
      </c>
      <c r="CN129" s="9">
        <f t="shared" si="124"/>
        <v>1</v>
      </c>
      <c r="CO129" s="9">
        <f t="shared" si="125"/>
        <v>1</v>
      </c>
      <c r="CQ129" s="9">
        <f t="shared" si="126"/>
        <v>0</v>
      </c>
      <c r="CR129" s="9">
        <f t="shared" si="127"/>
        <v>1</v>
      </c>
      <c r="CS129" s="9">
        <f t="shared" si="128"/>
        <v>0</v>
      </c>
      <c r="CU129" s="9">
        <f t="shared" si="129"/>
        <v>2</v>
      </c>
      <c r="CV129" s="9">
        <f t="shared" si="131"/>
        <v>1</v>
      </c>
    </row>
    <row r="130" spans="1:100" x14ac:dyDescent="0.3">
      <c r="A130" s="9" t="s">
        <v>307</v>
      </c>
      <c r="B130" s="9" t="s">
        <v>82</v>
      </c>
      <c r="C130" s="9">
        <v>43.651476000000002</v>
      </c>
      <c r="D130" s="9">
        <v>-79.617875999999995</v>
      </c>
      <c r="E130" s="9">
        <v>11.85110791727271</v>
      </c>
      <c r="F130" s="13">
        <v>43664</v>
      </c>
      <c r="G130" s="11">
        <f t="shared" ref="G130:G161" si="132">SUM(H130:Q130)</f>
        <v>0</v>
      </c>
      <c r="R130" s="32">
        <f t="shared" ref="R130:R161" si="133">SUM(S130:V130)</f>
        <v>0</v>
      </c>
      <c r="V130" s="19">
        <f t="shared" ref="V130:V161" si="134">SUM(W130:X130)</f>
        <v>0</v>
      </c>
      <c r="Y130" s="35">
        <f t="shared" ref="Y130:Y161" si="135">SUM(Z130:AA130)</f>
        <v>0</v>
      </c>
      <c r="AB130" s="10">
        <f t="shared" ref="AB130:AB161" si="136">SUM(AC130:AF130)</f>
        <v>0</v>
      </c>
      <c r="AG130" s="32">
        <f t="shared" ref="AG130:AG161" si="137">SUM(AH130,AI130,AJ130,AL130,AO130,AS130)</f>
        <v>1</v>
      </c>
      <c r="AJ130" s="19">
        <f t="shared" ref="AJ130:AJ161" si="138">AK130</f>
        <v>0</v>
      </c>
      <c r="AL130" s="19">
        <f t="shared" ref="AL130:AL161" si="139">SUM(AM130,AN130)</f>
        <v>0</v>
      </c>
      <c r="AO130" s="19">
        <f t="shared" ref="AO130:AO161" si="140">SUM(AP130:AR130)</f>
        <v>0</v>
      </c>
      <c r="AS130" s="33">
        <f t="shared" ref="AS130:AS161" si="141">SUM(AT130:AU130,AW130,AV130,BA130,AX130,AY130,AZ130)</f>
        <v>1</v>
      </c>
      <c r="AW130" s="18">
        <v>1</v>
      </c>
      <c r="BD130" s="44">
        <f t="shared" ref="BD130:BD161" si="142">SUM(BE130:BF130)</f>
        <v>0</v>
      </c>
      <c r="BL130" s="57">
        <f t="shared" si="98"/>
        <v>1</v>
      </c>
      <c r="BN130" s="9">
        <f t="shared" ref="BN130:BN153" si="143">BQ130-SUM(BO130:BP130)</f>
        <v>1</v>
      </c>
      <c r="BO130" s="9">
        <v>7</v>
      </c>
      <c r="BP130" s="9">
        <v>0</v>
      </c>
      <c r="BQ130" s="9">
        <v>8</v>
      </c>
      <c r="BS130" s="9" t="s">
        <v>202</v>
      </c>
      <c r="BW130" s="9">
        <f t="shared" ref="BW130:BW161" si="144">AT130+AU130+AW130+AV130+BA130+AX130+AY130+AZ130</f>
        <v>1</v>
      </c>
      <c r="BX130" s="9">
        <f t="shared" ref="BX130:BX161" si="145" xml:space="preserve"> AM130+AN130</f>
        <v>0</v>
      </c>
      <c r="BY130" s="9">
        <f t="shared" ref="BY130:BY161" si="146">W130+X130</f>
        <v>0</v>
      </c>
      <c r="BZ130" s="9">
        <f t="shared" ref="BZ130:BZ161" si="147">AE130+AF130+AK130</f>
        <v>0</v>
      </c>
      <c r="CA130" s="9">
        <f t="shared" ref="CA130:CA161" si="148">S130+T130+U130</f>
        <v>0</v>
      </c>
      <c r="CB130" s="9">
        <f t="shared" ref="CB130:CB161" si="149">H130+I130+J130+K130+Q130+N130+O130+L130+M130+P130</f>
        <v>0</v>
      </c>
      <c r="CC130" s="9">
        <f t="shared" ref="CC130:CC161" si="150" xml:space="preserve"> BB130+BH130+BG130</f>
        <v>0</v>
      </c>
      <c r="CD130" s="9">
        <f t="shared" ref="CD130:CD161" si="151" xml:space="preserve"> BF130+BE130</f>
        <v>0</v>
      </c>
      <c r="CE130" s="9">
        <f t="shared" ref="CE130:CE161" si="152">BC130+BE130+BF130</f>
        <v>0</v>
      </c>
      <c r="CF130" s="9">
        <f t="shared" si="130"/>
        <v>0</v>
      </c>
      <c r="CG130" s="9">
        <f t="shared" ref="CG130:CG161" si="153">AP130+AQ130+AR130</f>
        <v>0</v>
      </c>
      <c r="CI130" s="9">
        <f t="shared" ref="CI130:CI161" si="154">SUM(AT130:BK130)</f>
        <v>1</v>
      </c>
      <c r="CK130" s="9">
        <f t="shared" ref="CK130:CK161" si="155">AT130+AU130+AH130+AW130+S130+AV130+H130+T130+AM130+AP130+AQ130+W130+I130+Z130+X130+J130+BA130+K130+AN130+AR130+Q130+AX130+AK130+AY130+AI130+AE130+AC130+AF130+AZ130+N130+O130+L130+M130+AD130+P130+U130</f>
        <v>1</v>
      </c>
      <c r="CM130" s="9">
        <f t="shared" ref="CM130:CM161" si="156">CQ130+BI130+BB130+BH130</f>
        <v>1</v>
      </c>
      <c r="CN130" s="9">
        <f t="shared" ref="CN130:CN161" si="157">CR130+BF130+BG130+BE130</f>
        <v>0</v>
      </c>
      <c r="CO130" s="9">
        <f t="shared" ref="CO130:CO161" si="158">CS130+BC130+Z130+BK130+AA130</f>
        <v>0</v>
      </c>
      <c r="CQ130" s="9">
        <f t="shared" ref="CQ130:CQ161" si="159">AT130+AU130+AW130+S130+AV130+T130+W130+X130+AX130+AY130+AC130+AZ130+AD130+U130</f>
        <v>1</v>
      </c>
      <c r="CR130" s="9">
        <f t="shared" ref="CR130:CR161" si="160">H130+AM130+AP130+AQ130+I130+J130+BA130+K130+AR130+Q130+AK130+AI130+AE130+AF130+N130+O130+L130+M130+P130</f>
        <v>0</v>
      </c>
      <c r="CS130" s="9">
        <f t="shared" ref="CS130:CS161" si="161">AH130+AN130</f>
        <v>0</v>
      </c>
      <c r="CU130" s="9">
        <f t="shared" ref="CU130:CU161" si="162" xml:space="preserve"> COUNTIF(BW130:CG130, "&gt;0") + COUNTIF(BE130, "&gt;0") + COUNTIF(AA130, "&gt;0") + COUNTIF(BK130, "&gt;0") + COUNTIF(BI130, "&gt;0") + COUNTIF(BF130, "&gt;0") + COUNTIF(BC130,"&gt;0") + COUNTIF(AC130,"&gt;0") + COUNTIF(BH130,"&gt;0") + COUNTIF(BG130,"&gt;0") + COUNTIF(BB130,"&gt;0") + COUNTIF(AD130,"&gt;0") + COUNTIF(AI130,"&gt;0") + COUNTIF(Z130, "&gt;0")</f>
        <v>1</v>
      </c>
      <c r="CV130" s="9">
        <f t="shared" si="131"/>
        <v>1</v>
      </c>
    </row>
    <row r="131" spans="1:100" x14ac:dyDescent="0.3">
      <c r="A131" s="9" t="s">
        <v>307</v>
      </c>
      <c r="B131" s="9" t="s">
        <v>83</v>
      </c>
      <c r="C131" s="9">
        <v>43.651476000000002</v>
      </c>
      <c r="D131" s="9">
        <v>-79.617875999999995</v>
      </c>
      <c r="E131" s="9">
        <v>11.85110791727271</v>
      </c>
      <c r="F131" s="13">
        <v>43664</v>
      </c>
      <c r="G131" s="11">
        <f t="shared" si="132"/>
        <v>1</v>
      </c>
      <c r="N131" s="12">
        <v>1</v>
      </c>
      <c r="R131" s="32">
        <f t="shared" si="133"/>
        <v>0</v>
      </c>
      <c r="V131" s="19">
        <f t="shared" si="134"/>
        <v>0</v>
      </c>
      <c r="Y131" s="35">
        <f t="shared" si="135"/>
        <v>0</v>
      </c>
      <c r="AB131" s="10">
        <f t="shared" si="136"/>
        <v>0</v>
      </c>
      <c r="AG131" s="32">
        <f t="shared" si="137"/>
        <v>0</v>
      </c>
      <c r="AJ131" s="19">
        <f t="shared" si="138"/>
        <v>0</v>
      </c>
      <c r="AL131" s="19">
        <f t="shared" si="139"/>
        <v>0</v>
      </c>
      <c r="AO131" s="19">
        <f t="shared" si="140"/>
        <v>0</v>
      </c>
      <c r="AS131" s="33">
        <f t="shared" si="141"/>
        <v>0</v>
      </c>
      <c r="BD131" s="44">
        <f t="shared" si="142"/>
        <v>0</v>
      </c>
      <c r="BI131" s="26">
        <v>5</v>
      </c>
      <c r="BL131" s="57">
        <f t="shared" ref="BL131:BL172" si="163">SUM(BD131,BB131,BC131,BG131,BH131,BI131,BJ131,BK131,AG131,AB131,Y131,R131,G131)</f>
        <v>6</v>
      </c>
      <c r="BN131" s="9">
        <f t="shared" si="143"/>
        <v>0</v>
      </c>
      <c r="BO131" s="9">
        <v>3</v>
      </c>
      <c r="BP131" s="9">
        <v>3</v>
      </c>
      <c r="BQ131" s="9">
        <v>6</v>
      </c>
      <c r="BS131" s="9" t="s">
        <v>204</v>
      </c>
      <c r="BW131" s="9">
        <f t="shared" si="144"/>
        <v>0</v>
      </c>
      <c r="BX131" s="9">
        <f t="shared" si="145"/>
        <v>0</v>
      </c>
      <c r="BY131" s="9">
        <f t="shared" si="146"/>
        <v>0</v>
      </c>
      <c r="BZ131" s="9">
        <f t="shared" si="147"/>
        <v>0</v>
      </c>
      <c r="CA131" s="9">
        <f t="shared" si="148"/>
        <v>0</v>
      </c>
      <c r="CB131" s="9">
        <f t="shared" si="149"/>
        <v>1</v>
      </c>
      <c r="CC131" s="9">
        <f t="shared" si="150"/>
        <v>0</v>
      </c>
      <c r="CD131" s="9">
        <f t="shared" si="151"/>
        <v>0</v>
      </c>
      <c r="CE131" s="9">
        <f t="shared" si="152"/>
        <v>0</v>
      </c>
      <c r="CF131" s="9">
        <f t="shared" si="130"/>
        <v>0</v>
      </c>
      <c r="CG131" s="9">
        <f t="shared" si="153"/>
        <v>0</v>
      </c>
      <c r="CI131" s="9">
        <f t="shared" si="154"/>
        <v>5</v>
      </c>
      <c r="CK131" s="9">
        <f t="shared" si="155"/>
        <v>1</v>
      </c>
      <c r="CM131" s="9">
        <f t="shared" si="156"/>
        <v>5</v>
      </c>
      <c r="CN131" s="9">
        <f t="shared" si="157"/>
        <v>1</v>
      </c>
      <c r="CO131" s="9">
        <f t="shared" si="158"/>
        <v>0</v>
      </c>
      <c r="CQ131" s="9">
        <f t="shared" si="159"/>
        <v>0</v>
      </c>
      <c r="CR131" s="9">
        <f t="shared" si="160"/>
        <v>1</v>
      </c>
      <c r="CS131" s="9">
        <f t="shared" si="161"/>
        <v>0</v>
      </c>
      <c r="CU131" s="9">
        <f t="shared" si="162"/>
        <v>2</v>
      </c>
      <c r="CV131" s="9">
        <f t="shared" si="131"/>
        <v>1</v>
      </c>
    </row>
    <row r="132" spans="1:100" x14ac:dyDescent="0.3">
      <c r="A132" s="9" t="s">
        <v>308</v>
      </c>
      <c r="B132" s="9" t="s">
        <v>79</v>
      </c>
      <c r="C132" s="9">
        <v>43.628807000000002</v>
      </c>
      <c r="D132" s="9">
        <v>-79.652009000000007</v>
      </c>
      <c r="E132" s="9">
        <v>13.687963679905621</v>
      </c>
      <c r="F132" s="13">
        <v>43664</v>
      </c>
      <c r="G132" s="11">
        <f t="shared" si="132"/>
        <v>0</v>
      </c>
      <c r="R132" s="32">
        <f t="shared" si="133"/>
        <v>0</v>
      </c>
      <c r="V132" s="19">
        <f t="shared" si="134"/>
        <v>0</v>
      </c>
      <c r="Y132" s="35">
        <f t="shared" si="135"/>
        <v>0</v>
      </c>
      <c r="AB132" s="10">
        <f t="shared" si="136"/>
        <v>0</v>
      </c>
      <c r="AG132" s="32">
        <f t="shared" si="137"/>
        <v>0</v>
      </c>
      <c r="AJ132" s="19">
        <f t="shared" si="138"/>
        <v>0</v>
      </c>
      <c r="AL132" s="19">
        <f t="shared" si="139"/>
        <v>0</v>
      </c>
      <c r="AO132" s="19">
        <f t="shared" si="140"/>
        <v>0</v>
      </c>
      <c r="AS132" s="33">
        <f t="shared" si="141"/>
        <v>0</v>
      </c>
      <c r="BD132" s="44">
        <f t="shared" si="142"/>
        <v>0</v>
      </c>
      <c r="BL132" s="57">
        <f t="shared" si="163"/>
        <v>0</v>
      </c>
      <c r="BN132" s="9">
        <f t="shared" si="143"/>
        <v>2</v>
      </c>
      <c r="BO132" s="9">
        <v>3</v>
      </c>
      <c r="BP132" s="9">
        <v>0</v>
      </c>
      <c r="BQ132" s="9">
        <v>5</v>
      </c>
      <c r="BW132" s="9">
        <f t="shared" si="144"/>
        <v>0</v>
      </c>
      <c r="BX132" s="9">
        <f t="shared" si="145"/>
        <v>0</v>
      </c>
      <c r="BY132" s="9">
        <f t="shared" si="146"/>
        <v>0</v>
      </c>
      <c r="BZ132" s="9">
        <f t="shared" si="147"/>
        <v>0</v>
      </c>
      <c r="CA132" s="9">
        <f t="shared" si="148"/>
        <v>0</v>
      </c>
      <c r="CB132" s="9">
        <f t="shared" si="149"/>
        <v>0</v>
      </c>
      <c r="CC132" s="9">
        <f t="shared" si="150"/>
        <v>0</v>
      </c>
      <c r="CD132" s="9">
        <f t="shared" si="151"/>
        <v>0</v>
      </c>
      <c r="CE132" s="9">
        <f t="shared" si="152"/>
        <v>0</v>
      </c>
      <c r="CF132" s="9">
        <f t="shared" si="130"/>
        <v>0</v>
      </c>
      <c r="CG132" s="9">
        <f t="shared" si="153"/>
        <v>0</v>
      </c>
      <c r="CI132" s="9">
        <f t="shared" si="154"/>
        <v>0</v>
      </c>
      <c r="CK132" s="9">
        <f t="shared" si="155"/>
        <v>0</v>
      </c>
      <c r="CM132" s="9">
        <f t="shared" si="156"/>
        <v>0</v>
      </c>
      <c r="CN132" s="9">
        <f t="shared" si="157"/>
        <v>0</v>
      </c>
      <c r="CO132" s="9">
        <f t="shared" si="158"/>
        <v>0</v>
      </c>
      <c r="CQ132" s="9">
        <f t="shared" si="159"/>
        <v>0</v>
      </c>
      <c r="CR132" s="9">
        <f t="shared" si="160"/>
        <v>0</v>
      </c>
      <c r="CS132" s="9">
        <f t="shared" si="161"/>
        <v>0</v>
      </c>
      <c r="CU132" s="9">
        <f t="shared" si="162"/>
        <v>0</v>
      </c>
      <c r="CV132" s="9">
        <f t="shared" si="131"/>
        <v>0</v>
      </c>
    </row>
    <row r="133" spans="1:100" x14ac:dyDescent="0.3">
      <c r="A133" s="9" t="s">
        <v>308</v>
      </c>
      <c r="B133" s="9" t="s">
        <v>82</v>
      </c>
      <c r="C133" s="9">
        <v>43.628807000000002</v>
      </c>
      <c r="D133" s="9">
        <v>-79.652009000000007</v>
      </c>
      <c r="E133" s="9">
        <v>13.687963679905621</v>
      </c>
      <c r="F133" s="13">
        <v>43664</v>
      </c>
      <c r="G133" s="11">
        <f t="shared" si="132"/>
        <v>0</v>
      </c>
      <c r="R133" s="32">
        <f t="shared" si="133"/>
        <v>0</v>
      </c>
      <c r="V133" s="19">
        <f t="shared" si="134"/>
        <v>0</v>
      </c>
      <c r="Y133" s="35">
        <f t="shared" si="135"/>
        <v>0</v>
      </c>
      <c r="AB133" s="10">
        <f t="shared" si="136"/>
        <v>0</v>
      </c>
      <c r="AG133" s="32">
        <f t="shared" si="137"/>
        <v>0</v>
      </c>
      <c r="AJ133" s="19">
        <f t="shared" si="138"/>
        <v>0</v>
      </c>
      <c r="AL133" s="19">
        <f t="shared" si="139"/>
        <v>0</v>
      </c>
      <c r="AO133" s="19">
        <f t="shared" si="140"/>
        <v>0</v>
      </c>
      <c r="AS133" s="33">
        <f t="shared" si="141"/>
        <v>0</v>
      </c>
      <c r="BD133" s="44">
        <f t="shared" si="142"/>
        <v>0</v>
      </c>
      <c r="BL133" s="57">
        <f t="shared" si="163"/>
        <v>0</v>
      </c>
      <c r="BN133" s="9">
        <f t="shared" si="143"/>
        <v>1</v>
      </c>
      <c r="BO133" s="9">
        <v>2</v>
      </c>
      <c r="BP133" s="9">
        <v>0</v>
      </c>
      <c r="BQ133" s="9">
        <v>3</v>
      </c>
      <c r="BS133" s="9" t="s">
        <v>202</v>
      </c>
      <c r="BW133" s="9">
        <f t="shared" si="144"/>
        <v>0</v>
      </c>
      <c r="BX133" s="9">
        <f t="shared" si="145"/>
        <v>0</v>
      </c>
      <c r="BY133" s="9">
        <f t="shared" si="146"/>
        <v>0</v>
      </c>
      <c r="BZ133" s="9">
        <f t="shared" si="147"/>
        <v>0</v>
      </c>
      <c r="CA133" s="9">
        <f t="shared" si="148"/>
        <v>0</v>
      </c>
      <c r="CB133" s="9">
        <f t="shared" si="149"/>
        <v>0</v>
      </c>
      <c r="CC133" s="9">
        <f t="shared" si="150"/>
        <v>0</v>
      </c>
      <c r="CD133" s="9">
        <f t="shared" si="151"/>
        <v>0</v>
      </c>
      <c r="CE133" s="9">
        <f t="shared" si="152"/>
        <v>0</v>
      </c>
      <c r="CF133" s="9">
        <f t="shared" si="130"/>
        <v>0</v>
      </c>
      <c r="CG133" s="9">
        <f t="shared" si="153"/>
        <v>0</v>
      </c>
      <c r="CI133" s="9">
        <f t="shared" si="154"/>
        <v>0</v>
      </c>
      <c r="CK133" s="9">
        <f t="shared" si="155"/>
        <v>0</v>
      </c>
      <c r="CM133" s="9">
        <f t="shared" si="156"/>
        <v>0</v>
      </c>
      <c r="CN133" s="9">
        <f t="shared" si="157"/>
        <v>0</v>
      </c>
      <c r="CO133" s="9">
        <f t="shared" si="158"/>
        <v>0</v>
      </c>
      <c r="CQ133" s="9">
        <f t="shared" si="159"/>
        <v>0</v>
      </c>
      <c r="CR133" s="9">
        <f t="shared" si="160"/>
        <v>0</v>
      </c>
      <c r="CS133" s="9">
        <f t="shared" si="161"/>
        <v>0</v>
      </c>
      <c r="CU133" s="9">
        <f t="shared" si="162"/>
        <v>0</v>
      </c>
      <c r="CV133" s="9">
        <f t="shared" si="131"/>
        <v>0</v>
      </c>
    </row>
    <row r="134" spans="1:100" x14ac:dyDescent="0.3">
      <c r="A134" s="9" t="s">
        <v>308</v>
      </c>
      <c r="B134" s="9" t="s">
        <v>83</v>
      </c>
      <c r="C134" s="9">
        <v>43.628807000000002</v>
      </c>
      <c r="D134" s="9">
        <v>-79.652009000000007</v>
      </c>
      <c r="E134" s="9">
        <v>13.687963679905621</v>
      </c>
      <c r="F134" s="13">
        <v>43664</v>
      </c>
      <c r="G134" s="11">
        <f t="shared" si="132"/>
        <v>1</v>
      </c>
      <c r="O134" s="12">
        <v>1</v>
      </c>
      <c r="R134" s="32">
        <f t="shared" si="133"/>
        <v>0</v>
      </c>
      <c r="V134" s="19">
        <f t="shared" si="134"/>
        <v>0</v>
      </c>
      <c r="Y134" s="35">
        <f t="shared" si="135"/>
        <v>0</v>
      </c>
      <c r="AB134" s="10">
        <f t="shared" si="136"/>
        <v>0</v>
      </c>
      <c r="AG134" s="32">
        <f t="shared" si="137"/>
        <v>0</v>
      </c>
      <c r="AJ134" s="19">
        <f t="shared" si="138"/>
        <v>0</v>
      </c>
      <c r="AL134" s="19">
        <f t="shared" si="139"/>
        <v>0</v>
      </c>
      <c r="AO134" s="19">
        <f t="shared" si="140"/>
        <v>0</v>
      </c>
      <c r="AS134" s="33">
        <f t="shared" si="141"/>
        <v>0</v>
      </c>
      <c r="BD134" s="44">
        <f t="shared" si="142"/>
        <v>0</v>
      </c>
      <c r="BL134" s="57">
        <f t="shared" si="163"/>
        <v>1</v>
      </c>
      <c r="BN134" s="9">
        <f t="shared" si="143"/>
        <v>0</v>
      </c>
      <c r="BO134" s="9">
        <v>4</v>
      </c>
      <c r="BP134" s="9">
        <v>1</v>
      </c>
      <c r="BQ134" s="9">
        <v>5</v>
      </c>
      <c r="BS134" s="9" t="s">
        <v>206</v>
      </c>
      <c r="BW134" s="9">
        <f t="shared" si="144"/>
        <v>0</v>
      </c>
      <c r="BX134" s="9">
        <f t="shared" si="145"/>
        <v>0</v>
      </c>
      <c r="BY134" s="9">
        <f t="shared" si="146"/>
        <v>0</v>
      </c>
      <c r="BZ134" s="9">
        <f t="shared" si="147"/>
        <v>0</v>
      </c>
      <c r="CA134" s="9">
        <f t="shared" si="148"/>
        <v>0</v>
      </c>
      <c r="CB134" s="9">
        <f t="shared" si="149"/>
        <v>1</v>
      </c>
      <c r="CC134" s="9">
        <f t="shared" si="150"/>
        <v>0</v>
      </c>
      <c r="CD134" s="9">
        <f t="shared" si="151"/>
        <v>0</v>
      </c>
      <c r="CE134" s="9">
        <f t="shared" si="152"/>
        <v>0</v>
      </c>
      <c r="CF134" s="9">
        <f t="shared" si="130"/>
        <v>0</v>
      </c>
      <c r="CG134" s="9">
        <f t="shared" si="153"/>
        <v>0</v>
      </c>
      <c r="CI134" s="9">
        <f t="shared" si="154"/>
        <v>0</v>
      </c>
      <c r="CK134" s="9">
        <f t="shared" si="155"/>
        <v>1</v>
      </c>
      <c r="CM134" s="9">
        <f t="shared" si="156"/>
        <v>0</v>
      </c>
      <c r="CN134" s="9">
        <f t="shared" si="157"/>
        <v>1</v>
      </c>
      <c r="CO134" s="9">
        <f t="shared" si="158"/>
        <v>0</v>
      </c>
      <c r="CQ134" s="9">
        <f t="shared" si="159"/>
        <v>0</v>
      </c>
      <c r="CR134" s="9">
        <f t="shared" si="160"/>
        <v>1</v>
      </c>
      <c r="CS134" s="9">
        <f t="shared" si="161"/>
        <v>0</v>
      </c>
      <c r="CU134" s="9">
        <f t="shared" si="162"/>
        <v>1</v>
      </c>
      <c r="CV134" s="9">
        <f t="shared" si="131"/>
        <v>1</v>
      </c>
    </row>
    <row r="135" spans="1:100" x14ac:dyDescent="0.3">
      <c r="A135" s="9" t="s">
        <v>309</v>
      </c>
      <c r="B135" s="9" t="s">
        <v>79</v>
      </c>
      <c r="C135" s="9">
        <v>43.618104000000002</v>
      </c>
      <c r="D135" s="9">
        <v>-79.701542000000003</v>
      </c>
      <c r="E135" s="9">
        <v>16.249375245243645</v>
      </c>
      <c r="F135" s="13">
        <v>43664</v>
      </c>
      <c r="G135" s="11">
        <f t="shared" si="132"/>
        <v>0</v>
      </c>
      <c r="R135" s="32">
        <f t="shared" si="133"/>
        <v>0</v>
      </c>
      <c r="V135" s="19">
        <f t="shared" si="134"/>
        <v>0</v>
      </c>
      <c r="Y135" s="35">
        <f t="shared" si="135"/>
        <v>0</v>
      </c>
      <c r="AB135" s="10">
        <f t="shared" si="136"/>
        <v>0</v>
      </c>
      <c r="AG135" s="32">
        <f t="shared" si="137"/>
        <v>0</v>
      </c>
      <c r="AJ135" s="19">
        <f t="shared" si="138"/>
        <v>0</v>
      </c>
      <c r="AL135" s="19">
        <f t="shared" si="139"/>
        <v>0</v>
      </c>
      <c r="AO135" s="19">
        <f t="shared" si="140"/>
        <v>0</v>
      </c>
      <c r="AS135" s="33">
        <f t="shared" si="141"/>
        <v>0</v>
      </c>
      <c r="BD135" s="44">
        <f t="shared" si="142"/>
        <v>0</v>
      </c>
      <c r="BL135" s="57">
        <f t="shared" si="163"/>
        <v>0</v>
      </c>
      <c r="BN135" s="9">
        <f t="shared" si="143"/>
        <v>0</v>
      </c>
      <c r="BO135" s="9">
        <v>6</v>
      </c>
      <c r="BP135" s="9">
        <v>0</v>
      </c>
      <c r="BQ135" s="9">
        <v>6</v>
      </c>
      <c r="BW135" s="9">
        <f t="shared" si="144"/>
        <v>0</v>
      </c>
      <c r="BX135" s="9">
        <f t="shared" si="145"/>
        <v>0</v>
      </c>
      <c r="BY135" s="9">
        <f t="shared" si="146"/>
        <v>0</v>
      </c>
      <c r="BZ135" s="9">
        <f t="shared" si="147"/>
        <v>0</v>
      </c>
      <c r="CA135" s="9">
        <f t="shared" si="148"/>
        <v>0</v>
      </c>
      <c r="CB135" s="9">
        <f t="shared" si="149"/>
        <v>0</v>
      </c>
      <c r="CC135" s="9">
        <f t="shared" si="150"/>
        <v>0</v>
      </c>
      <c r="CD135" s="9">
        <f t="shared" si="151"/>
        <v>0</v>
      </c>
      <c r="CE135" s="9">
        <f t="shared" si="152"/>
        <v>0</v>
      </c>
      <c r="CF135" s="9">
        <f t="shared" si="130"/>
        <v>0</v>
      </c>
      <c r="CG135" s="9">
        <f t="shared" si="153"/>
        <v>0</v>
      </c>
      <c r="CI135" s="9">
        <f t="shared" si="154"/>
        <v>0</v>
      </c>
      <c r="CK135" s="9">
        <f t="shared" si="155"/>
        <v>0</v>
      </c>
      <c r="CM135" s="9">
        <f t="shared" si="156"/>
        <v>0</v>
      </c>
      <c r="CN135" s="9">
        <f t="shared" si="157"/>
        <v>0</v>
      </c>
      <c r="CO135" s="9">
        <f t="shared" si="158"/>
        <v>0</v>
      </c>
      <c r="CQ135" s="9">
        <f t="shared" si="159"/>
        <v>0</v>
      </c>
      <c r="CR135" s="9">
        <f t="shared" si="160"/>
        <v>0</v>
      </c>
      <c r="CS135" s="9">
        <f t="shared" si="161"/>
        <v>0</v>
      </c>
      <c r="CU135" s="9">
        <f t="shared" si="162"/>
        <v>0</v>
      </c>
      <c r="CV135" s="9">
        <f t="shared" si="131"/>
        <v>0</v>
      </c>
    </row>
    <row r="136" spans="1:100" x14ac:dyDescent="0.3">
      <c r="A136" s="9" t="s">
        <v>309</v>
      </c>
      <c r="B136" s="9" t="s">
        <v>82</v>
      </c>
      <c r="C136" s="9">
        <v>43.618104000000002</v>
      </c>
      <c r="D136" s="9">
        <v>-79.701542000000003</v>
      </c>
      <c r="E136" s="9">
        <v>16.249375245243645</v>
      </c>
      <c r="F136" s="13">
        <v>43664</v>
      </c>
      <c r="G136" s="11">
        <f t="shared" si="132"/>
        <v>0</v>
      </c>
      <c r="R136" s="32">
        <f t="shared" si="133"/>
        <v>0</v>
      </c>
      <c r="V136" s="19">
        <f t="shared" si="134"/>
        <v>0</v>
      </c>
      <c r="Y136" s="35">
        <f t="shared" si="135"/>
        <v>0</v>
      </c>
      <c r="AB136" s="10">
        <f t="shared" si="136"/>
        <v>0</v>
      </c>
      <c r="AG136" s="32">
        <f t="shared" si="137"/>
        <v>0</v>
      </c>
      <c r="AJ136" s="19">
        <f t="shared" si="138"/>
        <v>0</v>
      </c>
      <c r="AL136" s="19">
        <f t="shared" si="139"/>
        <v>0</v>
      </c>
      <c r="AO136" s="19">
        <f t="shared" si="140"/>
        <v>0</v>
      </c>
      <c r="AS136" s="33">
        <f t="shared" si="141"/>
        <v>0</v>
      </c>
      <c r="BD136" s="44">
        <f t="shared" si="142"/>
        <v>0</v>
      </c>
      <c r="BL136" s="57">
        <f t="shared" si="163"/>
        <v>0</v>
      </c>
      <c r="BN136" s="9">
        <f t="shared" si="143"/>
        <v>0</v>
      </c>
      <c r="BO136" s="9">
        <v>4</v>
      </c>
      <c r="BP136" s="9">
        <v>2</v>
      </c>
      <c r="BQ136" s="9">
        <v>6</v>
      </c>
      <c r="BS136" s="9" t="s">
        <v>207</v>
      </c>
      <c r="BW136" s="9">
        <f t="shared" si="144"/>
        <v>0</v>
      </c>
      <c r="BX136" s="9">
        <f t="shared" si="145"/>
        <v>0</v>
      </c>
      <c r="BY136" s="9">
        <f t="shared" si="146"/>
        <v>0</v>
      </c>
      <c r="BZ136" s="9">
        <f t="shared" si="147"/>
        <v>0</v>
      </c>
      <c r="CA136" s="9">
        <f t="shared" si="148"/>
        <v>0</v>
      </c>
      <c r="CB136" s="9">
        <f t="shared" si="149"/>
        <v>0</v>
      </c>
      <c r="CC136" s="9">
        <f t="shared" si="150"/>
        <v>0</v>
      </c>
      <c r="CD136" s="9">
        <f t="shared" si="151"/>
        <v>0</v>
      </c>
      <c r="CE136" s="9">
        <f t="shared" si="152"/>
        <v>0</v>
      </c>
      <c r="CF136" s="9">
        <f t="shared" si="130"/>
        <v>0</v>
      </c>
      <c r="CG136" s="9">
        <f t="shared" si="153"/>
        <v>0</v>
      </c>
      <c r="CI136" s="9">
        <f t="shared" si="154"/>
        <v>0</v>
      </c>
      <c r="CK136" s="9">
        <f t="shared" si="155"/>
        <v>0</v>
      </c>
      <c r="CM136" s="9">
        <f t="shared" si="156"/>
        <v>0</v>
      </c>
      <c r="CN136" s="9">
        <f t="shared" si="157"/>
        <v>0</v>
      </c>
      <c r="CO136" s="9">
        <f t="shared" si="158"/>
        <v>0</v>
      </c>
      <c r="CQ136" s="9">
        <f t="shared" si="159"/>
        <v>0</v>
      </c>
      <c r="CR136" s="9">
        <f t="shared" si="160"/>
        <v>0</v>
      </c>
      <c r="CS136" s="9">
        <f t="shared" si="161"/>
        <v>0</v>
      </c>
      <c r="CU136" s="9">
        <f t="shared" si="162"/>
        <v>0</v>
      </c>
      <c r="CV136" s="9">
        <f t="shared" si="131"/>
        <v>0</v>
      </c>
    </row>
    <row r="137" spans="1:100" x14ac:dyDescent="0.3">
      <c r="A137" s="9" t="s">
        <v>309</v>
      </c>
      <c r="B137" s="9" t="s">
        <v>83</v>
      </c>
      <c r="C137" s="9">
        <v>43.618104000000002</v>
      </c>
      <c r="D137" s="9">
        <v>-79.701542000000003</v>
      </c>
      <c r="E137" s="9">
        <v>16.249375245243645</v>
      </c>
      <c r="F137" s="13">
        <v>43664</v>
      </c>
      <c r="G137" s="11">
        <f t="shared" si="132"/>
        <v>0</v>
      </c>
      <c r="R137" s="32">
        <f t="shared" si="133"/>
        <v>0</v>
      </c>
      <c r="V137" s="19">
        <f t="shared" si="134"/>
        <v>0</v>
      </c>
      <c r="Y137" s="35">
        <f t="shared" si="135"/>
        <v>1</v>
      </c>
      <c r="AA137" s="23">
        <v>1</v>
      </c>
      <c r="AB137" s="10">
        <f t="shared" si="136"/>
        <v>0</v>
      </c>
      <c r="AG137" s="32">
        <f t="shared" si="137"/>
        <v>0</v>
      </c>
      <c r="AJ137" s="19">
        <f t="shared" si="138"/>
        <v>0</v>
      </c>
      <c r="AL137" s="19">
        <f t="shared" si="139"/>
        <v>0</v>
      </c>
      <c r="AO137" s="19">
        <f t="shared" si="140"/>
        <v>0</v>
      </c>
      <c r="AS137" s="33">
        <f t="shared" si="141"/>
        <v>0</v>
      </c>
      <c r="BD137" s="44">
        <f t="shared" si="142"/>
        <v>0</v>
      </c>
      <c r="BK137" s="23">
        <v>1</v>
      </c>
      <c r="BL137" s="57">
        <f t="shared" si="163"/>
        <v>2</v>
      </c>
      <c r="BN137" s="9">
        <f t="shared" si="143"/>
        <v>0</v>
      </c>
      <c r="BO137" s="9">
        <v>3</v>
      </c>
      <c r="BP137" s="9">
        <v>2</v>
      </c>
      <c r="BQ137" s="9">
        <v>5</v>
      </c>
      <c r="BW137" s="9">
        <f t="shared" si="144"/>
        <v>0</v>
      </c>
      <c r="BX137" s="9">
        <f t="shared" si="145"/>
        <v>0</v>
      </c>
      <c r="BY137" s="9">
        <f t="shared" si="146"/>
        <v>0</v>
      </c>
      <c r="BZ137" s="9">
        <f t="shared" si="147"/>
        <v>0</v>
      </c>
      <c r="CA137" s="9">
        <f t="shared" si="148"/>
        <v>0</v>
      </c>
      <c r="CB137" s="9">
        <f t="shared" si="149"/>
        <v>0</v>
      </c>
      <c r="CC137" s="9">
        <f t="shared" si="150"/>
        <v>0</v>
      </c>
      <c r="CD137" s="9">
        <f t="shared" si="151"/>
        <v>0</v>
      </c>
      <c r="CE137" s="9">
        <f t="shared" si="152"/>
        <v>0</v>
      </c>
      <c r="CF137" s="9">
        <f t="shared" si="130"/>
        <v>0</v>
      </c>
      <c r="CG137" s="9">
        <f t="shared" si="153"/>
        <v>0</v>
      </c>
      <c r="CI137" s="9">
        <f t="shared" si="154"/>
        <v>1</v>
      </c>
      <c r="CK137" s="9">
        <f t="shared" si="155"/>
        <v>0</v>
      </c>
      <c r="CM137" s="9">
        <f t="shared" si="156"/>
        <v>0</v>
      </c>
      <c r="CN137" s="9">
        <f t="shared" si="157"/>
        <v>0</v>
      </c>
      <c r="CO137" s="9">
        <f t="shared" si="158"/>
        <v>2</v>
      </c>
      <c r="CQ137" s="9">
        <f t="shared" si="159"/>
        <v>0</v>
      </c>
      <c r="CR137" s="9">
        <f t="shared" si="160"/>
        <v>0</v>
      </c>
      <c r="CS137" s="9">
        <f t="shared" si="161"/>
        <v>0</v>
      </c>
      <c r="CU137" s="9">
        <f t="shared" si="162"/>
        <v>2</v>
      </c>
      <c r="CV137" s="9">
        <f t="shared" si="131"/>
        <v>0</v>
      </c>
    </row>
    <row r="138" spans="1:100" x14ac:dyDescent="0.3">
      <c r="A138" s="9" t="s">
        <v>310</v>
      </c>
      <c r="B138" s="9" t="s">
        <v>79</v>
      </c>
      <c r="C138" s="9">
        <v>43.613475000000001</v>
      </c>
      <c r="D138" s="9">
        <v>-79.705866999999998</v>
      </c>
      <c r="E138" s="9">
        <v>16.517746332907461</v>
      </c>
      <c r="F138" s="13">
        <v>43664</v>
      </c>
      <c r="G138" s="11">
        <f t="shared" si="132"/>
        <v>1</v>
      </c>
      <c r="L138" s="12">
        <v>1</v>
      </c>
      <c r="R138" s="32">
        <f t="shared" si="133"/>
        <v>0</v>
      </c>
      <c r="V138" s="19">
        <f t="shared" si="134"/>
        <v>0</v>
      </c>
      <c r="Y138" s="35">
        <f t="shared" si="135"/>
        <v>0</v>
      </c>
      <c r="AB138" s="10">
        <f t="shared" si="136"/>
        <v>0</v>
      </c>
      <c r="AG138" s="32">
        <f t="shared" si="137"/>
        <v>0</v>
      </c>
      <c r="AJ138" s="19">
        <f t="shared" si="138"/>
        <v>0</v>
      </c>
      <c r="AL138" s="19">
        <f t="shared" si="139"/>
        <v>0</v>
      </c>
      <c r="AO138" s="19">
        <f t="shared" si="140"/>
        <v>0</v>
      </c>
      <c r="AS138" s="33">
        <f t="shared" si="141"/>
        <v>0</v>
      </c>
      <c r="BD138" s="44">
        <f t="shared" si="142"/>
        <v>0</v>
      </c>
      <c r="BL138" s="57">
        <f t="shared" si="163"/>
        <v>1</v>
      </c>
      <c r="BN138" s="9">
        <f t="shared" si="143"/>
        <v>0</v>
      </c>
      <c r="BO138" s="9">
        <v>4</v>
      </c>
      <c r="BP138" s="9">
        <v>2</v>
      </c>
      <c r="BQ138" s="9">
        <v>6</v>
      </c>
      <c r="BS138" s="9" t="s">
        <v>209</v>
      </c>
      <c r="BW138" s="9">
        <f t="shared" si="144"/>
        <v>0</v>
      </c>
      <c r="BX138" s="9">
        <f t="shared" si="145"/>
        <v>0</v>
      </c>
      <c r="BY138" s="9">
        <f t="shared" si="146"/>
        <v>0</v>
      </c>
      <c r="BZ138" s="9">
        <f t="shared" si="147"/>
        <v>0</v>
      </c>
      <c r="CA138" s="9">
        <f t="shared" si="148"/>
        <v>0</v>
      </c>
      <c r="CB138" s="9">
        <f t="shared" si="149"/>
        <v>1</v>
      </c>
      <c r="CC138" s="9">
        <f t="shared" si="150"/>
        <v>0</v>
      </c>
      <c r="CD138" s="9">
        <f t="shared" si="151"/>
        <v>0</v>
      </c>
      <c r="CE138" s="9">
        <f t="shared" si="152"/>
        <v>0</v>
      </c>
      <c r="CF138" s="9">
        <f t="shared" si="130"/>
        <v>0</v>
      </c>
      <c r="CG138" s="9">
        <f t="shared" si="153"/>
        <v>0</v>
      </c>
      <c r="CI138" s="9">
        <f t="shared" si="154"/>
        <v>0</v>
      </c>
      <c r="CK138" s="9">
        <f t="shared" si="155"/>
        <v>1</v>
      </c>
      <c r="CM138" s="9">
        <f t="shared" si="156"/>
        <v>0</v>
      </c>
      <c r="CN138" s="9">
        <f t="shared" si="157"/>
        <v>1</v>
      </c>
      <c r="CO138" s="9">
        <f t="shared" si="158"/>
        <v>0</v>
      </c>
      <c r="CQ138" s="9">
        <f t="shared" si="159"/>
        <v>0</v>
      </c>
      <c r="CR138" s="9">
        <f t="shared" si="160"/>
        <v>1</v>
      </c>
      <c r="CS138" s="9">
        <f t="shared" si="161"/>
        <v>0</v>
      </c>
      <c r="CU138" s="9">
        <f t="shared" si="162"/>
        <v>1</v>
      </c>
      <c r="CV138" s="9">
        <f t="shared" si="131"/>
        <v>1</v>
      </c>
    </row>
    <row r="139" spans="1:100" x14ac:dyDescent="0.3">
      <c r="A139" s="9" t="s">
        <v>310</v>
      </c>
      <c r="B139" s="9" t="s">
        <v>82</v>
      </c>
      <c r="C139" s="9">
        <v>43.613475000000001</v>
      </c>
      <c r="D139" s="9">
        <v>-79.705866999999998</v>
      </c>
      <c r="E139" s="9">
        <v>16.517746332907461</v>
      </c>
      <c r="F139" s="13">
        <v>43664</v>
      </c>
      <c r="G139" s="11">
        <f t="shared" si="132"/>
        <v>2</v>
      </c>
      <c r="M139" s="12">
        <v>1</v>
      </c>
      <c r="N139" s="12">
        <v>1</v>
      </c>
      <c r="R139" s="32">
        <f t="shared" si="133"/>
        <v>0</v>
      </c>
      <c r="V139" s="19">
        <f t="shared" si="134"/>
        <v>0</v>
      </c>
      <c r="Y139" s="35">
        <f t="shared" si="135"/>
        <v>0</v>
      </c>
      <c r="AB139" s="10">
        <f t="shared" si="136"/>
        <v>1</v>
      </c>
      <c r="AD139" s="26">
        <v>1</v>
      </c>
      <c r="AG139" s="32">
        <f t="shared" si="137"/>
        <v>1</v>
      </c>
      <c r="AJ139" s="19">
        <f t="shared" si="138"/>
        <v>0</v>
      </c>
      <c r="AL139" s="19">
        <f t="shared" si="139"/>
        <v>0</v>
      </c>
      <c r="AO139" s="19">
        <f t="shared" si="140"/>
        <v>0</v>
      </c>
      <c r="AS139" s="33">
        <f t="shared" si="141"/>
        <v>1</v>
      </c>
      <c r="AW139" s="18">
        <v>1</v>
      </c>
      <c r="BD139" s="44">
        <f t="shared" si="142"/>
        <v>0</v>
      </c>
      <c r="BL139" s="57">
        <f t="shared" si="163"/>
        <v>4</v>
      </c>
      <c r="BN139" s="9">
        <f t="shared" si="143"/>
        <v>0</v>
      </c>
      <c r="BO139" s="9">
        <v>3</v>
      </c>
      <c r="BP139" s="9">
        <v>0</v>
      </c>
      <c r="BQ139" s="9">
        <v>3</v>
      </c>
      <c r="BW139" s="9">
        <f t="shared" si="144"/>
        <v>1</v>
      </c>
      <c r="BX139" s="9">
        <f t="shared" si="145"/>
        <v>0</v>
      </c>
      <c r="BY139" s="9">
        <f t="shared" si="146"/>
        <v>0</v>
      </c>
      <c r="BZ139" s="9">
        <f t="shared" si="147"/>
        <v>0</v>
      </c>
      <c r="CA139" s="9">
        <f t="shared" si="148"/>
        <v>0</v>
      </c>
      <c r="CB139" s="9">
        <f t="shared" si="149"/>
        <v>2</v>
      </c>
      <c r="CC139" s="9">
        <f t="shared" si="150"/>
        <v>0</v>
      </c>
      <c r="CD139" s="9">
        <f t="shared" si="151"/>
        <v>0</v>
      </c>
      <c r="CE139" s="9">
        <f t="shared" si="152"/>
        <v>0</v>
      </c>
      <c r="CF139" s="9">
        <f t="shared" si="130"/>
        <v>0</v>
      </c>
      <c r="CG139" s="9">
        <f t="shared" si="153"/>
        <v>0</v>
      </c>
      <c r="CI139" s="9">
        <f t="shared" si="154"/>
        <v>1</v>
      </c>
      <c r="CK139" s="9">
        <f t="shared" si="155"/>
        <v>4</v>
      </c>
      <c r="CM139" s="9">
        <f t="shared" si="156"/>
        <v>2</v>
      </c>
      <c r="CN139" s="9">
        <f t="shared" si="157"/>
        <v>2</v>
      </c>
      <c r="CO139" s="9">
        <f t="shared" si="158"/>
        <v>0</v>
      </c>
      <c r="CQ139" s="9">
        <f t="shared" si="159"/>
        <v>2</v>
      </c>
      <c r="CR139" s="9">
        <f t="shared" si="160"/>
        <v>2</v>
      </c>
      <c r="CS139" s="9">
        <f t="shared" si="161"/>
        <v>0</v>
      </c>
      <c r="CU139" s="9">
        <f t="shared" si="162"/>
        <v>3</v>
      </c>
      <c r="CV139" s="9">
        <f t="shared" si="131"/>
        <v>2</v>
      </c>
    </row>
    <row r="140" spans="1:100" x14ac:dyDescent="0.3">
      <c r="A140" s="9" t="s">
        <v>310</v>
      </c>
      <c r="B140" s="9" t="s">
        <v>83</v>
      </c>
      <c r="C140" s="9">
        <v>43.613475000000001</v>
      </c>
      <c r="D140" s="9">
        <v>-79.705866999999998</v>
      </c>
      <c r="E140" s="9">
        <v>16.517746332907461</v>
      </c>
      <c r="F140" s="13">
        <v>43664</v>
      </c>
      <c r="G140" s="11">
        <f t="shared" si="132"/>
        <v>0</v>
      </c>
      <c r="R140" s="32">
        <f t="shared" si="133"/>
        <v>0</v>
      </c>
      <c r="V140" s="19">
        <f t="shared" si="134"/>
        <v>0</v>
      </c>
      <c r="Y140" s="35">
        <f t="shared" si="135"/>
        <v>0</v>
      </c>
      <c r="AB140" s="10">
        <f t="shared" si="136"/>
        <v>0</v>
      </c>
      <c r="AG140" s="32">
        <f t="shared" si="137"/>
        <v>4</v>
      </c>
      <c r="AJ140" s="19">
        <f t="shared" si="138"/>
        <v>0</v>
      </c>
      <c r="AL140" s="19">
        <f t="shared" si="139"/>
        <v>0</v>
      </c>
      <c r="AO140" s="19">
        <f t="shared" si="140"/>
        <v>0</v>
      </c>
      <c r="AS140" s="33">
        <f t="shared" si="141"/>
        <v>4</v>
      </c>
      <c r="AW140" s="18">
        <v>4</v>
      </c>
      <c r="BD140" s="44">
        <f t="shared" si="142"/>
        <v>0</v>
      </c>
      <c r="BL140" s="57">
        <f t="shared" si="163"/>
        <v>4</v>
      </c>
      <c r="BN140" s="9">
        <f t="shared" si="143"/>
        <v>0</v>
      </c>
      <c r="BO140" s="9">
        <v>3</v>
      </c>
      <c r="BP140" s="9">
        <v>0</v>
      </c>
      <c r="BQ140" s="9">
        <v>3</v>
      </c>
      <c r="BS140" s="9" t="s">
        <v>211</v>
      </c>
      <c r="BW140" s="9">
        <f t="shared" si="144"/>
        <v>4</v>
      </c>
      <c r="BX140" s="9">
        <f t="shared" si="145"/>
        <v>0</v>
      </c>
      <c r="BY140" s="9">
        <f t="shared" si="146"/>
        <v>0</v>
      </c>
      <c r="BZ140" s="9">
        <f t="shared" si="147"/>
        <v>0</v>
      </c>
      <c r="CA140" s="9">
        <f t="shared" si="148"/>
        <v>0</v>
      </c>
      <c r="CB140" s="9">
        <f t="shared" si="149"/>
        <v>0</v>
      </c>
      <c r="CC140" s="9">
        <f t="shared" si="150"/>
        <v>0</v>
      </c>
      <c r="CD140" s="9">
        <f t="shared" si="151"/>
        <v>0</v>
      </c>
      <c r="CE140" s="9">
        <f t="shared" si="152"/>
        <v>0</v>
      </c>
      <c r="CF140" s="9">
        <f t="shared" si="130"/>
        <v>0</v>
      </c>
      <c r="CG140" s="9">
        <f t="shared" si="153"/>
        <v>0</v>
      </c>
      <c r="CI140" s="9">
        <f t="shared" si="154"/>
        <v>4</v>
      </c>
      <c r="CK140" s="9">
        <f t="shared" si="155"/>
        <v>4</v>
      </c>
      <c r="CM140" s="9">
        <f t="shared" si="156"/>
        <v>4</v>
      </c>
      <c r="CN140" s="9">
        <f t="shared" si="157"/>
        <v>0</v>
      </c>
      <c r="CO140" s="9">
        <f t="shared" si="158"/>
        <v>0</v>
      </c>
      <c r="CQ140" s="9">
        <f t="shared" si="159"/>
        <v>4</v>
      </c>
      <c r="CR140" s="9">
        <f t="shared" si="160"/>
        <v>0</v>
      </c>
      <c r="CS140" s="9">
        <f t="shared" si="161"/>
        <v>0</v>
      </c>
      <c r="CU140" s="9">
        <f t="shared" si="162"/>
        <v>1</v>
      </c>
      <c r="CV140" s="9">
        <f t="shared" si="131"/>
        <v>1</v>
      </c>
    </row>
    <row r="141" spans="1:100" x14ac:dyDescent="0.3">
      <c r="A141" s="9" t="s">
        <v>311</v>
      </c>
      <c r="B141" s="9" t="s">
        <v>79</v>
      </c>
      <c r="C141" s="9">
        <v>43.595801999999999</v>
      </c>
      <c r="D141" s="9">
        <v>-79.719547000000006</v>
      </c>
      <c r="E141" s="9">
        <v>17.445432542760066</v>
      </c>
      <c r="F141" s="13">
        <v>43664</v>
      </c>
      <c r="G141" s="11">
        <f t="shared" si="132"/>
        <v>0</v>
      </c>
      <c r="R141" s="32">
        <f t="shared" si="133"/>
        <v>0</v>
      </c>
      <c r="V141" s="19">
        <f t="shared" si="134"/>
        <v>0</v>
      </c>
      <c r="Y141" s="35">
        <f t="shared" si="135"/>
        <v>0</v>
      </c>
      <c r="AB141" s="10">
        <f t="shared" si="136"/>
        <v>0</v>
      </c>
      <c r="AG141" s="32">
        <f t="shared" si="137"/>
        <v>0</v>
      </c>
      <c r="AJ141" s="19">
        <f t="shared" si="138"/>
        <v>0</v>
      </c>
      <c r="AL141" s="19">
        <f t="shared" si="139"/>
        <v>0</v>
      </c>
      <c r="AO141" s="19">
        <f t="shared" si="140"/>
        <v>0</v>
      </c>
      <c r="AS141" s="33">
        <f t="shared" si="141"/>
        <v>0</v>
      </c>
      <c r="BD141" s="44">
        <f t="shared" si="142"/>
        <v>0</v>
      </c>
      <c r="BI141" s="26">
        <v>2</v>
      </c>
      <c r="BL141" s="57">
        <f t="shared" si="163"/>
        <v>2</v>
      </c>
      <c r="BN141" s="9">
        <f t="shared" si="143"/>
        <v>0</v>
      </c>
      <c r="BO141" s="9">
        <v>4</v>
      </c>
      <c r="BP141" s="9">
        <v>1</v>
      </c>
      <c r="BQ141" s="9">
        <v>5</v>
      </c>
      <c r="BW141" s="9">
        <f t="shared" si="144"/>
        <v>0</v>
      </c>
      <c r="BX141" s="9">
        <f t="shared" si="145"/>
        <v>0</v>
      </c>
      <c r="BY141" s="9">
        <f t="shared" si="146"/>
        <v>0</v>
      </c>
      <c r="BZ141" s="9">
        <f t="shared" si="147"/>
        <v>0</v>
      </c>
      <c r="CA141" s="9">
        <f t="shared" si="148"/>
        <v>0</v>
      </c>
      <c r="CB141" s="9">
        <f t="shared" si="149"/>
        <v>0</v>
      </c>
      <c r="CC141" s="9">
        <f t="shared" si="150"/>
        <v>0</v>
      </c>
      <c r="CD141" s="9">
        <f t="shared" si="151"/>
        <v>0</v>
      </c>
      <c r="CE141" s="9">
        <f t="shared" si="152"/>
        <v>0</v>
      </c>
      <c r="CF141" s="9">
        <f t="shared" si="130"/>
        <v>0</v>
      </c>
      <c r="CG141" s="9">
        <f t="shared" si="153"/>
        <v>0</v>
      </c>
      <c r="CI141" s="9">
        <f t="shared" si="154"/>
        <v>2</v>
      </c>
      <c r="CK141" s="9">
        <f t="shared" si="155"/>
        <v>0</v>
      </c>
      <c r="CM141" s="9">
        <f t="shared" si="156"/>
        <v>2</v>
      </c>
      <c r="CN141" s="9">
        <f t="shared" si="157"/>
        <v>0</v>
      </c>
      <c r="CO141" s="9">
        <f t="shared" si="158"/>
        <v>0</v>
      </c>
      <c r="CQ141" s="9">
        <f t="shared" si="159"/>
        <v>0</v>
      </c>
      <c r="CR141" s="9">
        <f t="shared" si="160"/>
        <v>0</v>
      </c>
      <c r="CS141" s="9">
        <f t="shared" si="161"/>
        <v>0</v>
      </c>
      <c r="CU141" s="9">
        <f t="shared" si="162"/>
        <v>1</v>
      </c>
      <c r="CV141" s="9">
        <f t="shared" si="131"/>
        <v>0</v>
      </c>
    </row>
    <row r="142" spans="1:100" x14ac:dyDescent="0.3">
      <c r="A142" s="9" t="s">
        <v>311</v>
      </c>
      <c r="B142" s="9" t="s">
        <v>82</v>
      </c>
      <c r="C142" s="9">
        <v>43.595801999999999</v>
      </c>
      <c r="D142" s="9">
        <v>-79.719547000000006</v>
      </c>
      <c r="E142" s="9">
        <v>17.445432542760066</v>
      </c>
      <c r="F142" s="13">
        <v>43664</v>
      </c>
      <c r="G142" s="11">
        <f t="shared" si="132"/>
        <v>0</v>
      </c>
      <c r="R142" s="32">
        <f t="shared" si="133"/>
        <v>0</v>
      </c>
      <c r="V142" s="19">
        <f t="shared" si="134"/>
        <v>0</v>
      </c>
      <c r="Y142" s="35">
        <f t="shared" si="135"/>
        <v>0</v>
      </c>
      <c r="AB142" s="10">
        <f t="shared" si="136"/>
        <v>0</v>
      </c>
      <c r="AG142" s="32">
        <f t="shared" si="137"/>
        <v>3</v>
      </c>
      <c r="AJ142" s="19">
        <f t="shared" si="138"/>
        <v>0</v>
      </c>
      <c r="AL142" s="19">
        <f t="shared" si="139"/>
        <v>0</v>
      </c>
      <c r="AO142" s="19">
        <f t="shared" si="140"/>
        <v>0</v>
      </c>
      <c r="AS142" s="33">
        <f t="shared" si="141"/>
        <v>3</v>
      </c>
      <c r="AU142" s="18">
        <v>3</v>
      </c>
      <c r="BD142" s="44">
        <f t="shared" si="142"/>
        <v>0</v>
      </c>
      <c r="BL142" s="57">
        <f t="shared" si="163"/>
        <v>3</v>
      </c>
      <c r="BN142" s="9">
        <f t="shared" si="143"/>
        <v>0</v>
      </c>
      <c r="BO142" s="9">
        <v>2</v>
      </c>
      <c r="BP142" s="9">
        <v>0</v>
      </c>
      <c r="BQ142" s="9">
        <v>2</v>
      </c>
      <c r="BW142" s="9">
        <f t="shared" si="144"/>
        <v>3</v>
      </c>
      <c r="BX142" s="9">
        <f t="shared" si="145"/>
        <v>0</v>
      </c>
      <c r="BY142" s="9">
        <f t="shared" si="146"/>
        <v>0</v>
      </c>
      <c r="BZ142" s="9">
        <f t="shared" si="147"/>
        <v>0</v>
      </c>
      <c r="CA142" s="9">
        <f t="shared" si="148"/>
        <v>0</v>
      </c>
      <c r="CB142" s="9">
        <f t="shared" si="149"/>
        <v>0</v>
      </c>
      <c r="CC142" s="9">
        <f t="shared" si="150"/>
        <v>0</v>
      </c>
      <c r="CD142" s="9">
        <f t="shared" si="151"/>
        <v>0</v>
      </c>
      <c r="CE142" s="9">
        <f t="shared" si="152"/>
        <v>0</v>
      </c>
      <c r="CF142" s="9">
        <f t="shared" si="130"/>
        <v>0</v>
      </c>
      <c r="CG142" s="9">
        <f t="shared" si="153"/>
        <v>0</v>
      </c>
      <c r="CI142" s="9">
        <f t="shared" si="154"/>
        <v>3</v>
      </c>
      <c r="CK142" s="9">
        <f t="shared" si="155"/>
        <v>3</v>
      </c>
      <c r="CM142" s="9">
        <f t="shared" si="156"/>
        <v>3</v>
      </c>
      <c r="CN142" s="9">
        <f t="shared" si="157"/>
        <v>0</v>
      </c>
      <c r="CO142" s="9">
        <f t="shared" si="158"/>
        <v>0</v>
      </c>
      <c r="CQ142" s="9">
        <f t="shared" si="159"/>
        <v>3</v>
      </c>
      <c r="CR142" s="9">
        <f t="shared" si="160"/>
        <v>0</v>
      </c>
      <c r="CS142" s="9">
        <f t="shared" si="161"/>
        <v>0</v>
      </c>
      <c r="CU142" s="9">
        <f t="shared" si="162"/>
        <v>1</v>
      </c>
      <c r="CV142" s="9">
        <f t="shared" si="131"/>
        <v>1</v>
      </c>
    </row>
    <row r="143" spans="1:100" x14ac:dyDescent="0.3">
      <c r="A143" s="9" t="s">
        <v>311</v>
      </c>
      <c r="B143" s="9" t="s">
        <v>83</v>
      </c>
      <c r="C143" s="9">
        <v>43.595801999999999</v>
      </c>
      <c r="D143" s="9">
        <v>-79.719547000000006</v>
      </c>
      <c r="E143" s="9">
        <v>17.445432542760066</v>
      </c>
      <c r="F143" s="13">
        <v>43664</v>
      </c>
      <c r="G143" s="11">
        <f t="shared" si="132"/>
        <v>0</v>
      </c>
      <c r="R143" s="32">
        <f t="shared" si="133"/>
        <v>0</v>
      </c>
      <c r="V143" s="19">
        <f t="shared" si="134"/>
        <v>0</v>
      </c>
      <c r="Y143" s="35">
        <f t="shared" si="135"/>
        <v>0</v>
      </c>
      <c r="AB143" s="10">
        <f t="shared" si="136"/>
        <v>0</v>
      </c>
      <c r="AG143" s="32">
        <f t="shared" si="137"/>
        <v>1</v>
      </c>
      <c r="AJ143" s="19">
        <f t="shared" si="138"/>
        <v>0</v>
      </c>
      <c r="AL143" s="19">
        <f t="shared" si="139"/>
        <v>0</v>
      </c>
      <c r="AO143" s="19">
        <f t="shared" si="140"/>
        <v>0</v>
      </c>
      <c r="AS143" s="33">
        <f t="shared" si="141"/>
        <v>1</v>
      </c>
      <c r="AU143" s="18">
        <v>1</v>
      </c>
      <c r="BD143" s="44">
        <f t="shared" si="142"/>
        <v>0</v>
      </c>
      <c r="BI143" s="26">
        <v>1</v>
      </c>
      <c r="BL143" s="57">
        <f t="shared" si="163"/>
        <v>2</v>
      </c>
      <c r="BN143" s="9">
        <f t="shared" si="143"/>
        <v>1</v>
      </c>
      <c r="BO143" s="9">
        <v>1</v>
      </c>
      <c r="BP143" s="9">
        <v>0</v>
      </c>
      <c r="BQ143" s="9">
        <v>2</v>
      </c>
      <c r="BS143" s="9" t="s">
        <v>213</v>
      </c>
      <c r="BW143" s="9">
        <f t="shared" si="144"/>
        <v>1</v>
      </c>
      <c r="BX143" s="9">
        <f t="shared" si="145"/>
        <v>0</v>
      </c>
      <c r="BY143" s="9">
        <f t="shared" si="146"/>
        <v>0</v>
      </c>
      <c r="BZ143" s="9">
        <f t="shared" si="147"/>
        <v>0</v>
      </c>
      <c r="CA143" s="9">
        <f t="shared" si="148"/>
        <v>0</v>
      </c>
      <c r="CB143" s="9">
        <f t="shared" si="149"/>
        <v>0</v>
      </c>
      <c r="CC143" s="9">
        <f t="shared" si="150"/>
        <v>0</v>
      </c>
      <c r="CD143" s="9">
        <f t="shared" si="151"/>
        <v>0</v>
      </c>
      <c r="CE143" s="9">
        <f t="shared" si="152"/>
        <v>0</v>
      </c>
      <c r="CF143" s="9">
        <f t="shared" si="130"/>
        <v>0</v>
      </c>
      <c r="CG143" s="9">
        <f t="shared" si="153"/>
        <v>0</v>
      </c>
      <c r="CI143" s="9">
        <f t="shared" si="154"/>
        <v>2</v>
      </c>
      <c r="CK143" s="9">
        <f t="shared" si="155"/>
        <v>1</v>
      </c>
      <c r="CM143" s="9">
        <f t="shared" si="156"/>
        <v>2</v>
      </c>
      <c r="CN143" s="9">
        <f t="shared" si="157"/>
        <v>0</v>
      </c>
      <c r="CO143" s="9">
        <f t="shared" si="158"/>
        <v>0</v>
      </c>
      <c r="CQ143" s="9">
        <f t="shared" si="159"/>
        <v>1</v>
      </c>
      <c r="CR143" s="9">
        <f t="shared" si="160"/>
        <v>0</v>
      </c>
      <c r="CS143" s="9">
        <f t="shared" si="161"/>
        <v>0</v>
      </c>
      <c r="CU143" s="9">
        <f t="shared" si="162"/>
        <v>2</v>
      </c>
      <c r="CV143" s="9">
        <f t="shared" si="131"/>
        <v>1</v>
      </c>
    </row>
    <row r="144" spans="1:100" x14ac:dyDescent="0.3">
      <c r="A144" s="9" t="s">
        <v>313</v>
      </c>
      <c r="B144" s="9" t="s">
        <v>79</v>
      </c>
      <c r="C144" s="9">
        <v>43.553597000000003</v>
      </c>
      <c r="D144" s="9">
        <v>-79.699607999999998</v>
      </c>
      <c r="E144" s="9">
        <v>17.453630525434615</v>
      </c>
      <c r="F144" s="13">
        <v>43653</v>
      </c>
      <c r="G144" s="11">
        <f t="shared" si="132"/>
        <v>0</v>
      </c>
      <c r="R144" s="32">
        <f t="shared" si="133"/>
        <v>1</v>
      </c>
      <c r="V144" s="19">
        <f t="shared" si="134"/>
        <v>1</v>
      </c>
      <c r="W144" s="18">
        <v>1</v>
      </c>
      <c r="Y144" s="35">
        <f t="shared" si="135"/>
        <v>0</v>
      </c>
      <c r="AB144" s="10">
        <f t="shared" si="136"/>
        <v>0</v>
      </c>
      <c r="AG144" s="32">
        <f t="shared" si="137"/>
        <v>0</v>
      </c>
      <c r="AJ144" s="19">
        <f t="shared" si="138"/>
        <v>0</v>
      </c>
      <c r="AL144" s="19">
        <f t="shared" si="139"/>
        <v>0</v>
      </c>
      <c r="AO144" s="19">
        <f t="shared" si="140"/>
        <v>0</v>
      </c>
      <c r="AS144" s="33">
        <f t="shared" si="141"/>
        <v>0</v>
      </c>
      <c r="BD144" s="44">
        <f t="shared" si="142"/>
        <v>0</v>
      </c>
      <c r="BL144" s="57">
        <f t="shared" si="163"/>
        <v>1</v>
      </c>
      <c r="BN144" s="9">
        <f t="shared" si="143"/>
        <v>2</v>
      </c>
      <c r="BO144" s="9">
        <v>4</v>
      </c>
      <c r="BP144" s="9">
        <v>2</v>
      </c>
      <c r="BQ144" s="9">
        <v>8</v>
      </c>
      <c r="BS144" s="9" t="s">
        <v>215</v>
      </c>
      <c r="BW144" s="9">
        <f t="shared" si="144"/>
        <v>0</v>
      </c>
      <c r="BX144" s="9">
        <f t="shared" si="145"/>
        <v>0</v>
      </c>
      <c r="BY144" s="9">
        <f t="shared" si="146"/>
        <v>1</v>
      </c>
      <c r="BZ144" s="9">
        <f t="shared" si="147"/>
        <v>0</v>
      </c>
      <c r="CA144" s="9">
        <f t="shared" si="148"/>
        <v>0</v>
      </c>
      <c r="CB144" s="9">
        <f t="shared" si="149"/>
        <v>0</v>
      </c>
      <c r="CC144" s="9">
        <f t="shared" si="150"/>
        <v>0</v>
      </c>
      <c r="CD144" s="9">
        <f t="shared" si="151"/>
        <v>0</v>
      </c>
      <c r="CE144" s="9">
        <f t="shared" si="152"/>
        <v>0</v>
      </c>
      <c r="CF144" s="9">
        <f t="shared" si="130"/>
        <v>0</v>
      </c>
      <c r="CG144" s="9">
        <f t="shared" si="153"/>
        <v>0</v>
      </c>
      <c r="CI144" s="9">
        <f t="shared" si="154"/>
        <v>0</v>
      </c>
      <c r="CK144" s="9">
        <f t="shared" si="155"/>
        <v>1</v>
      </c>
      <c r="CM144" s="9">
        <f t="shared" si="156"/>
        <v>1</v>
      </c>
      <c r="CN144" s="9">
        <f t="shared" si="157"/>
        <v>0</v>
      </c>
      <c r="CO144" s="9">
        <f t="shared" si="158"/>
        <v>0</v>
      </c>
      <c r="CQ144" s="9">
        <f t="shared" si="159"/>
        <v>1</v>
      </c>
      <c r="CR144" s="9">
        <f t="shared" si="160"/>
        <v>0</v>
      </c>
      <c r="CS144" s="9">
        <f t="shared" si="161"/>
        <v>0</v>
      </c>
      <c r="CU144" s="9">
        <f t="shared" si="162"/>
        <v>1</v>
      </c>
      <c r="CV144" s="9">
        <f t="shared" si="131"/>
        <v>1</v>
      </c>
    </row>
    <row r="145" spans="1:100" x14ac:dyDescent="0.3">
      <c r="A145" s="9" t="s">
        <v>274</v>
      </c>
      <c r="B145" s="9" t="s">
        <v>79</v>
      </c>
      <c r="C145" s="9">
        <v>43.571026000000003</v>
      </c>
      <c r="D145" s="9">
        <v>-79.733337000000006</v>
      </c>
      <c r="E145" s="9">
        <v>18.589161793082503</v>
      </c>
      <c r="F145" s="13">
        <v>43655</v>
      </c>
      <c r="G145" s="11">
        <f t="shared" si="132"/>
        <v>2</v>
      </c>
      <c r="H145" s="12">
        <v>2</v>
      </c>
      <c r="R145" s="32">
        <f t="shared" si="133"/>
        <v>0</v>
      </c>
      <c r="V145" s="19">
        <f t="shared" si="134"/>
        <v>0</v>
      </c>
      <c r="Y145" s="35">
        <f t="shared" si="135"/>
        <v>0</v>
      </c>
      <c r="AB145" s="10">
        <f t="shared" si="136"/>
        <v>0</v>
      </c>
      <c r="AG145" s="32">
        <f t="shared" si="137"/>
        <v>1</v>
      </c>
      <c r="AJ145" s="19">
        <f t="shared" si="138"/>
        <v>0</v>
      </c>
      <c r="AL145" s="19">
        <f t="shared" si="139"/>
        <v>1</v>
      </c>
      <c r="AN145" s="29">
        <v>1</v>
      </c>
      <c r="AO145" s="19">
        <f t="shared" si="140"/>
        <v>0</v>
      </c>
      <c r="AS145" s="33">
        <f t="shared" si="141"/>
        <v>0</v>
      </c>
      <c r="BD145" s="44">
        <f t="shared" si="142"/>
        <v>0</v>
      </c>
      <c r="BL145" s="57">
        <f t="shared" si="163"/>
        <v>3</v>
      </c>
      <c r="BN145" s="9">
        <f t="shared" si="143"/>
        <v>0</v>
      </c>
      <c r="BO145" s="9">
        <v>3</v>
      </c>
      <c r="BP145" s="9">
        <v>3</v>
      </c>
      <c r="BQ145" s="9">
        <v>6</v>
      </c>
      <c r="BW145" s="9">
        <f t="shared" si="144"/>
        <v>0</v>
      </c>
      <c r="BX145" s="9">
        <f t="shared" si="145"/>
        <v>1</v>
      </c>
      <c r="BY145" s="9">
        <f t="shared" si="146"/>
        <v>0</v>
      </c>
      <c r="BZ145" s="9">
        <f t="shared" si="147"/>
        <v>0</v>
      </c>
      <c r="CA145" s="9">
        <f t="shared" si="148"/>
        <v>0</v>
      </c>
      <c r="CB145" s="9">
        <f t="shared" si="149"/>
        <v>2</v>
      </c>
      <c r="CC145" s="9">
        <f t="shared" si="150"/>
        <v>0</v>
      </c>
      <c r="CD145" s="9">
        <f t="shared" si="151"/>
        <v>0</v>
      </c>
      <c r="CE145" s="9">
        <f t="shared" si="152"/>
        <v>0</v>
      </c>
      <c r="CF145" s="9">
        <f t="shared" si="130"/>
        <v>0</v>
      </c>
      <c r="CG145" s="9">
        <f t="shared" si="153"/>
        <v>0</v>
      </c>
      <c r="CI145" s="9">
        <f t="shared" si="154"/>
        <v>0</v>
      </c>
      <c r="CK145" s="9">
        <f t="shared" si="155"/>
        <v>3</v>
      </c>
      <c r="CM145" s="9">
        <f t="shared" si="156"/>
        <v>0</v>
      </c>
      <c r="CN145" s="9">
        <f t="shared" si="157"/>
        <v>2</v>
      </c>
      <c r="CO145" s="9">
        <f t="shared" si="158"/>
        <v>1</v>
      </c>
      <c r="CQ145" s="9">
        <f t="shared" si="159"/>
        <v>0</v>
      </c>
      <c r="CR145" s="9">
        <f t="shared" si="160"/>
        <v>2</v>
      </c>
      <c r="CS145" s="9">
        <f t="shared" si="161"/>
        <v>1</v>
      </c>
      <c r="CU145" s="9">
        <f t="shared" si="162"/>
        <v>2</v>
      </c>
      <c r="CV145" s="9">
        <f t="shared" si="131"/>
        <v>2</v>
      </c>
    </row>
    <row r="146" spans="1:100" x14ac:dyDescent="0.3">
      <c r="A146" s="9" t="s">
        <v>274</v>
      </c>
      <c r="B146" s="9" t="s">
        <v>82</v>
      </c>
      <c r="C146" s="9">
        <v>43.571026000000003</v>
      </c>
      <c r="D146" s="9">
        <v>-79.733337000000006</v>
      </c>
      <c r="E146" s="9">
        <v>18.589161793082503</v>
      </c>
      <c r="F146" s="13">
        <v>43655</v>
      </c>
      <c r="G146" s="11">
        <f t="shared" si="132"/>
        <v>1</v>
      </c>
      <c r="H146" s="12">
        <v>1</v>
      </c>
      <c r="R146" s="32">
        <f t="shared" si="133"/>
        <v>0</v>
      </c>
      <c r="V146" s="19">
        <f t="shared" si="134"/>
        <v>0</v>
      </c>
      <c r="Y146" s="35">
        <f t="shared" si="135"/>
        <v>0</v>
      </c>
      <c r="AB146" s="10">
        <f t="shared" si="136"/>
        <v>0</v>
      </c>
      <c r="AG146" s="32">
        <f t="shared" si="137"/>
        <v>1</v>
      </c>
      <c r="AJ146" s="19">
        <f t="shared" si="138"/>
        <v>0</v>
      </c>
      <c r="AL146" s="19">
        <f t="shared" si="139"/>
        <v>0</v>
      </c>
      <c r="AO146" s="19">
        <f t="shared" si="140"/>
        <v>0</v>
      </c>
      <c r="AS146" s="33">
        <f t="shared" si="141"/>
        <v>1</v>
      </c>
      <c r="AW146" s="18">
        <v>1</v>
      </c>
      <c r="BD146" s="44">
        <f t="shared" si="142"/>
        <v>0</v>
      </c>
      <c r="BL146" s="57">
        <f t="shared" si="163"/>
        <v>2</v>
      </c>
      <c r="BN146" s="9">
        <f t="shared" si="143"/>
        <v>1</v>
      </c>
      <c r="BO146" s="9">
        <v>4</v>
      </c>
      <c r="BP146" s="9">
        <v>1</v>
      </c>
      <c r="BQ146" s="9">
        <v>6</v>
      </c>
      <c r="BW146" s="9">
        <f t="shared" si="144"/>
        <v>1</v>
      </c>
      <c r="BX146" s="9">
        <f t="shared" si="145"/>
        <v>0</v>
      </c>
      <c r="BY146" s="9">
        <f t="shared" si="146"/>
        <v>0</v>
      </c>
      <c r="BZ146" s="9">
        <f t="shared" si="147"/>
        <v>0</v>
      </c>
      <c r="CA146" s="9">
        <f t="shared" si="148"/>
        <v>0</v>
      </c>
      <c r="CB146" s="9">
        <f t="shared" si="149"/>
        <v>1</v>
      </c>
      <c r="CC146" s="9">
        <f t="shared" si="150"/>
        <v>0</v>
      </c>
      <c r="CD146" s="9">
        <f t="shared" si="151"/>
        <v>0</v>
      </c>
      <c r="CE146" s="9">
        <f t="shared" si="152"/>
        <v>0</v>
      </c>
      <c r="CF146" s="9">
        <f t="shared" si="130"/>
        <v>0</v>
      </c>
      <c r="CG146" s="9">
        <f t="shared" si="153"/>
        <v>0</v>
      </c>
      <c r="CI146" s="9">
        <f t="shared" si="154"/>
        <v>1</v>
      </c>
      <c r="CK146" s="9">
        <f t="shared" si="155"/>
        <v>2</v>
      </c>
      <c r="CM146" s="9">
        <f t="shared" si="156"/>
        <v>1</v>
      </c>
      <c r="CN146" s="9">
        <f t="shared" si="157"/>
        <v>1</v>
      </c>
      <c r="CO146" s="9">
        <f t="shared" si="158"/>
        <v>0</v>
      </c>
      <c r="CQ146" s="9">
        <f t="shared" si="159"/>
        <v>1</v>
      </c>
      <c r="CR146" s="9">
        <f t="shared" si="160"/>
        <v>1</v>
      </c>
      <c r="CS146" s="9">
        <f t="shared" si="161"/>
        <v>0</v>
      </c>
      <c r="CU146" s="9">
        <f t="shared" si="162"/>
        <v>2</v>
      </c>
      <c r="CV146" s="9">
        <f t="shared" si="131"/>
        <v>2</v>
      </c>
    </row>
    <row r="147" spans="1:100" x14ac:dyDescent="0.3">
      <c r="A147" s="9" t="s">
        <v>274</v>
      </c>
      <c r="B147" s="9" t="s">
        <v>83</v>
      </c>
      <c r="C147" s="9">
        <v>43.571026000000003</v>
      </c>
      <c r="D147" s="9">
        <v>-79.733337000000006</v>
      </c>
      <c r="E147" s="9">
        <v>18.589161793082503</v>
      </c>
      <c r="F147" s="13">
        <v>43655</v>
      </c>
      <c r="G147" s="11">
        <f t="shared" si="132"/>
        <v>0</v>
      </c>
      <c r="R147" s="32">
        <f t="shared" si="133"/>
        <v>0</v>
      </c>
      <c r="V147" s="19">
        <f t="shared" si="134"/>
        <v>0</v>
      </c>
      <c r="Y147" s="35">
        <f t="shared" si="135"/>
        <v>0</v>
      </c>
      <c r="AB147" s="10">
        <f t="shared" si="136"/>
        <v>0</v>
      </c>
      <c r="AG147" s="32">
        <f t="shared" si="137"/>
        <v>1</v>
      </c>
      <c r="AJ147" s="19">
        <f t="shared" si="138"/>
        <v>0</v>
      </c>
      <c r="AL147" s="19">
        <f t="shared" si="139"/>
        <v>0</v>
      </c>
      <c r="AO147" s="19">
        <f t="shared" si="140"/>
        <v>1</v>
      </c>
      <c r="AR147" s="15">
        <v>1</v>
      </c>
      <c r="AS147" s="33">
        <f t="shared" si="141"/>
        <v>0</v>
      </c>
      <c r="BD147" s="44">
        <f t="shared" si="142"/>
        <v>0</v>
      </c>
      <c r="BL147" s="57">
        <f t="shared" si="163"/>
        <v>1</v>
      </c>
      <c r="BN147" s="9">
        <f t="shared" si="143"/>
        <v>0</v>
      </c>
      <c r="BO147" s="9">
        <v>2</v>
      </c>
      <c r="BP147" s="9">
        <v>0</v>
      </c>
      <c r="BQ147" s="9">
        <v>2</v>
      </c>
      <c r="BW147" s="9">
        <f t="shared" si="144"/>
        <v>0</v>
      </c>
      <c r="BX147" s="9">
        <f t="shared" si="145"/>
        <v>0</v>
      </c>
      <c r="BY147" s="9">
        <f t="shared" si="146"/>
        <v>0</v>
      </c>
      <c r="BZ147" s="9">
        <f t="shared" si="147"/>
        <v>0</v>
      </c>
      <c r="CA147" s="9">
        <f t="shared" si="148"/>
        <v>0</v>
      </c>
      <c r="CB147" s="9">
        <f t="shared" si="149"/>
        <v>0</v>
      </c>
      <c r="CC147" s="9">
        <f t="shared" si="150"/>
        <v>0</v>
      </c>
      <c r="CD147" s="9">
        <f t="shared" si="151"/>
        <v>0</v>
      </c>
      <c r="CE147" s="9">
        <f t="shared" si="152"/>
        <v>0</v>
      </c>
      <c r="CF147" s="9">
        <f t="shared" si="130"/>
        <v>0</v>
      </c>
      <c r="CG147" s="9">
        <f t="shared" si="153"/>
        <v>1</v>
      </c>
      <c r="CI147" s="9">
        <f t="shared" si="154"/>
        <v>0</v>
      </c>
      <c r="CK147" s="9">
        <f t="shared" si="155"/>
        <v>1</v>
      </c>
      <c r="CM147" s="9">
        <f t="shared" si="156"/>
        <v>0</v>
      </c>
      <c r="CN147" s="9">
        <f t="shared" si="157"/>
        <v>1</v>
      </c>
      <c r="CO147" s="9">
        <f t="shared" si="158"/>
        <v>0</v>
      </c>
      <c r="CQ147" s="9">
        <f t="shared" si="159"/>
        <v>0</v>
      </c>
      <c r="CR147" s="9">
        <f t="shared" si="160"/>
        <v>1</v>
      </c>
      <c r="CS147" s="9">
        <f t="shared" si="161"/>
        <v>0</v>
      </c>
      <c r="CU147" s="9">
        <f t="shared" si="162"/>
        <v>1</v>
      </c>
      <c r="CV147" s="9">
        <f t="shared" si="131"/>
        <v>1</v>
      </c>
    </row>
    <row r="148" spans="1:100" x14ac:dyDescent="0.3">
      <c r="A148" s="9" t="s">
        <v>273</v>
      </c>
      <c r="B148" s="9" t="s">
        <v>79</v>
      </c>
      <c r="C148" s="9">
        <v>43.564655000000002</v>
      </c>
      <c r="D148" s="9">
        <v>-79.720468999999994</v>
      </c>
      <c r="E148" s="9">
        <v>18.129729041860788</v>
      </c>
      <c r="F148" s="13">
        <v>43655</v>
      </c>
      <c r="G148" s="11">
        <f t="shared" si="132"/>
        <v>0</v>
      </c>
      <c r="R148" s="32">
        <f t="shared" si="133"/>
        <v>0</v>
      </c>
      <c r="V148" s="19">
        <f t="shared" si="134"/>
        <v>0</v>
      </c>
      <c r="Y148" s="35">
        <f t="shared" si="135"/>
        <v>0</v>
      </c>
      <c r="AB148" s="10">
        <f t="shared" si="136"/>
        <v>0</v>
      </c>
      <c r="AG148" s="32">
        <f t="shared" si="137"/>
        <v>0</v>
      </c>
      <c r="AJ148" s="19">
        <f t="shared" si="138"/>
        <v>0</v>
      </c>
      <c r="AL148" s="19">
        <f t="shared" si="139"/>
        <v>0</v>
      </c>
      <c r="AO148" s="19">
        <f t="shared" si="140"/>
        <v>0</v>
      </c>
      <c r="AS148" s="33">
        <f t="shared" si="141"/>
        <v>0</v>
      </c>
      <c r="BD148" s="44">
        <f t="shared" si="142"/>
        <v>0</v>
      </c>
      <c r="BL148" s="57">
        <f t="shared" si="163"/>
        <v>0</v>
      </c>
      <c r="BN148" s="9">
        <f t="shared" si="143"/>
        <v>2</v>
      </c>
      <c r="BO148" s="9">
        <v>2</v>
      </c>
      <c r="BP148" s="9">
        <v>2</v>
      </c>
      <c r="BQ148" s="9">
        <v>6</v>
      </c>
      <c r="BW148" s="9">
        <f t="shared" si="144"/>
        <v>0</v>
      </c>
      <c r="BX148" s="9">
        <f t="shared" si="145"/>
        <v>0</v>
      </c>
      <c r="BY148" s="9">
        <f t="shared" si="146"/>
        <v>0</v>
      </c>
      <c r="BZ148" s="9">
        <f t="shared" si="147"/>
        <v>0</v>
      </c>
      <c r="CA148" s="9">
        <f t="shared" si="148"/>
        <v>0</v>
      </c>
      <c r="CB148" s="9">
        <f t="shared" si="149"/>
        <v>0</v>
      </c>
      <c r="CC148" s="9">
        <f t="shared" si="150"/>
        <v>0</v>
      </c>
      <c r="CD148" s="9">
        <f t="shared" si="151"/>
        <v>0</v>
      </c>
      <c r="CE148" s="9">
        <f t="shared" si="152"/>
        <v>0</v>
      </c>
      <c r="CF148" s="9">
        <f t="shared" si="130"/>
        <v>0</v>
      </c>
      <c r="CG148" s="9">
        <f t="shared" si="153"/>
        <v>0</v>
      </c>
      <c r="CI148" s="9">
        <f t="shared" si="154"/>
        <v>0</v>
      </c>
      <c r="CK148" s="9">
        <f t="shared" si="155"/>
        <v>0</v>
      </c>
      <c r="CM148" s="9">
        <f t="shared" si="156"/>
        <v>0</v>
      </c>
      <c r="CN148" s="9">
        <f t="shared" si="157"/>
        <v>0</v>
      </c>
      <c r="CO148" s="9">
        <f t="shared" si="158"/>
        <v>0</v>
      </c>
      <c r="CQ148" s="9">
        <f t="shared" si="159"/>
        <v>0</v>
      </c>
      <c r="CR148" s="9">
        <f t="shared" si="160"/>
        <v>0</v>
      </c>
      <c r="CS148" s="9">
        <f t="shared" si="161"/>
        <v>0</v>
      </c>
      <c r="CU148" s="9">
        <f t="shared" si="162"/>
        <v>0</v>
      </c>
      <c r="CV148" s="9">
        <f t="shared" si="131"/>
        <v>0</v>
      </c>
    </row>
    <row r="149" spans="1:100" x14ac:dyDescent="0.3">
      <c r="A149" s="9" t="s">
        <v>312</v>
      </c>
      <c r="B149" s="9" t="s">
        <v>79</v>
      </c>
      <c r="C149" s="9">
        <v>43.578899999999997</v>
      </c>
      <c r="D149" s="9">
        <v>-79.713397999999998</v>
      </c>
      <c r="E149" s="9">
        <v>17.47081032053967</v>
      </c>
      <c r="F149" s="13">
        <v>43664</v>
      </c>
      <c r="G149" s="11">
        <f t="shared" si="132"/>
        <v>1</v>
      </c>
      <c r="P149" s="12">
        <v>1</v>
      </c>
      <c r="R149" s="32">
        <f t="shared" si="133"/>
        <v>1</v>
      </c>
      <c r="U149" s="18">
        <v>1</v>
      </c>
      <c r="V149" s="19">
        <f t="shared" si="134"/>
        <v>0</v>
      </c>
      <c r="Y149" s="35">
        <f t="shared" si="135"/>
        <v>0</v>
      </c>
      <c r="AB149" s="10">
        <f t="shared" si="136"/>
        <v>0</v>
      </c>
      <c r="AG149" s="32">
        <f t="shared" si="137"/>
        <v>1</v>
      </c>
      <c r="AJ149" s="19">
        <f t="shared" si="138"/>
        <v>0</v>
      </c>
      <c r="AL149" s="19">
        <f t="shared" si="139"/>
        <v>0</v>
      </c>
      <c r="AO149" s="19">
        <f t="shared" si="140"/>
        <v>0</v>
      </c>
      <c r="AS149" s="33">
        <f t="shared" si="141"/>
        <v>1</v>
      </c>
      <c r="AW149" s="18">
        <v>1</v>
      </c>
      <c r="BD149" s="44">
        <f t="shared" si="142"/>
        <v>0</v>
      </c>
      <c r="BL149" s="57">
        <f t="shared" si="163"/>
        <v>3</v>
      </c>
      <c r="BN149" s="9">
        <f t="shared" si="143"/>
        <v>0</v>
      </c>
      <c r="BO149" s="9">
        <v>2</v>
      </c>
      <c r="BP149" s="9">
        <v>2</v>
      </c>
      <c r="BQ149" s="9">
        <v>4</v>
      </c>
      <c r="BW149" s="9">
        <f t="shared" si="144"/>
        <v>1</v>
      </c>
      <c r="BX149" s="9">
        <f t="shared" si="145"/>
        <v>0</v>
      </c>
      <c r="BY149" s="9">
        <f t="shared" si="146"/>
        <v>0</v>
      </c>
      <c r="BZ149" s="9">
        <f t="shared" si="147"/>
        <v>0</v>
      </c>
      <c r="CA149" s="9">
        <f t="shared" si="148"/>
        <v>1</v>
      </c>
      <c r="CB149" s="9">
        <f t="shared" si="149"/>
        <v>1</v>
      </c>
      <c r="CC149" s="9">
        <f t="shared" si="150"/>
        <v>0</v>
      </c>
      <c r="CD149" s="9">
        <f t="shared" si="151"/>
        <v>0</v>
      </c>
      <c r="CE149" s="9">
        <f t="shared" si="152"/>
        <v>0</v>
      </c>
      <c r="CF149" s="9">
        <f t="shared" si="130"/>
        <v>0</v>
      </c>
      <c r="CG149" s="9">
        <f t="shared" si="153"/>
        <v>0</v>
      </c>
      <c r="CI149" s="9">
        <f t="shared" si="154"/>
        <v>1</v>
      </c>
      <c r="CK149" s="9">
        <f t="shared" si="155"/>
        <v>3</v>
      </c>
      <c r="CM149" s="9">
        <f t="shared" si="156"/>
        <v>2</v>
      </c>
      <c r="CN149" s="9">
        <f t="shared" si="157"/>
        <v>1</v>
      </c>
      <c r="CO149" s="9">
        <f t="shared" si="158"/>
        <v>0</v>
      </c>
      <c r="CQ149" s="9">
        <f t="shared" si="159"/>
        <v>2</v>
      </c>
      <c r="CR149" s="9">
        <f t="shared" si="160"/>
        <v>1</v>
      </c>
      <c r="CS149" s="9">
        <f t="shared" si="161"/>
        <v>0</v>
      </c>
      <c r="CU149" s="9">
        <f t="shared" si="162"/>
        <v>3</v>
      </c>
      <c r="CV149" s="9">
        <f t="shared" si="131"/>
        <v>3</v>
      </c>
    </row>
    <row r="150" spans="1:100" x14ac:dyDescent="0.3">
      <c r="A150" s="9" t="s">
        <v>312</v>
      </c>
      <c r="B150" s="9" t="s">
        <v>82</v>
      </c>
      <c r="C150" s="9">
        <v>43.578899999999997</v>
      </c>
      <c r="D150" s="9">
        <v>-79.713397999999998</v>
      </c>
      <c r="E150" s="9">
        <v>17.47081032053967</v>
      </c>
      <c r="F150" s="13">
        <v>43664</v>
      </c>
      <c r="G150" s="11">
        <f t="shared" si="132"/>
        <v>0</v>
      </c>
      <c r="R150" s="32">
        <f t="shared" si="133"/>
        <v>0</v>
      </c>
      <c r="V150" s="19">
        <f t="shared" si="134"/>
        <v>0</v>
      </c>
      <c r="Y150" s="35">
        <f t="shared" si="135"/>
        <v>0</v>
      </c>
      <c r="AB150" s="10">
        <f t="shared" si="136"/>
        <v>0</v>
      </c>
      <c r="AG150" s="32">
        <f t="shared" si="137"/>
        <v>0</v>
      </c>
      <c r="AJ150" s="19">
        <f t="shared" si="138"/>
        <v>0</v>
      </c>
      <c r="AL150" s="19">
        <f t="shared" si="139"/>
        <v>0</v>
      </c>
      <c r="AO150" s="19">
        <f t="shared" si="140"/>
        <v>0</v>
      </c>
      <c r="AS150" s="33">
        <f t="shared" si="141"/>
        <v>0</v>
      </c>
      <c r="BD150" s="44">
        <f t="shared" si="142"/>
        <v>0</v>
      </c>
      <c r="BL150" s="57">
        <f t="shared" si="163"/>
        <v>0</v>
      </c>
      <c r="BN150" s="9">
        <f t="shared" si="143"/>
        <v>1</v>
      </c>
      <c r="BO150" s="9">
        <v>1</v>
      </c>
      <c r="BP150" s="9">
        <v>0</v>
      </c>
      <c r="BQ150" s="9">
        <v>2</v>
      </c>
      <c r="BS150" s="9" t="s">
        <v>218</v>
      </c>
      <c r="BW150" s="9">
        <f t="shared" si="144"/>
        <v>0</v>
      </c>
      <c r="BX150" s="9">
        <f t="shared" si="145"/>
        <v>0</v>
      </c>
      <c r="BY150" s="9">
        <f t="shared" si="146"/>
        <v>0</v>
      </c>
      <c r="BZ150" s="9">
        <f t="shared" si="147"/>
        <v>0</v>
      </c>
      <c r="CA150" s="9">
        <f t="shared" si="148"/>
        <v>0</v>
      </c>
      <c r="CB150" s="9">
        <f t="shared" si="149"/>
        <v>0</v>
      </c>
      <c r="CC150" s="9">
        <f t="shared" si="150"/>
        <v>0</v>
      </c>
      <c r="CD150" s="9">
        <f t="shared" si="151"/>
        <v>0</v>
      </c>
      <c r="CE150" s="9">
        <f t="shared" si="152"/>
        <v>0</v>
      </c>
      <c r="CF150" s="9">
        <f t="shared" si="130"/>
        <v>0</v>
      </c>
      <c r="CG150" s="9">
        <f t="shared" si="153"/>
        <v>0</v>
      </c>
      <c r="CI150" s="9">
        <f t="shared" si="154"/>
        <v>0</v>
      </c>
      <c r="CK150" s="9">
        <f t="shared" si="155"/>
        <v>0</v>
      </c>
      <c r="CM150" s="9">
        <f t="shared" si="156"/>
        <v>0</v>
      </c>
      <c r="CN150" s="9">
        <f t="shared" si="157"/>
        <v>0</v>
      </c>
      <c r="CO150" s="9">
        <f t="shared" si="158"/>
        <v>0</v>
      </c>
      <c r="CQ150" s="9">
        <f t="shared" si="159"/>
        <v>0</v>
      </c>
      <c r="CR150" s="9">
        <f t="shared" si="160"/>
        <v>0</v>
      </c>
      <c r="CS150" s="9">
        <f t="shared" si="161"/>
        <v>0</v>
      </c>
      <c r="CU150" s="9">
        <f t="shared" si="162"/>
        <v>0</v>
      </c>
      <c r="CV150" s="9">
        <f t="shared" si="131"/>
        <v>0</v>
      </c>
    </row>
    <row r="151" spans="1:100" x14ac:dyDescent="0.3">
      <c r="A151" s="9" t="s">
        <v>312</v>
      </c>
      <c r="B151" s="9" t="s">
        <v>83</v>
      </c>
      <c r="C151" s="9">
        <v>43.578899999999997</v>
      </c>
      <c r="D151" s="9">
        <v>-79.713397999999998</v>
      </c>
      <c r="E151" s="9">
        <v>17.47081032053967</v>
      </c>
      <c r="F151" s="13">
        <v>43664</v>
      </c>
      <c r="G151" s="11">
        <f t="shared" si="132"/>
        <v>0</v>
      </c>
      <c r="R151" s="32">
        <f t="shared" si="133"/>
        <v>0</v>
      </c>
      <c r="V151" s="19">
        <f t="shared" si="134"/>
        <v>0</v>
      </c>
      <c r="Y151" s="35">
        <f t="shared" si="135"/>
        <v>0</v>
      </c>
      <c r="AB151" s="10">
        <f t="shared" si="136"/>
        <v>0</v>
      </c>
      <c r="AG151" s="32">
        <f t="shared" si="137"/>
        <v>0</v>
      </c>
      <c r="AJ151" s="19">
        <f t="shared" si="138"/>
        <v>0</v>
      </c>
      <c r="AL151" s="19">
        <f t="shared" si="139"/>
        <v>0</v>
      </c>
      <c r="AO151" s="19">
        <f t="shared" si="140"/>
        <v>0</v>
      </c>
      <c r="AS151" s="33">
        <f t="shared" si="141"/>
        <v>0</v>
      </c>
      <c r="BD151" s="44">
        <f t="shared" si="142"/>
        <v>0</v>
      </c>
      <c r="BL151" s="57">
        <f t="shared" si="163"/>
        <v>0</v>
      </c>
      <c r="BN151" s="9">
        <f t="shared" si="143"/>
        <v>1</v>
      </c>
      <c r="BO151" s="9">
        <v>4</v>
      </c>
      <c r="BP151" s="9">
        <v>2</v>
      </c>
      <c r="BQ151" s="9">
        <v>7</v>
      </c>
      <c r="BS151" s="9" t="s">
        <v>220</v>
      </c>
      <c r="BW151" s="9">
        <f t="shared" si="144"/>
        <v>0</v>
      </c>
      <c r="BX151" s="9">
        <f t="shared" si="145"/>
        <v>0</v>
      </c>
      <c r="BY151" s="9">
        <f t="shared" si="146"/>
        <v>0</v>
      </c>
      <c r="BZ151" s="9">
        <f t="shared" si="147"/>
        <v>0</v>
      </c>
      <c r="CA151" s="9">
        <f t="shared" si="148"/>
        <v>0</v>
      </c>
      <c r="CB151" s="9">
        <f t="shared" si="149"/>
        <v>0</v>
      </c>
      <c r="CC151" s="9">
        <f t="shared" si="150"/>
        <v>0</v>
      </c>
      <c r="CD151" s="9">
        <f t="shared" si="151"/>
        <v>0</v>
      </c>
      <c r="CE151" s="9">
        <f t="shared" si="152"/>
        <v>0</v>
      </c>
      <c r="CF151" s="9">
        <f t="shared" si="130"/>
        <v>0</v>
      </c>
      <c r="CG151" s="9">
        <f t="shared" si="153"/>
        <v>0</v>
      </c>
      <c r="CI151" s="9">
        <f t="shared" si="154"/>
        <v>0</v>
      </c>
      <c r="CK151" s="9">
        <f t="shared" si="155"/>
        <v>0</v>
      </c>
      <c r="CM151" s="9">
        <f t="shared" si="156"/>
        <v>0</v>
      </c>
      <c r="CN151" s="9">
        <f t="shared" si="157"/>
        <v>0</v>
      </c>
      <c r="CO151" s="9">
        <f t="shared" si="158"/>
        <v>0</v>
      </c>
      <c r="CQ151" s="9">
        <f t="shared" si="159"/>
        <v>0</v>
      </c>
      <c r="CR151" s="9">
        <f t="shared" si="160"/>
        <v>0</v>
      </c>
      <c r="CS151" s="9">
        <f t="shared" si="161"/>
        <v>0</v>
      </c>
      <c r="CU151" s="9">
        <f t="shared" si="162"/>
        <v>0</v>
      </c>
      <c r="CV151" s="9">
        <f t="shared" si="131"/>
        <v>0</v>
      </c>
    </row>
    <row r="152" spans="1:100" x14ac:dyDescent="0.3">
      <c r="A152" s="9" t="s">
        <v>275</v>
      </c>
      <c r="B152" s="9" t="s">
        <v>79</v>
      </c>
      <c r="C152" s="9">
        <v>43.554563999999999</v>
      </c>
      <c r="D152" s="9">
        <v>-79.756833999999998</v>
      </c>
      <c r="E152" s="9">
        <v>20.079379322885636</v>
      </c>
      <c r="F152" s="13">
        <v>43655</v>
      </c>
      <c r="G152" s="11">
        <f t="shared" si="132"/>
        <v>3</v>
      </c>
      <c r="K152" s="12">
        <v>3</v>
      </c>
      <c r="R152" s="32">
        <f t="shared" si="133"/>
        <v>0</v>
      </c>
      <c r="V152" s="19">
        <f t="shared" si="134"/>
        <v>0</v>
      </c>
      <c r="Y152" s="35">
        <f t="shared" si="135"/>
        <v>0</v>
      </c>
      <c r="AB152" s="10">
        <f t="shared" si="136"/>
        <v>0</v>
      </c>
      <c r="AG152" s="32">
        <f t="shared" si="137"/>
        <v>0</v>
      </c>
      <c r="AJ152" s="19">
        <f t="shared" si="138"/>
        <v>0</v>
      </c>
      <c r="AL152" s="19">
        <f t="shared" si="139"/>
        <v>0</v>
      </c>
      <c r="AO152" s="19">
        <f t="shared" si="140"/>
        <v>0</v>
      </c>
      <c r="AS152" s="33">
        <f t="shared" si="141"/>
        <v>0</v>
      </c>
      <c r="BD152" s="44">
        <f t="shared" si="142"/>
        <v>0</v>
      </c>
      <c r="BL152" s="57">
        <f t="shared" si="163"/>
        <v>3</v>
      </c>
      <c r="BN152" s="9">
        <f t="shared" si="143"/>
        <v>0</v>
      </c>
      <c r="BO152" s="9">
        <v>2</v>
      </c>
      <c r="BP152" s="9">
        <v>3</v>
      </c>
      <c r="BQ152" s="9">
        <v>5</v>
      </c>
      <c r="BS152" s="9" t="s">
        <v>221</v>
      </c>
      <c r="BW152" s="9">
        <f t="shared" si="144"/>
        <v>0</v>
      </c>
      <c r="BX152" s="9">
        <f t="shared" si="145"/>
        <v>0</v>
      </c>
      <c r="BY152" s="9">
        <f t="shared" si="146"/>
        <v>0</v>
      </c>
      <c r="BZ152" s="9">
        <f t="shared" si="147"/>
        <v>0</v>
      </c>
      <c r="CA152" s="9">
        <f t="shared" si="148"/>
        <v>0</v>
      </c>
      <c r="CB152" s="9">
        <f t="shared" si="149"/>
        <v>3</v>
      </c>
      <c r="CC152" s="9">
        <f t="shared" si="150"/>
        <v>0</v>
      </c>
      <c r="CD152" s="9">
        <f t="shared" si="151"/>
        <v>0</v>
      </c>
      <c r="CE152" s="9">
        <f t="shared" si="152"/>
        <v>0</v>
      </c>
      <c r="CF152" s="9">
        <f t="shared" si="130"/>
        <v>0</v>
      </c>
      <c r="CG152" s="9">
        <f t="shared" si="153"/>
        <v>0</v>
      </c>
      <c r="CI152" s="9">
        <f t="shared" si="154"/>
        <v>0</v>
      </c>
      <c r="CK152" s="9">
        <f t="shared" si="155"/>
        <v>3</v>
      </c>
      <c r="CM152" s="9">
        <f t="shared" si="156"/>
        <v>0</v>
      </c>
      <c r="CN152" s="9">
        <f t="shared" si="157"/>
        <v>3</v>
      </c>
      <c r="CO152" s="9">
        <f t="shared" si="158"/>
        <v>0</v>
      </c>
      <c r="CQ152" s="9">
        <f t="shared" si="159"/>
        <v>0</v>
      </c>
      <c r="CR152" s="9">
        <f t="shared" si="160"/>
        <v>3</v>
      </c>
      <c r="CS152" s="9">
        <f t="shared" si="161"/>
        <v>0</v>
      </c>
      <c r="CU152" s="9">
        <f t="shared" si="162"/>
        <v>1</v>
      </c>
      <c r="CV152" s="9">
        <f t="shared" si="131"/>
        <v>1</v>
      </c>
    </row>
    <row r="153" spans="1:100" x14ac:dyDescent="0.3">
      <c r="A153" s="9" t="s">
        <v>275</v>
      </c>
      <c r="B153" s="9" t="s">
        <v>82</v>
      </c>
      <c r="C153" s="9">
        <v>43.554563999999999</v>
      </c>
      <c r="D153" s="9">
        <v>-79.756833999999998</v>
      </c>
      <c r="E153" s="9">
        <v>20.079379322885636</v>
      </c>
      <c r="F153" s="13">
        <v>43655</v>
      </c>
      <c r="G153" s="11">
        <f t="shared" si="132"/>
        <v>1</v>
      </c>
      <c r="Q153" s="12">
        <v>1</v>
      </c>
      <c r="R153" s="32">
        <f t="shared" si="133"/>
        <v>0</v>
      </c>
      <c r="V153" s="19">
        <f t="shared" si="134"/>
        <v>0</v>
      </c>
      <c r="Y153" s="35">
        <f t="shared" si="135"/>
        <v>1</v>
      </c>
      <c r="Z153" s="23">
        <v>1</v>
      </c>
      <c r="AB153" s="10">
        <f t="shared" si="136"/>
        <v>0</v>
      </c>
      <c r="AG153" s="32">
        <f t="shared" si="137"/>
        <v>2</v>
      </c>
      <c r="AH153" s="29">
        <v>2</v>
      </c>
      <c r="AJ153" s="19">
        <f t="shared" si="138"/>
        <v>0</v>
      </c>
      <c r="AL153" s="19">
        <f t="shared" si="139"/>
        <v>0</v>
      </c>
      <c r="AO153" s="19">
        <f t="shared" si="140"/>
        <v>0</v>
      </c>
      <c r="AS153" s="33">
        <f t="shared" si="141"/>
        <v>0</v>
      </c>
      <c r="BD153" s="44">
        <f t="shared" si="142"/>
        <v>0</v>
      </c>
      <c r="BL153" s="57">
        <f t="shared" si="163"/>
        <v>4</v>
      </c>
      <c r="BN153" s="9">
        <f t="shared" si="143"/>
        <v>0</v>
      </c>
      <c r="BO153" s="9">
        <v>3</v>
      </c>
      <c r="BP153" s="9">
        <v>5</v>
      </c>
      <c r="BQ153" s="9">
        <v>8</v>
      </c>
      <c r="BS153" s="9" t="s">
        <v>222</v>
      </c>
      <c r="BW153" s="9">
        <f t="shared" si="144"/>
        <v>0</v>
      </c>
      <c r="BX153" s="9">
        <f t="shared" si="145"/>
        <v>0</v>
      </c>
      <c r="BY153" s="9">
        <f t="shared" si="146"/>
        <v>0</v>
      </c>
      <c r="BZ153" s="9">
        <f t="shared" si="147"/>
        <v>0</v>
      </c>
      <c r="CA153" s="9">
        <f t="shared" si="148"/>
        <v>0</v>
      </c>
      <c r="CB153" s="9">
        <f t="shared" si="149"/>
        <v>1</v>
      </c>
      <c r="CC153" s="9">
        <f t="shared" si="150"/>
        <v>0</v>
      </c>
      <c r="CD153" s="9">
        <f t="shared" si="151"/>
        <v>0</v>
      </c>
      <c r="CE153" s="9">
        <f t="shared" si="152"/>
        <v>0</v>
      </c>
      <c r="CF153" s="9">
        <f t="shared" si="130"/>
        <v>0</v>
      </c>
      <c r="CG153" s="9">
        <f t="shared" si="153"/>
        <v>0</v>
      </c>
      <c r="CI153" s="9">
        <f t="shared" si="154"/>
        <v>0</v>
      </c>
      <c r="CK153" s="9">
        <f t="shared" si="155"/>
        <v>4</v>
      </c>
      <c r="CM153" s="9">
        <f t="shared" si="156"/>
        <v>0</v>
      </c>
      <c r="CN153" s="9">
        <f t="shared" si="157"/>
        <v>1</v>
      </c>
      <c r="CO153" s="9">
        <f t="shared" si="158"/>
        <v>3</v>
      </c>
      <c r="CQ153" s="9">
        <f t="shared" si="159"/>
        <v>0</v>
      </c>
      <c r="CR153" s="9">
        <f t="shared" si="160"/>
        <v>1</v>
      </c>
      <c r="CS153" s="9">
        <f t="shared" si="161"/>
        <v>2</v>
      </c>
      <c r="CU153" s="9">
        <f t="shared" si="162"/>
        <v>2</v>
      </c>
      <c r="CV153" s="9">
        <f t="shared" si="131"/>
        <v>1</v>
      </c>
    </row>
    <row r="154" spans="1:100" x14ac:dyDescent="0.3">
      <c r="A154" s="9" t="s">
        <v>275</v>
      </c>
      <c r="B154" s="9" t="s">
        <v>83</v>
      </c>
      <c r="C154" s="9">
        <v>43.554563999999999</v>
      </c>
      <c r="D154" s="9">
        <v>-79.756833999999998</v>
      </c>
      <c r="E154" s="9">
        <v>20.079379322885636</v>
      </c>
      <c r="F154" s="13">
        <v>43655</v>
      </c>
      <c r="G154" s="11">
        <f t="shared" si="132"/>
        <v>0</v>
      </c>
      <c r="R154" s="32">
        <f t="shared" si="133"/>
        <v>0</v>
      </c>
      <c r="V154" s="19">
        <f t="shared" si="134"/>
        <v>0</v>
      </c>
      <c r="Y154" s="35">
        <f t="shared" si="135"/>
        <v>0</v>
      </c>
      <c r="AB154" s="10">
        <f t="shared" si="136"/>
        <v>0</v>
      </c>
      <c r="AG154" s="32">
        <f t="shared" si="137"/>
        <v>0</v>
      </c>
      <c r="AJ154" s="19">
        <f t="shared" si="138"/>
        <v>0</v>
      </c>
      <c r="AL154" s="19">
        <f t="shared" si="139"/>
        <v>0</v>
      </c>
      <c r="AO154" s="19">
        <f t="shared" si="140"/>
        <v>0</v>
      </c>
      <c r="AS154" s="33">
        <f t="shared" si="141"/>
        <v>0</v>
      </c>
      <c r="BD154" s="44">
        <f t="shared" si="142"/>
        <v>0</v>
      </c>
      <c r="BL154" s="57">
        <f t="shared" si="163"/>
        <v>0</v>
      </c>
      <c r="BN154" s="9">
        <v>0</v>
      </c>
      <c r="BO154" s="9">
        <v>0</v>
      </c>
      <c r="BP154" s="9">
        <v>0</v>
      </c>
      <c r="BQ154" s="9">
        <v>0</v>
      </c>
      <c r="BS154" s="9" t="s">
        <v>223</v>
      </c>
      <c r="BW154" s="9">
        <f t="shared" si="144"/>
        <v>0</v>
      </c>
      <c r="BX154" s="9">
        <f t="shared" si="145"/>
        <v>0</v>
      </c>
      <c r="BY154" s="9">
        <f t="shared" si="146"/>
        <v>0</v>
      </c>
      <c r="BZ154" s="9">
        <f t="shared" si="147"/>
        <v>0</v>
      </c>
      <c r="CA154" s="9">
        <f t="shared" si="148"/>
        <v>0</v>
      </c>
      <c r="CB154" s="9">
        <f t="shared" si="149"/>
        <v>0</v>
      </c>
      <c r="CC154" s="9">
        <f t="shared" si="150"/>
        <v>0</v>
      </c>
      <c r="CD154" s="9">
        <f t="shared" si="151"/>
        <v>0</v>
      </c>
      <c r="CE154" s="9">
        <f t="shared" si="152"/>
        <v>0</v>
      </c>
      <c r="CF154" s="9">
        <f t="shared" si="130"/>
        <v>0</v>
      </c>
      <c r="CG154" s="9">
        <f t="shared" si="153"/>
        <v>0</v>
      </c>
      <c r="CI154" s="9">
        <f t="shared" si="154"/>
        <v>0</v>
      </c>
      <c r="CK154" s="9">
        <f t="shared" si="155"/>
        <v>0</v>
      </c>
      <c r="CM154" s="9">
        <f t="shared" si="156"/>
        <v>0</v>
      </c>
      <c r="CN154" s="9">
        <f t="shared" si="157"/>
        <v>0</v>
      </c>
      <c r="CO154" s="9">
        <f t="shared" si="158"/>
        <v>0</v>
      </c>
      <c r="CQ154" s="9">
        <f t="shared" si="159"/>
        <v>0</v>
      </c>
      <c r="CR154" s="9">
        <f t="shared" si="160"/>
        <v>0</v>
      </c>
      <c r="CS154" s="9">
        <f t="shared" si="161"/>
        <v>0</v>
      </c>
      <c r="CU154" s="9">
        <f t="shared" si="162"/>
        <v>0</v>
      </c>
      <c r="CV154" s="9">
        <f t="shared" si="131"/>
        <v>0</v>
      </c>
    </row>
    <row r="155" spans="1:100" x14ac:dyDescent="0.3">
      <c r="A155" s="9" t="s">
        <v>289</v>
      </c>
      <c r="B155" s="9" t="s">
        <v>79</v>
      </c>
      <c r="C155" s="9">
        <v>43.568720999999996</v>
      </c>
      <c r="D155" s="9">
        <v>-79.651831999999999</v>
      </c>
      <c r="E155" s="9">
        <v>14.843419071395408</v>
      </c>
      <c r="F155" s="13">
        <v>43658</v>
      </c>
      <c r="G155" s="11">
        <f t="shared" si="132"/>
        <v>0</v>
      </c>
      <c r="R155" s="32">
        <f t="shared" si="133"/>
        <v>0</v>
      </c>
      <c r="V155" s="19">
        <f t="shared" si="134"/>
        <v>0</v>
      </c>
      <c r="Y155" s="35">
        <f t="shared" si="135"/>
        <v>0</v>
      </c>
      <c r="AB155" s="10">
        <f t="shared" si="136"/>
        <v>0</v>
      </c>
      <c r="AG155" s="32">
        <f t="shared" si="137"/>
        <v>0</v>
      </c>
      <c r="AJ155" s="19">
        <f t="shared" si="138"/>
        <v>0</v>
      </c>
      <c r="AL155" s="19">
        <f t="shared" si="139"/>
        <v>0</v>
      </c>
      <c r="AO155" s="19">
        <f t="shared" si="140"/>
        <v>0</v>
      </c>
      <c r="AS155" s="33">
        <f t="shared" si="141"/>
        <v>0</v>
      </c>
      <c r="BD155" s="44">
        <f t="shared" si="142"/>
        <v>0</v>
      </c>
      <c r="BL155" s="57">
        <f t="shared" si="163"/>
        <v>0</v>
      </c>
      <c r="BN155" s="9">
        <v>0</v>
      </c>
      <c r="BO155" s="9">
        <v>0</v>
      </c>
      <c r="BP155" s="9">
        <v>0</v>
      </c>
      <c r="BQ155" s="9">
        <v>0</v>
      </c>
      <c r="BS155" s="9" t="s">
        <v>224</v>
      </c>
      <c r="BW155" s="9">
        <f t="shared" si="144"/>
        <v>0</v>
      </c>
      <c r="BX155" s="9">
        <f t="shared" si="145"/>
        <v>0</v>
      </c>
      <c r="BY155" s="9">
        <f t="shared" si="146"/>
        <v>0</v>
      </c>
      <c r="BZ155" s="9">
        <f t="shared" si="147"/>
        <v>0</v>
      </c>
      <c r="CA155" s="9">
        <f t="shared" si="148"/>
        <v>0</v>
      </c>
      <c r="CB155" s="9">
        <f t="shared" si="149"/>
        <v>0</v>
      </c>
      <c r="CC155" s="9">
        <f t="shared" si="150"/>
        <v>0</v>
      </c>
      <c r="CD155" s="9">
        <f t="shared" si="151"/>
        <v>0</v>
      </c>
      <c r="CE155" s="9">
        <f t="shared" si="152"/>
        <v>0</v>
      </c>
      <c r="CF155" s="9">
        <f t="shared" si="130"/>
        <v>0</v>
      </c>
      <c r="CG155" s="9">
        <f t="shared" si="153"/>
        <v>0</v>
      </c>
      <c r="CI155" s="9">
        <f t="shared" si="154"/>
        <v>0</v>
      </c>
      <c r="CK155" s="9">
        <f t="shared" si="155"/>
        <v>0</v>
      </c>
      <c r="CM155" s="9">
        <f t="shared" si="156"/>
        <v>0</v>
      </c>
      <c r="CN155" s="9">
        <f t="shared" si="157"/>
        <v>0</v>
      </c>
      <c r="CO155" s="9">
        <f t="shared" si="158"/>
        <v>0</v>
      </c>
      <c r="CQ155" s="9">
        <f t="shared" si="159"/>
        <v>0</v>
      </c>
      <c r="CR155" s="9">
        <f t="shared" si="160"/>
        <v>0</v>
      </c>
      <c r="CS155" s="9">
        <f t="shared" si="161"/>
        <v>0</v>
      </c>
      <c r="CU155" s="9">
        <f t="shared" si="162"/>
        <v>0</v>
      </c>
      <c r="CV155" s="9">
        <f t="shared" si="131"/>
        <v>0</v>
      </c>
    </row>
    <row r="156" spans="1:100" x14ac:dyDescent="0.3">
      <c r="A156" s="9" t="s">
        <v>289</v>
      </c>
      <c r="B156" s="9" t="s">
        <v>82</v>
      </c>
      <c r="C156" s="9">
        <v>43.568720999999996</v>
      </c>
      <c r="D156" s="9">
        <v>-79.651831999999999</v>
      </c>
      <c r="E156" s="9">
        <v>14.843419071395408</v>
      </c>
      <c r="F156" s="13">
        <v>43658</v>
      </c>
      <c r="G156" s="11">
        <f t="shared" si="132"/>
        <v>0</v>
      </c>
      <c r="R156" s="32">
        <f t="shared" si="133"/>
        <v>0</v>
      </c>
      <c r="V156" s="19">
        <f t="shared" si="134"/>
        <v>0</v>
      </c>
      <c r="Y156" s="35">
        <f t="shared" si="135"/>
        <v>0</v>
      </c>
      <c r="AB156" s="10">
        <f t="shared" si="136"/>
        <v>0</v>
      </c>
      <c r="AG156" s="32">
        <f t="shared" si="137"/>
        <v>0</v>
      </c>
      <c r="AJ156" s="19">
        <f t="shared" si="138"/>
        <v>0</v>
      </c>
      <c r="AL156" s="19">
        <f t="shared" si="139"/>
        <v>0</v>
      </c>
      <c r="AO156" s="19">
        <f t="shared" si="140"/>
        <v>0</v>
      </c>
      <c r="AS156" s="33">
        <f t="shared" si="141"/>
        <v>0</v>
      </c>
      <c r="BD156" s="44">
        <f t="shared" si="142"/>
        <v>0</v>
      </c>
      <c r="BL156" s="57">
        <f t="shared" si="163"/>
        <v>0</v>
      </c>
      <c r="BN156" s="9">
        <v>0</v>
      </c>
      <c r="BO156" s="9">
        <v>0</v>
      </c>
      <c r="BP156" s="9">
        <v>0</v>
      </c>
      <c r="BQ156" s="9">
        <v>0</v>
      </c>
      <c r="BS156" s="9" t="s">
        <v>225</v>
      </c>
      <c r="BW156" s="9">
        <f t="shared" si="144"/>
        <v>0</v>
      </c>
      <c r="BX156" s="9">
        <f t="shared" si="145"/>
        <v>0</v>
      </c>
      <c r="BY156" s="9">
        <f t="shared" si="146"/>
        <v>0</v>
      </c>
      <c r="BZ156" s="9">
        <f t="shared" si="147"/>
        <v>0</v>
      </c>
      <c r="CA156" s="9">
        <f t="shared" si="148"/>
        <v>0</v>
      </c>
      <c r="CB156" s="9">
        <f t="shared" si="149"/>
        <v>0</v>
      </c>
      <c r="CC156" s="9">
        <f t="shared" si="150"/>
        <v>0</v>
      </c>
      <c r="CD156" s="9">
        <f t="shared" si="151"/>
        <v>0</v>
      </c>
      <c r="CE156" s="9">
        <f t="shared" si="152"/>
        <v>0</v>
      </c>
      <c r="CF156" s="9">
        <f t="shared" si="130"/>
        <v>0</v>
      </c>
      <c r="CG156" s="9">
        <f t="shared" si="153"/>
        <v>0</v>
      </c>
      <c r="CI156" s="9">
        <f t="shared" si="154"/>
        <v>0</v>
      </c>
      <c r="CK156" s="9">
        <f t="shared" si="155"/>
        <v>0</v>
      </c>
      <c r="CM156" s="9">
        <f t="shared" si="156"/>
        <v>0</v>
      </c>
      <c r="CN156" s="9">
        <f t="shared" si="157"/>
        <v>0</v>
      </c>
      <c r="CO156" s="9">
        <f t="shared" si="158"/>
        <v>0</v>
      </c>
      <c r="CQ156" s="9">
        <f t="shared" si="159"/>
        <v>0</v>
      </c>
      <c r="CR156" s="9">
        <f t="shared" si="160"/>
        <v>0</v>
      </c>
      <c r="CS156" s="9">
        <f t="shared" si="161"/>
        <v>0</v>
      </c>
      <c r="CU156" s="9">
        <f t="shared" si="162"/>
        <v>0</v>
      </c>
      <c r="CV156" s="9">
        <f t="shared" si="131"/>
        <v>0</v>
      </c>
    </row>
    <row r="157" spans="1:100" x14ac:dyDescent="0.3">
      <c r="A157" s="9" t="s">
        <v>289</v>
      </c>
      <c r="B157" s="9" t="s">
        <v>83</v>
      </c>
      <c r="C157" s="9">
        <v>43.568720999999996</v>
      </c>
      <c r="D157" s="9">
        <v>-79.651831999999999</v>
      </c>
      <c r="E157" s="9">
        <v>14.843419071395408</v>
      </c>
      <c r="F157" s="13">
        <v>43658</v>
      </c>
      <c r="G157" s="11">
        <f t="shared" si="132"/>
        <v>0</v>
      </c>
      <c r="R157" s="32">
        <f t="shared" si="133"/>
        <v>0</v>
      </c>
      <c r="V157" s="19">
        <f t="shared" si="134"/>
        <v>0</v>
      </c>
      <c r="Y157" s="35">
        <f t="shared" si="135"/>
        <v>0</v>
      </c>
      <c r="AB157" s="10">
        <f t="shared" si="136"/>
        <v>0</v>
      </c>
      <c r="AG157" s="32">
        <f t="shared" si="137"/>
        <v>0</v>
      </c>
      <c r="AJ157" s="19">
        <f t="shared" si="138"/>
        <v>0</v>
      </c>
      <c r="AL157" s="19">
        <f t="shared" si="139"/>
        <v>0</v>
      </c>
      <c r="AO157" s="19">
        <f t="shared" si="140"/>
        <v>0</v>
      </c>
      <c r="AS157" s="33">
        <f t="shared" si="141"/>
        <v>0</v>
      </c>
      <c r="BD157" s="44">
        <f t="shared" si="142"/>
        <v>0</v>
      </c>
      <c r="BL157" s="57">
        <f t="shared" si="163"/>
        <v>0</v>
      </c>
      <c r="BN157" s="9">
        <v>0</v>
      </c>
      <c r="BO157" s="9">
        <v>0</v>
      </c>
      <c r="BP157" s="9">
        <v>0</v>
      </c>
      <c r="BQ157" s="9">
        <v>0</v>
      </c>
      <c r="BS157" s="9" t="s">
        <v>227</v>
      </c>
      <c r="BW157" s="9">
        <f t="shared" si="144"/>
        <v>0</v>
      </c>
      <c r="BX157" s="9">
        <f t="shared" si="145"/>
        <v>0</v>
      </c>
      <c r="BY157" s="9">
        <f t="shared" si="146"/>
        <v>0</v>
      </c>
      <c r="BZ157" s="9">
        <f t="shared" si="147"/>
        <v>0</v>
      </c>
      <c r="CA157" s="9">
        <f t="shared" si="148"/>
        <v>0</v>
      </c>
      <c r="CB157" s="9">
        <f t="shared" si="149"/>
        <v>0</v>
      </c>
      <c r="CC157" s="9">
        <f t="shared" si="150"/>
        <v>0</v>
      </c>
      <c r="CD157" s="9">
        <f t="shared" si="151"/>
        <v>0</v>
      </c>
      <c r="CE157" s="9">
        <f t="shared" si="152"/>
        <v>0</v>
      </c>
      <c r="CF157" s="9">
        <f t="shared" si="130"/>
        <v>0</v>
      </c>
      <c r="CG157" s="9">
        <f t="shared" si="153"/>
        <v>0</v>
      </c>
      <c r="CI157" s="9">
        <f t="shared" si="154"/>
        <v>0</v>
      </c>
      <c r="CK157" s="9">
        <f t="shared" si="155"/>
        <v>0</v>
      </c>
      <c r="CM157" s="9">
        <f t="shared" si="156"/>
        <v>0</v>
      </c>
      <c r="CN157" s="9">
        <f t="shared" si="157"/>
        <v>0</v>
      </c>
      <c r="CO157" s="9">
        <f t="shared" si="158"/>
        <v>0</v>
      </c>
      <c r="CQ157" s="9">
        <f t="shared" si="159"/>
        <v>0</v>
      </c>
      <c r="CR157" s="9">
        <f t="shared" si="160"/>
        <v>0</v>
      </c>
      <c r="CS157" s="9">
        <f t="shared" si="161"/>
        <v>0</v>
      </c>
      <c r="CU157" s="9">
        <f t="shared" si="162"/>
        <v>0</v>
      </c>
      <c r="CV157" s="9">
        <f t="shared" si="131"/>
        <v>0</v>
      </c>
    </row>
    <row r="158" spans="1:100" x14ac:dyDescent="0.3">
      <c r="A158" s="9" t="s">
        <v>288</v>
      </c>
      <c r="B158" s="9" t="s">
        <v>79</v>
      </c>
      <c r="C158" s="9">
        <v>43.573690999999997</v>
      </c>
      <c r="D158" s="9">
        <v>-79.636480000000006</v>
      </c>
      <c r="E158" s="9">
        <v>14.001677974802247</v>
      </c>
      <c r="F158" s="13">
        <v>43658</v>
      </c>
      <c r="G158" s="11">
        <f t="shared" si="132"/>
        <v>0</v>
      </c>
      <c r="R158" s="32">
        <f t="shared" si="133"/>
        <v>0</v>
      </c>
      <c r="V158" s="19">
        <f t="shared" si="134"/>
        <v>0</v>
      </c>
      <c r="Y158" s="35">
        <f t="shared" si="135"/>
        <v>0</v>
      </c>
      <c r="AB158" s="10">
        <f t="shared" si="136"/>
        <v>0</v>
      </c>
      <c r="AG158" s="32">
        <f t="shared" si="137"/>
        <v>0</v>
      </c>
      <c r="AJ158" s="19">
        <f t="shared" si="138"/>
        <v>0</v>
      </c>
      <c r="AL158" s="19">
        <f t="shared" si="139"/>
        <v>0</v>
      </c>
      <c r="AO158" s="19">
        <f t="shared" si="140"/>
        <v>0</v>
      </c>
      <c r="AS158" s="33">
        <f t="shared" si="141"/>
        <v>0</v>
      </c>
      <c r="BD158" s="44">
        <f t="shared" si="142"/>
        <v>0</v>
      </c>
      <c r="BL158" s="57">
        <f t="shared" si="163"/>
        <v>0</v>
      </c>
      <c r="BN158" s="9">
        <v>0</v>
      </c>
      <c r="BO158" s="9">
        <v>0</v>
      </c>
      <c r="BP158" s="9">
        <v>0</v>
      </c>
      <c r="BQ158" s="9">
        <v>0</v>
      </c>
      <c r="BS158" s="9" t="s">
        <v>229</v>
      </c>
      <c r="BW158" s="9">
        <f t="shared" si="144"/>
        <v>0</v>
      </c>
      <c r="BX158" s="9">
        <f t="shared" si="145"/>
        <v>0</v>
      </c>
      <c r="BY158" s="9">
        <f t="shared" si="146"/>
        <v>0</v>
      </c>
      <c r="BZ158" s="9">
        <f t="shared" si="147"/>
        <v>0</v>
      </c>
      <c r="CA158" s="9">
        <f t="shared" si="148"/>
        <v>0</v>
      </c>
      <c r="CB158" s="9">
        <f t="shared" si="149"/>
        <v>0</v>
      </c>
      <c r="CC158" s="9">
        <f t="shared" si="150"/>
        <v>0</v>
      </c>
      <c r="CD158" s="9">
        <f t="shared" si="151"/>
        <v>0</v>
      </c>
      <c r="CE158" s="9">
        <f t="shared" si="152"/>
        <v>0</v>
      </c>
      <c r="CF158" s="9">
        <f t="shared" si="130"/>
        <v>0</v>
      </c>
      <c r="CG158" s="9">
        <f t="shared" si="153"/>
        <v>0</v>
      </c>
      <c r="CI158" s="9">
        <f t="shared" si="154"/>
        <v>0</v>
      </c>
      <c r="CK158" s="9">
        <f t="shared" si="155"/>
        <v>0</v>
      </c>
      <c r="CM158" s="9">
        <f t="shared" si="156"/>
        <v>0</v>
      </c>
      <c r="CN158" s="9">
        <f t="shared" si="157"/>
        <v>0</v>
      </c>
      <c r="CO158" s="9">
        <f t="shared" si="158"/>
        <v>0</v>
      </c>
      <c r="CQ158" s="9">
        <f t="shared" si="159"/>
        <v>0</v>
      </c>
      <c r="CR158" s="9">
        <f t="shared" si="160"/>
        <v>0</v>
      </c>
      <c r="CS158" s="9">
        <f t="shared" si="161"/>
        <v>0</v>
      </c>
      <c r="CU158" s="9">
        <f t="shared" si="162"/>
        <v>0</v>
      </c>
      <c r="CV158" s="9">
        <f t="shared" si="131"/>
        <v>0</v>
      </c>
    </row>
    <row r="159" spans="1:100" x14ac:dyDescent="0.3">
      <c r="A159" s="9" t="s">
        <v>288</v>
      </c>
      <c r="B159" s="9" t="s">
        <v>82</v>
      </c>
      <c r="C159" s="9">
        <v>43.573690999999997</v>
      </c>
      <c r="D159" s="9">
        <v>-79.636480000000006</v>
      </c>
      <c r="E159" s="9">
        <v>14.001677974802247</v>
      </c>
      <c r="F159" s="13">
        <v>43658</v>
      </c>
      <c r="G159" s="11">
        <f t="shared" si="132"/>
        <v>0</v>
      </c>
      <c r="R159" s="32">
        <f t="shared" si="133"/>
        <v>0</v>
      </c>
      <c r="V159" s="19">
        <f t="shared" si="134"/>
        <v>0</v>
      </c>
      <c r="Y159" s="35">
        <f t="shared" si="135"/>
        <v>0</v>
      </c>
      <c r="AB159" s="10">
        <f t="shared" si="136"/>
        <v>0</v>
      </c>
      <c r="AG159" s="32">
        <f t="shared" si="137"/>
        <v>1</v>
      </c>
      <c r="AJ159" s="19">
        <f t="shared" si="138"/>
        <v>0</v>
      </c>
      <c r="AL159" s="19">
        <f t="shared" si="139"/>
        <v>0</v>
      </c>
      <c r="AO159" s="19">
        <f t="shared" si="140"/>
        <v>0</v>
      </c>
      <c r="AS159" s="33">
        <f t="shared" si="141"/>
        <v>1</v>
      </c>
      <c r="AW159" s="18">
        <v>1</v>
      </c>
      <c r="BD159" s="44">
        <f t="shared" si="142"/>
        <v>0</v>
      </c>
      <c r="BL159" s="57">
        <f t="shared" si="163"/>
        <v>1</v>
      </c>
      <c r="BN159" s="9">
        <v>0</v>
      </c>
      <c r="BO159" s="9">
        <v>0</v>
      </c>
      <c r="BP159" s="9">
        <v>0</v>
      </c>
      <c r="BQ159" s="9">
        <v>0</v>
      </c>
      <c r="BS159" s="9" t="s">
        <v>231</v>
      </c>
      <c r="BW159" s="9">
        <f t="shared" si="144"/>
        <v>1</v>
      </c>
      <c r="BX159" s="9">
        <f t="shared" si="145"/>
        <v>0</v>
      </c>
      <c r="BY159" s="9">
        <f t="shared" si="146"/>
        <v>0</v>
      </c>
      <c r="BZ159" s="9">
        <f t="shared" si="147"/>
        <v>0</v>
      </c>
      <c r="CA159" s="9">
        <f t="shared" si="148"/>
        <v>0</v>
      </c>
      <c r="CB159" s="9">
        <f t="shared" si="149"/>
        <v>0</v>
      </c>
      <c r="CC159" s="9">
        <f t="shared" si="150"/>
        <v>0</v>
      </c>
      <c r="CD159" s="9">
        <f t="shared" si="151"/>
        <v>0</v>
      </c>
      <c r="CE159" s="9">
        <f t="shared" si="152"/>
        <v>0</v>
      </c>
      <c r="CF159" s="9">
        <f t="shared" si="130"/>
        <v>0</v>
      </c>
      <c r="CG159" s="9">
        <f t="shared" si="153"/>
        <v>0</v>
      </c>
      <c r="CI159" s="9">
        <f t="shared" si="154"/>
        <v>1</v>
      </c>
      <c r="CK159" s="9">
        <f t="shared" si="155"/>
        <v>1</v>
      </c>
      <c r="CM159" s="9">
        <f t="shared" si="156"/>
        <v>1</v>
      </c>
      <c r="CN159" s="9">
        <f t="shared" si="157"/>
        <v>0</v>
      </c>
      <c r="CO159" s="9">
        <f t="shared" si="158"/>
        <v>0</v>
      </c>
      <c r="CQ159" s="9">
        <f t="shared" si="159"/>
        <v>1</v>
      </c>
      <c r="CR159" s="9">
        <f t="shared" si="160"/>
        <v>0</v>
      </c>
      <c r="CS159" s="9">
        <f t="shared" si="161"/>
        <v>0</v>
      </c>
      <c r="CU159" s="9">
        <f t="shared" si="162"/>
        <v>1</v>
      </c>
      <c r="CV159" s="9">
        <f t="shared" si="131"/>
        <v>1</v>
      </c>
    </row>
    <row r="160" spans="1:100" x14ac:dyDescent="0.3">
      <c r="A160" s="9" t="s">
        <v>263</v>
      </c>
      <c r="B160" s="9" t="s">
        <v>79</v>
      </c>
      <c r="C160" s="9">
        <v>43.601609000000003</v>
      </c>
      <c r="D160" s="9">
        <v>-79.583684000000005</v>
      </c>
      <c r="E160" s="9">
        <v>10.823086687118911</v>
      </c>
      <c r="F160" s="13">
        <v>43651</v>
      </c>
      <c r="G160" s="11">
        <f t="shared" si="132"/>
        <v>1</v>
      </c>
      <c r="H160" s="12">
        <v>1</v>
      </c>
      <c r="R160" s="32">
        <f t="shared" si="133"/>
        <v>0</v>
      </c>
      <c r="V160" s="19">
        <f t="shared" si="134"/>
        <v>0</v>
      </c>
      <c r="Y160" s="35">
        <f t="shared" si="135"/>
        <v>0</v>
      </c>
      <c r="AB160" s="10">
        <f t="shared" si="136"/>
        <v>0</v>
      </c>
      <c r="AG160" s="32">
        <f t="shared" si="137"/>
        <v>0</v>
      </c>
      <c r="AJ160" s="19">
        <f t="shared" si="138"/>
        <v>0</v>
      </c>
      <c r="AL160" s="19">
        <f t="shared" si="139"/>
        <v>0</v>
      </c>
      <c r="AO160" s="19">
        <f t="shared" si="140"/>
        <v>0</v>
      </c>
      <c r="AS160" s="33">
        <f t="shared" si="141"/>
        <v>0</v>
      </c>
      <c r="BD160" s="44">
        <f t="shared" si="142"/>
        <v>0</v>
      </c>
      <c r="BL160" s="57">
        <f t="shared" si="163"/>
        <v>1</v>
      </c>
      <c r="BN160" s="9">
        <v>0</v>
      </c>
      <c r="BO160" s="9">
        <v>0</v>
      </c>
      <c r="BP160" s="9">
        <v>0</v>
      </c>
      <c r="BQ160" s="9">
        <v>0</v>
      </c>
      <c r="BS160" s="9" t="s">
        <v>233</v>
      </c>
      <c r="BW160" s="9">
        <f t="shared" si="144"/>
        <v>0</v>
      </c>
      <c r="BX160" s="9">
        <f t="shared" si="145"/>
        <v>0</v>
      </c>
      <c r="BY160" s="9">
        <f t="shared" si="146"/>
        <v>0</v>
      </c>
      <c r="BZ160" s="9">
        <f t="shared" si="147"/>
        <v>0</v>
      </c>
      <c r="CA160" s="9">
        <f t="shared" si="148"/>
        <v>0</v>
      </c>
      <c r="CB160" s="9">
        <f t="shared" si="149"/>
        <v>1</v>
      </c>
      <c r="CC160" s="9">
        <f t="shared" si="150"/>
        <v>0</v>
      </c>
      <c r="CD160" s="9">
        <f t="shared" si="151"/>
        <v>0</v>
      </c>
      <c r="CE160" s="9">
        <f t="shared" si="152"/>
        <v>0</v>
      </c>
      <c r="CF160" s="9">
        <f t="shared" si="130"/>
        <v>0</v>
      </c>
      <c r="CG160" s="9">
        <f t="shared" si="153"/>
        <v>0</v>
      </c>
      <c r="CI160" s="9">
        <f t="shared" si="154"/>
        <v>0</v>
      </c>
      <c r="CK160" s="9">
        <f t="shared" si="155"/>
        <v>1</v>
      </c>
      <c r="CM160" s="9">
        <f t="shared" si="156"/>
        <v>0</v>
      </c>
      <c r="CN160" s="9">
        <f t="shared" si="157"/>
        <v>1</v>
      </c>
      <c r="CO160" s="9">
        <f t="shared" si="158"/>
        <v>0</v>
      </c>
      <c r="CQ160" s="9">
        <f t="shared" si="159"/>
        <v>0</v>
      </c>
      <c r="CR160" s="9">
        <f t="shared" si="160"/>
        <v>1</v>
      </c>
      <c r="CS160" s="9">
        <f t="shared" si="161"/>
        <v>0</v>
      </c>
      <c r="CU160" s="9">
        <f t="shared" si="162"/>
        <v>1</v>
      </c>
      <c r="CV160" s="9">
        <f t="shared" si="131"/>
        <v>1</v>
      </c>
    </row>
    <row r="161" spans="1:110" x14ac:dyDescent="0.3">
      <c r="A161" s="9" t="s">
        <v>263</v>
      </c>
      <c r="B161" s="9" t="s">
        <v>82</v>
      </c>
      <c r="C161" s="9">
        <v>43.601609000000003</v>
      </c>
      <c r="D161" s="9">
        <v>-79.583684000000005</v>
      </c>
      <c r="E161" s="9">
        <v>10.823086687118911</v>
      </c>
      <c r="F161" s="13">
        <v>43651</v>
      </c>
      <c r="G161" s="11">
        <f t="shared" si="132"/>
        <v>1</v>
      </c>
      <c r="H161" s="12">
        <v>1</v>
      </c>
      <c r="R161" s="32">
        <f t="shared" si="133"/>
        <v>1</v>
      </c>
      <c r="T161" s="18">
        <v>1</v>
      </c>
      <c r="V161" s="19">
        <f t="shared" si="134"/>
        <v>0</v>
      </c>
      <c r="Y161" s="35">
        <f t="shared" si="135"/>
        <v>0</v>
      </c>
      <c r="AB161" s="10">
        <f t="shared" si="136"/>
        <v>0</v>
      </c>
      <c r="AG161" s="32">
        <f t="shared" si="137"/>
        <v>4</v>
      </c>
      <c r="AJ161" s="19">
        <f t="shared" si="138"/>
        <v>0</v>
      </c>
      <c r="AL161" s="19">
        <f t="shared" si="139"/>
        <v>0</v>
      </c>
      <c r="AO161" s="19">
        <f t="shared" si="140"/>
        <v>0</v>
      </c>
      <c r="AS161" s="33">
        <f t="shared" si="141"/>
        <v>4</v>
      </c>
      <c r="AV161" s="18">
        <v>4</v>
      </c>
      <c r="BD161" s="44">
        <f t="shared" si="142"/>
        <v>0</v>
      </c>
      <c r="BL161" s="57">
        <f t="shared" si="163"/>
        <v>6</v>
      </c>
      <c r="BN161" s="9">
        <v>0</v>
      </c>
      <c r="BO161" s="9">
        <v>0</v>
      </c>
      <c r="BP161" s="9">
        <v>0</v>
      </c>
      <c r="BQ161" s="9">
        <v>0</v>
      </c>
      <c r="BS161" s="9" t="s">
        <v>235</v>
      </c>
      <c r="BW161" s="9">
        <f t="shared" si="144"/>
        <v>4</v>
      </c>
      <c r="BX161" s="9">
        <f t="shared" si="145"/>
        <v>0</v>
      </c>
      <c r="BY161" s="9">
        <f t="shared" si="146"/>
        <v>0</v>
      </c>
      <c r="BZ161" s="9">
        <f t="shared" si="147"/>
        <v>0</v>
      </c>
      <c r="CA161" s="9">
        <f t="shared" si="148"/>
        <v>1</v>
      </c>
      <c r="CB161" s="9">
        <f t="shared" si="149"/>
        <v>1</v>
      </c>
      <c r="CC161" s="9">
        <f t="shared" si="150"/>
        <v>0</v>
      </c>
      <c r="CD161" s="9">
        <f t="shared" si="151"/>
        <v>0</v>
      </c>
      <c r="CE161" s="9">
        <f t="shared" si="152"/>
        <v>0</v>
      </c>
      <c r="CF161" s="9">
        <f t="shared" si="130"/>
        <v>0</v>
      </c>
      <c r="CG161" s="9">
        <f t="shared" si="153"/>
        <v>0</v>
      </c>
      <c r="CI161" s="9">
        <f t="shared" si="154"/>
        <v>4</v>
      </c>
      <c r="CK161" s="9">
        <f t="shared" si="155"/>
        <v>6</v>
      </c>
      <c r="CM161" s="9">
        <f t="shared" si="156"/>
        <v>5</v>
      </c>
      <c r="CN161" s="9">
        <f t="shared" si="157"/>
        <v>1</v>
      </c>
      <c r="CO161" s="9">
        <f t="shared" si="158"/>
        <v>0</v>
      </c>
      <c r="CQ161" s="9">
        <f t="shared" si="159"/>
        <v>5</v>
      </c>
      <c r="CR161" s="9">
        <f t="shared" si="160"/>
        <v>1</v>
      </c>
      <c r="CS161" s="9">
        <f t="shared" si="161"/>
        <v>0</v>
      </c>
      <c r="CU161" s="9">
        <f t="shared" si="162"/>
        <v>3</v>
      </c>
      <c r="CV161" s="9">
        <f t="shared" si="131"/>
        <v>3</v>
      </c>
    </row>
    <row r="162" spans="1:110" x14ac:dyDescent="0.3">
      <c r="A162" s="9" t="s">
        <v>263</v>
      </c>
      <c r="B162" s="9" t="s">
        <v>83</v>
      </c>
      <c r="C162" s="9">
        <v>43.601609000000003</v>
      </c>
      <c r="D162" s="9">
        <v>-79.583684000000005</v>
      </c>
      <c r="E162" s="9">
        <v>10.823086687118911</v>
      </c>
      <c r="F162" s="13">
        <v>43651</v>
      </c>
      <c r="G162" s="11">
        <f t="shared" ref="G162:G172" si="164">SUM(H162:Q162)</f>
        <v>0</v>
      </c>
      <c r="R162" s="32">
        <f t="shared" ref="R162:R172" si="165">SUM(S162:V162)</f>
        <v>0</v>
      </c>
      <c r="V162" s="19">
        <f t="shared" ref="V162:V172" si="166">SUM(W162:X162)</f>
        <v>0</v>
      </c>
      <c r="Y162" s="35">
        <f t="shared" ref="Y162:Y172" si="167">SUM(Z162:AA162)</f>
        <v>0</v>
      </c>
      <c r="AB162" s="10">
        <f t="shared" ref="AB162:AB172" si="168">SUM(AC162:AF162)</f>
        <v>0</v>
      </c>
      <c r="AG162" s="32">
        <f t="shared" ref="AG162:AG172" si="169">SUM(AH162,AI162,AJ162,AL162,AO162,AS162)</f>
        <v>0</v>
      </c>
      <c r="AJ162" s="19">
        <f t="shared" ref="AJ162:AJ172" si="170">AK162</f>
        <v>0</v>
      </c>
      <c r="AL162" s="19">
        <f t="shared" ref="AL162:AL172" si="171">SUM(AM162,AN162)</f>
        <v>0</v>
      </c>
      <c r="AO162" s="19">
        <f t="shared" ref="AO162:AO172" si="172">SUM(AP162:AR162)</f>
        <v>0</v>
      </c>
      <c r="AS162" s="33">
        <f t="shared" ref="AS162:AS172" si="173">SUM(AT162:AU162,AW162,AV162,BA162,AX162,AY162,AZ162)</f>
        <v>0</v>
      </c>
      <c r="BD162" s="44">
        <f t="shared" ref="BD162:BD172" si="174">SUM(BE162:BF162)</f>
        <v>0</v>
      </c>
      <c r="BL162" s="57">
        <f t="shared" si="163"/>
        <v>0</v>
      </c>
      <c r="BN162" s="9">
        <v>0</v>
      </c>
      <c r="BO162" s="9">
        <v>0</v>
      </c>
      <c r="BP162" s="9">
        <v>0</v>
      </c>
      <c r="BQ162" s="9">
        <v>0</v>
      </c>
      <c r="BS162" s="9" t="s">
        <v>236</v>
      </c>
      <c r="BW162" s="9">
        <f t="shared" ref="BW162:BW171" si="175">AT162+AU162+AW162+AV162+BA162+AX162+AY162+AZ162</f>
        <v>0</v>
      </c>
      <c r="BX162" s="9">
        <f t="shared" ref="BX162:BX171" si="176" xml:space="preserve"> AM162+AN162</f>
        <v>0</v>
      </c>
      <c r="BY162" s="9">
        <f t="shared" ref="BY162:BY171" si="177">W162+X162</f>
        <v>0</v>
      </c>
      <c r="BZ162" s="9">
        <f t="shared" ref="BZ162:BZ171" si="178">AE162+AF162+AK162</f>
        <v>0</v>
      </c>
      <c r="CA162" s="9">
        <f t="shared" ref="CA162:CA171" si="179">S162+T162+U162</f>
        <v>0</v>
      </c>
      <c r="CB162" s="9">
        <f t="shared" ref="CB162:CB171" si="180">H162+I162+J162+K162+Q162+N162+O162+L162+M162+P162</f>
        <v>0</v>
      </c>
      <c r="CC162" s="9">
        <f t="shared" ref="CC162:CC171" si="181" xml:space="preserve"> BB162+BH162+BG162</f>
        <v>0</v>
      </c>
      <c r="CD162" s="9">
        <f t="shared" ref="CD162:CD171" si="182" xml:space="preserve"> BF162+BE162</f>
        <v>0</v>
      </c>
      <c r="CE162" s="9">
        <f t="shared" ref="CE162:CE171" si="183">BC162+BE162+BF162</f>
        <v>0</v>
      </c>
      <c r="CF162" s="9">
        <f t="shared" si="130"/>
        <v>0</v>
      </c>
      <c r="CG162" s="9">
        <f t="shared" ref="CG162:CG171" si="184">AP162+AQ162+AR162</f>
        <v>0</v>
      </c>
      <c r="CI162" s="9">
        <f t="shared" ref="CI162:CI171" si="185">SUM(AT162:BK162)</f>
        <v>0</v>
      </c>
      <c r="CK162" s="9">
        <f t="shared" ref="CK162:CK171" si="186">AT162+AU162+AH162+AW162+S162+AV162+H162+T162+AM162+AP162+AQ162+W162+I162+Z162+X162+J162+BA162+K162+AN162+AR162+Q162+AX162+AK162+AY162+AI162+AE162+AC162+AF162+AZ162+N162+O162+L162+M162+AD162+P162+U162</f>
        <v>0</v>
      </c>
      <c r="CM162" s="9">
        <f t="shared" ref="CM162:CM171" si="187">CQ162+BI162+BB162+BH162</f>
        <v>0</v>
      </c>
      <c r="CN162" s="9">
        <f t="shared" ref="CN162:CN171" si="188">CR162+BF162+BG162+BE162</f>
        <v>0</v>
      </c>
      <c r="CO162" s="9">
        <f t="shared" ref="CO162:CO171" si="189">CS162+BC162+Z162+BK162+AA162</f>
        <v>0</v>
      </c>
      <c r="CQ162" s="9">
        <f t="shared" ref="CQ162:CQ171" si="190">AT162+AU162+AW162+S162+AV162+T162+W162+X162+AX162+AY162+AC162+AZ162+AD162+U162</f>
        <v>0</v>
      </c>
      <c r="CR162" s="9">
        <f t="shared" ref="CR162:CR171" si="191">H162+AM162+AP162+AQ162+I162+J162+BA162+K162+AR162+Q162+AK162+AI162+AE162+AF162+N162+O162+L162+M162+P162</f>
        <v>0</v>
      </c>
      <c r="CS162" s="9">
        <f t="shared" ref="CS162:CS171" si="192">AH162+AN162</f>
        <v>0</v>
      </c>
      <c r="CU162" s="9">
        <f t="shared" ref="CU162:CU171" si="193" xml:space="preserve"> COUNTIF(BW162:CG162, "&gt;0") + COUNTIF(BE162, "&gt;0") + COUNTIF(AA162, "&gt;0") + COUNTIF(BK162, "&gt;0") + COUNTIF(BI162, "&gt;0") + COUNTIF(BF162, "&gt;0") + COUNTIF(BC162,"&gt;0") + COUNTIF(AC162,"&gt;0") + COUNTIF(BH162,"&gt;0") + COUNTIF(BG162,"&gt;0") + COUNTIF(BB162,"&gt;0") + COUNTIF(AD162,"&gt;0") + COUNTIF(AI162,"&gt;0") + COUNTIF(Z162, "&gt;0")</f>
        <v>0</v>
      </c>
      <c r="CV162" s="9">
        <f t="shared" si="131"/>
        <v>0</v>
      </c>
    </row>
    <row r="163" spans="1:110" x14ac:dyDescent="0.3">
      <c r="A163" s="9" t="s">
        <v>217</v>
      </c>
      <c r="B163" s="9" t="s">
        <v>79</v>
      </c>
      <c r="F163" s="13">
        <v>43668</v>
      </c>
      <c r="G163" s="11">
        <f t="shared" si="164"/>
        <v>0</v>
      </c>
      <c r="R163" s="32">
        <f t="shared" si="165"/>
        <v>0</v>
      </c>
      <c r="V163" s="19">
        <f t="shared" si="166"/>
        <v>0</v>
      </c>
      <c r="Y163" s="35">
        <f t="shared" si="167"/>
        <v>0</v>
      </c>
      <c r="AB163" s="10">
        <f t="shared" si="168"/>
        <v>0</v>
      </c>
      <c r="AG163" s="32">
        <f t="shared" si="169"/>
        <v>2</v>
      </c>
      <c r="AJ163" s="19">
        <f t="shared" si="170"/>
        <v>0</v>
      </c>
      <c r="AL163" s="19">
        <f t="shared" si="171"/>
        <v>0</v>
      </c>
      <c r="AO163" s="19">
        <f t="shared" si="172"/>
        <v>0</v>
      </c>
      <c r="AS163" s="33">
        <f t="shared" si="173"/>
        <v>2</v>
      </c>
      <c r="AU163" s="18">
        <v>2</v>
      </c>
      <c r="BD163" s="44">
        <f t="shared" si="174"/>
        <v>0</v>
      </c>
      <c r="BI163" s="26">
        <v>1</v>
      </c>
      <c r="BL163" s="57">
        <f t="shared" si="163"/>
        <v>3</v>
      </c>
      <c r="BW163" s="9">
        <f t="shared" si="175"/>
        <v>2</v>
      </c>
      <c r="BX163" s="9">
        <f t="shared" si="176"/>
        <v>0</v>
      </c>
      <c r="BY163" s="9">
        <f t="shared" si="177"/>
        <v>0</v>
      </c>
      <c r="BZ163" s="9">
        <f t="shared" si="178"/>
        <v>0</v>
      </c>
      <c r="CA163" s="9">
        <f t="shared" si="179"/>
        <v>0</v>
      </c>
      <c r="CB163" s="9">
        <f t="shared" si="180"/>
        <v>0</v>
      </c>
      <c r="CC163" s="9">
        <f t="shared" si="181"/>
        <v>0</v>
      </c>
      <c r="CD163" s="9">
        <f t="shared" si="182"/>
        <v>0</v>
      </c>
      <c r="CE163" s="9">
        <f t="shared" si="183"/>
        <v>0</v>
      </c>
      <c r="CF163" s="9">
        <f t="shared" si="130"/>
        <v>0</v>
      </c>
      <c r="CG163" s="9">
        <f t="shared" si="184"/>
        <v>0</v>
      </c>
      <c r="CI163" s="9">
        <f t="shared" si="185"/>
        <v>3</v>
      </c>
      <c r="CK163" s="9">
        <f t="shared" si="186"/>
        <v>2</v>
      </c>
      <c r="CM163" s="9">
        <f t="shared" si="187"/>
        <v>3</v>
      </c>
      <c r="CN163" s="9">
        <f t="shared" si="188"/>
        <v>0</v>
      </c>
      <c r="CO163" s="9">
        <f t="shared" si="189"/>
        <v>0</v>
      </c>
      <c r="CQ163" s="9">
        <f t="shared" si="190"/>
        <v>2</v>
      </c>
      <c r="CR163" s="9">
        <f t="shared" si="191"/>
        <v>0</v>
      </c>
      <c r="CS163" s="9">
        <f t="shared" si="192"/>
        <v>0</v>
      </c>
      <c r="CU163" s="9">
        <f t="shared" si="193"/>
        <v>2</v>
      </c>
      <c r="CV163" s="9">
        <f t="shared" si="131"/>
        <v>1</v>
      </c>
      <c r="DF163" s="9" t="s">
        <v>238</v>
      </c>
    </row>
    <row r="164" spans="1:110" x14ac:dyDescent="0.3">
      <c r="A164" s="9" t="s">
        <v>217</v>
      </c>
      <c r="B164" s="9" t="s">
        <v>82</v>
      </c>
      <c r="F164" s="13">
        <v>43668</v>
      </c>
      <c r="G164" s="11">
        <f t="shared" si="164"/>
        <v>0</v>
      </c>
      <c r="R164" s="32">
        <f t="shared" si="165"/>
        <v>0</v>
      </c>
      <c r="V164" s="19">
        <f t="shared" si="166"/>
        <v>0</v>
      </c>
      <c r="Y164" s="35">
        <f t="shared" si="167"/>
        <v>0</v>
      </c>
      <c r="AB164" s="10">
        <f t="shared" si="168"/>
        <v>0</v>
      </c>
      <c r="AG164" s="32">
        <f t="shared" si="169"/>
        <v>0</v>
      </c>
      <c r="AJ164" s="19">
        <f t="shared" si="170"/>
        <v>0</v>
      </c>
      <c r="AL164" s="19">
        <f t="shared" si="171"/>
        <v>0</v>
      </c>
      <c r="AO164" s="19">
        <f t="shared" si="172"/>
        <v>0</v>
      </c>
      <c r="AS164" s="33">
        <f t="shared" si="173"/>
        <v>0</v>
      </c>
      <c r="BD164" s="44">
        <f t="shared" si="174"/>
        <v>0</v>
      </c>
      <c r="BI164" s="26">
        <v>3</v>
      </c>
      <c r="BL164" s="57">
        <f t="shared" si="163"/>
        <v>3</v>
      </c>
      <c r="BN164" s="9">
        <v>0</v>
      </c>
      <c r="BO164" s="9">
        <v>0</v>
      </c>
      <c r="BP164" s="9">
        <v>0</v>
      </c>
      <c r="BQ164" s="9">
        <v>0</v>
      </c>
      <c r="BS164" s="9" t="s">
        <v>240</v>
      </c>
      <c r="BW164" s="9">
        <f t="shared" si="175"/>
        <v>0</v>
      </c>
      <c r="BX164" s="9">
        <f t="shared" si="176"/>
        <v>0</v>
      </c>
      <c r="BY164" s="9">
        <f t="shared" si="177"/>
        <v>0</v>
      </c>
      <c r="BZ164" s="9">
        <f t="shared" si="178"/>
        <v>0</v>
      </c>
      <c r="CA164" s="9">
        <f t="shared" si="179"/>
        <v>0</v>
      </c>
      <c r="CB164" s="9">
        <f t="shared" si="180"/>
        <v>0</v>
      </c>
      <c r="CC164" s="9">
        <f t="shared" si="181"/>
        <v>0</v>
      </c>
      <c r="CD164" s="9">
        <f t="shared" si="182"/>
        <v>0</v>
      </c>
      <c r="CE164" s="9">
        <f t="shared" si="183"/>
        <v>0</v>
      </c>
      <c r="CF164" s="9">
        <f t="shared" si="130"/>
        <v>0</v>
      </c>
      <c r="CG164" s="9">
        <f t="shared" si="184"/>
        <v>0</v>
      </c>
      <c r="CI164" s="9">
        <f t="shared" si="185"/>
        <v>3</v>
      </c>
      <c r="CK164" s="9">
        <f t="shared" si="186"/>
        <v>0</v>
      </c>
      <c r="CM164" s="9">
        <f t="shared" si="187"/>
        <v>3</v>
      </c>
      <c r="CN164" s="9">
        <f t="shared" si="188"/>
        <v>0</v>
      </c>
      <c r="CO164" s="9">
        <f t="shared" si="189"/>
        <v>0</v>
      </c>
      <c r="CQ164" s="9">
        <f t="shared" si="190"/>
        <v>0</v>
      </c>
      <c r="CR164" s="9">
        <f t="shared" si="191"/>
        <v>0</v>
      </c>
      <c r="CS164" s="9">
        <f t="shared" si="192"/>
        <v>0</v>
      </c>
      <c r="CU164" s="9">
        <f t="shared" si="193"/>
        <v>1</v>
      </c>
      <c r="CV164" s="9">
        <f t="shared" si="131"/>
        <v>0</v>
      </c>
    </row>
    <row r="165" spans="1:110" x14ac:dyDescent="0.3">
      <c r="A165" s="9" t="s">
        <v>217</v>
      </c>
      <c r="B165" s="9" t="s">
        <v>83</v>
      </c>
      <c r="F165" s="13">
        <v>43668</v>
      </c>
      <c r="G165" s="11">
        <f t="shared" si="164"/>
        <v>0</v>
      </c>
      <c r="R165" s="32">
        <f t="shared" si="165"/>
        <v>0</v>
      </c>
      <c r="V165" s="19">
        <f t="shared" si="166"/>
        <v>0</v>
      </c>
      <c r="Y165" s="35">
        <f t="shared" si="167"/>
        <v>0</v>
      </c>
      <c r="AB165" s="10">
        <f t="shared" si="168"/>
        <v>0</v>
      </c>
      <c r="AG165" s="32">
        <f t="shared" si="169"/>
        <v>1</v>
      </c>
      <c r="AJ165" s="19">
        <f t="shared" si="170"/>
        <v>0</v>
      </c>
      <c r="AL165" s="19">
        <f t="shared" si="171"/>
        <v>0</v>
      </c>
      <c r="AO165" s="19">
        <f t="shared" si="172"/>
        <v>0</v>
      </c>
      <c r="AS165" s="33">
        <f t="shared" si="173"/>
        <v>1</v>
      </c>
      <c r="AW165" s="18">
        <v>1</v>
      </c>
      <c r="BD165" s="44">
        <f t="shared" si="174"/>
        <v>0</v>
      </c>
      <c r="BI165" s="26">
        <v>3</v>
      </c>
      <c r="BL165" s="57">
        <f t="shared" si="163"/>
        <v>4</v>
      </c>
      <c r="BN165" s="9">
        <v>0</v>
      </c>
      <c r="BO165" s="9">
        <v>0</v>
      </c>
      <c r="BP165" s="9">
        <v>0</v>
      </c>
      <c r="BQ165" s="9">
        <v>0</v>
      </c>
      <c r="BS165" s="9" t="s">
        <v>242</v>
      </c>
      <c r="BW165" s="9">
        <f t="shared" si="175"/>
        <v>1</v>
      </c>
      <c r="BX165" s="9">
        <f t="shared" si="176"/>
        <v>0</v>
      </c>
      <c r="BY165" s="9">
        <f t="shared" si="177"/>
        <v>0</v>
      </c>
      <c r="BZ165" s="9">
        <f t="shared" si="178"/>
        <v>0</v>
      </c>
      <c r="CA165" s="9">
        <f t="shared" si="179"/>
        <v>0</v>
      </c>
      <c r="CB165" s="9">
        <f t="shared" si="180"/>
        <v>0</v>
      </c>
      <c r="CC165" s="9">
        <f t="shared" si="181"/>
        <v>0</v>
      </c>
      <c r="CD165" s="9">
        <f t="shared" si="182"/>
        <v>0</v>
      </c>
      <c r="CE165" s="9">
        <f t="shared" si="183"/>
        <v>0</v>
      </c>
      <c r="CF165" s="9">
        <f t="shared" si="130"/>
        <v>0</v>
      </c>
      <c r="CG165" s="9">
        <f t="shared" si="184"/>
        <v>0</v>
      </c>
      <c r="CI165" s="9">
        <f t="shared" si="185"/>
        <v>4</v>
      </c>
      <c r="CK165" s="9">
        <f t="shared" si="186"/>
        <v>1</v>
      </c>
      <c r="CM165" s="9">
        <f t="shared" si="187"/>
        <v>4</v>
      </c>
      <c r="CN165" s="9">
        <f t="shared" si="188"/>
        <v>0</v>
      </c>
      <c r="CO165" s="9">
        <f t="shared" si="189"/>
        <v>0</v>
      </c>
      <c r="CQ165" s="9">
        <f t="shared" si="190"/>
        <v>1</v>
      </c>
      <c r="CR165" s="9">
        <f t="shared" si="191"/>
        <v>0</v>
      </c>
      <c r="CS165" s="9">
        <f t="shared" si="192"/>
        <v>0</v>
      </c>
      <c r="CU165" s="9">
        <f t="shared" si="193"/>
        <v>2</v>
      </c>
      <c r="CV165" s="9">
        <f t="shared" si="131"/>
        <v>1</v>
      </c>
    </row>
    <row r="166" spans="1:110" x14ac:dyDescent="0.3">
      <c r="A166" s="9" t="s">
        <v>212</v>
      </c>
      <c r="B166" s="9" t="s">
        <v>79</v>
      </c>
      <c r="F166" s="13">
        <v>43668</v>
      </c>
      <c r="G166" s="11">
        <f t="shared" si="164"/>
        <v>0</v>
      </c>
      <c r="R166" s="32">
        <f t="shared" si="165"/>
        <v>0</v>
      </c>
      <c r="V166" s="19">
        <f t="shared" si="166"/>
        <v>0</v>
      </c>
      <c r="Y166" s="35">
        <f t="shared" si="167"/>
        <v>0</v>
      </c>
      <c r="AB166" s="10">
        <f t="shared" si="168"/>
        <v>0</v>
      </c>
      <c r="AG166" s="32">
        <f t="shared" si="169"/>
        <v>0</v>
      </c>
      <c r="AJ166" s="19">
        <f t="shared" si="170"/>
        <v>0</v>
      </c>
      <c r="AL166" s="19">
        <f t="shared" si="171"/>
        <v>0</v>
      </c>
      <c r="AO166" s="19">
        <f t="shared" si="172"/>
        <v>0</v>
      </c>
      <c r="AS166" s="33">
        <f t="shared" si="173"/>
        <v>0</v>
      </c>
      <c r="BD166" s="44">
        <f t="shared" si="174"/>
        <v>0</v>
      </c>
      <c r="BL166" s="57">
        <f t="shared" si="163"/>
        <v>0</v>
      </c>
      <c r="BN166" s="9">
        <v>0</v>
      </c>
      <c r="BO166" s="9">
        <v>0</v>
      </c>
      <c r="BP166" s="9">
        <v>0</v>
      </c>
      <c r="BQ166" s="9">
        <v>0</v>
      </c>
      <c r="BS166" s="9" t="s">
        <v>244</v>
      </c>
      <c r="BW166" s="9">
        <f t="shared" si="175"/>
        <v>0</v>
      </c>
      <c r="BX166" s="9">
        <f t="shared" si="176"/>
        <v>0</v>
      </c>
      <c r="BY166" s="9">
        <f t="shared" si="177"/>
        <v>0</v>
      </c>
      <c r="BZ166" s="9">
        <f t="shared" si="178"/>
        <v>0</v>
      </c>
      <c r="CA166" s="9">
        <f t="shared" si="179"/>
        <v>0</v>
      </c>
      <c r="CB166" s="9">
        <f t="shared" si="180"/>
        <v>0</v>
      </c>
      <c r="CC166" s="9">
        <f t="shared" si="181"/>
        <v>0</v>
      </c>
      <c r="CD166" s="9">
        <f t="shared" si="182"/>
        <v>0</v>
      </c>
      <c r="CE166" s="9">
        <f t="shared" si="183"/>
        <v>0</v>
      </c>
      <c r="CF166" s="9">
        <f t="shared" si="130"/>
        <v>0</v>
      </c>
      <c r="CG166" s="9">
        <f t="shared" si="184"/>
        <v>0</v>
      </c>
      <c r="CI166" s="9">
        <f t="shared" si="185"/>
        <v>0</v>
      </c>
      <c r="CK166" s="9">
        <f t="shared" si="186"/>
        <v>0</v>
      </c>
      <c r="CM166" s="9">
        <f t="shared" si="187"/>
        <v>0</v>
      </c>
      <c r="CN166" s="9">
        <f t="shared" si="188"/>
        <v>0</v>
      </c>
      <c r="CO166" s="9">
        <f t="shared" si="189"/>
        <v>0</v>
      </c>
      <c r="CQ166" s="9">
        <f t="shared" si="190"/>
        <v>0</v>
      </c>
      <c r="CR166" s="9">
        <f t="shared" si="191"/>
        <v>0</v>
      </c>
      <c r="CS166" s="9">
        <f t="shared" si="192"/>
        <v>0</v>
      </c>
      <c r="CU166" s="9">
        <f t="shared" si="193"/>
        <v>0</v>
      </c>
      <c r="CV166" s="9">
        <f t="shared" si="131"/>
        <v>0</v>
      </c>
    </row>
    <row r="167" spans="1:110" x14ac:dyDescent="0.3">
      <c r="A167" s="9" t="s">
        <v>212</v>
      </c>
      <c r="B167" s="9" t="s">
        <v>82</v>
      </c>
      <c r="F167" s="13">
        <v>43668</v>
      </c>
      <c r="G167" s="11">
        <f t="shared" si="164"/>
        <v>0</v>
      </c>
      <c r="R167" s="32">
        <f t="shared" si="165"/>
        <v>0</v>
      </c>
      <c r="V167" s="19">
        <f t="shared" si="166"/>
        <v>0</v>
      </c>
      <c r="Y167" s="35">
        <f t="shared" si="167"/>
        <v>0</v>
      </c>
      <c r="AB167" s="10">
        <f t="shared" si="168"/>
        <v>0</v>
      </c>
      <c r="AG167" s="32">
        <f t="shared" si="169"/>
        <v>0</v>
      </c>
      <c r="AJ167" s="19">
        <f t="shared" si="170"/>
        <v>0</v>
      </c>
      <c r="AL167" s="19">
        <f t="shared" si="171"/>
        <v>0</v>
      </c>
      <c r="AO167" s="19">
        <f t="shared" si="172"/>
        <v>0</v>
      </c>
      <c r="AS167" s="33">
        <f t="shared" si="173"/>
        <v>0</v>
      </c>
      <c r="BD167" s="44">
        <f t="shared" si="174"/>
        <v>0</v>
      </c>
      <c r="BL167" s="57">
        <f t="shared" si="163"/>
        <v>0</v>
      </c>
      <c r="BN167" s="9">
        <v>0</v>
      </c>
      <c r="BO167" s="9">
        <v>0</v>
      </c>
      <c r="BP167" s="9">
        <v>0</v>
      </c>
      <c r="BQ167" s="9">
        <v>0</v>
      </c>
      <c r="BS167" s="9" t="s">
        <v>246</v>
      </c>
      <c r="BW167" s="9">
        <f t="shared" si="175"/>
        <v>0</v>
      </c>
      <c r="BX167" s="9">
        <f t="shared" si="176"/>
        <v>0</v>
      </c>
      <c r="BY167" s="9">
        <f t="shared" si="177"/>
        <v>0</v>
      </c>
      <c r="BZ167" s="9">
        <f t="shared" si="178"/>
        <v>0</v>
      </c>
      <c r="CA167" s="9">
        <f t="shared" si="179"/>
        <v>0</v>
      </c>
      <c r="CB167" s="9">
        <f t="shared" si="180"/>
        <v>0</v>
      </c>
      <c r="CC167" s="9">
        <f t="shared" si="181"/>
        <v>0</v>
      </c>
      <c r="CD167" s="9">
        <f t="shared" si="182"/>
        <v>0</v>
      </c>
      <c r="CE167" s="9">
        <f t="shared" si="183"/>
        <v>0</v>
      </c>
      <c r="CF167" s="9">
        <f t="shared" si="130"/>
        <v>0</v>
      </c>
      <c r="CG167" s="9">
        <f t="shared" si="184"/>
        <v>0</v>
      </c>
      <c r="CI167" s="9">
        <f t="shared" si="185"/>
        <v>0</v>
      </c>
      <c r="CK167" s="9">
        <f t="shared" si="186"/>
        <v>0</v>
      </c>
      <c r="CM167" s="9">
        <f t="shared" si="187"/>
        <v>0</v>
      </c>
      <c r="CN167" s="9">
        <f t="shared" si="188"/>
        <v>0</v>
      </c>
      <c r="CO167" s="9">
        <f t="shared" si="189"/>
        <v>0</v>
      </c>
      <c r="CQ167" s="9">
        <f t="shared" si="190"/>
        <v>0</v>
      </c>
      <c r="CR167" s="9">
        <f t="shared" si="191"/>
        <v>0</v>
      </c>
      <c r="CS167" s="9">
        <f t="shared" si="192"/>
        <v>0</v>
      </c>
      <c r="CU167" s="9">
        <f t="shared" si="193"/>
        <v>0</v>
      </c>
      <c r="CV167" s="9">
        <f t="shared" si="131"/>
        <v>0</v>
      </c>
    </row>
    <row r="168" spans="1:110" x14ac:dyDescent="0.3">
      <c r="A168" s="9" t="s">
        <v>212</v>
      </c>
      <c r="B168" s="9" t="s">
        <v>83</v>
      </c>
      <c r="F168" s="13">
        <v>43668</v>
      </c>
      <c r="G168" s="11">
        <f t="shared" si="164"/>
        <v>0</v>
      </c>
      <c r="R168" s="32">
        <f t="shared" si="165"/>
        <v>0</v>
      </c>
      <c r="V168" s="19">
        <f t="shared" si="166"/>
        <v>0</v>
      </c>
      <c r="Y168" s="35">
        <f t="shared" si="167"/>
        <v>0</v>
      </c>
      <c r="AB168" s="10">
        <f t="shared" si="168"/>
        <v>0</v>
      </c>
      <c r="AG168" s="32">
        <f t="shared" si="169"/>
        <v>0</v>
      </c>
      <c r="AJ168" s="19">
        <f t="shared" si="170"/>
        <v>0</v>
      </c>
      <c r="AL168" s="19">
        <f t="shared" si="171"/>
        <v>0</v>
      </c>
      <c r="AO168" s="19">
        <f t="shared" si="172"/>
        <v>0</v>
      </c>
      <c r="AS168" s="33">
        <f t="shared" si="173"/>
        <v>0</v>
      </c>
      <c r="BD168" s="44">
        <f t="shared" si="174"/>
        <v>0</v>
      </c>
      <c r="BL168" s="57">
        <f t="shared" si="163"/>
        <v>0</v>
      </c>
      <c r="BN168" s="9">
        <v>0</v>
      </c>
      <c r="BO168" s="9">
        <v>0</v>
      </c>
      <c r="BP168" s="9">
        <v>0</v>
      </c>
      <c r="BQ168" s="9">
        <v>0</v>
      </c>
      <c r="BS168" s="9" t="s">
        <v>248</v>
      </c>
      <c r="BW168" s="9">
        <f t="shared" si="175"/>
        <v>0</v>
      </c>
      <c r="BX168" s="9">
        <f t="shared" si="176"/>
        <v>0</v>
      </c>
      <c r="BY168" s="9">
        <f t="shared" si="177"/>
        <v>0</v>
      </c>
      <c r="BZ168" s="9">
        <f t="shared" si="178"/>
        <v>0</v>
      </c>
      <c r="CA168" s="9">
        <f t="shared" si="179"/>
        <v>0</v>
      </c>
      <c r="CB168" s="9">
        <f t="shared" si="180"/>
        <v>0</v>
      </c>
      <c r="CC168" s="9">
        <f t="shared" si="181"/>
        <v>0</v>
      </c>
      <c r="CD168" s="9">
        <f t="shared" si="182"/>
        <v>0</v>
      </c>
      <c r="CE168" s="9">
        <f t="shared" si="183"/>
        <v>0</v>
      </c>
      <c r="CF168" s="9">
        <f t="shared" si="130"/>
        <v>0</v>
      </c>
      <c r="CG168" s="9">
        <f t="shared" si="184"/>
        <v>0</v>
      </c>
      <c r="CI168" s="9">
        <f t="shared" si="185"/>
        <v>0</v>
      </c>
      <c r="CK168" s="9">
        <f t="shared" si="186"/>
        <v>0</v>
      </c>
      <c r="CM168" s="9">
        <f t="shared" si="187"/>
        <v>0</v>
      </c>
      <c r="CN168" s="9">
        <f t="shared" si="188"/>
        <v>0</v>
      </c>
      <c r="CO168" s="9">
        <f t="shared" si="189"/>
        <v>0</v>
      </c>
      <c r="CQ168" s="9">
        <f t="shared" si="190"/>
        <v>0</v>
      </c>
      <c r="CR168" s="9">
        <f t="shared" si="191"/>
        <v>0</v>
      </c>
      <c r="CS168" s="9">
        <f t="shared" si="192"/>
        <v>0</v>
      </c>
      <c r="CU168" s="9">
        <f t="shared" si="193"/>
        <v>0</v>
      </c>
      <c r="CV168" s="9">
        <f t="shared" si="131"/>
        <v>0</v>
      </c>
    </row>
    <row r="169" spans="1:110" x14ac:dyDescent="0.3">
      <c r="A169" s="9" t="s">
        <v>214</v>
      </c>
      <c r="B169" s="9" t="s">
        <v>79</v>
      </c>
      <c r="F169" s="13">
        <v>43668</v>
      </c>
      <c r="G169" s="11">
        <f t="shared" si="164"/>
        <v>0</v>
      </c>
      <c r="R169" s="32">
        <f t="shared" si="165"/>
        <v>0</v>
      </c>
      <c r="V169" s="19">
        <f t="shared" si="166"/>
        <v>0</v>
      </c>
      <c r="Y169" s="35">
        <f t="shared" si="167"/>
        <v>0</v>
      </c>
      <c r="AB169" s="10">
        <f t="shared" si="168"/>
        <v>0</v>
      </c>
      <c r="AG169" s="32">
        <f t="shared" si="169"/>
        <v>0</v>
      </c>
      <c r="AJ169" s="19">
        <f t="shared" si="170"/>
        <v>0</v>
      </c>
      <c r="AL169" s="19">
        <f t="shared" si="171"/>
        <v>0</v>
      </c>
      <c r="AO169" s="19">
        <f t="shared" si="172"/>
        <v>0</v>
      </c>
      <c r="AS169" s="33">
        <f t="shared" si="173"/>
        <v>0</v>
      </c>
      <c r="BD169" s="44">
        <f t="shared" si="174"/>
        <v>0</v>
      </c>
      <c r="BI169" s="26">
        <v>4</v>
      </c>
      <c r="BL169" s="57">
        <f t="shared" si="163"/>
        <v>4</v>
      </c>
      <c r="BN169" s="9">
        <v>0</v>
      </c>
      <c r="BO169" s="9">
        <v>0</v>
      </c>
      <c r="BP169" s="9">
        <v>0</v>
      </c>
      <c r="BQ169" s="9">
        <v>0</v>
      </c>
      <c r="BS169" s="9" t="s">
        <v>250</v>
      </c>
      <c r="BW169" s="9">
        <f t="shared" si="175"/>
        <v>0</v>
      </c>
      <c r="BX169" s="9">
        <f t="shared" si="176"/>
        <v>0</v>
      </c>
      <c r="BY169" s="9">
        <f t="shared" si="177"/>
        <v>0</v>
      </c>
      <c r="BZ169" s="9">
        <f t="shared" si="178"/>
        <v>0</v>
      </c>
      <c r="CA169" s="9">
        <f t="shared" si="179"/>
        <v>0</v>
      </c>
      <c r="CB169" s="9">
        <f t="shared" si="180"/>
        <v>0</v>
      </c>
      <c r="CC169" s="9">
        <f t="shared" si="181"/>
        <v>0</v>
      </c>
      <c r="CD169" s="9">
        <f t="shared" si="182"/>
        <v>0</v>
      </c>
      <c r="CE169" s="9">
        <f t="shared" si="183"/>
        <v>0</v>
      </c>
      <c r="CF169" s="9">
        <f t="shared" si="130"/>
        <v>0</v>
      </c>
      <c r="CG169" s="9">
        <f t="shared" si="184"/>
        <v>0</v>
      </c>
      <c r="CI169" s="9">
        <f t="shared" si="185"/>
        <v>4</v>
      </c>
      <c r="CK169" s="9">
        <f t="shared" si="186"/>
        <v>0</v>
      </c>
      <c r="CM169" s="9">
        <f t="shared" si="187"/>
        <v>4</v>
      </c>
      <c r="CN169" s="9">
        <f t="shared" si="188"/>
        <v>0</v>
      </c>
      <c r="CO169" s="9">
        <f t="shared" si="189"/>
        <v>0</v>
      </c>
      <c r="CQ169" s="9">
        <f t="shared" si="190"/>
        <v>0</v>
      </c>
      <c r="CR169" s="9">
        <f t="shared" si="191"/>
        <v>0</v>
      </c>
      <c r="CS169" s="9">
        <f t="shared" si="192"/>
        <v>0</v>
      </c>
      <c r="CU169" s="9">
        <f t="shared" si="193"/>
        <v>1</v>
      </c>
      <c r="CV169" s="9">
        <f t="shared" si="131"/>
        <v>0</v>
      </c>
    </row>
    <row r="170" spans="1:110" x14ac:dyDescent="0.3">
      <c r="A170" s="9" t="s">
        <v>216</v>
      </c>
      <c r="B170" s="9" t="s">
        <v>79</v>
      </c>
      <c r="F170" s="13">
        <v>43668</v>
      </c>
      <c r="G170" s="11">
        <f t="shared" si="164"/>
        <v>0</v>
      </c>
      <c r="R170" s="32">
        <f t="shared" si="165"/>
        <v>0</v>
      </c>
      <c r="V170" s="19">
        <f t="shared" si="166"/>
        <v>0</v>
      </c>
      <c r="Y170" s="35">
        <f t="shared" si="167"/>
        <v>0</v>
      </c>
      <c r="AB170" s="10">
        <f t="shared" si="168"/>
        <v>0</v>
      </c>
      <c r="AG170" s="32">
        <f t="shared" si="169"/>
        <v>0</v>
      </c>
      <c r="AJ170" s="19">
        <f t="shared" si="170"/>
        <v>0</v>
      </c>
      <c r="AL170" s="19">
        <f t="shared" si="171"/>
        <v>0</v>
      </c>
      <c r="AO170" s="19">
        <f t="shared" si="172"/>
        <v>0</v>
      </c>
      <c r="AS170" s="33">
        <f t="shared" si="173"/>
        <v>0</v>
      </c>
      <c r="BD170" s="44">
        <f t="shared" si="174"/>
        <v>1</v>
      </c>
      <c r="BE170" s="40">
        <v>1</v>
      </c>
      <c r="BI170" s="26">
        <v>2</v>
      </c>
      <c r="BL170" s="57">
        <f t="shared" si="163"/>
        <v>3</v>
      </c>
      <c r="BN170" s="9">
        <v>0</v>
      </c>
      <c r="BO170" s="9">
        <v>0</v>
      </c>
      <c r="BP170" s="9">
        <v>0</v>
      </c>
      <c r="BQ170" s="9">
        <v>0</v>
      </c>
      <c r="BS170" s="9" t="s">
        <v>252</v>
      </c>
      <c r="BW170" s="9">
        <f t="shared" si="175"/>
        <v>0</v>
      </c>
      <c r="BX170" s="9">
        <f t="shared" si="176"/>
        <v>0</v>
      </c>
      <c r="BY170" s="9">
        <f t="shared" si="177"/>
        <v>0</v>
      </c>
      <c r="BZ170" s="9">
        <f t="shared" si="178"/>
        <v>0</v>
      </c>
      <c r="CA170" s="9">
        <f t="shared" si="179"/>
        <v>0</v>
      </c>
      <c r="CB170" s="9">
        <f t="shared" si="180"/>
        <v>0</v>
      </c>
      <c r="CC170" s="9">
        <f t="shared" si="181"/>
        <v>0</v>
      </c>
      <c r="CD170" s="9">
        <f t="shared" si="182"/>
        <v>1</v>
      </c>
      <c r="CE170" s="9">
        <f t="shared" si="183"/>
        <v>1</v>
      </c>
      <c r="CF170" s="9">
        <f t="shared" si="130"/>
        <v>1</v>
      </c>
      <c r="CG170" s="9">
        <f t="shared" si="184"/>
        <v>0</v>
      </c>
      <c r="CI170" s="9">
        <f t="shared" si="185"/>
        <v>4</v>
      </c>
      <c r="CK170" s="9">
        <f t="shared" si="186"/>
        <v>0</v>
      </c>
      <c r="CM170" s="9">
        <f t="shared" si="187"/>
        <v>2</v>
      </c>
      <c r="CN170" s="9">
        <f t="shared" si="188"/>
        <v>1</v>
      </c>
      <c r="CO170" s="9">
        <f t="shared" si="189"/>
        <v>0</v>
      </c>
      <c r="CQ170" s="9">
        <f t="shared" si="190"/>
        <v>0</v>
      </c>
      <c r="CR170" s="9">
        <f t="shared" si="191"/>
        <v>0</v>
      </c>
      <c r="CS170" s="9">
        <f t="shared" si="192"/>
        <v>0</v>
      </c>
      <c r="CU170" s="9">
        <f t="shared" si="193"/>
        <v>5</v>
      </c>
      <c r="CV170" s="9">
        <f t="shared" si="131"/>
        <v>3</v>
      </c>
    </row>
    <row r="171" spans="1:110" x14ac:dyDescent="0.3">
      <c r="A171" s="9" t="s">
        <v>216</v>
      </c>
      <c r="B171" s="9" t="s">
        <v>82</v>
      </c>
      <c r="F171" s="13">
        <v>43668</v>
      </c>
      <c r="G171" s="11">
        <f t="shared" si="164"/>
        <v>0</v>
      </c>
      <c r="R171" s="32">
        <f t="shared" si="165"/>
        <v>0</v>
      </c>
      <c r="V171" s="19">
        <f t="shared" si="166"/>
        <v>0</v>
      </c>
      <c r="Y171" s="35">
        <f t="shared" si="167"/>
        <v>0</v>
      </c>
      <c r="AB171" s="10">
        <f t="shared" si="168"/>
        <v>0</v>
      </c>
      <c r="AG171" s="32">
        <f t="shared" si="169"/>
        <v>0</v>
      </c>
      <c r="AJ171" s="19">
        <f t="shared" si="170"/>
        <v>0</v>
      </c>
      <c r="AL171" s="19">
        <f t="shared" si="171"/>
        <v>0</v>
      </c>
      <c r="AO171" s="19">
        <f t="shared" si="172"/>
        <v>0</v>
      </c>
      <c r="AS171" s="33">
        <f t="shared" si="173"/>
        <v>0</v>
      </c>
      <c r="BD171" s="44">
        <f t="shared" si="174"/>
        <v>0</v>
      </c>
      <c r="BL171" s="57">
        <f t="shared" si="163"/>
        <v>0</v>
      </c>
      <c r="BN171" s="9">
        <v>0</v>
      </c>
      <c r="BO171" s="9">
        <v>0</v>
      </c>
      <c r="BP171" s="9">
        <v>0</v>
      </c>
      <c r="BQ171" s="9">
        <v>0</v>
      </c>
      <c r="BS171" s="9" t="s">
        <v>254</v>
      </c>
      <c r="BW171" s="9">
        <f t="shared" si="175"/>
        <v>0</v>
      </c>
      <c r="BX171" s="9">
        <f t="shared" si="176"/>
        <v>0</v>
      </c>
      <c r="BY171" s="9">
        <f t="shared" si="177"/>
        <v>0</v>
      </c>
      <c r="BZ171" s="9">
        <f t="shared" si="178"/>
        <v>0</v>
      </c>
      <c r="CA171" s="9">
        <f t="shared" si="179"/>
        <v>0</v>
      </c>
      <c r="CB171" s="9">
        <f t="shared" si="180"/>
        <v>0</v>
      </c>
      <c r="CC171" s="9">
        <f t="shared" si="181"/>
        <v>0</v>
      </c>
      <c r="CD171" s="9">
        <f t="shared" si="182"/>
        <v>0</v>
      </c>
      <c r="CE171" s="9">
        <f t="shared" si="183"/>
        <v>0</v>
      </c>
      <c r="CF171" s="9">
        <f t="shared" si="130"/>
        <v>0</v>
      </c>
      <c r="CG171" s="9">
        <f t="shared" si="184"/>
        <v>0</v>
      </c>
      <c r="CI171" s="9">
        <f t="shared" si="185"/>
        <v>0</v>
      </c>
      <c r="CK171" s="9">
        <f t="shared" si="186"/>
        <v>0</v>
      </c>
      <c r="CM171" s="9">
        <f t="shared" si="187"/>
        <v>0</v>
      </c>
      <c r="CN171" s="9">
        <f t="shared" si="188"/>
        <v>0</v>
      </c>
      <c r="CO171" s="9">
        <f t="shared" si="189"/>
        <v>0</v>
      </c>
      <c r="CQ171" s="9">
        <f t="shared" si="190"/>
        <v>0</v>
      </c>
      <c r="CR171" s="9">
        <f t="shared" si="191"/>
        <v>0</v>
      </c>
      <c r="CS171" s="9">
        <f t="shared" si="192"/>
        <v>0</v>
      </c>
      <c r="CU171" s="9">
        <f t="shared" si="193"/>
        <v>0</v>
      </c>
      <c r="CV171" s="9">
        <f t="shared" si="131"/>
        <v>0</v>
      </c>
    </row>
    <row r="172" spans="1:110" s="40" customFormat="1" x14ac:dyDescent="0.3">
      <c r="A172" s="9" t="s">
        <v>216</v>
      </c>
      <c r="B172" s="9" t="s">
        <v>83</v>
      </c>
      <c r="C172" s="9"/>
      <c r="D172" s="9"/>
      <c r="E172" s="9"/>
      <c r="F172" s="13">
        <v>43668</v>
      </c>
      <c r="G172" s="11">
        <f t="shared" si="164"/>
        <v>0</v>
      </c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32">
        <f t="shared" si="165"/>
        <v>0</v>
      </c>
      <c r="S172" s="18"/>
      <c r="T172" s="18"/>
      <c r="U172" s="18"/>
      <c r="V172" s="19">
        <f t="shared" si="166"/>
        <v>0</v>
      </c>
      <c r="W172" s="18"/>
      <c r="X172" s="18"/>
      <c r="Y172" s="35">
        <f t="shared" si="167"/>
        <v>0</v>
      </c>
      <c r="Z172" s="23"/>
      <c r="AA172" s="23"/>
      <c r="AB172" s="10">
        <f t="shared" si="168"/>
        <v>0</v>
      </c>
      <c r="AC172" s="26"/>
      <c r="AD172" s="26"/>
      <c r="AE172" s="27"/>
      <c r="AF172" s="27"/>
      <c r="AG172" s="32">
        <f t="shared" si="169"/>
        <v>1</v>
      </c>
      <c r="AH172" s="29">
        <v>1</v>
      </c>
      <c r="AI172" s="15"/>
      <c r="AJ172" s="19">
        <f t="shared" si="170"/>
        <v>0</v>
      </c>
      <c r="AK172" s="15"/>
      <c r="AL172" s="19">
        <f t="shared" si="171"/>
        <v>0</v>
      </c>
      <c r="AM172" s="15"/>
      <c r="AN172" s="29"/>
      <c r="AO172" s="19">
        <f t="shared" si="172"/>
        <v>0</v>
      </c>
      <c r="AP172" s="15"/>
      <c r="AQ172" s="15"/>
      <c r="AR172" s="15"/>
      <c r="AS172" s="33">
        <f t="shared" si="173"/>
        <v>0</v>
      </c>
      <c r="AT172" s="18"/>
      <c r="AU172" s="18"/>
      <c r="AV172" s="18"/>
      <c r="AW172" s="18"/>
      <c r="AX172" s="18"/>
      <c r="AY172" s="18"/>
      <c r="AZ172" s="18"/>
      <c r="BA172" s="18"/>
      <c r="BC172" s="43"/>
      <c r="BD172" s="44">
        <f t="shared" si="174"/>
        <v>0</v>
      </c>
      <c r="BG172" s="22"/>
      <c r="BH172" s="54"/>
      <c r="BI172" s="26"/>
      <c r="BJ172" s="47"/>
      <c r="BK172" s="23"/>
      <c r="BL172" s="57">
        <f t="shared" si="163"/>
        <v>1</v>
      </c>
      <c r="BM172" s="57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</row>
  </sheetData>
  <sortState xmlns:xlrd2="http://schemas.microsoft.com/office/spreadsheetml/2017/richdata2" ref="A2:BQ194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A7B4A-290B-47DE-83E8-E652EBED3773}">
  <dimension ref="A1:CO166"/>
  <sheetViews>
    <sheetView zoomScaleNormal="100" workbookViewId="0">
      <pane ySplit="4" topLeftCell="A153" activePane="bottomLeft" state="frozen"/>
      <selection pane="bottomLeft" activeCell="AR4" sqref="AR4"/>
    </sheetView>
  </sheetViews>
  <sheetFormatPr defaultColWidth="8.77734375" defaultRowHeight="15.6" x14ac:dyDescent="0.3"/>
  <cols>
    <col min="1" max="1" width="6" style="9" bestFit="1" customWidth="1"/>
    <col min="2" max="2" width="8.33203125" style="9" bestFit="1" customWidth="1"/>
    <col min="3" max="3" width="8" style="9" bestFit="1" customWidth="1"/>
    <col min="4" max="4" width="9" style="9" bestFit="1" customWidth="1"/>
    <col min="5" max="5" width="10" style="9" bestFit="1" customWidth="1"/>
    <col min="6" max="6" width="10.6640625" style="9" bestFit="1" customWidth="1"/>
    <col min="7" max="7" width="12" style="9" bestFit="1" customWidth="1"/>
    <col min="8" max="8" width="10.77734375" style="9" bestFit="1" customWidth="1"/>
    <col min="9" max="9" width="12.77734375" style="64" bestFit="1" customWidth="1"/>
    <col min="10" max="11" width="12.44140625" style="64" bestFit="1" customWidth="1"/>
    <col min="12" max="12" width="12.21875" style="64" bestFit="1" customWidth="1"/>
    <col min="13" max="13" width="13.44140625" style="64" bestFit="1" customWidth="1"/>
    <col min="14" max="14" width="13.33203125" style="65" bestFit="1" customWidth="1"/>
    <col min="15" max="15" width="15.44140625" style="65" customWidth="1"/>
    <col min="16" max="16" width="11.44140625" style="14" customWidth="1"/>
    <col min="17" max="17" width="14" style="14" customWidth="1"/>
    <col min="18" max="18" width="12.88671875" style="14" customWidth="1"/>
    <col min="19" max="19" width="12.33203125" style="14" bestFit="1" customWidth="1"/>
    <col min="20" max="20" width="12.44140625" style="14" bestFit="1" customWidth="1"/>
    <col min="21" max="21" width="12.5546875" style="14" bestFit="1" customWidth="1"/>
    <col min="22" max="23" width="12.44140625" style="14" bestFit="1" customWidth="1"/>
    <col min="24" max="24" width="13.109375" style="14" bestFit="1" customWidth="1"/>
    <col min="25" max="27" width="12.33203125" style="14" bestFit="1" customWidth="1"/>
    <col min="28" max="28" width="12.5546875" style="14" bestFit="1" customWidth="1"/>
    <col min="29" max="29" width="12.6640625" style="67" bestFit="1" customWidth="1"/>
    <col min="30" max="30" width="12.6640625" style="14" bestFit="1" customWidth="1"/>
    <col min="31" max="31" width="11.44140625" style="14" bestFit="1" customWidth="1"/>
    <col min="32" max="32" width="13.21875" style="67" bestFit="1" customWidth="1"/>
    <col min="33" max="33" width="12.5546875" style="14" bestFit="1" customWidth="1"/>
    <col min="34" max="34" width="11.44140625" style="14" bestFit="1" customWidth="1"/>
    <col min="35" max="35" width="12.109375" style="14" bestFit="1" customWidth="1"/>
    <col min="36" max="36" width="13.21875" style="64" bestFit="1" customWidth="1"/>
    <col min="37" max="37" width="12.88671875" style="64" bestFit="1" customWidth="1"/>
    <col min="38" max="38" width="12.5546875" style="64" bestFit="1" customWidth="1"/>
    <col min="39" max="39" width="11" style="64" bestFit="1" customWidth="1"/>
    <col min="40" max="40" width="10.88671875" style="64" bestFit="1" customWidth="1"/>
    <col min="41" max="41" width="10.88671875" style="64" customWidth="1"/>
    <col min="42" max="42" width="10.21875" style="64" bestFit="1" customWidth="1"/>
    <col min="43" max="43" width="14" style="64" customWidth="1"/>
    <col min="44" max="44" width="16.109375" style="65" customWidth="1"/>
    <col min="45" max="45" width="14.109375" style="69" customWidth="1"/>
    <col min="46" max="46" width="12.44140625" style="65" bestFit="1" customWidth="1"/>
    <col min="47" max="47" width="12" style="65" customWidth="1"/>
    <col min="48" max="48" width="12.88671875" style="71" customWidth="1"/>
    <col min="49" max="50" width="14.77734375" style="71" customWidth="1"/>
    <col min="51" max="51" width="13.88671875" style="71" customWidth="1"/>
    <col min="52" max="52" width="13.6640625" style="65" customWidth="1"/>
    <col min="53" max="53" width="14" style="65" customWidth="1"/>
    <col min="54" max="58" width="12.109375" style="57" customWidth="1"/>
    <col min="59" max="59" width="10.5546875" style="9" bestFit="1" customWidth="1"/>
    <col min="60" max="60" width="8.6640625" style="9" bestFit="1" customWidth="1"/>
    <col min="61" max="61" width="15.5546875" style="9" bestFit="1" customWidth="1"/>
    <col min="62" max="62" width="4.88671875" style="9" bestFit="1" customWidth="1"/>
    <col min="63" max="63" width="8.77734375" style="9"/>
    <col min="64" max="64" width="196.77734375" style="9" bestFit="1" customWidth="1"/>
    <col min="65" max="67" width="8.77734375" style="9"/>
    <col min="68" max="68" width="22.88671875" style="9" bestFit="1" customWidth="1"/>
    <col min="69" max="69" width="13.77734375" style="9" bestFit="1" customWidth="1"/>
    <col min="70" max="70" width="11.109375" style="9" bestFit="1" customWidth="1"/>
    <col min="71" max="71" width="17" style="9" bestFit="1" customWidth="1"/>
    <col min="72" max="72" width="11.33203125" style="9" bestFit="1" customWidth="1"/>
    <col min="73" max="73" width="27.33203125" style="9" bestFit="1" customWidth="1"/>
    <col min="74" max="74" width="6.109375" style="9" bestFit="1" customWidth="1"/>
    <col min="75" max="75" width="21.77734375" style="9" bestFit="1" customWidth="1"/>
    <col min="76" max="76" width="9.33203125" style="9" bestFit="1" customWidth="1"/>
    <col min="77" max="77" width="10.33203125" style="9" bestFit="1" customWidth="1"/>
    <col min="78" max="78" width="10.21875" style="9" bestFit="1" customWidth="1"/>
    <col min="79" max="79" width="8.77734375" style="9"/>
    <col min="80" max="80" width="15.109375" style="9" bestFit="1" customWidth="1"/>
    <col min="81" max="81" width="8.77734375" style="9"/>
    <col min="82" max="82" width="16.44140625" style="9" bestFit="1" customWidth="1"/>
    <col min="83" max="83" width="8.77734375" style="9"/>
    <col min="84" max="84" width="14.44140625" style="9" bestFit="1" customWidth="1"/>
    <col min="85" max="85" width="16.77734375" style="9" bestFit="1" customWidth="1"/>
    <col min="86" max="86" width="14.21875" style="9" bestFit="1" customWidth="1"/>
    <col min="87" max="87" width="8.77734375" style="9"/>
    <col min="88" max="88" width="9.44140625" style="9" bestFit="1" customWidth="1"/>
    <col min="89" max="89" width="11.77734375" style="9" bestFit="1" customWidth="1"/>
    <col min="90" max="90" width="9.21875" style="9" bestFit="1" customWidth="1"/>
    <col min="91" max="91" width="8.77734375" style="9"/>
    <col min="92" max="92" width="38.21875" style="9" bestFit="1" customWidth="1"/>
    <col min="93" max="93" width="18.21875" style="9" bestFit="1" customWidth="1"/>
    <col min="94" max="102" width="8.77734375" style="9"/>
    <col min="103" max="103" width="15.44140625" style="9" bestFit="1" customWidth="1"/>
    <col min="104" max="16384" width="8.77734375" style="9"/>
  </cols>
  <sheetData>
    <row r="1" spans="1:93" ht="18" customHeight="1" x14ac:dyDescent="0.3">
      <c r="I1" s="117" t="s">
        <v>330</v>
      </c>
      <c r="J1" s="123"/>
      <c r="K1" s="123"/>
      <c r="L1" s="123"/>
      <c r="M1" s="118"/>
      <c r="N1" s="117" t="s">
        <v>329</v>
      </c>
      <c r="O1" s="118"/>
      <c r="P1" s="117" t="s">
        <v>336</v>
      </c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8"/>
      <c r="AR1" s="128" t="s">
        <v>338</v>
      </c>
      <c r="AS1" s="129"/>
      <c r="AT1" s="129"/>
      <c r="AU1" s="129"/>
      <c r="AV1" s="130"/>
      <c r="AW1" s="131"/>
      <c r="AX1" s="126" t="s">
        <v>427</v>
      </c>
      <c r="AY1" s="126"/>
      <c r="AZ1" s="126" t="s">
        <v>342</v>
      </c>
      <c r="BA1" s="126"/>
    </row>
    <row r="2" spans="1:93" ht="18" customHeight="1" x14ac:dyDescent="0.3">
      <c r="I2" s="119"/>
      <c r="J2" s="124"/>
      <c r="K2" s="124"/>
      <c r="L2" s="125"/>
      <c r="M2" s="122"/>
      <c r="N2" s="119"/>
      <c r="O2" s="120"/>
      <c r="P2" s="140" t="s">
        <v>434</v>
      </c>
      <c r="Q2" s="140" t="s">
        <v>435</v>
      </c>
      <c r="R2" s="140" t="s">
        <v>436</v>
      </c>
      <c r="S2" s="142" t="s">
        <v>332</v>
      </c>
      <c r="T2" s="143"/>
      <c r="U2" s="143"/>
      <c r="V2" s="143"/>
      <c r="W2" s="143"/>
      <c r="X2" s="143"/>
      <c r="Y2" s="143"/>
      <c r="Z2" s="143"/>
      <c r="AA2" s="143"/>
      <c r="AB2" s="143"/>
      <c r="AC2" s="142" t="s">
        <v>353</v>
      </c>
      <c r="AD2" s="143"/>
      <c r="AE2" s="149"/>
      <c r="AF2" s="149"/>
      <c r="AG2" s="149"/>
      <c r="AH2" s="149"/>
      <c r="AI2" s="150"/>
      <c r="AJ2" s="142" t="s">
        <v>423</v>
      </c>
      <c r="AK2" s="143"/>
      <c r="AL2" s="143"/>
      <c r="AM2" s="143"/>
      <c r="AN2" s="143"/>
      <c r="AO2" s="143"/>
      <c r="AP2" s="143"/>
      <c r="AQ2" s="152"/>
      <c r="AR2" s="132" t="s">
        <v>424</v>
      </c>
      <c r="AS2" s="134" t="s">
        <v>426</v>
      </c>
      <c r="AT2" s="136" t="s">
        <v>347</v>
      </c>
      <c r="AU2" s="137"/>
      <c r="AV2" s="127" t="s">
        <v>432</v>
      </c>
      <c r="AW2" s="127" t="s">
        <v>433</v>
      </c>
      <c r="AX2" s="127" t="s">
        <v>428</v>
      </c>
      <c r="AY2" s="146" t="s">
        <v>429</v>
      </c>
      <c r="AZ2" s="127" t="s">
        <v>430</v>
      </c>
      <c r="BA2" s="127" t="s">
        <v>431</v>
      </c>
    </row>
    <row r="3" spans="1:93" ht="18" customHeight="1" x14ac:dyDescent="0.3">
      <c r="I3" s="114"/>
      <c r="J3" s="115"/>
      <c r="K3" s="116"/>
      <c r="L3" s="112" t="s">
        <v>419</v>
      </c>
      <c r="M3" s="113"/>
      <c r="N3" s="121"/>
      <c r="O3" s="122"/>
      <c r="P3" s="141"/>
      <c r="Q3" s="141"/>
      <c r="R3" s="141"/>
      <c r="S3" s="144"/>
      <c r="T3" s="145"/>
      <c r="U3" s="145"/>
      <c r="V3" s="145"/>
      <c r="W3" s="145"/>
      <c r="X3" s="145"/>
      <c r="Y3" s="145"/>
      <c r="Z3" s="145"/>
      <c r="AA3" s="145"/>
      <c r="AB3" s="145"/>
      <c r="AC3" s="62"/>
      <c r="AD3" s="63"/>
      <c r="AE3" s="112" t="s">
        <v>421</v>
      </c>
      <c r="AF3" s="113"/>
      <c r="AG3" s="112" t="s">
        <v>422</v>
      </c>
      <c r="AH3" s="151"/>
      <c r="AI3" s="113"/>
      <c r="AJ3" s="144"/>
      <c r="AK3" s="145"/>
      <c r="AL3" s="145"/>
      <c r="AM3" s="145"/>
      <c r="AN3" s="145"/>
      <c r="AO3" s="145"/>
      <c r="AP3" s="145"/>
      <c r="AQ3" s="153"/>
      <c r="AR3" s="133"/>
      <c r="AS3" s="135"/>
      <c r="AT3" s="138"/>
      <c r="AU3" s="139"/>
      <c r="AV3" s="127"/>
      <c r="AW3" s="127"/>
      <c r="AX3" s="127"/>
      <c r="AY3" s="139"/>
      <c r="AZ3" s="127"/>
      <c r="BA3" s="127"/>
    </row>
    <row r="4" spans="1:93" s="49" customFormat="1" ht="100.8" x14ac:dyDescent="0.3">
      <c r="A4" s="49" t="s">
        <v>355</v>
      </c>
      <c r="B4" s="49" t="s">
        <v>354</v>
      </c>
      <c r="C4" s="49" t="s">
        <v>414</v>
      </c>
      <c r="D4" s="49" t="s">
        <v>1</v>
      </c>
      <c r="E4" s="49" t="s">
        <v>2</v>
      </c>
      <c r="F4" s="49" t="s">
        <v>3</v>
      </c>
      <c r="G4" s="49" t="s">
        <v>418</v>
      </c>
      <c r="H4" s="49" t="s">
        <v>5</v>
      </c>
      <c r="I4" s="64" t="s">
        <v>11</v>
      </c>
      <c r="J4" s="64" t="s">
        <v>14</v>
      </c>
      <c r="K4" s="64" t="s">
        <v>50</v>
      </c>
      <c r="L4" s="75" t="s">
        <v>420</v>
      </c>
      <c r="M4" s="75" t="s">
        <v>21</v>
      </c>
      <c r="N4" s="65" t="s">
        <v>20</v>
      </c>
      <c r="O4" s="65" t="s">
        <v>328</v>
      </c>
      <c r="P4" s="14" t="s">
        <v>34</v>
      </c>
      <c r="Q4" s="14" t="s">
        <v>37</v>
      </c>
      <c r="R4" s="14" t="s">
        <v>41</v>
      </c>
      <c r="S4" s="14" t="s">
        <v>346</v>
      </c>
      <c r="T4" s="14" t="s">
        <v>19</v>
      </c>
      <c r="U4" s="14" t="s">
        <v>23</v>
      </c>
      <c r="V4" s="14" t="s">
        <v>26</v>
      </c>
      <c r="W4" s="14" t="s">
        <v>46</v>
      </c>
      <c r="X4" s="14" t="s">
        <v>47</v>
      </c>
      <c r="Y4" s="14" t="s">
        <v>43</v>
      </c>
      <c r="Z4" s="14" t="s">
        <v>29</v>
      </c>
      <c r="AA4" s="14" t="s">
        <v>44</v>
      </c>
      <c r="AB4" s="14" t="s">
        <v>49</v>
      </c>
      <c r="AC4" s="66" t="s">
        <v>8</v>
      </c>
      <c r="AD4" s="14" t="s">
        <v>32</v>
      </c>
      <c r="AE4" s="14" t="s">
        <v>15</v>
      </c>
      <c r="AF4" s="67" t="s">
        <v>27</v>
      </c>
      <c r="AG4" s="14" t="s">
        <v>16</v>
      </c>
      <c r="AH4" s="14" t="s">
        <v>17</v>
      </c>
      <c r="AI4" s="14" t="s">
        <v>28</v>
      </c>
      <c r="AJ4" s="75" t="s">
        <v>6</v>
      </c>
      <c r="AK4" s="64" t="s">
        <v>7</v>
      </c>
      <c r="AL4" s="64" t="s">
        <v>438</v>
      </c>
      <c r="AM4" s="64" t="s">
        <v>10</v>
      </c>
      <c r="AN4" s="64" t="s">
        <v>437</v>
      </c>
      <c r="AO4" s="75" t="s">
        <v>33</v>
      </c>
      <c r="AP4" s="75" t="s">
        <v>42</v>
      </c>
      <c r="AQ4" s="64" t="s">
        <v>25</v>
      </c>
      <c r="AR4" s="68" t="s">
        <v>35</v>
      </c>
      <c r="AS4" s="69" t="s">
        <v>425</v>
      </c>
      <c r="AT4" s="65" t="s">
        <v>51</v>
      </c>
      <c r="AU4" s="68" t="s">
        <v>340</v>
      </c>
      <c r="AV4" s="68" t="s">
        <v>40</v>
      </c>
      <c r="AW4" s="68" t="s">
        <v>39</v>
      </c>
      <c r="AX4" s="70" t="s">
        <v>24</v>
      </c>
      <c r="AY4" s="70" t="s">
        <v>36</v>
      </c>
      <c r="AZ4" s="65" t="s">
        <v>38</v>
      </c>
      <c r="BA4" s="65" t="s">
        <v>48</v>
      </c>
      <c r="BB4" s="58"/>
      <c r="BC4" s="58"/>
      <c r="BD4" s="58"/>
      <c r="BE4" s="58"/>
      <c r="BF4" s="58"/>
      <c r="BG4" s="49" t="s">
        <v>52</v>
      </c>
      <c r="BH4" s="49" t="s">
        <v>53</v>
      </c>
      <c r="BI4" s="49" t="s">
        <v>54</v>
      </c>
      <c r="BJ4" s="49" t="s">
        <v>55</v>
      </c>
      <c r="BL4" s="49" t="s">
        <v>56</v>
      </c>
      <c r="BP4" s="49" t="s">
        <v>57</v>
      </c>
      <c r="BQ4" s="49" t="s">
        <v>58</v>
      </c>
      <c r="BR4" s="49" t="s">
        <v>59</v>
      </c>
      <c r="BS4" s="49" t="s">
        <v>60</v>
      </c>
      <c r="BT4" s="49" t="s">
        <v>61</v>
      </c>
      <c r="BU4" s="50" t="s">
        <v>62</v>
      </c>
      <c r="BV4" s="49" t="s">
        <v>63</v>
      </c>
      <c r="BW4" s="49" t="s">
        <v>64</v>
      </c>
      <c r="BX4" s="49" t="s">
        <v>65</v>
      </c>
      <c r="BY4" s="49" t="s">
        <v>66</v>
      </c>
      <c r="BZ4" s="49" t="s">
        <v>67</v>
      </c>
      <c r="CB4" s="49" t="s">
        <v>68</v>
      </c>
      <c r="CD4" s="49" t="s">
        <v>69</v>
      </c>
      <c r="CF4" s="49" t="s">
        <v>70</v>
      </c>
      <c r="CG4" s="49" t="s">
        <v>71</v>
      </c>
      <c r="CH4" s="49" t="s">
        <v>72</v>
      </c>
      <c r="CJ4" s="49" t="s">
        <v>73</v>
      </c>
      <c r="CK4" s="49" t="s">
        <v>74</v>
      </c>
      <c r="CL4" s="49" t="s">
        <v>75</v>
      </c>
      <c r="CN4" s="49" t="s">
        <v>76</v>
      </c>
      <c r="CO4" s="49" t="s">
        <v>77</v>
      </c>
    </row>
    <row r="5" spans="1:93" s="59" customFormat="1" ht="14.4" x14ac:dyDescent="0.3">
      <c r="A5" s="60" t="s">
        <v>265</v>
      </c>
      <c r="B5" s="60" t="s">
        <v>356</v>
      </c>
      <c r="C5" s="60" t="s">
        <v>415</v>
      </c>
      <c r="D5" s="60" t="s">
        <v>79</v>
      </c>
      <c r="E5" s="60">
        <v>43.550224999999998</v>
      </c>
      <c r="F5" s="60">
        <v>-79.654061999999996</v>
      </c>
      <c r="G5" s="60">
        <v>15.508860622091273</v>
      </c>
      <c r="H5" s="61">
        <v>43653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2</v>
      </c>
      <c r="AD5" s="20">
        <v>0</v>
      </c>
      <c r="AE5" s="20">
        <v>0</v>
      </c>
      <c r="AF5" s="20">
        <v>0</v>
      </c>
      <c r="AG5" s="20">
        <v>0</v>
      </c>
      <c r="AH5" s="20"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0">
        <v>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20">
        <v>0</v>
      </c>
      <c r="AX5" s="20">
        <v>0</v>
      </c>
      <c r="AY5" s="20">
        <v>0</v>
      </c>
      <c r="AZ5" s="20">
        <v>0</v>
      </c>
      <c r="BA5" s="20">
        <v>0</v>
      </c>
      <c r="BB5" s="73"/>
      <c r="BC5" s="73"/>
      <c r="BD5" s="73"/>
      <c r="BE5" s="73"/>
      <c r="BF5" s="73"/>
      <c r="BG5" s="59" t="e">
        <f t="shared" ref="BG5:BG36" si="0">BJ5-SUM(BH5:BI5)</f>
        <v>#VALUE!</v>
      </c>
      <c r="BH5" s="59" t="s">
        <v>80</v>
      </c>
      <c r="BI5" s="59" t="s">
        <v>80</v>
      </c>
      <c r="BJ5" s="59" t="s">
        <v>80</v>
      </c>
      <c r="BL5" s="59" t="s">
        <v>101</v>
      </c>
      <c r="BP5" s="59">
        <f t="shared" ref="BP5:BP36" si="1">AJ5+AK5+AM5+AL5+AQ5+AN5+AO5+AP5</f>
        <v>0</v>
      </c>
      <c r="BQ5" s="59">
        <f t="shared" ref="BQ5:BQ36" si="2" xml:space="preserve"> AE5+AF5</f>
        <v>0</v>
      </c>
      <c r="BR5" s="59">
        <f t="shared" ref="BR5:BR36" si="3">L5+M5</f>
        <v>0</v>
      </c>
      <c r="BS5" s="59" t="e">
        <f>#REF!+#REF!+AD5</f>
        <v>#REF!</v>
      </c>
      <c r="BT5" s="59">
        <f t="shared" ref="BT5:BT36" si="4">I5+J5+K5</f>
        <v>0</v>
      </c>
      <c r="BU5" s="59" t="e">
        <f>#REF!+#REF!+#REF!+#REF!+#REF!+#REF!+#REF!+#REF!+#REF!+#REF!</f>
        <v>#REF!</v>
      </c>
      <c r="BV5" s="59">
        <f t="shared" ref="BV5:BV36" si="5" xml:space="preserve"> AR5+AW5+AV5</f>
        <v>0</v>
      </c>
      <c r="BW5" s="59">
        <f t="shared" ref="BW5:BW36" si="6" xml:space="preserve"> AU5+AT5</f>
        <v>0</v>
      </c>
      <c r="BX5" s="59">
        <f t="shared" ref="BX5:BX36" si="7">AS5+AT5+AU5</f>
        <v>0</v>
      </c>
      <c r="BY5" s="59">
        <f t="shared" ref="BY5:BY68" si="8">BV5+BX5</f>
        <v>0</v>
      </c>
      <c r="BZ5" s="59">
        <f t="shared" ref="BZ5:BZ36" si="9">AG5+AH5+AI5</f>
        <v>0</v>
      </c>
      <c r="CB5" s="59">
        <f t="shared" ref="CB5:CB36" si="10">SUM(AJ5:AY5)</f>
        <v>0</v>
      </c>
      <c r="CD5" s="59" t="e">
        <f>AJ5+AK5+AC5+AM5+I5+AL5+#REF!+J5+AE5+AG5+AH5+L5+#REF!+N5+M5+#REF!+AQ5+#REF!+AF5+AI5+#REF!+AN5+AD5+AO5+P5+#REF!+AZ5+#REF!+AP5+#REF!+#REF!+#REF!+#REF!+BA5+#REF!+K5</f>
        <v>#REF!</v>
      </c>
      <c r="CF5" s="59">
        <f t="shared" ref="CF5:CF36" si="11">CJ5+AX5+AR5+AW5</f>
        <v>0</v>
      </c>
      <c r="CG5" s="59" t="e">
        <f t="shared" ref="CG5:CG36" si="12">CK5+AU5+AV5+AT5</f>
        <v>#REF!</v>
      </c>
      <c r="CH5" s="59">
        <f t="shared" ref="CH5:CH36" si="13">CL5+AS5+N5+AY5+O5</f>
        <v>2</v>
      </c>
      <c r="CJ5" s="59">
        <f t="shared" ref="CJ5:CJ36" si="14">AJ5+AK5+AM5+I5+AL5+J5+L5+M5+AN5+AO5+AZ5+AP5+BA5+K5</f>
        <v>0</v>
      </c>
      <c r="CK5" s="59" t="e">
        <f>#REF!+AE5+AG5+AH5+#REF!+#REF!+AQ5+#REF!+AI5+#REF!+AD5+P5+#REF!+#REF!+#REF!+#REF!+#REF!+#REF!+#REF!</f>
        <v>#REF!</v>
      </c>
      <c r="CL5" s="59">
        <f t="shared" ref="CL5:CL36" si="15">AC5+AF5</f>
        <v>2</v>
      </c>
      <c r="CN5" s="59">
        <f t="shared" ref="CN5:CN36" si="16" xml:space="preserve"> COUNTIF(BP5:BZ5, "&gt;0") + COUNTIF(AT5, "&gt;0") + COUNTIF(O5, "&gt;0") + COUNTIF(AY5, "&gt;0") + COUNTIF(AX5, "&gt;0") + COUNTIF(AU5, "&gt;0") + COUNTIF(AS5,"&gt;0") + COUNTIF(AZ5,"&gt;0") + COUNTIF(AW5,"&gt;0") + COUNTIF(AV5,"&gt;0") + COUNTIF(AR5,"&gt;0") + COUNTIF(BA5,"&gt;0") + COUNTIF(P5,"&gt;0") + COUNTIF(N5, "&gt;0")</f>
        <v>0</v>
      </c>
      <c r="CO5" s="59">
        <f t="shared" ref="CO5:CO68" si="17" xml:space="preserve"> COUNTIF(BP5:BZ5, "&gt;0")</f>
        <v>0</v>
      </c>
    </row>
    <row r="6" spans="1:93" s="59" customFormat="1" ht="14.4" x14ac:dyDescent="0.3">
      <c r="A6" s="60" t="s">
        <v>265</v>
      </c>
      <c r="B6" s="60" t="s">
        <v>356</v>
      </c>
      <c r="C6" s="60" t="s">
        <v>415</v>
      </c>
      <c r="D6" s="60" t="s">
        <v>82</v>
      </c>
      <c r="E6" s="60">
        <v>43.550224999999998</v>
      </c>
      <c r="F6" s="60">
        <v>-79.654061999999996</v>
      </c>
      <c r="G6" s="60">
        <v>15.508860622091273</v>
      </c>
      <c r="H6" s="61">
        <v>43653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3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20">
        <v>0</v>
      </c>
      <c r="AX6" s="20">
        <v>0</v>
      </c>
      <c r="AY6" s="20">
        <v>0</v>
      </c>
      <c r="AZ6" s="20">
        <v>0</v>
      </c>
      <c r="BA6" s="20">
        <v>0</v>
      </c>
      <c r="BB6" s="73"/>
      <c r="BC6" s="73"/>
      <c r="BD6" s="73"/>
      <c r="BE6" s="73"/>
      <c r="BF6" s="73"/>
      <c r="BG6" s="59">
        <f t="shared" si="0"/>
        <v>3</v>
      </c>
      <c r="BH6" s="59">
        <v>1</v>
      </c>
      <c r="BI6" s="59">
        <v>0</v>
      </c>
      <c r="BJ6" s="59">
        <v>4</v>
      </c>
      <c r="BL6" s="59" t="s">
        <v>103</v>
      </c>
      <c r="BP6" s="59">
        <f t="shared" si="1"/>
        <v>0</v>
      </c>
      <c r="BQ6" s="59">
        <f t="shared" si="2"/>
        <v>0</v>
      </c>
      <c r="BR6" s="59">
        <f t="shared" si="3"/>
        <v>0</v>
      </c>
      <c r="BS6" s="59" t="e">
        <f>#REF!+#REF!+AD6</f>
        <v>#REF!</v>
      </c>
      <c r="BT6" s="59">
        <f t="shared" si="4"/>
        <v>0</v>
      </c>
      <c r="BU6" s="59" t="e">
        <f>#REF!+#REF!+#REF!+#REF!+#REF!+#REF!+#REF!+#REF!+#REF!+#REF!</f>
        <v>#REF!</v>
      </c>
      <c r="BV6" s="59">
        <f t="shared" si="5"/>
        <v>0</v>
      </c>
      <c r="BW6" s="59">
        <f t="shared" si="6"/>
        <v>0</v>
      </c>
      <c r="BX6" s="59">
        <f t="shared" si="7"/>
        <v>0</v>
      </c>
      <c r="BY6" s="59">
        <f t="shared" si="8"/>
        <v>0</v>
      </c>
      <c r="BZ6" s="59">
        <f t="shared" si="9"/>
        <v>3</v>
      </c>
      <c r="CB6" s="59">
        <f t="shared" si="10"/>
        <v>0</v>
      </c>
      <c r="CD6" s="59" t="e">
        <f>AJ6+AK6+AC6+AM6+I6+AL6+#REF!+J6+AE6+AG6+AH6+L6+#REF!+N6+M6+#REF!+AQ6+#REF!+AF6+AI6+#REF!+AN6+AD6+AO6+P6+#REF!+AZ6+#REF!+AP6+#REF!+#REF!+#REF!+#REF!+BA6+#REF!+K6</f>
        <v>#REF!</v>
      </c>
      <c r="CF6" s="59">
        <f t="shared" si="11"/>
        <v>0</v>
      </c>
      <c r="CG6" s="59" t="e">
        <f t="shared" si="12"/>
        <v>#REF!</v>
      </c>
      <c r="CH6" s="59">
        <f t="shared" si="13"/>
        <v>0</v>
      </c>
      <c r="CJ6" s="59">
        <f t="shared" si="14"/>
        <v>0</v>
      </c>
      <c r="CK6" s="59" t="e">
        <f>#REF!+AE6+AG6+AH6+#REF!+#REF!+AQ6+#REF!+AI6+#REF!+AD6+P6+#REF!+#REF!+#REF!+#REF!+#REF!+#REF!+#REF!</f>
        <v>#REF!</v>
      </c>
      <c r="CL6" s="59">
        <f t="shared" si="15"/>
        <v>0</v>
      </c>
      <c r="CN6" s="59">
        <f t="shared" si="16"/>
        <v>1</v>
      </c>
      <c r="CO6" s="59">
        <f t="shared" si="17"/>
        <v>1</v>
      </c>
    </row>
    <row r="7" spans="1:93" s="59" customFormat="1" ht="14.4" x14ac:dyDescent="0.3">
      <c r="A7" s="60" t="s">
        <v>265</v>
      </c>
      <c r="B7" s="60" t="s">
        <v>356</v>
      </c>
      <c r="C7" s="60" t="s">
        <v>415</v>
      </c>
      <c r="D7" s="60" t="s">
        <v>83</v>
      </c>
      <c r="E7" s="60">
        <v>43.550224999999998</v>
      </c>
      <c r="F7" s="60">
        <v>-79.654061999999996</v>
      </c>
      <c r="G7" s="60">
        <v>15.508860622091273</v>
      </c>
      <c r="H7" s="61">
        <v>43653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20">
        <v>0</v>
      </c>
      <c r="AX7" s="20">
        <v>0</v>
      </c>
      <c r="AY7" s="20">
        <v>0</v>
      </c>
      <c r="AZ7" s="20">
        <v>0</v>
      </c>
      <c r="BA7" s="20">
        <v>0</v>
      </c>
      <c r="BB7" s="73"/>
      <c r="BC7" s="73"/>
      <c r="BD7" s="73"/>
      <c r="BE7" s="73"/>
      <c r="BF7" s="73"/>
      <c r="BG7" s="59">
        <f t="shared" si="0"/>
        <v>2</v>
      </c>
      <c r="BH7" s="59">
        <v>4</v>
      </c>
      <c r="BI7" s="59">
        <v>0</v>
      </c>
      <c r="BJ7" s="59">
        <v>6</v>
      </c>
      <c r="BP7" s="59">
        <f t="shared" si="1"/>
        <v>0</v>
      </c>
      <c r="BQ7" s="59">
        <f t="shared" si="2"/>
        <v>0</v>
      </c>
      <c r="BR7" s="59">
        <f t="shared" si="3"/>
        <v>0</v>
      </c>
      <c r="BS7" s="59" t="e">
        <f>#REF!+#REF!+AD7</f>
        <v>#REF!</v>
      </c>
      <c r="BT7" s="59">
        <f t="shared" si="4"/>
        <v>0</v>
      </c>
      <c r="BU7" s="59" t="e">
        <f>#REF!+#REF!+#REF!+#REF!+#REF!+#REF!+#REF!+#REF!+#REF!+#REF!</f>
        <v>#REF!</v>
      </c>
      <c r="BV7" s="59">
        <f t="shared" si="5"/>
        <v>0</v>
      </c>
      <c r="BW7" s="59">
        <f t="shared" si="6"/>
        <v>0</v>
      </c>
      <c r="BX7" s="59">
        <f t="shared" si="7"/>
        <v>0</v>
      </c>
      <c r="BY7" s="59">
        <f t="shared" si="8"/>
        <v>0</v>
      </c>
      <c r="BZ7" s="59">
        <f t="shared" si="9"/>
        <v>0</v>
      </c>
      <c r="CB7" s="59">
        <f t="shared" si="10"/>
        <v>0</v>
      </c>
      <c r="CD7" s="59" t="e">
        <f>AJ7+AK7+AC7+AM7+I7+AL7+#REF!+J7+AE7+AG7+AH7+L7+#REF!+N7+M7+#REF!+AQ7+#REF!+AF7+AI7+#REF!+AN7+AD7+AO7+P7+#REF!+AZ7+#REF!+AP7+#REF!+#REF!+#REF!+#REF!+BA7+#REF!+K7</f>
        <v>#REF!</v>
      </c>
      <c r="CF7" s="59">
        <f t="shared" si="11"/>
        <v>0</v>
      </c>
      <c r="CG7" s="59" t="e">
        <f t="shared" si="12"/>
        <v>#REF!</v>
      </c>
      <c r="CH7" s="59">
        <f t="shared" si="13"/>
        <v>0</v>
      </c>
      <c r="CJ7" s="59">
        <f t="shared" si="14"/>
        <v>0</v>
      </c>
      <c r="CK7" s="59" t="e">
        <f>#REF!+AE7+AG7+AH7+#REF!+#REF!+AQ7+#REF!+AI7+#REF!+AD7+P7+#REF!+#REF!+#REF!+#REF!+#REF!+#REF!+#REF!</f>
        <v>#REF!</v>
      </c>
      <c r="CL7" s="59">
        <f t="shared" si="15"/>
        <v>0</v>
      </c>
      <c r="CN7" s="59">
        <f t="shared" si="16"/>
        <v>0</v>
      </c>
      <c r="CO7" s="59">
        <f t="shared" si="17"/>
        <v>0</v>
      </c>
    </row>
    <row r="8" spans="1:93" s="59" customFormat="1" ht="14.4" x14ac:dyDescent="0.3">
      <c r="A8" s="60" t="s">
        <v>290</v>
      </c>
      <c r="B8" s="60" t="s">
        <v>357</v>
      </c>
      <c r="C8" s="60" t="s">
        <v>415</v>
      </c>
      <c r="D8" s="60" t="s">
        <v>79</v>
      </c>
      <c r="E8" s="60">
        <v>43.565106</v>
      </c>
      <c r="F8" s="60">
        <v>-79.671002000000001</v>
      </c>
      <c r="G8" s="60">
        <v>15.822132738647284</v>
      </c>
      <c r="H8" s="61">
        <v>43658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20">
        <v>0</v>
      </c>
      <c r="BB8" s="73"/>
      <c r="BC8" s="73"/>
      <c r="BD8" s="73"/>
      <c r="BE8" s="73"/>
      <c r="BF8" s="73"/>
      <c r="BG8" s="59">
        <f t="shared" si="0"/>
        <v>3</v>
      </c>
      <c r="BH8" s="59">
        <v>4</v>
      </c>
      <c r="BI8" s="59">
        <v>0</v>
      </c>
      <c r="BJ8" s="59">
        <v>7</v>
      </c>
      <c r="BL8" s="59" t="s">
        <v>104</v>
      </c>
      <c r="BP8" s="59">
        <f t="shared" si="1"/>
        <v>0</v>
      </c>
      <c r="BQ8" s="59">
        <f t="shared" si="2"/>
        <v>0</v>
      </c>
      <c r="BR8" s="59">
        <f t="shared" si="3"/>
        <v>0</v>
      </c>
      <c r="BS8" s="59" t="e">
        <f>#REF!+#REF!+AD8</f>
        <v>#REF!</v>
      </c>
      <c r="BT8" s="59">
        <f t="shared" si="4"/>
        <v>0</v>
      </c>
      <c r="BU8" s="59" t="e">
        <f>#REF!+#REF!+#REF!+#REF!+#REF!+#REF!+#REF!+#REF!+#REF!+#REF!</f>
        <v>#REF!</v>
      </c>
      <c r="BV8" s="59">
        <f t="shared" si="5"/>
        <v>0</v>
      </c>
      <c r="BW8" s="59">
        <f t="shared" si="6"/>
        <v>0</v>
      </c>
      <c r="BX8" s="59">
        <f t="shared" si="7"/>
        <v>0</v>
      </c>
      <c r="BY8" s="59">
        <f t="shared" si="8"/>
        <v>0</v>
      </c>
      <c r="BZ8" s="59">
        <f t="shared" si="9"/>
        <v>0</v>
      </c>
      <c r="CB8" s="59">
        <f t="shared" si="10"/>
        <v>0</v>
      </c>
      <c r="CD8" s="59" t="e">
        <f>AJ8+AK8+AC8+AM8+I8+AL8+#REF!+J8+AE8+AG8+AH8+L8+#REF!+N8+M8+#REF!+AQ8+#REF!+AF8+AI8+#REF!+AN8+AD8+AO8+P8+#REF!+AZ8+#REF!+AP8+#REF!+#REF!+#REF!+#REF!+BA8+#REF!+K8</f>
        <v>#REF!</v>
      </c>
      <c r="CF8" s="59">
        <f t="shared" si="11"/>
        <v>0</v>
      </c>
      <c r="CG8" s="59" t="e">
        <f t="shared" si="12"/>
        <v>#REF!</v>
      </c>
      <c r="CH8" s="59">
        <f t="shared" si="13"/>
        <v>0</v>
      </c>
      <c r="CJ8" s="59">
        <f t="shared" si="14"/>
        <v>0</v>
      </c>
      <c r="CK8" s="59" t="e">
        <f>#REF!+AE8+AG8+AH8+#REF!+#REF!+AQ8+#REF!+AI8+#REF!+AD8+P8+#REF!+#REF!+#REF!+#REF!+#REF!+#REF!+#REF!</f>
        <v>#REF!</v>
      </c>
      <c r="CL8" s="59">
        <f t="shared" si="15"/>
        <v>0</v>
      </c>
      <c r="CN8" s="59">
        <f t="shared" si="16"/>
        <v>0</v>
      </c>
      <c r="CO8" s="59">
        <f t="shared" si="17"/>
        <v>0</v>
      </c>
    </row>
    <row r="9" spans="1:93" s="59" customFormat="1" ht="14.4" x14ac:dyDescent="0.3">
      <c r="A9" s="60" t="s">
        <v>290</v>
      </c>
      <c r="B9" s="60" t="s">
        <v>357</v>
      </c>
      <c r="C9" s="60" t="s">
        <v>415</v>
      </c>
      <c r="D9" s="60" t="s">
        <v>82</v>
      </c>
      <c r="E9" s="60">
        <v>43.565106</v>
      </c>
      <c r="F9" s="60">
        <v>-79.671002000000001</v>
      </c>
      <c r="G9" s="60">
        <v>15.822132738647284</v>
      </c>
      <c r="H9" s="61">
        <v>43658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20">
        <v>0</v>
      </c>
      <c r="BB9" s="73"/>
      <c r="BC9" s="73"/>
      <c r="BD9" s="73"/>
      <c r="BE9" s="73"/>
      <c r="BF9" s="73"/>
      <c r="BG9" s="59">
        <f t="shared" si="0"/>
        <v>3</v>
      </c>
      <c r="BH9" s="59">
        <v>2</v>
      </c>
      <c r="BI9" s="59">
        <v>0</v>
      </c>
      <c r="BJ9" s="59">
        <v>5</v>
      </c>
      <c r="BL9" s="59" t="s">
        <v>106</v>
      </c>
      <c r="BP9" s="59">
        <f t="shared" si="1"/>
        <v>0</v>
      </c>
      <c r="BQ9" s="59">
        <f t="shared" si="2"/>
        <v>0</v>
      </c>
      <c r="BR9" s="59">
        <f t="shared" si="3"/>
        <v>0</v>
      </c>
      <c r="BS9" s="59" t="e">
        <f>#REF!+#REF!+AD9</f>
        <v>#REF!</v>
      </c>
      <c r="BT9" s="59">
        <f t="shared" si="4"/>
        <v>0</v>
      </c>
      <c r="BU9" s="59" t="e">
        <f>#REF!+#REF!+#REF!+#REF!+#REF!+#REF!+#REF!+#REF!+#REF!+#REF!</f>
        <v>#REF!</v>
      </c>
      <c r="BV9" s="59">
        <f t="shared" si="5"/>
        <v>0</v>
      </c>
      <c r="BW9" s="59">
        <f t="shared" si="6"/>
        <v>0</v>
      </c>
      <c r="BX9" s="59">
        <f t="shared" si="7"/>
        <v>0</v>
      </c>
      <c r="BY9" s="59">
        <f t="shared" si="8"/>
        <v>0</v>
      </c>
      <c r="BZ9" s="59">
        <f t="shared" si="9"/>
        <v>0</v>
      </c>
      <c r="CB9" s="59">
        <f t="shared" si="10"/>
        <v>0</v>
      </c>
      <c r="CD9" s="59" t="e">
        <f>AJ9+AK9+AC9+AM9+I9+AL9+#REF!+J9+AE9+AG9+AH9+L9+#REF!+N9+M9+#REF!+AQ9+#REF!+AF9+AI9+#REF!+AN9+AD9+AO9+P9+#REF!+AZ9+#REF!+AP9+#REF!+#REF!+#REF!+#REF!+BA9+#REF!+K9</f>
        <v>#REF!</v>
      </c>
      <c r="CF9" s="59">
        <f t="shared" si="11"/>
        <v>0</v>
      </c>
      <c r="CG9" s="59" t="e">
        <f t="shared" si="12"/>
        <v>#REF!</v>
      </c>
      <c r="CH9" s="59">
        <f t="shared" si="13"/>
        <v>0</v>
      </c>
      <c r="CJ9" s="59">
        <f t="shared" si="14"/>
        <v>0</v>
      </c>
      <c r="CK9" s="59" t="e">
        <f>#REF!+AE9+AG9+AH9+#REF!+#REF!+AQ9+#REF!+AI9+#REF!+AD9+P9+#REF!+#REF!+#REF!+#REF!+#REF!+#REF!+#REF!</f>
        <v>#REF!</v>
      </c>
      <c r="CL9" s="59">
        <f t="shared" si="15"/>
        <v>0</v>
      </c>
      <c r="CN9" s="59">
        <f t="shared" si="16"/>
        <v>0</v>
      </c>
      <c r="CO9" s="59">
        <f t="shared" si="17"/>
        <v>0</v>
      </c>
    </row>
    <row r="10" spans="1:93" s="59" customFormat="1" ht="14.4" x14ac:dyDescent="0.3">
      <c r="A10" s="60" t="s">
        <v>290</v>
      </c>
      <c r="B10" s="60" t="s">
        <v>357</v>
      </c>
      <c r="C10" s="60" t="s">
        <v>415</v>
      </c>
      <c r="D10" s="60" t="s">
        <v>83</v>
      </c>
      <c r="E10" s="60">
        <v>43.565106</v>
      </c>
      <c r="F10" s="60">
        <v>-79.671002000000001</v>
      </c>
      <c r="G10" s="60">
        <v>15.822132738647284</v>
      </c>
      <c r="H10" s="61">
        <v>43658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1</v>
      </c>
      <c r="AA10" s="20">
        <v>0</v>
      </c>
      <c r="AB10" s="20">
        <v>0</v>
      </c>
      <c r="AC10" s="20">
        <v>1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0</v>
      </c>
      <c r="BA10" s="20">
        <v>0</v>
      </c>
      <c r="BB10" s="73"/>
      <c r="BC10" s="73"/>
      <c r="BD10" s="73"/>
      <c r="BE10" s="73"/>
      <c r="BF10" s="73"/>
      <c r="BG10" s="59">
        <f t="shared" si="0"/>
        <v>3</v>
      </c>
      <c r="BH10" s="59">
        <v>2</v>
      </c>
      <c r="BI10" s="59">
        <v>0</v>
      </c>
      <c r="BJ10" s="59">
        <v>5</v>
      </c>
      <c r="BP10" s="59">
        <f t="shared" si="1"/>
        <v>0</v>
      </c>
      <c r="BQ10" s="59">
        <f t="shared" si="2"/>
        <v>0</v>
      </c>
      <c r="BR10" s="59">
        <f t="shared" si="3"/>
        <v>0</v>
      </c>
      <c r="BS10" s="59" t="e">
        <f>#REF!+#REF!+AD10</f>
        <v>#REF!</v>
      </c>
      <c r="BT10" s="59">
        <f t="shared" si="4"/>
        <v>0</v>
      </c>
      <c r="BU10" s="59" t="e">
        <f>#REF!+#REF!+#REF!+#REF!+#REF!+#REF!+#REF!+#REF!+#REF!+#REF!</f>
        <v>#REF!</v>
      </c>
      <c r="BV10" s="59">
        <f t="shared" si="5"/>
        <v>0</v>
      </c>
      <c r="BW10" s="59">
        <f t="shared" si="6"/>
        <v>0</v>
      </c>
      <c r="BX10" s="59">
        <f t="shared" si="7"/>
        <v>0</v>
      </c>
      <c r="BY10" s="59">
        <f t="shared" si="8"/>
        <v>0</v>
      </c>
      <c r="BZ10" s="59">
        <f t="shared" si="9"/>
        <v>0</v>
      </c>
      <c r="CB10" s="59">
        <f t="shared" si="10"/>
        <v>0</v>
      </c>
      <c r="CD10" s="59" t="e">
        <f>AJ10+AK10+AC10+AM10+I10+AL10+#REF!+J10+AE10+AG10+AH10+L10+#REF!+N10+M10+#REF!+AQ10+#REF!+AF10+AI10+#REF!+AN10+AD10+AO10+P10+#REF!+AZ10+#REF!+AP10+#REF!+#REF!+#REF!+#REF!+BA10+#REF!+K10</f>
        <v>#REF!</v>
      </c>
      <c r="CF10" s="59">
        <f t="shared" si="11"/>
        <v>0</v>
      </c>
      <c r="CG10" s="59" t="e">
        <f t="shared" si="12"/>
        <v>#REF!</v>
      </c>
      <c r="CH10" s="59">
        <f t="shared" si="13"/>
        <v>1</v>
      </c>
      <c r="CJ10" s="59">
        <f t="shared" si="14"/>
        <v>0</v>
      </c>
      <c r="CK10" s="59" t="e">
        <f>#REF!+AE10+AG10+AH10+#REF!+#REF!+AQ10+#REF!+AI10+#REF!+AD10+P10+#REF!+#REF!+#REF!+#REF!+#REF!+#REF!+#REF!</f>
        <v>#REF!</v>
      </c>
      <c r="CL10" s="59">
        <f t="shared" si="15"/>
        <v>1</v>
      </c>
      <c r="CN10" s="59">
        <f t="shared" si="16"/>
        <v>0</v>
      </c>
      <c r="CO10" s="59">
        <f t="shared" si="17"/>
        <v>0</v>
      </c>
    </row>
    <row r="11" spans="1:93" s="59" customFormat="1" ht="14.4" x14ac:dyDescent="0.3">
      <c r="A11" s="60" t="s">
        <v>291</v>
      </c>
      <c r="B11" s="60" t="s">
        <v>358</v>
      </c>
      <c r="C11" s="60" t="s">
        <v>415</v>
      </c>
      <c r="D11" s="60" t="s">
        <v>79</v>
      </c>
      <c r="E11" s="60">
        <v>43.566504000000002</v>
      </c>
      <c r="F11" s="60">
        <v>-79.680149</v>
      </c>
      <c r="G11" s="60">
        <v>16.205476833770209</v>
      </c>
      <c r="H11" s="61">
        <v>43658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  <c r="AO11" s="20">
        <v>0</v>
      </c>
      <c r="AP11" s="20">
        <v>0</v>
      </c>
      <c r="AQ11" s="20">
        <v>0</v>
      </c>
      <c r="AR11" s="20">
        <v>1</v>
      </c>
      <c r="AS11" s="20">
        <v>0</v>
      </c>
      <c r="AT11" s="20">
        <v>0</v>
      </c>
      <c r="AU11" s="20">
        <v>2</v>
      </c>
      <c r="AV11" s="20">
        <v>0</v>
      </c>
      <c r="AW11" s="20">
        <v>0</v>
      </c>
      <c r="AX11" s="20">
        <v>0</v>
      </c>
      <c r="AY11" s="20">
        <v>0</v>
      </c>
      <c r="AZ11" s="20">
        <v>0</v>
      </c>
      <c r="BA11" s="20">
        <v>0</v>
      </c>
      <c r="BB11" s="73"/>
      <c r="BC11" s="73"/>
      <c r="BD11" s="73"/>
      <c r="BE11" s="73"/>
      <c r="BF11" s="73"/>
      <c r="BG11" s="59">
        <f t="shared" si="0"/>
        <v>1</v>
      </c>
      <c r="BH11" s="59">
        <v>4</v>
      </c>
      <c r="BI11" s="59">
        <v>0</v>
      </c>
      <c r="BJ11" s="59">
        <v>5</v>
      </c>
      <c r="BL11" s="59" t="s">
        <v>107</v>
      </c>
      <c r="BP11" s="59">
        <f t="shared" si="1"/>
        <v>0</v>
      </c>
      <c r="BQ11" s="59">
        <f t="shared" si="2"/>
        <v>0</v>
      </c>
      <c r="BR11" s="59">
        <f t="shared" si="3"/>
        <v>0</v>
      </c>
      <c r="BS11" s="59" t="e">
        <f>#REF!+#REF!+AD11</f>
        <v>#REF!</v>
      </c>
      <c r="BT11" s="59">
        <f t="shared" si="4"/>
        <v>0</v>
      </c>
      <c r="BU11" s="59" t="e">
        <f>#REF!+#REF!+#REF!+#REF!+#REF!+#REF!+#REF!+#REF!+#REF!+#REF!</f>
        <v>#REF!</v>
      </c>
      <c r="BV11" s="59">
        <f t="shared" si="5"/>
        <v>1</v>
      </c>
      <c r="BW11" s="59">
        <f t="shared" si="6"/>
        <v>2</v>
      </c>
      <c r="BX11" s="59">
        <f t="shared" si="7"/>
        <v>2</v>
      </c>
      <c r="BY11" s="59">
        <f t="shared" si="8"/>
        <v>3</v>
      </c>
      <c r="BZ11" s="59">
        <f t="shared" si="9"/>
        <v>0</v>
      </c>
      <c r="CB11" s="59">
        <f t="shared" si="10"/>
        <v>3</v>
      </c>
      <c r="CD11" s="59" t="e">
        <f>AJ11+AK11+AC11+AM11+I11+AL11+#REF!+J11+AE11+AG11+AH11+L11+#REF!+N11+M11+#REF!+AQ11+#REF!+AF11+AI11+#REF!+AN11+AD11+AO11+P11+#REF!+AZ11+#REF!+AP11+#REF!+#REF!+#REF!+#REF!+BA11+#REF!+K11</f>
        <v>#REF!</v>
      </c>
      <c r="CF11" s="59">
        <f t="shared" si="11"/>
        <v>1</v>
      </c>
      <c r="CG11" s="59" t="e">
        <f t="shared" si="12"/>
        <v>#REF!</v>
      </c>
      <c r="CH11" s="59">
        <f t="shared" si="13"/>
        <v>0</v>
      </c>
      <c r="CJ11" s="59">
        <f t="shared" si="14"/>
        <v>0</v>
      </c>
      <c r="CK11" s="59" t="e">
        <f>#REF!+AE11+AG11+AH11+#REF!+#REF!+AQ11+#REF!+AI11+#REF!+AD11+P11+#REF!+#REF!+#REF!+#REF!+#REF!+#REF!+#REF!</f>
        <v>#REF!</v>
      </c>
      <c r="CL11" s="59">
        <f t="shared" si="15"/>
        <v>0</v>
      </c>
      <c r="CN11" s="59">
        <f t="shared" si="16"/>
        <v>6</v>
      </c>
      <c r="CO11" s="59">
        <f t="shared" si="17"/>
        <v>4</v>
      </c>
    </row>
    <row r="12" spans="1:93" s="59" customFormat="1" ht="14.4" x14ac:dyDescent="0.3">
      <c r="A12" s="60" t="s">
        <v>291</v>
      </c>
      <c r="B12" s="60" t="s">
        <v>358</v>
      </c>
      <c r="C12" s="60" t="s">
        <v>415</v>
      </c>
      <c r="D12" s="60" t="s">
        <v>82</v>
      </c>
      <c r="E12" s="60">
        <v>43.566504000000002</v>
      </c>
      <c r="F12" s="60">
        <v>-79.680149</v>
      </c>
      <c r="G12" s="60">
        <v>16.205476833770209</v>
      </c>
      <c r="H12" s="61">
        <v>43658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20">
        <v>0</v>
      </c>
      <c r="AX12" s="20">
        <v>0</v>
      </c>
      <c r="AY12" s="20">
        <v>0</v>
      </c>
      <c r="AZ12" s="20">
        <v>0</v>
      </c>
      <c r="BA12" s="20">
        <v>0</v>
      </c>
      <c r="BB12" s="73"/>
      <c r="BC12" s="73"/>
      <c r="BD12" s="73"/>
      <c r="BE12" s="73"/>
      <c r="BF12" s="73"/>
      <c r="BG12" s="59">
        <f t="shared" si="0"/>
        <v>2</v>
      </c>
      <c r="BH12" s="59">
        <v>3</v>
      </c>
      <c r="BI12" s="59">
        <v>0</v>
      </c>
      <c r="BJ12" s="59">
        <v>5</v>
      </c>
      <c r="BL12" s="59" t="s">
        <v>109</v>
      </c>
      <c r="BP12" s="59">
        <f t="shared" si="1"/>
        <v>0</v>
      </c>
      <c r="BQ12" s="59">
        <f t="shared" si="2"/>
        <v>0</v>
      </c>
      <c r="BR12" s="59">
        <f t="shared" si="3"/>
        <v>0</v>
      </c>
      <c r="BS12" s="59" t="e">
        <f>#REF!+#REF!+AD12</f>
        <v>#REF!</v>
      </c>
      <c r="BT12" s="59">
        <f t="shared" si="4"/>
        <v>0</v>
      </c>
      <c r="BU12" s="59" t="e">
        <f>#REF!+#REF!+#REF!+#REF!+#REF!+#REF!+#REF!+#REF!+#REF!+#REF!</f>
        <v>#REF!</v>
      </c>
      <c r="BV12" s="59">
        <f t="shared" si="5"/>
        <v>0</v>
      </c>
      <c r="BW12" s="59">
        <f t="shared" si="6"/>
        <v>0</v>
      </c>
      <c r="BX12" s="59">
        <f t="shared" si="7"/>
        <v>0</v>
      </c>
      <c r="BY12" s="59">
        <f t="shared" si="8"/>
        <v>0</v>
      </c>
      <c r="BZ12" s="59">
        <f t="shared" si="9"/>
        <v>0</v>
      </c>
      <c r="CB12" s="59">
        <f t="shared" si="10"/>
        <v>0</v>
      </c>
      <c r="CD12" s="59" t="e">
        <f>AJ12+AK12+AC12+AM12+I12+AL12+#REF!+J12+AE12+AG12+AH12+L12+#REF!+N12+M12+#REF!+AQ12+#REF!+AF12+AI12+#REF!+AN12+AD12+AO12+P12+#REF!+AZ12+#REF!+AP12+#REF!+#REF!+#REF!+#REF!+BA12+#REF!+K12</f>
        <v>#REF!</v>
      </c>
      <c r="CF12" s="59">
        <f t="shared" si="11"/>
        <v>0</v>
      </c>
      <c r="CG12" s="59" t="e">
        <f t="shared" si="12"/>
        <v>#REF!</v>
      </c>
      <c r="CH12" s="59">
        <f t="shared" si="13"/>
        <v>0</v>
      </c>
      <c r="CJ12" s="59">
        <f t="shared" si="14"/>
        <v>0</v>
      </c>
      <c r="CK12" s="59" t="e">
        <f>#REF!+AE12+AG12+AH12+#REF!+#REF!+AQ12+#REF!+AI12+#REF!+AD12+P12+#REF!+#REF!+#REF!+#REF!+#REF!+#REF!+#REF!</f>
        <v>#REF!</v>
      </c>
      <c r="CL12" s="59">
        <f t="shared" si="15"/>
        <v>0</v>
      </c>
      <c r="CN12" s="59">
        <f t="shared" si="16"/>
        <v>0</v>
      </c>
      <c r="CO12" s="59">
        <f t="shared" si="17"/>
        <v>0</v>
      </c>
    </row>
    <row r="13" spans="1:93" s="59" customFormat="1" ht="14.4" x14ac:dyDescent="0.3">
      <c r="A13" s="60" t="s">
        <v>291</v>
      </c>
      <c r="B13" s="60" t="s">
        <v>358</v>
      </c>
      <c r="C13" s="60" t="s">
        <v>415</v>
      </c>
      <c r="D13" s="60" t="s">
        <v>83</v>
      </c>
      <c r="E13" s="60">
        <v>43.566504000000002</v>
      </c>
      <c r="F13" s="60">
        <v>-79.680149</v>
      </c>
      <c r="G13" s="60">
        <v>16.205476833770209</v>
      </c>
      <c r="H13" s="61">
        <v>43658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14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1</v>
      </c>
      <c r="AV13" s="20">
        <v>0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73"/>
      <c r="BC13" s="73"/>
      <c r="BD13" s="73"/>
      <c r="BE13" s="73"/>
      <c r="BF13" s="73"/>
      <c r="BG13" s="59">
        <f t="shared" si="0"/>
        <v>6</v>
      </c>
      <c r="BH13" s="59">
        <v>2</v>
      </c>
      <c r="BI13" s="59">
        <v>0</v>
      </c>
      <c r="BJ13" s="59">
        <v>8</v>
      </c>
      <c r="BL13" s="59" t="s">
        <v>110</v>
      </c>
      <c r="BP13" s="59">
        <f t="shared" si="1"/>
        <v>14</v>
      </c>
      <c r="BQ13" s="59">
        <f t="shared" si="2"/>
        <v>0</v>
      </c>
      <c r="BR13" s="59">
        <f t="shared" si="3"/>
        <v>0</v>
      </c>
      <c r="BS13" s="59" t="e">
        <f>#REF!+#REF!+AD13</f>
        <v>#REF!</v>
      </c>
      <c r="BT13" s="59">
        <f t="shared" si="4"/>
        <v>0</v>
      </c>
      <c r="BU13" s="59" t="e">
        <f>#REF!+#REF!+#REF!+#REF!+#REF!+#REF!+#REF!+#REF!+#REF!+#REF!</f>
        <v>#REF!</v>
      </c>
      <c r="BV13" s="59">
        <f t="shared" si="5"/>
        <v>0</v>
      </c>
      <c r="BW13" s="59">
        <f t="shared" si="6"/>
        <v>1</v>
      </c>
      <c r="BX13" s="59">
        <f t="shared" si="7"/>
        <v>1</v>
      </c>
      <c r="BY13" s="59">
        <f t="shared" si="8"/>
        <v>1</v>
      </c>
      <c r="BZ13" s="59">
        <f t="shared" si="9"/>
        <v>0</v>
      </c>
      <c r="CB13" s="59">
        <f t="shared" si="10"/>
        <v>15</v>
      </c>
      <c r="CD13" s="59" t="e">
        <f>AJ13+AK13+AC13+AM13+I13+AL13+#REF!+J13+AE13+AG13+AH13+L13+#REF!+N13+M13+#REF!+AQ13+#REF!+AF13+AI13+#REF!+AN13+AD13+AO13+P13+#REF!+AZ13+#REF!+AP13+#REF!+#REF!+#REF!+#REF!+BA13+#REF!+K13</f>
        <v>#REF!</v>
      </c>
      <c r="CF13" s="59">
        <f t="shared" si="11"/>
        <v>14</v>
      </c>
      <c r="CG13" s="59" t="e">
        <f t="shared" si="12"/>
        <v>#REF!</v>
      </c>
      <c r="CH13" s="59">
        <f t="shared" si="13"/>
        <v>0</v>
      </c>
      <c r="CJ13" s="59">
        <f t="shared" si="14"/>
        <v>14</v>
      </c>
      <c r="CK13" s="59" t="e">
        <f>#REF!+AE13+AG13+AH13+#REF!+#REF!+AQ13+#REF!+AI13+#REF!+AD13+P13+#REF!+#REF!+#REF!+#REF!+#REF!+#REF!+#REF!</f>
        <v>#REF!</v>
      </c>
      <c r="CL13" s="59">
        <f t="shared" si="15"/>
        <v>0</v>
      </c>
      <c r="CN13" s="59">
        <f t="shared" si="16"/>
        <v>5</v>
      </c>
      <c r="CO13" s="59">
        <f t="shared" si="17"/>
        <v>4</v>
      </c>
    </row>
    <row r="14" spans="1:93" s="59" customFormat="1" ht="14.4" x14ac:dyDescent="0.3">
      <c r="A14" s="60" t="s">
        <v>278</v>
      </c>
      <c r="B14" s="60" t="s">
        <v>359</v>
      </c>
      <c r="C14" s="60" t="s">
        <v>416</v>
      </c>
      <c r="D14" s="60" t="s">
        <v>79</v>
      </c>
      <c r="E14" s="60">
        <v>43.492716999999999</v>
      </c>
      <c r="F14" s="60">
        <v>-79.748080999999999</v>
      </c>
      <c r="G14" s="60">
        <v>21.577728391433972</v>
      </c>
      <c r="H14" s="61">
        <v>43655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1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20">
        <v>0</v>
      </c>
      <c r="AX14" s="20">
        <v>0</v>
      </c>
      <c r="AY14" s="20">
        <v>0</v>
      </c>
      <c r="AZ14" s="20">
        <v>0</v>
      </c>
      <c r="BA14" s="20">
        <v>0</v>
      </c>
      <c r="BB14" s="73"/>
      <c r="BC14" s="73"/>
      <c r="BD14" s="73"/>
      <c r="BE14" s="73"/>
      <c r="BF14" s="73"/>
      <c r="BG14" s="59">
        <f t="shared" si="0"/>
        <v>4</v>
      </c>
      <c r="BH14" s="59">
        <v>3</v>
      </c>
      <c r="BI14" s="59">
        <v>0</v>
      </c>
      <c r="BJ14" s="59">
        <v>7</v>
      </c>
      <c r="BL14" s="59" t="s">
        <v>101</v>
      </c>
      <c r="BP14" s="59">
        <f t="shared" si="1"/>
        <v>0</v>
      </c>
      <c r="BQ14" s="59">
        <f t="shared" si="2"/>
        <v>0</v>
      </c>
      <c r="BR14" s="59">
        <f t="shared" si="3"/>
        <v>0</v>
      </c>
      <c r="BS14" s="59" t="e">
        <f>#REF!+#REF!+AD14</f>
        <v>#REF!</v>
      </c>
      <c r="BT14" s="59">
        <f t="shared" si="4"/>
        <v>0</v>
      </c>
      <c r="BU14" s="59" t="e">
        <f>#REF!+#REF!+#REF!+#REF!+#REF!+#REF!+#REF!+#REF!+#REF!+#REF!</f>
        <v>#REF!</v>
      </c>
      <c r="BV14" s="59">
        <f t="shared" si="5"/>
        <v>0</v>
      </c>
      <c r="BW14" s="59">
        <f t="shared" si="6"/>
        <v>0</v>
      </c>
      <c r="BX14" s="59">
        <f t="shared" si="7"/>
        <v>0</v>
      </c>
      <c r="BY14" s="59">
        <f t="shared" si="8"/>
        <v>0</v>
      </c>
      <c r="BZ14" s="59">
        <f t="shared" si="9"/>
        <v>0</v>
      </c>
      <c r="CB14" s="59">
        <f t="shared" si="10"/>
        <v>0</v>
      </c>
      <c r="CD14" s="59" t="e">
        <f>AJ14+AK14+AC14+AM14+I14+AL14+#REF!+J14+AE14+AG14+AH14+L14+#REF!+N14+M14+#REF!+AQ14+#REF!+AF14+AI14+#REF!+AN14+AD14+AO14+P14+#REF!+AZ14+#REF!+AP14+#REF!+#REF!+#REF!+#REF!+BA14+#REF!+K14</f>
        <v>#REF!</v>
      </c>
      <c r="CF14" s="59">
        <f t="shared" si="11"/>
        <v>0</v>
      </c>
      <c r="CG14" s="59" t="e">
        <f t="shared" si="12"/>
        <v>#REF!</v>
      </c>
      <c r="CH14" s="59">
        <f t="shared" si="13"/>
        <v>1</v>
      </c>
      <c r="CJ14" s="59">
        <f t="shared" si="14"/>
        <v>0</v>
      </c>
      <c r="CK14" s="59" t="e">
        <f>#REF!+AE14+AG14+AH14+#REF!+#REF!+AQ14+#REF!+AI14+#REF!+AD14+P14+#REF!+#REF!+#REF!+#REF!+#REF!+#REF!+#REF!</f>
        <v>#REF!</v>
      </c>
      <c r="CL14" s="59">
        <f t="shared" si="15"/>
        <v>1</v>
      </c>
      <c r="CN14" s="59">
        <f t="shared" si="16"/>
        <v>0</v>
      </c>
      <c r="CO14" s="59">
        <f t="shared" si="17"/>
        <v>0</v>
      </c>
    </row>
    <row r="15" spans="1:93" s="59" customFormat="1" ht="14.4" x14ac:dyDescent="0.3">
      <c r="A15" s="60" t="s">
        <v>278</v>
      </c>
      <c r="B15" s="60" t="s">
        <v>359</v>
      </c>
      <c r="C15" s="60" t="s">
        <v>416</v>
      </c>
      <c r="D15" s="60" t="s">
        <v>82</v>
      </c>
      <c r="E15" s="60">
        <v>43.492716999999999</v>
      </c>
      <c r="F15" s="60">
        <v>-79.748080999999999</v>
      </c>
      <c r="G15" s="60">
        <v>21.577728391433972</v>
      </c>
      <c r="H15" s="61">
        <v>43655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2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73"/>
      <c r="BC15" s="73"/>
      <c r="BD15" s="73"/>
      <c r="BE15" s="73"/>
      <c r="BF15" s="73"/>
      <c r="BG15" s="59">
        <f t="shared" si="0"/>
        <v>2</v>
      </c>
      <c r="BH15" s="59">
        <v>3</v>
      </c>
      <c r="BI15" s="59">
        <v>0</v>
      </c>
      <c r="BJ15" s="59">
        <v>5</v>
      </c>
      <c r="BL15" s="59" t="s">
        <v>112</v>
      </c>
      <c r="BP15" s="59">
        <f t="shared" si="1"/>
        <v>2</v>
      </c>
      <c r="BQ15" s="59">
        <f t="shared" si="2"/>
        <v>0</v>
      </c>
      <c r="BR15" s="59">
        <f t="shared" si="3"/>
        <v>0</v>
      </c>
      <c r="BS15" s="59" t="e">
        <f>#REF!+#REF!+AD15</f>
        <v>#REF!</v>
      </c>
      <c r="BT15" s="59">
        <f t="shared" si="4"/>
        <v>0</v>
      </c>
      <c r="BU15" s="59" t="e">
        <f>#REF!+#REF!+#REF!+#REF!+#REF!+#REF!+#REF!+#REF!+#REF!+#REF!</f>
        <v>#REF!</v>
      </c>
      <c r="BV15" s="59">
        <f t="shared" si="5"/>
        <v>0</v>
      </c>
      <c r="BW15" s="59">
        <f t="shared" si="6"/>
        <v>0</v>
      </c>
      <c r="BX15" s="59">
        <f t="shared" si="7"/>
        <v>0</v>
      </c>
      <c r="BY15" s="59">
        <f t="shared" si="8"/>
        <v>0</v>
      </c>
      <c r="BZ15" s="59">
        <f t="shared" si="9"/>
        <v>0</v>
      </c>
      <c r="CB15" s="59">
        <f t="shared" si="10"/>
        <v>2</v>
      </c>
      <c r="CD15" s="59" t="e">
        <f>AJ15+AK15+AC15+AM15+I15+AL15+#REF!+J15+AE15+AG15+AH15+L15+#REF!+N15+M15+#REF!+AQ15+#REF!+AF15+AI15+#REF!+AN15+AD15+AO15+P15+#REF!+AZ15+#REF!+AP15+#REF!+#REF!+#REF!+#REF!+BA15+#REF!+K15</f>
        <v>#REF!</v>
      </c>
      <c r="CF15" s="59">
        <f t="shared" si="11"/>
        <v>2</v>
      </c>
      <c r="CG15" s="59" t="e">
        <f t="shared" si="12"/>
        <v>#REF!</v>
      </c>
      <c r="CH15" s="59">
        <f t="shared" si="13"/>
        <v>0</v>
      </c>
      <c r="CJ15" s="59">
        <f t="shared" si="14"/>
        <v>2</v>
      </c>
      <c r="CK15" s="59" t="e">
        <f>#REF!+AE15+AG15+AH15+#REF!+#REF!+AQ15+#REF!+AI15+#REF!+AD15+P15+#REF!+#REF!+#REF!+#REF!+#REF!+#REF!+#REF!</f>
        <v>#REF!</v>
      </c>
      <c r="CL15" s="59">
        <f t="shared" si="15"/>
        <v>0</v>
      </c>
      <c r="CN15" s="59">
        <f t="shared" si="16"/>
        <v>1</v>
      </c>
      <c r="CO15" s="59">
        <f t="shared" si="17"/>
        <v>1</v>
      </c>
    </row>
    <row r="16" spans="1:93" s="59" customFormat="1" ht="14.4" x14ac:dyDescent="0.3">
      <c r="A16" s="60" t="s">
        <v>278</v>
      </c>
      <c r="B16" s="60" t="s">
        <v>359</v>
      </c>
      <c r="C16" s="60" t="s">
        <v>416</v>
      </c>
      <c r="D16" s="60" t="s">
        <v>83</v>
      </c>
      <c r="E16" s="60">
        <v>43.492716999999999</v>
      </c>
      <c r="F16" s="60">
        <v>-79.748080999999999</v>
      </c>
      <c r="G16" s="60">
        <v>21.577728391433972</v>
      </c>
      <c r="H16" s="61">
        <v>43655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20">
        <v>0</v>
      </c>
      <c r="BB16" s="73"/>
      <c r="BC16" s="73"/>
      <c r="BD16" s="73"/>
      <c r="BE16" s="73"/>
      <c r="BF16" s="73"/>
      <c r="BG16" s="59">
        <f t="shared" si="0"/>
        <v>2</v>
      </c>
      <c r="BH16" s="59">
        <v>4</v>
      </c>
      <c r="BI16" s="59">
        <v>0</v>
      </c>
      <c r="BJ16" s="59">
        <v>6</v>
      </c>
      <c r="BP16" s="59">
        <f t="shared" si="1"/>
        <v>0</v>
      </c>
      <c r="BQ16" s="59">
        <f t="shared" si="2"/>
        <v>0</v>
      </c>
      <c r="BR16" s="59">
        <f t="shared" si="3"/>
        <v>0</v>
      </c>
      <c r="BS16" s="59" t="e">
        <f>#REF!+#REF!+AD16</f>
        <v>#REF!</v>
      </c>
      <c r="BT16" s="59">
        <f t="shared" si="4"/>
        <v>0</v>
      </c>
      <c r="BU16" s="59" t="e">
        <f>#REF!+#REF!+#REF!+#REF!+#REF!+#REF!+#REF!+#REF!+#REF!+#REF!</f>
        <v>#REF!</v>
      </c>
      <c r="BV16" s="59">
        <f t="shared" si="5"/>
        <v>0</v>
      </c>
      <c r="BW16" s="59">
        <f t="shared" si="6"/>
        <v>0</v>
      </c>
      <c r="BX16" s="59">
        <f t="shared" si="7"/>
        <v>0</v>
      </c>
      <c r="BY16" s="59">
        <f t="shared" si="8"/>
        <v>0</v>
      </c>
      <c r="BZ16" s="59">
        <f t="shared" si="9"/>
        <v>0</v>
      </c>
      <c r="CB16" s="59">
        <f t="shared" si="10"/>
        <v>0</v>
      </c>
      <c r="CD16" s="59" t="e">
        <f>AJ16+AK16+AC16+AM16+I16+AL16+#REF!+J16+AE16+AG16+AH16+L16+#REF!+N16+M16+#REF!+AQ16+#REF!+AF16+AI16+#REF!+AN16+AD16+AO16+P16+#REF!+AZ16+#REF!+AP16+#REF!+#REF!+#REF!+#REF!+BA16+#REF!+K16</f>
        <v>#REF!</v>
      </c>
      <c r="CF16" s="59">
        <f t="shared" si="11"/>
        <v>0</v>
      </c>
      <c r="CG16" s="59" t="e">
        <f t="shared" si="12"/>
        <v>#REF!</v>
      </c>
      <c r="CH16" s="59">
        <f t="shared" si="13"/>
        <v>0</v>
      </c>
      <c r="CJ16" s="59">
        <f t="shared" si="14"/>
        <v>0</v>
      </c>
      <c r="CK16" s="59" t="e">
        <f>#REF!+AE16+AG16+AH16+#REF!+#REF!+AQ16+#REF!+AI16+#REF!+AD16+P16+#REF!+#REF!+#REF!+#REF!+#REF!+#REF!+#REF!</f>
        <v>#REF!</v>
      </c>
      <c r="CL16" s="59">
        <f t="shared" si="15"/>
        <v>0</v>
      </c>
      <c r="CN16" s="59">
        <f t="shared" si="16"/>
        <v>0</v>
      </c>
      <c r="CO16" s="59">
        <f t="shared" si="17"/>
        <v>0</v>
      </c>
    </row>
    <row r="17" spans="1:93" s="59" customFormat="1" ht="14.4" x14ac:dyDescent="0.3">
      <c r="A17" s="60" t="s">
        <v>277</v>
      </c>
      <c r="B17" s="60" t="s">
        <v>360</v>
      </c>
      <c r="C17" s="60" t="s">
        <v>416</v>
      </c>
      <c r="D17" s="60" t="s">
        <v>79</v>
      </c>
      <c r="E17" s="60">
        <v>43.438668999999997</v>
      </c>
      <c r="F17" s="60">
        <v>-79.780878000000001</v>
      </c>
      <c r="G17" s="60">
        <v>25.047446263536923</v>
      </c>
      <c r="H17" s="61">
        <v>43655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2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0</v>
      </c>
      <c r="AY17" s="20">
        <v>0</v>
      </c>
      <c r="AZ17" s="20">
        <v>0</v>
      </c>
      <c r="BA17" s="20">
        <v>0</v>
      </c>
      <c r="BB17" s="73"/>
      <c r="BC17" s="73"/>
      <c r="BD17" s="73"/>
      <c r="BE17" s="73"/>
      <c r="BF17" s="73"/>
      <c r="BG17" s="59">
        <f t="shared" si="0"/>
        <v>1</v>
      </c>
      <c r="BH17" s="59">
        <v>1</v>
      </c>
      <c r="BI17" s="59">
        <v>0</v>
      </c>
      <c r="BJ17" s="59">
        <v>2</v>
      </c>
      <c r="BL17" s="59" t="s">
        <v>113</v>
      </c>
      <c r="BP17" s="59">
        <f t="shared" si="1"/>
        <v>0</v>
      </c>
      <c r="BQ17" s="59">
        <f t="shared" si="2"/>
        <v>0</v>
      </c>
      <c r="BR17" s="59">
        <f t="shared" si="3"/>
        <v>0</v>
      </c>
      <c r="BS17" s="59" t="e">
        <f>#REF!+#REF!+AD17</f>
        <v>#REF!</v>
      </c>
      <c r="BT17" s="59">
        <f t="shared" si="4"/>
        <v>0</v>
      </c>
      <c r="BU17" s="59" t="e">
        <f>#REF!+#REF!+#REF!+#REF!+#REF!+#REF!+#REF!+#REF!+#REF!+#REF!</f>
        <v>#REF!</v>
      </c>
      <c r="BV17" s="59">
        <f t="shared" si="5"/>
        <v>0</v>
      </c>
      <c r="BW17" s="59">
        <f t="shared" si="6"/>
        <v>0</v>
      </c>
      <c r="BX17" s="59">
        <f t="shared" si="7"/>
        <v>0</v>
      </c>
      <c r="BY17" s="59">
        <f t="shared" si="8"/>
        <v>0</v>
      </c>
      <c r="BZ17" s="59">
        <f t="shared" si="9"/>
        <v>0</v>
      </c>
      <c r="CB17" s="59">
        <f t="shared" si="10"/>
        <v>0</v>
      </c>
      <c r="CD17" s="59" t="e">
        <f>AJ17+AK17+AC17+AM17+I17+AL17+#REF!+J17+AE17+AG17+AH17+L17+#REF!+N17+M17+#REF!+AQ17+#REF!+AF17+AI17+#REF!+AN17+AD17+AO17+P17+#REF!+AZ17+#REF!+AP17+#REF!+#REF!+#REF!+#REF!+BA17+#REF!+K17</f>
        <v>#REF!</v>
      </c>
      <c r="CF17" s="59">
        <f t="shared" si="11"/>
        <v>0</v>
      </c>
      <c r="CG17" s="59" t="e">
        <f t="shared" si="12"/>
        <v>#REF!</v>
      </c>
      <c r="CH17" s="59">
        <f t="shared" si="13"/>
        <v>2</v>
      </c>
      <c r="CJ17" s="59">
        <f t="shared" si="14"/>
        <v>0</v>
      </c>
      <c r="CK17" s="59" t="e">
        <f>#REF!+AE17+AG17+AH17+#REF!+#REF!+AQ17+#REF!+AI17+#REF!+AD17+P17+#REF!+#REF!+#REF!+#REF!+#REF!+#REF!+#REF!</f>
        <v>#REF!</v>
      </c>
      <c r="CL17" s="59">
        <f t="shared" si="15"/>
        <v>2</v>
      </c>
      <c r="CN17" s="59">
        <f t="shared" si="16"/>
        <v>0</v>
      </c>
      <c r="CO17" s="59">
        <f t="shared" si="17"/>
        <v>0</v>
      </c>
    </row>
    <row r="18" spans="1:93" s="59" customFormat="1" ht="14.4" x14ac:dyDescent="0.3">
      <c r="A18" s="60" t="s">
        <v>277</v>
      </c>
      <c r="B18" s="60" t="s">
        <v>360</v>
      </c>
      <c r="C18" s="60" t="s">
        <v>416</v>
      </c>
      <c r="D18" s="60" t="s">
        <v>82</v>
      </c>
      <c r="E18" s="60">
        <v>43.438668999999997</v>
      </c>
      <c r="F18" s="60">
        <v>-79.780878000000001</v>
      </c>
      <c r="G18" s="60">
        <v>25.047446263536923</v>
      </c>
      <c r="H18" s="61">
        <v>43655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20">
        <v>0</v>
      </c>
      <c r="AX18" s="20">
        <v>0</v>
      </c>
      <c r="AY18" s="20">
        <v>0</v>
      </c>
      <c r="AZ18" s="20">
        <v>0</v>
      </c>
      <c r="BA18" s="20">
        <v>0</v>
      </c>
      <c r="BB18" s="73"/>
      <c r="BC18" s="73"/>
      <c r="BD18" s="73"/>
      <c r="BE18" s="73"/>
      <c r="BF18" s="73"/>
      <c r="BG18" s="59">
        <f t="shared" si="0"/>
        <v>6</v>
      </c>
      <c r="BH18" s="59">
        <v>3</v>
      </c>
      <c r="BI18" s="59">
        <v>0</v>
      </c>
      <c r="BJ18" s="59">
        <v>9</v>
      </c>
      <c r="BL18" s="59" t="s">
        <v>115</v>
      </c>
      <c r="BP18" s="59">
        <f t="shared" si="1"/>
        <v>0</v>
      </c>
      <c r="BQ18" s="59">
        <f t="shared" si="2"/>
        <v>0</v>
      </c>
      <c r="BR18" s="59">
        <f t="shared" si="3"/>
        <v>0</v>
      </c>
      <c r="BS18" s="59" t="e">
        <f>#REF!+#REF!+AD18</f>
        <v>#REF!</v>
      </c>
      <c r="BT18" s="59">
        <f t="shared" si="4"/>
        <v>0</v>
      </c>
      <c r="BU18" s="59" t="e">
        <f>#REF!+#REF!+#REF!+#REF!+#REF!+#REF!+#REF!+#REF!+#REF!+#REF!</f>
        <v>#REF!</v>
      </c>
      <c r="BV18" s="59">
        <f t="shared" si="5"/>
        <v>0</v>
      </c>
      <c r="BW18" s="59">
        <f t="shared" si="6"/>
        <v>0</v>
      </c>
      <c r="BX18" s="59">
        <f t="shared" si="7"/>
        <v>0</v>
      </c>
      <c r="BY18" s="59">
        <f t="shared" si="8"/>
        <v>0</v>
      </c>
      <c r="BZ18" s="59">
        <f t="shared" si="9"/>
        <v>0</v>
      </c>
      <c r="CB18" s="59">
        <f t="shared" si="10"/>
        <v>0</v>
      </c>
      <c r="CD18" s="59" t="e">
        <f>AJ18+AK18+AC18+AM18+I18+AL18+#REF!+J18+AE18+AG18+AH18+L18+#REF!+N18+M18+#REF!+AQ18+#REF!+AF18+AI18+#REF!+AN18+AD18+AO18+P18+#REF!+AZ18+#REF!+AP18+#REF!+#REF!+#REF!+#REF!+BA18+#REF!+K18</f>
        <v>#REF!</v>
      </c>
      <c r="CF18" s="59">
        <f t="shared" si="11"/>
        <v>0</v>
      </c>
      <c r="CG18" s="59" t="e">
        <f t="shared" si="12"/>
        <v>#REF!</v>
      </c>
      <c r="CH18" s="59">
        <f t="shared" si="13"/>
        <v>0</v>
      </c>
      <c r="CJ18" s="59">
        <f t="shared" si="14"/>
        <v>0</v>
      </c>
      <c r="CK18" s="59" t="e">
        <f>#REF!+AE18+AG18+AH18+#REF!+#REF!+AQ18+#REF!+AI18+#REF!+AD18+P18+#REF!+#REF!+#REF!+#REF!+#REF!+#REF!+#REF!</f>
        <v>#REF!</v>
      </c>
      <c r="CL18" s="59">
        <f t="shared" si="15"/>
        <v>0</v>
      </c>
      <c r="CN18" s="59">
        <f t="shared" si="16"/>
        <v>0</v>
      </c>
      <c r="CO18" s="59">
        <f t="shared" si="17"/>
        <v>0</v>
      </c>
    </row>
    <row r="19" spans="1:93" s="59" customFormat="1" ht="14.4" x14ac:dyDescent="0.3">
      <c r="A19" s="60" t="s">
        <v>277</v>
      </c>
      <c r="B19" s="60" t="s">
        <v>360</v>
      </c>
      <c r="C19" s="60" t="s">
        <v>416</v>
      </c>
      <c r="D19" s="60" t="s">
        <v>83</v>
      </c>
      <c r="E19" s="60">
        <v>43.438668999999997</v>
      </c>
      <c r="F19" s="60">
        <v>-79.780878000000001</v>
      </c>
      <c r="G19" s="60">
        <v>25.047446263536923</v>
      </c>
      <c r="H19" s="61">
        <v>43655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6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0</v>
      </c>
      <c r="AY19" s="20">
        <v>0</v>
      </c>
      <c r="AZ19" s="20">
        <v>0</v>
      </c>
      <c r="BA19" s="20">
        <v>0</v>
      </c>
      <c r="BB19" s="73"/>
      <c r="BC19" s="73"/>
      <c r="BD19" s="73"/>
      <c r="BE19" s="73"/>
      <c r="BF19" s="73"/>
      <c r="BG19" s="59">
        <f t="shared" si="0"/>
        <v>3</v>
      </c>
      <c r="BH19" s="59">
        <v>2</v>
      </c>
      <c r="BI19" s="59">
        <v>0</v>
      </c>
      <c r="BJ19" s="59">
        <v>5</v>
      </c>
      <c r="BP19" s="59">
        <f t="shared" si="1"/>
        <v>0</v>
      </c>
      <c r="BQ19" s="59">
        <f t="shared" si="2"/>
        <v>0</v>
      </c>
      <c r="BR19" s="59">
        <f t="shared" si="3"/>
        <v>0</v>
      </c>
      <c r="BS19" s="59" t="e">
        <f>#REF!+#REF!+AD19</f>
        <v>#REF!</v>
      </c>
      <c r="BT19" s="59">
        <f t="shared" si="4"/>
        <v>0</v>
      </c>
      <c r="BU19" s="59" t="e">
        <f>#REF!+#REF!+#REF!+#REF!+#REF!+#REF!+#REF!+#REF!+#REF!+#REF!</f>
        <v>#REF!</v>
      </c>
      <c r="BV19" s="59">
        <f t="shared" si="5"/>
        <v>0</v>
      </c>
      <c r="BW19" s="59">
        <f t="shared" si="6"/>
        <v>0</v>
      </c>
      <c r="BX19" s="59">
        <f t="shared" si="7"/>
        <v>0</v>
      </c>
      <c r="BY19" s="59">
        <f t="shared" si="8"/>
        <v>0</v>
      </c>
      <c r="BZ19" s="59">
        <f t="shared" si="9"/>
        <v>0</v>
      </c>
      <c r="CB19" s="59">
        <f t="shared" si="10"/>
        <v>0</v>
      </c>
      <c r="CD19" s="59" t="e">
        <f>AJ19+AK19+AC19+AM19+I19+AL19+#REF!+J19+AE19+AG19+AH19+L19+#REF!+N19+M19+#REF!+AQ19+#REF!+AF19+AI19+#REF!+AN19+AD19+AO19+P19+#REF!+AZ19+#REF!+AP19+#REF!+#REF!+#REF!+#REF!+BA19+#REF!+K19</f>
        <v>#REF!</v>
      </c>
      <c r="CF19" s="59">
        <f t="shared" si="11"/>
        <v>0</v>
      </c>
      <c r="CG19" s="59" t="e">
        <f t="shared" si="12"/>
        <v>#REF!</v>
      </c>
      <c r="CH19" s="59">
        <f t="shared" si="13"/>
        <v>6</v>
      </c>
      <c r="CJ19" s="59">
        <f t="shared" si="14"/>
        <v>0</v>
      </c>
      <c r="CK19" s="59" t="e">
        <f>#REF!+AE19+AG19+AH19+#REF!+#REF!+AQ19+#REF!+AI19+#REF!+AD19+P19+#REF!+#REF!+#REF!+#REF!+#REF!+#REF!+#REF!</f>
        <v>#REF!</v>
      </c>
      <c r="CL19" s="59">
        <f t="shared" si="15"/>
        <v>6</v>
      </c>
      <c r="CN19" s="59">
        <f t="shared" si="16"/>
        <v>0</v>
      </c>
      <c r="CO19" s="59">
        <f t="shared" si="17"/>
        <v>0</v>
      </c>
    </row>
    <row r="20" spans="1:93" s="59" customFormat="1" ht="14.4" x14ac:dyDescent="0.3">
      <c r="A20" s="60" t="s">
        <v>256</v>
      </c>
      <c r="B20" s="60" t="s">
        <v>361</v>
      </c>
      <c r="C20" s="60" t="s">
        <v>416</v>
      </c>
      <c r="D20" s="60" t="s">
        <v>79</v>
      </c>
      <c r="E20" s="60">
        <v>43.433301999999998</v>
      </c>
      <c r="F20" s="60">
        <v>-79.902403000000007</v>
      </c>
      <c r="G20" s="60">
        <v>30.324324798716887</v>
      </c>
      <c r="H20" s="61">
        <v>43649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3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20">
        <v>0</v>
      </c>
      <c r="BB20" s="73"/>
      <c r="BC20" s="73"/>
      <c r="BD20" s="73"/>
      <c r="BE20" s="73"/>
      <c r="BF20" s="73"/>
      <c r="BG20" s="59" t="e">
        <f t="shared" si="0"/>
        <v>#VALUE!</v>
      </c>
      <c r="BH20" s="59" t="s">
        <v>80</v>
      </c>
      <c r="BI20" s="59" t="s">
        <v>80</v>
      </c>
      <c r="BJ20" s="59" t="s">
        <v>80</v>
      </c>
      <c r="BP20" s="59">
        <f t="shared" si="1"/>
        <v>3</v>
      </c>
      <c r="BQ20" s="59">
        <f t="shared" si="2"/>
        <v>0</v>
      </c>
      <c r="BR20" s="59">
        <f t="shared" si="3"/>
        <v>0</v>
      </c>
      <c r="BS20" s="59" t="e">
        <f>#REF!+#REF!+AD20</f>
        <v>#REF!</v>
      </c>
      <c r="BT20" s="59">
        <f t="shared" si="4"/>
        <v>0</v>
      </c>
      <c r="BU20" s="59" t="e">
        <f>#REF!+#REF!+#REF!+#REF!+#REF!+#REF!+#REF!+#REF!+#REF!+#REF!</f>
        <v>#REF!</v>
      </c>
      <c r="BV20" s="59">
        <f t="shared" si="5"/>
        <v>0</v>
      </c>
      <c r="BW20" s="59">
        <f t="shared" si="6"/>
        <v>0</v>
      </c>
      <c r="BX20" s="59">
        <f t="shared" si="7"/>
        <v>0</v>
      </c>
      <c r="BY20" s="59">
        <f t="shared" si="8"/>
        <v>0</v>
      </c>
      <c r="BZ20" s="59">
        <f t="shared" si="9"/>
        <v>0</v>
      </c>
      <c r="CB20" s="59">
        <f t="shared" si="10"/>
        <v>3</v>
      </c>
      <c r="CD20" s="59" t="e">
        <f>AJ20+AK20+AC20+AM20+I20+AL20+#REF!+J20+AE20+AG20+AH20+L20+#REF!+N20+M20+#REF!+AQ20+#REF!+AF20+AI20+#REF!+AN20+AD20+AO20+P20+#REF!+AZ20+#REF!+AP20+#REF!+#REF!+#REF!+#REF!+BA20+#REF!+K20</f>
        <v>#REF!</v>
      </c>
      <c r="CF20" s="59">
        <f t="shared" si="11"/>
        <v>3</v>
      </c>
      <c r="CG20" s="59" t="e">
        <f t="shared" si="12"/>
        <v>#REF!</v>
      </c>
      <c r="CH20" s="59">
        <f t="shared" si="13"/>
        <v>0</v>
      </c>
      <c r="CJ20" s="59">
        <f t="shared" si="14"/>
        <v>3</v>
      </c>
      <c r="CK20" s="59" t="e">
        <f>#REF!+AE20+AG20+AH20+#REF!+#REF!+AQ20+#REF!+AI20+#REF!+AD20+P20+#REF!+#REF!+#REF!+#REF!+#REF!+#REF!+#REF!</f>
        <v>#REF!</v>
      </c>
      <c r="CL20" s="59">
        <f t="shared" si="15"/>
        <v>0</v>
      </c>
      <c r="CN20" s="59">
        <f t="shared" si="16"/>
        <v>1</v>
      </c>
      <c r="CO20" s="59">
        <f t="shared" si="17"/>
        <v>1</v>
      </c>
    </row>
    <row r="21" spans="1:93" s="59" customFormat="1" ht="14.4" x14ac:dyDescent="0.3">
      <c r="A21" s="60" t="s">
        <v>256</v>
      </c>
      <c r="B21" s="60" t="s">
        <v>361</v>
      </c>
      <c r="C21" s="60" t="s">
        <v>416</v>
      </c>
      <c r="D21" s="60" t="s">
        <v>82</v>
      </c>
      <c r="E21" s="60">
        <v>43.433301999999998</v>
      </c>
      <c r="F21" s="60">
        <v>-79.902403000000007</v>
      </c>
      <c r="G21" s="60">
        <v>30.324324798716887</v>
      </c>
      <c r="H21" s="61">
        <v>43649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1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3</v>
      </c>
      <c r="AK21" s="20">
        <v>2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0">
        <v>0</v>
      </c>
      <c r="AX21" s="20">
        <v>0</v>
      </c>
      <c r="AY21" s="20">
        <v>0</v>
      </c>
      <c r="AZ21" s="20">
        <v>0</v>
      </c>
      <c r="BA21" s="20">
        <v>0</v>
      </c>
      <c r="BB21" s="73"/>
      <c r="BC21" s="73"/>
      <c r="BD21" s="73"/>
      <c r="BE21" s="73"/>
      <c r="BF21" s="73"/>
      <c r="BG21" s="59">
        <f t="shared" si="0"/>
        <v>2</v>
      </c>
      <c r="BH21" s="59">
        <v>3</v>
      </c>
      <c r="BI21" s="59">
        <v>0</v>
      </c>
      <c r="BJ21" s="59">
        <v>5</v>
      </c>
      <c r="BL21" s="59" t="s">
        <v>117</v>
      </c>
      <c r="BP21" s="59">
        <f t="shared" si="1"/>
        <v>5</v>
      </c>
      <c r="BQ21" s="59">
        <f t="shared" si="2"/>
        <v>0</v>
      </c>
      <c r="BR21" s="59">
        <f t="shared" si="3"/>
        <v>0</v>
      </c>
      <c r="BS21" s="59" t="e">
        <f>#REF!+#REF!+AD21</f>
        <v>#REF!</v>
      </c>
      <c r="BT21" s="59">
        <f t="shared" si="4"/>
        <v>0</v>
      </c>
      <c r="BU21" s="59" t="e">
        <f>#REF!+#REF!+#REF!+#REF!+#REF!+#REF!+#REF!+#REF!+#REF!+#REF!</f>
        <v>#REF!</v>
      </c>
      <c r="BV21" s="59">
        <f t="shared" si="5"/>
        <v>0</v>
      </c>
      <c r="BW21" s="59">
        <f t="shared" si="6"/>
        <v>0</v>
      </c>
      <c r="BX21" s="59">
        <f t="shared" si="7"/>
        <v>0</v>
      </c>
      <c r="BY21" s="59">
        <f t="shared" si="8"/>
        <v>0</v>
      </c>
      <c r="BZ21" s="59">
        <f t="shared" si="9"/>
        <v>0</v>
      </c>
      <c r="CB21" s="59">
        <f t="shared" si="10"/>
        <v>5</v>
      </c>
      <c r="CD21" s="59" t="e">
        <f>AJ21+AK21+AC21+AM21+I21+AL21+#REF!+J21+AE21+AG21+AH21+L21+#REF!+N21+M21+#REF!+AQ21+#REF!+AF21+AI21+#REF!+AN21+AD21+AO21+P21+#REF!+AZ21+#REF!+AP21+#REF!+#REF!+#REF!+#REF!+BA21+#REF!+K21</f>
        <v>#REF!</v>
      </c>
      <c r="CF21" s="59">
        <f t="shared" si="11"/>
        <v>5</v>
      </c>
      <c r="CG21" s="59" t="e">
        <f t="shared" si="12"/>
        <v>#REF!</v>
      </c>
      <c r="CH21" s="59">
        <f t="shared" si="13"/>
        <v>1</v>
      </c>
      <c r="CJ21" s="59">
        <f t="shared" si="14"/>
        <v>5</v>
      </c>
      <c r="CK21" s="59" t="e">
        <f>#REF!+AE21+AG21+AH21+#REF!+#REF!+AQ21+#REF!+AI21+#REF!+AD21+P21+#REF!+#REF!+#REF!+#REF!+#REF!+#REF!+#REF!</f>
        <v>#REF!</v>
      </c>
      <c r="CL21" s="59">
        <f t="shared" si="15"/>
        <v>1</v>
      </c>
      <c r="CN21" s="59">
        <f t="shared" si="16"/>
        <v>1</v>
      </c>
      <c r="CO21" s="59">
        <f t="shared" si="17"/>
        <v>1</v>
      </c>
    </row>
    <row r="22" spans="1:93" s="59" customFormat="1" ht="14.4" x14ac:dyDescent="0.3">
      <c r="A22" s="60" t="s">
        <v>256</v>
      </c>
      <c r="B22" s="60" t="s">
        <v>361</v>
      </c>
      <c r="C22" s="60" t="s">
        <v>416</v>
      </c>
      <c r="D22" s="60" t="s">
        <v>83</v>
      </c>
      <c r="E22" s="60">
        <v>43.433301999999998</v>
      </c>
      <c r="F22" s="60">
        <v>-79.902403000000007</v>
      </c>
      <c r="G22" s="60">
        <v>30.324324798716887</v>
      </c>
      <c r="H22" s="61">
        <v>43649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20">
        <v>0</v>
      </c>
      <c r="AI22" s="20">
        <v>0</v>
      </c>
      <c r="AJ22" s="20">
        <v>1</v>
      </c>
      <c r="AK22" s="20">
        <v>0</v>
      </c>
      <c r="AL22" s="20">
        <v>0</v>
      </c>
      <c r="AM22" s="20">
        <v>0</v>
      </c>
      <c r="AN22" s="20">
        <v>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20">
        <v>0</v>
      </c>
      <c r="AW22" s="20">
        <v>0</v>
      </c>
      <c r="AX22" s="20">
        <v>0</v>
      </c>
      <c r="AY22" s="20">
        <v>0</v>
      </c>
      <c r="AZ22" s="20">
        <v>0</v>
      </c>
      <c r="BA22" s="20">
        <v>0</v>
      </c>
      <c r="BB22" s="73"/>
      <c r="BC22" s="73"/>
      <c r="BD22" s="73"/>
      <c r="BE22" s="73"/>
      <c r="BF22" s="73"/>
      <c r="BG22" s="59">
        <f t="shared" si="0"/>
        <v>6</v>
      </c>
      <c r="BH22" s="59">
        <v>3</v>
      </c>
      <c r="BI22" s="59">
        <v>0</v>
      </c>
      <c r="BJ22" s="59">
        <v>9</v>
      </c>
      <c r="BL22" s="59" t="s">
        <v>119</v>
      </c>
      <c r="BP22" s="59">
        <f t="shared" si="1"/>
        <v>1</v>
      </c>
      <c r="BQ22" s="59">
        <f t="shared" si="2"/>
        <v>0</v>
      </c>
      <c r="BR22" s="59">
        <f t="shared" si="3"/>
        <v>0</v>
      </c>
      <c r="BS22" s="59" t="e">
        <f>#REF!+#REF!+AD22</f>
        <v>#REF!</v>
      </c>
      <c r="BT22" s="59">
        <f t="shared" si="4"/>
        <v>0</v>
      </c>
      <c r="BU22" s="59" t="e">
        <f>#REF!+#REF!+#REF!+#REF!+#REF!+#REF!+#REF!+#REF!+#REF!+#REF!</f>
        <v>#REF!</v>
      </c>
      <c r="BV22" s="59">
        <f t="shared" si="5"/>
        <v>0</v>
      </c>
      <c r="BW22" s="59">
        <f t="shared" si="6"/>
        <v>0</v>
      </c>
      <c r="BX22" s="59">
        <f t="shared" si="7"/>
        <v>0</v>
      </c>
      <c r="BY22" s="59">
        <f t="shared" si="8"/>
        <v>0</v>
      </c>
      <c r="BZ22" s="59">
        <f t="shared" si="9"/>
        <v>0</v>
      </c>
      <c r="CB22" s="59">
        <f t="shared" si="10"/>
        <v>1</v>
      </c>
      <c r="CD22" s="59" t="e">
        <f>AJ22+AK22+AC22+AM22+I22+AL22+#REF!+J22+AE22+AG22+AH22+L22+#REF!+N22+M22+#REF!+AQ22+#REF!+AF22+AI22+#REF!+AN22+AD22+AO22+P22+#REF!+AZ22+#REF!+AP22+#REF!+#REF!+#REF!+#REF!+BA22+#REF!+K22</f>
        <v>#REF!</v>
      </c>
      <c r="CF22" s="59">
        <f t="shared" si="11"/>
        <v>1</v>
      </c>
      <c r="CG22" s="59" t="e">
        <f t="shared" si="12"/>
        <v>#REF!</v>
      </c>
      <c r="CH22" s="59">
        <f t="shared" si="13"/>
        <v>0</v>
      </c>
      <c r="CJ22" s="59">
        <f t="shared" si="14"/>
        <v>1</v>
      </c>
      <c r="CK22" s="59" t="e">
        <f>#REF!+AE22+AG22+AH22+#REF!+#REF!+AQ22+#REF!+AI22+#REF!+AD22+P22+#REF!+#REF!+#REF!+#REF!+#REF!+#REF!+#REF!</f>
        <v>#REF!</v>
      </c>
      <c r="CL22" s="59">
        <f t="shared" si="15"/>
        <v>0</v>
      </c>
      <c r="CN22" s="59">
        <f t="shared" si="16"/>
        <v>1</v>
      </c>
      <c r="CO22" s="59">
        <f t="shared" si="17"/>
        <v>1</v>
      </c>
    </row>
    <row r="23" spans="1:93" s="59" customFormat="1" ht="14.4" x14ac:dyDescent="0.3">
      <c r="A23" s="60" t="s">
        <v>292</v>
      </c>
      <c r="B23" s="60" t="s">
        <v>362</v>
      </c>
      <c r="C23" s="60" t="s">
        <v>416</v>
      </c>
      <c r="D23" s="60" t="s">
        <v>79</v>
      </c>
      <c r="E23" s="60">
        <v>43.457450999999999</v>
      </c>
      <c r="F23" s="60">
        <v>-79.866815000000003</v>
      </c>
      <c r="G23" s="60">
        <v>27.942248666842435</v>
      </c>
      <c r="H23" s="61">
        <v>43661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">
        <v>1</v>
      </c>
      <c r="AD23" s="20">
        <v>0</v>
      </c>
      <c r="AE23" s="20">
        <v>0</v>
      </c>
      <c r="AF23" s="20">
        <v>0</v>
      </c>
      <c r="AG23" s="20">
        <v>0</v>
      </c>
      <c r="AH23" s="20"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20">
        <v>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20">
        <v>0</v>
      </c>
      <c r="AW23" s="20">
        <v>0</v>
      </c>
      <c r="AX23" s="20">
        <v>0</v>
      </c>
      <c r="AY23" s="20">
        <v>0</v>
      </c>
      <c r="AZ23" s="20">
        <v>0</v>
      </c>
      <c r="BA23" s="20">
        <v>0</v>
      </c>
      <c r="BB23" s="73"/>
      <c r="BC23" s="73"/>
      <c r="BD23" s="73"/>
      <c r="BE23" s="73"/>
      <c r="BF23" s="73"/>
      <c r="BG23" s="59">
        <f t="shared" si="0"/>
        <v>2</v>
      </c>
      <c r="BH23" s="59">
        <v>2</v>
      </c>
      <c r="BI23" s="59">
        <v>0</v>
      </c>
      <c r="BJ23" s="59">
        <v>4</v>
      </c>
      <c r="BL23" s="59" t="s">
        <v>120</v>
      </c>
      <c r="BP23" s="59">
        <f t="shared" si="1"/>
        <v>0</v>
      </c>
      <c r="BQ23" s="59">
        <f t="shared" si="2"/>
        <v>0</v>
      </c>
      <c r="BR23" s="59">
        <f t="shared" si="3"/>
        <v>0</v>
      </c>
      <c r="BS23" s="59" t="e">
        <f>#REF!+#REF!+AD23</f>
        <v>#REF!</v>
      </c>
      <c r="BT23" s="59">
        <f t="shared" si="4"/>
        <v>0</v>
      </c>
      <c r="BU23" s="59" t="e">
        <f>#REF!+#REF!+#REF!+#REF!+#REF!+#REF!+#REF!+#REF!+#REF!+#REF!</f>
        <v>#REF!</v>
      </c>
      <c r="BV23" s="59">
        <f t="shared" si="5"/>
        <v>0</v>
      </c>
      <c r="BW23" s="59">
        <f t="shared" si="6"/>
        <v>0</v>
      </c>
      <c r="BX23" s="59">
        <f t="shared" si="7"/>
        <v>0</v>
      </c>
      <c r="BY23" s="59">
        <f t="shared" si="8"/>
        <v>0</v>
      </c>
      <c r="BZ23" s="59">
        <f t="shared" si="9"/>
        <v>0</v>
      </c>
      <c r="CB23" s="59">
        <f t="shared" si="10"/>
        <v>0</v>
      </c>
      <c r="CD23" s="59" t="e">
        <f>AJ23+AK23+AC23+AM23+I23+AL23+#REF!+J23+AE23+AG23+AH23+L23+#REF!+N23+M23+#REF!+AQ23+#REF!+AF23+AI23+#REF!+AN23+AD23+AO23+P23+#REF!+AZ23+#REF!+AP23+#REF!+#REF!+#REF!+#REF!+BA23+#REF!+K23</f>
        <v>#REF!</v>
      </c>
      <c r="CF23" s="59">
        <f t="shared" si="11"/>
        <v>0</v>
      </c>
      <c r="CG23" s="59" t="e">
        <f t="shared" si="12"/>
        <v>#REF!</v>
      </c>
      <c r="CH23" s="59">
        <f t="shared" si="13"/>
        <v>1</v>
      </c>
      <c r="CJ23" s="59">
        <f t="shared" si="14"/>
        <v>0</v>
      </c>
      <c r="CK23" s="59" t="e">
        <f>#REF!+AE23+AG23+AH23+#REF!+#REF!+AQ23+#REF!+AI23+#REF!+AD23+P23+#REF!+#REF!+#REF!+#REF!+#REF!+#REF!+#REF!</f>
        <v>#REF!</v>
      </c>
      <c r="CL23" s="59">
        <f t="shared" si="15"/>
        <v>1</v>
      </c>
      <c r="CN23" s="59">
        <f t="shared" si="16"/>
        <v>0</v>
      </c>
      <c r="CO23" s="59">
        <f t="shared" si="17"/>
        <v>0</v>
      </c>
    </row>
    <row r="24" spans="1:93" s="59" customFormat="1" ht="14.4" x14ac:dyDescent="0.3">
      <c r="A24" s="60" t="s">
        <v>292</v>
      </c>
      <c r="B24" s="60" t="s">
        <v>362</v>
      </c>
      <c r="C24" s="60" t="s">
        <v>416</v>
      </c>
      <c r="D24" s="60" t="s">
        <v>82</v>
      </c>
      <c r="E24" s="60">
        <v>43.457450999999999</v>
      </c>
      <c r="F24" s="60">
        <v>-79.866815000000003</v>
      </c>
      <c r="G24" s="60">
        <v>27.942248666842435</v>
      </c>
      <c r="H24" s="61">
        <v>43661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 s="20">
        <v>0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20">
        <v>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20">
        <v>0</v>
      </c>
      <c r="AW24" s="20">
        <v>0</v>
      </c>
      <c r="AX24" s="20">
        <v>0</v>
      </c>
      <c r="AY24" s="20">
        <v>0</v>
      </c>
      <c r="AZ24" s="20">
        <v>0</v>
      </c>
      <c r="BA24" s="20">
        <v>0</v>
      </c>
      <c r="BB24" s="73"/>
      <c r="BC24" s="73"/>
      <c r="BD24" s="73"/>
      <c r="BE24" s="73"/>
      <c r="BF24" s="73"/>
      <c r="BG24" s="59">
        <f t="shared" si="0"/>
        <v>3</v>
      </c>
      <c r="BH24" s="59">
        <v>3</v>
      </c>
      <c r="BI24" s="59">
        <v>0</v>
      </c>
      <c r="BJ24" s="59">
        <v>6</v>
      </c>
      <c r="BL24" s="59" t="s">
        <v>121</v>
      </c>
      <c r="BP24" s="59">
        <f t="shared" si="1"/>
        <v>0</v>
      </c>
      <c r="BQ24" s="59">
        <f t="shared" si="2"/>
        <v>0</v>
      </c>
      <c r="BR24" s="59">
        <f t="shared" si="3"/>
        <v>0</v>
      </c>
      <c r="BS24" s="59" t="e">
        <f>#REF!+#REF!+AD24</f>
        <v>#REF!</v>
      </c>
      <c r="BT24" s="59">
        <f t="shared" si="4"/>
        <v>0</v>
      </c>
      <c r="BU24" s="59" t="e">
        <f>#REF!+#REF!+#REF!+#REF!+#REF!+#REF!+#REF!+#REF!+#REF!+#REF!</f>
        <v>#REF!</v>
      </c>
      <c r="BV24" s="59">
        <f t="shared" si="5"/>
        <v>0</v>
      </c>
      <c r="BW24" s="59">
        <f t="shared" si="6"/>
        <v>0</v>
      </c>
      <c r="BX24" s="59">
        <f t="shared" si="7"/>
        <v>0</v>
      </c>
      <c r="BY24" s="59">
        <f t="shared" si="8"/>
        <v>0</v>
      </c>
      <c r="BZ24" s="59">
        <f t="shared" si="9"/>
        <v>0</v>
      </c>
      <c r="CB24" s="59">
        <f t="shared" si="10"/>
        <v>0</v>
      </c>
      <c r="CD24" s="59" t="e">
        <f>AJ24+AK24+AC24+AM24+I24+AL24+#REF!+J24+AE24+AG24+AH24+L24+#REF!+N24+M24+#REF!+AQ24+#REF!+AF24+AI24+#REF!+AN24+AD24+AO24+P24+#REF!+AZ24+#REF!+AP24+#REF!+#REF!+#REF!+#REF!+BA24+#REF!+K24</f>
        <v>#REF!</v>
      </c>
      <c r="CF24" s="59">
        <f t="shared" si="11"/>
        <v>0</v>
      </c>
      <c r="CG24" s="59" t="e">
        <f t="shared" si="12"/>
        <v>#REF!</v>
      </c>
      <c r="CH24" s="59">
        <f t="shared" si="13"/>
        <v>0</v>
      </c>
      <c r="CJ24" s="59">
        <f t="shared" si="14"/>
        <v>0</v>
      </c>
      <c r="CK24" s="59" t="e">
        <f>#REF!+AE24+AG24+AH24+#REF!+#REF!+AQ24+#REF!+AI24+#REF!+AD24+P24+#REF!+#REF!+#REF!+#REF!+#REF!+#REF!+#REF!</f>
        <v>#REF!</v>
      </c>
      <c r="CL24" s="59">
        <f t="shared" si="15"/>
        <v>0</v>
      </c>
      <c r="CN24" s="59">
        <f t="shared" si="16"/>
        <v>0</v>
      </c>
      <c r="CO24" s="59">
        <f t="shared" si="17"/>
        <v>0</v>
      </c>
    </row>
    <row r="25" spans="1:93" s="59" customFormat="1" ht="14.4" x14ac:dyDescent="0.3">
      <c r="A25" s="60" t="s">
        <v>292</v>
      </c>
      <c r="B25" s="60" t="s">
        <v>362</v>
      </c>
      <c r="C25" s="60" t="s">
        <v>416</v>
      </c>
      <c r="D25" s="60" t="s">
        <v>83</v>
      </c>
      <c r="E25" s="60">
        <v>43.457450999999999</v>
      </c>
      <c r="F25" s="60">
        <v>-79.866815000000003</v>
      </c>
      <c r="G25" s="60">
        <v>27.942248666842435</v>
      </c>
      <c r="H25" s="61">
        <v>43661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20">
        <v>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20">
        <v>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20">
        <v>0</v>
      </c>
      <c r="AW25" s="20">
        <v>0</v>
      </c>
      <c r="AX25" s="20">
        <v>0</v>
      </c>
      <c r="AY25" s="20">
        <v>0</v>
      </c>
      <c r="AZ25" s="20">
        <v>0</v>
      </c>
      <c r="BA25" s="20">
        <v>0</v>
      </c>
      <c r="BB25" s="73"/>
      <c r="BC25" s="73"/>
      <c r="BD25" s="73"/>
      <c r="BE25" s="73"/>
      <c r="BF25" s="73"/>
      <c r="BG25" s="59">
        <f t="shared" si="0"/>
        <v>4</v>
      </c>
      <c r="BH25" s="59">
        <v>2</v>
      </c>
      <c r="BI25" s="59">
        <v>0</v>
      </c>
      <c r="BJ25" s="59">
        <v>6</v>
      </c>
      <c r="BL25" s="59" t="s">
        <v>123</v>
      </c>
      <c r="BP25" s="59">
        <f t="shared" si="1"/>
        <v>0</v>
      </c>
      <c r="BQ25" s="59">
        <f t="shared" si="2"/>
        <v>0</v>
      </c>
      <c r="BR25" s="59">
        <f t="shared" si="3"/>
        <v>0</v>
      </c>
      <c r="BS25" s="59" t="e">
        <f>#REF!+#REF!+AD25</f>
        <v>#REF!</v>
      </c>
      <c r="BT25" s="59">
        <f t="shared" si="4"/>
        <v>0</v>
      </c>
      <c r="BU25" s="59" t="e">
        <f>#REF!+#REF!+#REF!+#REF!+#REF!+#REF!+#REF!+#REF!+#REF!+#REF!</f>
        <v>#REF!</v>
      </c>
      <c r="BV25" s="59">
        <f t="shared" si="5"/>
        <v>0</v>
      </c>
      <c r="BW25" s="59">
        <f t="shared" si="6"/>
        <v>0</v>
      </c>
      <c r="BX25" s="59">
        <f t="shared" si="7"/>
        <v>0</v>
      </c>
      <c r="BY25" s="59">
        <f t="shared" si="8"/>
        <v>0</v>
      </c>
      <c r="BZ25" s="59">
        <f t="shared" si="9"/>
        <v>0</v>
      </c>
      <c r="CB25" s="59">
        <f t="shared" si="10"/>
        <v>0</v>
      </c>
      <c r="CD25" s="59" t="e">
        <f>AJ25+AK25+AC25+AM25+I25+AL25+#REF!+J25+AE25+AG25+AH25+L25+#REF!+N25+M25+#REF!+AQ25+#REF!+AF25+AI25+#REF!+AN25+AD25+AO25+P25+#REF!+AZ25+#REF!+AP25+#REF!+#REF!+#REF!+#REF!+BA25+#REF!+K25</f>
        <v>#REF!</v>
      </c>
      <c r="CF25" s="59">
        <f t="shared" si="11"/>
        <v>0</v>
      </c>
      <c r="CG25" s="59" t="e">
        <f t="shared" si="12"/>
        <v>#REF!</v>
      </c>
      <c r="CH25" s="59">
        <f t="shared" si="13"/>
        <v>0</v>
      </c>
      <c r="CJ25" s="59">
        <f t="shared" si="14"/>
        <v>0</v>
      </c>
      <c r="CK25" s="59" t="e">
        <f>#REF!+AE25+AG25+AH25+#REF!+#REF!+AQ25+#REF!+AI25+#REF!+AD25+P25+#REF!+#REF!+#REF!+#REF!+#REF!+#REF!+#REF!</f>
        <v>#REF!</v>
      </c>
      <c r="CL25" s="59">
        <f t="shared" si="15"/>
        <v>0</v>
      </c>
      <c r="CN25" s="59">
        <f t="shared" si="16"/>
        <v>0</v>
      </c>
      <c r="CO25" s="59">
        <f t="shared" si="17"/>
        <v>0</v>
      </c>
    </row>
    <row r="26" spans="1:93" s="59" customFormat="1" ht="14.4" x14ac:dyDescent="0.3">
      <c r="A26" s="60" t="s">
        <v>279</v>
      </c>
      <c r="B26" s="60" t="s">
        <v>363</v>
      </c>
      <c r="C26" s="60" t="s">
        <v>416</v>
      </c>
      <c r="D26" s="60" t="s">
        <v>79</v>
      </c>
      <c r="E26" s="60">
        <v>43.516263000000002</v>
      </c>
      <c r="F26" s="60">
        <v>-79.779219999999995</v>
      </c>
      <c r="G26" s="60">
        <v>22.159305759509927</v>
      </c>
      <c r="H26" s="61">
        <v>43655</v>
      </c>
      <c r="I26" s="20">
        <v>0</v>
      </c>
      <c r="J26" s="20">
        <v>0</v>
      </c>
      <c r="K26" s="20">
        <v>0</v>
      </c>
      <c r="L26" s="20">
        <v>11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20">
        <v>0</v>
      </c>
      <c r="AX26" s="20">
        <v>0</v>
      </c>
      <c r="AY26" s="20">
        <v>0</v>
      </c>
      <c r="AZ26" s="20">
        <v>0</v>
      </c>
      <c r="BA26" s="20">
        <v>0</v>
      </c>
      <c r="BB26" s="73"/>
      <c r="BC26" s="73"/>
      <c r="BD26" s="73"/>
      <c r="BE26" s="73"/>
      <c r="BF26" s="73"/>
      <c r="BG26" s="59">
        <f t="shared" si="0"/>
        <v>3</v>
      </c>
      <c r="BH26" s="59">
        <v>4</v>
      </c>
      <c r="BI26" s="59">
        <v>0</v>
      </c>
      <c r="BJ26" s="59">
        <v>7</v>
      </c>
      <c r="BL26" s="59" t="s">
        <v>124</v>
      </c>
      <c r="BP26" s="59">
        <f t="shared" si="1"/>
        <v>0</v>
      </c>
      <c r="BQ26" s="59">
        <f t="shared" si="2"/>
        <v>0</v>
      </c>
      <c r="BR26" s="59">
        <f t="shared" si="3"/>
        <v>11</v>
      </c>
      <c r="BS26" s="59" t="e">
        <f>#REF!+#REF!+AD26</f>
        <v>#REF!</v>
      </c>
      <c r="BT26" s="59">
        <f t="shared" si="4"/>
        <v>0</v>
      </c>
      <c r="BU26" s="59" t="e">
        <f>#REF!+#REF!+#REF!+#REF!+#REF!+#REF!+#REF!+#REF!+#REF!+#REF!</f>
        <v>#REF!</v>
      </c>
      <c r="BV26" s="59">
        <f t="shared" si="5"/>
        <v>0</v>
      </c>
      <c r="BW26" s="59">
        <f t="shared" si="6"/>
        <v>0</v>
      </c>
      <c r="BX26" s="59">
        <f t="shared" si="7"/>
        <v>0</v>
      </c>
      <c r="BY26" s="59">
        <f t="shared" si="8"/>
        <v>0</v>
      </c>
      <c r="BZ26" s="59">
        <f t="shared" si="9"/>
        <v>0</v>
      </c>
      <c r="CB26" s="59">
        <f t="shared" si="10"/>
        <v>0</v>
      </c>
      <c r="CD26" s="59" t="e">
        <f>AJ26+AK26+AC26+AM26+I26+AL26+#REF!+J26+AE26+AG26+AH26+L26+#REF!+N26+M26+#REF!+AQ26+#REF!+AF26+AI26+#REF!+AN26+AD26+AO26+P26+#REF!+AZ26+#REF!+AP26+#REF!+#REF!+#REF!+#REF!+BA26+#REF!+K26</f>
        <v>#REF!</v>
      </c>
      <c r="CF26" s="59">
        <f t="shared" si="11"/>
        <v>11</v>
      </c>
      <c r="CG26" s="59" t="e">
        <f t="shared" si="12"/>
        <v>#REF!</v>
      </c>
      <c r="CH26" s="59">
        <f t="shared" si="13"/>
        <v>0</v>
      </c>
      <c r="CJ26" s="59">
        <f t="shared" si="14"/>
        <v>11</v>
      </c>
      <c r="CK26" s="59" t="e">
        <f>#REF!+AE26+AG26+AH26+#REF!+#REF!+AQ26+#REF!+AI26+#REF!+AD26+P26+#REF!+#REF!+#REF!+#REF!+#REF!+#REF!+#REF!</f>
        <v>#REF!</v>
      </c>
      <c r="CL26" s="59">
        <f t="shared" si="15"/>
        <v>0</v>
      </c>
      <c r="CN26" s="59">
        <f t="shared" si="16"/>
        <v>1</v>
      </c>
      <c r="CO26" s="59">
        <f t="shared" si="17"/>
        <v>1</v>
      </c>
    </row>
    <row r="27" spans="1:93" s="59" customFormat="1" ht="14.4" x14ac:dyDescent="0.3">
      <c r="A27" s="60" t="s">
        <v>279</v>
      </c>
      <c r="B27" s="60" t="s">
        <v>363</v>
      </c>
      <c r="C27" s="60" t="s">
        <v>416</v>
      </c>
      <c r="D27" s="60" t="s">
        <v>82</v>
      </c>
      <c r="E27" s="60">
        <v>43.516263000000002</v>
      </c>
      <c r="F27" s="60">
        <v>-79.779219999999995</v>
      </c>
      <c r="G27" s="60">
        <v>22.159305759509927</v>
      </c>
      <c r="H27" s="61">
        <v>43655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20">
        <v>2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20">
        <v>0</v>
      </c>
      <c r="AW27" s="20">
        <v>0</v>
      </c>
      <c r="AX27" s="20">
        <v>0</v>
      </c>
      <c r="AY27" s="20">
        <v>0</v>
      </c>
      <c r="AZ27" s="20">
        <v>0</v>
      </c>
      <c r="BA27" s="20">
        <v>0</v>
      </c>
      <c r="BB27" s="73"/>
      <c r="BC27" s="73"/>
      <c r="BD27" s="73"/>
      <c r="BE27" s="73"/>
      <c r="BF27" s="73"/>
      <c r="BG27" s="59">
        <f t="shared" si="0"/>
        <v>4</v>
      </c>
      <c r="BH27" s="59">
        <v>3</v>
      </c>
      <c r="BI27" s="59">
        <v>0</v>
      </c>
      <c r="BJ27" s="59">
        <v>7</v>
      </c>
      <c r="BP27" s="59">
        <f t="shared" si="1"/>
        <v>2</v>
      </c>
      <c r="BQ27" s="59">
        <f t="shared" si="2"/>
        <v>0</v>
      </c>
      <c r="BR27" s="59">
        <f t="shared" si="3"/>
        <v>0</v>
      </c>
      <c r="BS27" s="59" t="e">
        <f>#REF!+#REF!+AD27</f>
        <v>#REF!</v>
      </c>
      <c r="BT27" s="59">
        <f t="shared" si="4"/>
        <v>0</v>
      </c>
      <c r="BU27" s="59" t="e">
        <f>#REF!+#REF!+#REF!+#REF!+#REF!+#REF!+#REF!+#REF!+#REF!+#REF!</f>
        <v>#REF!</v>
      </c>
      <c r="BV27" s="59">
        <f t="shared" si="5"/>
        <v>0</v>
      </c>
      <c r="BW27" s="59">
        <f t="shared" si="6"/>
        <v>0</v>
      </c>
      <c r="BX27" s="59">
        <f t="shared" si="7"/>
        <v>0</v>
      </c>
      <c r="BY27" s="59">
        <f t="shared" si="8"/>
        <v>0</v>
      </c>
      <c r="BZ27" s="59">
        <f t="shared" si="9"/>
        <v>0</v>
      </c>
      <c r="CB27" s="59">
        <f t="shared" si="10"/>
        <v>2</v>
      </c>
      <c r="CD27" s="59" t="e">
        <f>AJ27+AK27+AC27+AM27+I27+AL27+#REF!+J27+AE27+AG27+AH27+L27+#REF!+N27+M27+#REF!+AQ27+#REF!+AF27+AI27+#REF!+AN27+AD27+AO27+P27+#REF!+AZ27+#REF!+AP27+#REF!+#REF!+#REF!+#REF!+BA27+#REF!+K27</f>
        <v>#REF!</v>
      </c>
      <c r="CF27" s="59">
        <f t="shared" si="11"/>
        <v>2</v>
      </c>
      <c r="CG27" s="59" t="e">
        <f t="shared" si="12"/>
        <v>#REF!</v>
      </c>
      <c r="CH27" s="59">
        <f t="shared" si="13"/>
        <v>0</v>
      </c>
      <c r="CJ27" s="59">
        <f t="shared" si="14"/>
        <v>2</v>
      </c>
      <c r="CK27" s="59" t="e">
        <f>#REF!+AE27+AG27+AH27+#REF!+#REF!+AQ27+#REF!+AI27+#REF!+AD27+P27+#REF!+#REF!+#REF!+#REF!+#REF!+#REF!+#REF!</f>
        <v>#REF!</v>
      </c>
      <c r="CL27" s="59">
        <f t="shared" si="15"/>
        <v>0</v>
      </c>
      <c r="CN27" s="59">
        <f t="shared" si="16"/>
        <v>1</v>
      </c>
      <c r="CO27" s="59">
        <f t="shared" si="17"/>
        <v>1</v>
      </c>
    </row>
    <row r="28" spans="1:93" s="59" customFormat="1" ht="14.4" x14ac:dyDescent="0.3">
      <c r="A28" s="60" t="s">
        <v>279</v>
      </c>
      <c r="B28" s="60" t="s">
        <v>363</v>
      </c>
      <c r="C28" s="60" t="s">
        <v>416</v>
      </c>
      <c r="D28" s="60" t="s">
        <v>83</v>
      </c>
      <c r="E28" s="60">
        <v>43.516263000000002</v>
      </c>
      <c r="F28" s="60">
        <v>-79.779219999999995</v>
      </c>
      <c r="G28" s="60">
        <v>22.159305759509927</v>
      </c>
      <c r="H28" s="61">
        <v>43655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20">
        <v>1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20">
        <v>0</v>
      </c>
      <c r="AW28" s="20">
        <v>0</v>
      </c>
      <c r="AX28" s="20">
        <v>0</v>
      </c>
      <c r="AY28" s="20">
        <v>0</v>
      </c>
      <c r="AZ28" s="20">
        <v>0</v>
      </c>
      <c r="BA28" s="20">
        <v>0</v>
      </c>
      <c r="BB28" s="73"/>
      <c r="BC28" s="73"/>
      <c r="BD28" s="73"/>
      <c r="BE28" s="73"/>
      <c r="BF28" s="73"/>
      <c r="BG28" s="59">
        <f t="shared" si="0"/>
        <v>4</v>
      </c>
      <c r="BH28" s="59">
        <v>5</v>
      </c>
      <c r="BI28" s="59">
        <v>0</v>
      </c>
      <c r="BJ28" s="59">
        <v>9</v>
      </c>
      <c r="BP28" s="59">
        <f t="shared" si="1"/>
        <v>1</v>
      </c>
      <c r="BQ28" s="59">
        <f t="shared" si="2"/>
        <v>0</v>
      </c>
      <c r="BR28" s="59">
        <f t="shared" si="3"/>
        <v>0</v>
      </c>
      <c r="BS28" s="59" t="e">
        <f>#REF!+#REF!+AD28</f>
        <v>#REF!</v>
      </c>
      <c r="BT28" s="59">
        <f t="shared" si="4"/>
        <v>0</v>
      </c>
      <c r="BU28" s="59" t="e">
        <f>#REF!+#REF!+#REF!+#REF!+#REF!+#REF!+#REF!+#REF!+#REF!+#REF!</f>
        <v>#REF!</v>
      </c>
      <c r="BV28" s="59">
        <f t="shared" si="5"/>
        <v>0</v>
      </c>
      <c r="BW28" s="59">
        <f t="shared" si="6"/>
        <v>0</v>
      </c>
      <c r="BX28" s="59">
        <f t="shared" si="7"/>
        <v>0</v>
      </c>
      <c r="BY28" s="59">
        <f t="shared" si="8"/>
        <v>0</v>
      </c>
      <c r="BZ28" s="59">
        <f t="shared" si="9"/>
        <v>0</v>
      </c>
      <c r="CB28" s="59">
        <f t="shared" si="10"/>
        <v>1</v>
      </c>
      <c r="CD28" s="59" t="e">
        <f>AJ28+AK28+AC28+AM28+I28+AL28+#REF!+J28+AE28+AG28+AH28+L28+#REF!+N28+M28+#REF!+AQ28+#REF!+AF28+AI28+#REF!+AN28+AD28+AO28+P28+#REF!+AZ28+#REF!+AP28+#REF!+#REF!+#REF!+#REF!+BA28+#REF!+K28</f>
        <v>#REF!</v>
      </c>
      <c r="CF28" s="59">
        <f t="shared" si="11"/>
        <v>1</v>
      </c>
      <c r="CG28" s="59" t="e">
        <f t="shared" si="12"/>
        <v>#REF!</v>
      </c>
      <c r="CH28" s="59">
        <f t="shared" si="13"/>
        <v>0</v>
      </c>
      <c r="CJ28" s="59">
        <f t="shared" si="14"/>
        <v>1</v>
      </c>
      <c r="CK28" s="59" t="e">
        <f>#REF!+AE28+AG28+AH28+#REF!+#REF!+AQ28+#REF!+AI28+#REF!+AD28+P28+#REF!+#REF!+#REF!+#REF!+#REF!+#REF!+#REF!</f>
        <v>#REF!</v>
      </c>
      <c r="CL28" s="59">
        <f t="shared" si="15"/>
        <v>0</v>
      </c>
      <c r="CN28" s="59">
        <f t="shared" si="16"/>
        <v>1</v>
      </c>
      <c r="CO28" s="59">
        <f t="shared" si="17"/>
        <v>1</v>
      </c>
    </row>
    <row r="29" spans="1:93" s="59" customFormat="1" ht="14.4" x14ac:dyDescent="0.3">
      <c r="A29" s="60" t="s">
        <v>287</v>
      </c>
      <c r="B29" s="60" t="s">
        <v>364</v>
      </c>
      <c r="C29" s="60" t="s">
        <v>415</v>
      </c>
      <c r="D29" s="60" t="s">
        <v>79</v>
      </c>
      <c r="E29" s="60">
        <v>43.589593999999998</v>
      </c>
      <c r="F29" s="60">
        <v>-79.638468000000003</v>
      </c>
      <c r="G29" s="60">
        <v>13.68268250679235</v>
      </c>
      <c r="H29" s="61">
        <v>43658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20">
        <v>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20">
        <v>0</v>
      </c>
      <c r="AW29" s="20">
        <v>0</v>
      </c>
      <c r="AX29" s="20">
        <v>0</v>
      </c>
      <c r="AY29" s="20">
        <v>0</v>
      </c>
      <c r="AZ29" s="20">
        <v>0</v>
      </c>
      <c r="BA29" s="20">
        <v>0</v>
      </c>
      <c r="BB29" s="73"/>
      <c r="BC29" s="73"/>
      <c r="BD29" s="73"/>
      <c r="BE29" s="73"/>
      <c r="BF29" s="73"/>
      <c r="BG29" s="59">
        <f t="shared" si="0"/>
        <v>5</v>
      </c>
      <c r="BH29" s="59">
        <v>2</v>
      </c>
      <c r="BI29" s="59">
        <v>0</v>
      </c>
      <c r="BJ29" s="59">
        <v>7</v>
      </c>
      <c r="BP29" s="59">
        <f t="shared" si="1"/>
        <v>0</v>
      </c>
      <c r="BQ29" s="59">
        <f t="shared" si="2"/>
        <v>0</v>
      </c>
      <c r="BR29" s="59">
        <f t="shared" si="3"/>
        <v>0</v>
      </c>
      <c r="BS29" s="59" t="e">
        <f>#REF!+#REF!+AD29</f>
        <v>#REF!</v>
      </c>
      <c r="BT29" s="59">
        <f t="shared" si="4"/>
        <v>0</v>
      </c>
      <c r="BU29" s="59" t="e">
        <f>#REF!+#REF!+#REF!+#REF!+#REF!+#REF!+#REF!+#REF!+#REF!+#REF!</f>
        <v>#REF!</v>
      </c>
      <c r="BV29" s="59">
        <f t="shared" si="5"/>
        <v>0</v>
      </c>
      <c r="BW29" s="59">
        <f t="shared" si="6"/>
        <v>0</v>
      </c>
      <c r="BX29" s="59">
        <f t="shared" si="7"/>
        <v>0</v>
      </c>
      <c r="BY29" s="59">
        <f t="shared" si="8"/>
        <v>0</v>
      </c>
      <c r="BZ29" s="59">
        <f t="shared" si="9"/>
        <v>0</v>
      </c>
      <c r="CB29" s="59">
        <f t="shared" si="10"/>
        <v>0</v>
      </c>
      <c r="CD29" s="59" t="e">
        <f>AJ29+AK29+AC29+AM29+I29+AL29+#REF!+J29+AE29+AG29+AH29+L29+#REF!+N29+M29+#REF!+AQ29+#REF!+AF29+AI29+#REF!+AN29+AD29+AO29+P29+#REF!+AZ29+#REF!+AP29+#REF!+#REF!+#REF!+#REF!+BA29+#REF!+K29</f>
        <v>#REF!</v>
      </c>
      <c r="CF29" s="59">
        <f t="shared" si="11"/>
        <v>0</v>
      </c>
      <c r="CG29" s="59" t="e">
        <f t="shared" si="12"/>
        <v>#REF!</v>
      </c>
      <c r="CH29" s="59">
        <f t="shared" si="13"/>
        <v>0</v>
      </c>
      <c r="CJ29" s="59">
        <f t="shared" si="14"/>
        <v>0</v>
      </c>
      <c r="CK29" s="59" t="e">
        <f>#REF!+AE29+AG29+AH29+#REF!+#REF!+AQ29+#REF!+AI29+#REF!+AD29+P29+#REF!+#REF!+#REF!+#REF!+#REF!+#REF!+#REF!</f>
        <v>#REF!</v>
      </c>
      <c r="CL29" s="59">
        <f t="shared" si="15"/>
        <v>0</v>
      </c>
      <c r="CN29" s="59">
        <f t="shared" si="16"/>
        <v>0</v>
      </c>
      <c r="CO29" s="59">
        <f t="shared" si="17"/>
        <v>0</v>
      </c>
    </row>
    <row r="30" spans="1:93" s="59" customFormat="1" ht="14.4" x14ac:dyDescent="0.3">
      <c r="A30" s="60" t="s">
        <v>287</v>
      </c>
      <c r="B30" s="60" t="s">
        <v>364</v>
      </c>
      <c r="C30" s="60" t="s">
        <v>415</v>
      </c>
      <c r="D30" s="60" t="s">
        <v>82</v>
      </c>
      <c r="E30" s="60">
        <v>43.589593999999998</v>
      </c>
      <c r="F30" s="60">
        <v>-79.638468000000003</v>
      </c>
      <c r="G30" s="60">
        <v>13.68268250679235</v>
      </c>
      <c r="H30" s="61">
        <v>43658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20">
        <v>0</v>
      </c>
      <c r="AO30" s="20">
        <v>0</v>
      </c>
      <c r="AP30" s="20">
        <v>0</v>
      </c>
      <c r="AQ30" s="20">
        <v>0</v>
      </c>
      <c r="AR30" s="20">
        <v>0</v>
      </c>
      <c r="AS30" s="20">
        <v>0</v>
      </c>
      <c r="AT30" s="20">
        <v>0</v>
      </c>
      <c r="AU30" s="20">
        <v>0</v>
      </c>
      <c r="AV30" s="20">
        <v>0</v>
      </c>
      <c r="AW30" s="20">
        <v>0</v>
      </c>
      <c r="AX30" s="20">
        <v>0</v>
      </c>
      <c r="AY30" s="20">
        <v>0</v>
      </c>
      <c r="AZ30" s="20">
        <v>0</v>
      </c>
      <c r="BA30" s="20">
        <v>0</v>
      </c>
      <c r="BB30" s="73"/>
      <c r="BC30" s="73"/>
      <c r="BD30" s="73"/>
      <c r="BE30" s="73"/>
      <c r="BF30" s="73"/>
      <c r="BG30" s="59">
        <f t="shared" si="0"/>
        <v>2</v>
      </c>
      <c r="BH30" s="59">
        <v>2</v>
      </c>
      <c r="BI30" s="59">
        <v>0</v>
      </c>
      <c r="BJ30" s="59">
        <v>4</v>
      </c>
      <c r="BP30" s="59">
        <f t="shared" si="1"/>
        <v>0</v>
      </c>
      <c r="BQ30" s="59">
        <f t="shared" si="2"/>
        <v>0</v>
      </c>
      <c r="BR30" s="59">
        <f t="shared" si="3"/>
        <v>0</v>
      </c>
      <c r="BS30" s="59" t="e">
        <f>#REF!+#REF!+AD30</f>
        <v>#REF!</v>
      </c>
      <c r="BT30" s="59">
        <f t="shared" si="4"/>
        <v>0</v>
      </c>
      <c r="BU30" s="59" t="e">
        <f>#REF!+#REF!+#REF!+#REF!+#REF!+#REF!+#REF!+#REF!+#REF!+#REF!</f>
        <v>#REF!</v>
      </c>
      <c r="BV30" s="59">
        <f t="shared" si="5"/>
        <v>0</v>
      </c>
      <c r="BW30" s="59">
        <f t="shared" si="6"/>
        <v>0</v>
      </c>
      <c r="BX30" s="59">
        <f t="shared" si="7"/>
        <v>0</v>
      </c>
      <c r="BY30" s="59">
        <f t="shared" si="8"/>
        <v>0</v>
      </c>
      <c r="BZ30" s="59">
        <f t="shared" si="9"/>
        <v>0</v>
      </c>
      <c r="CB30" s="59">
        <f t="shared" si="10"/>
        <v>0</v>
      </c>
      <c r="CD30" s="59" t="e">
        <f>AJ30+AK30+AC30+AM30+I30+AL30+#REF!+J30+AE30+AG30+AH30+L30+#REF!+N30+M30+#REF!+AQ30+#REF!+AF30+AI30+#REF!+AN30+AD30+AO30+P30+#REF!+AZ30+#REF!+AP30+#REF!+#REF!+#REF!+#REF!+BA30+#REF!+K30</f>
        <v>#REF!</v>
      </c>
      <c r="CF30" s="59">
        <f t="shared" si="11"/>
        <v>0</v>
      </c>
      <c r="CG30" s="59" t="e">
        <f t="shared" si="12"/>
        <v>#REF!</v>
      </c>
      <c r="CH30" s="59">
        <f t="shared" si="13"/>
        <v>0</v>
      </c>
      <c r="CJ30" s="59">
        <f t="shared" si="14"/>
        <v>0</v>
      </c>
      <c r="CK30" s="59" t="e">
        <f>#REF!+AE30+AG30+AH30+#REF!+#REF!+AQ30+#REF!+AI30+#REF!+AD30+P30+#REF!+#REF!+#REF!+#REF!+#REF!+#REF!+#REF!</f>
        <v>#REF!</v>
      </c>
      <c r="CL30" s="59">
        <f t="shared" si="15"/>
        <v>0</v>
      </c>
      <c r="CN30" s="59">
        <f t="shared" si="16"/>
        <v>0</v>
      </c>
      <c r="CO30" s="59">
        <f t="shared" si="17"/>
        <v>0</v>
      </c>
    </row>
    <row r="31" spans="1:93" s="59" customFormat="1" ht="14.4" x14ac:dyDescent="0.3">
      <c r="A31" s="60" t="s">
        <v>287</v>
      </c>
      <c r="B31" s="60" t="s">
        <v>364</v>
      </c>
      <c r="C31" s="60" t="s">
        <v>415</v>
      </c>
      <c r="D31" s="60" t="s">
        <v>83</v>
      </c>
      <c r="E31" s="60">
        <v>43.589593999999998</v>
      </c>
      <c r="F31" s="60">
        <v>-79.638468000000003</v>
      </c>
      <c r="G31" s="60">
        <v>13.68268250679235</v>
      </c>
      <c r="H31" s="61">
        <v>43658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>
        <v>0</v>
      </c>
      <c r="AF31" s="20">
        <v>0</v>
      </c>
      <c r="AG31" s="20">
        <v>0</v>
      </c>
      <c r="AH31" s="20">
        <v>0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20">
        <v>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20">
        <v>0</v>
      </c>
      <c r="AW31" s="20">
        <v>0</v>
      </c>
      <c r="AX31" s="20">
        <v>0</v>
      </c>
      <c r="AY31" s="20">
        <v>0</v>
      </c>
      <c r="AZ31" s="20">
        <v>0</v>
      </c>
      <c r="BA31" s="20">
        <v>0</v>
      </c>
      <c r="BB31" s="73"/>
      <c r="BC31" s="73"/>
      <c r="BD31" s="73"/>
      <c r="BE31" s="73"/>
      <c r="BF31" s="73"/>
      <c r="BG31" s="59">
        <f t="shared" si="0"/>
        <v>4</v>
      </c>
      <c r="BH31" s="59">
        <v>4</v>
      </c>
      <c r="BI31" s="59">
        <v>0</v>
      </c>
      <c r="BJ31" s="59">
        <v>8</v>
      </c>
      <c r="BL31" s="59" t="s">
        <v>127</v>
      </c>
      <c r="BP31" s="59">
        <f t="shared" si="1"/>
        <v>0</v>
      </c>
      <c r="BQ31" s="59">
        <f t="shared" si="2"/>
        <v>0</v>
      </c>
      <c r="BR31" s="59">
        <f t="shared" si="3"/>
        <v>0</v>
      </c>
      <c r="BS31" s="59" t="e">
        <f>#REF!+#REF!+AD31</f>
        <v>#REF!</v>
      </c>
      <c r="BT31" s="59">
        <f t="shared" si="4"/>
        <v>0</v>
      </c>
      <c r="BU31" s="59" t="e">
        <f>#REF!+#REF!+#REF!+#REF!+#REF!+#REF!+#REF!+#REF!+#REF!+#REF!</f>
        <v>#REF!</v>
      </c>
      <c r="BV31" s="59">
        <f t="shared" si="5"/>
        <v>0</v>
      </c>
      <c r="BW31" s="59">
        <f t="shared" si="6"/>
        <v>0</v>
      </c>
      <c r="BX31" s="59">
        <f t="shared" si="7"/>
        <v>0</v>
      </c>
      <c r="BY31" s="59">
        <f t="shared" si="8"/>
        <v>0</v>
      </c>
      <c r="BZ31" s="59">
        <f t="shared" si="9"/>
        <v>0</v>
      </c>
      <c r="CB31" s="59">
        <f t="shared" si="10"/>
        <v>0</v>
      </c>
      <c r="CD31" s="59" t="e">
        <f>AJ31+AK31+AC31+AM31+I31+AL31+#REF!+J31+AE31+AG31+AH31+L31+#REF!+N31+M31+#REF!+AQ31+#REF!+AF31+AI31+#REF!+AN31+AD31+AO31+P31+#REF!+AZ31+#REF!+AP31+#REF!+#REF!+#REF!+#REF!+BA31+#REF!+K31</f>
        <v>#REF!</v>
      </c>
      <c r="CF31" s="59">
        <f t="shared" si="11"/>
        <v>0</v>
      </c>
      <c r="CG31" s="59" t="e">
        <f t="shared" si="12"/>
        <v>#REF!</v>
      </c>
      <c r="CH31" s="59">
        <f t="shared" si="13"/>
        <v>0</v>
      </c>
      <c r="CJ31" s="59">
        <f t="shared" si="14"/>
        <v>0</v>
      </c>
      <c r="CK31" s="59" t="e">
        <f>#REF!+AE31+AG31+AH31+#REF!+#REF!+AQ31+#REF!+AI31+#REF!+AD31+P31+#REF!+#REF!+#REF!+#REF!+#REF!+#REF!+#REF!</f>
        <v>#REF!</v>
      </c>
      <c r="CL31" s="59">
        <f t="shared" si="15"/>
        <v>0</v>
      </c>
      <c r="CN31" s="59">
        <f t="shared" si="16"/>
        <v>0</v>
      </c>
      <c r="CO31" s="59">
        <f t="shared" si="17"/>
        <v>0</v>
      </c>
    </row>
    <row r="32" spans="1:93" s="59" customFormat="1" ht="14.4" x14ac:dyDescent="0.3">
      <c r="A32" s="60" t="s">
        <v>264</v>
      </c>
      <c r="B32" s="60" t="s">
        <v>365</v>
      </c>
      <c r="C32" s="60" t="s">
        <v>415</v>
      </c>
      <c r="D32" s="60" t="s">
        <v>79</v>
      </c>
      <c r="E32" s="60">
        <v>43.534585</v>
      </c>
      <c r="F32" s="60">
        <v>-79.645432</v>
      </c>
      <c r="G32" s="60">
        <v>15.683308388215959</v>
      </c>
      <c r="H32" s="61">
        <v>43653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0">
        <v>0</v>
      </c>
      <c r="AC32" s="20">
        <v>0</v>
      </c>
      <c r="AD32" s="20">
        <v>0</v>
      </c>
      <c r="AE32" s="20">
        <v>0</v>
      </c>
      <c r="AF32" s="20">
        <v>0</v>
      </c>
      <c r="AG32" s="20">
        <v>0</v>
      </c>
      <c r="AH32" s="20"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20">
        <v>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20">
        <v>0</v>
      </c>
      <c r="AW32" s="20">
        <v>0</v>
      </c>
      <c r="AX32" s="20">
        <v>0</v>
      </c>
      <c r="AY32" s="20">
        <v>0</v>
      </c>
      <c r="AZ32" s="20">
        <v>0</v>
      </c>
      <c r="BA32" s="20">
        <v>0</v>
      </c>
      <c r="BB32" s="73"/>
      <c r="BC32" s="73"/>
      <c r="BD32" s="73"/>
      <c r="BE32" s="73"/>
      <c r="BF32" s="73"/>
      <c r="BG32" s="59">
        <f t="shared" si="0"/>
        <v>18</v>
      </c>
      <c r="BH32" s="59">
        <v>11</v>
      </c>
      <c r="BI32" s="59">
        <v>0</v>
      </c>
      <c r="BJ32" s="59">
        <v>29</v>
      </c>
      <c r="BP32" s="59">
        <f t="shared" si="1"/>
        <v>0</v>
      </c>
      <c r="BQ32" s="59">
        <f t="shared" si="2"/>
        <v>0</v>
      </c>
      <c r="BR32" s="59">
        <f t="shared" si="3"/>
        <v>0</v>
      </c>
      <c r="BS32" s="59" t="e">
        <f>#REF!+#REF!+AD32</f>
        <v>#REF!</v>
      </c>
      <c r="BT32" s="59">
        <f t="shared" si="4"/>
        <v>0</v>
      </c>
      <c r="BU32" s="59" t="e">
        <f>#REF!+#REF!+#REF!+#REF!+#REF!+#REF!+#REF!+#REF!+#REF!+#REF!</f>
        <v>#REF!</v>
      </c>
      <c r="BV32" s="59">
        <f t="shared" si="5"/>
        <v>0</v>
      </c>
      <c r="BW32" s="59">
        <f t="shared" si="6"/>
        <v>0</v>
      </c>
      <c r="BX32" s="59">
        <f t="shared" si="7"/>
        <v>0</v>
      </c>
      <c r="BY32" s="59">
        <f t="shared" si="8"/>
        <v>0</v>
      </c>
      <c r="BZ32" s="59">
        <f t="shared" si="9"/>
        <v>0</v>
      </c>
      <c r="CB32" s="59">
        <f t="shared" si="10"/>
        <v>0</v>
      </c>
      <c r="CD32" s="59" t="e">
        <f>AJ32+AK32+AC32+AM32+I32+AL32+#REF!+J32+AE32+AG32+AH32+L32+#REF!+N32+M32+#REF!+AQ32+#REF!+AF32+AI32+#REF!+AN32+AD32+AO32+P32+#REF!+AZ32+#REF!+AP32+#REF!+#REF!+#REF!+#REF!+BA32+#REF!+K32</f>
        <v>#REF!</v>
      </c>
      <c r="CF32" s="59">
        <f t="shared" si="11"/>
        <v>0</v>
      </c>
      <c r="CG32" s="59" t="e">
        <f t="shared" si="12"/>
        <v>#REF!</v>
      </c>
      <c r="CH32" s="59">
        <f t="shared" si="13"/>
        <v>0</v>
      </c>
      <c r="CJ32" s="59">
        <f t="shared" si="14"/>
        <v>0</v>
      </c>
      <c r="CK32" s="59" t="e">
        <f>#REF!+AE32+AG32+AH32+#REF!+#REF!+AQ32+#REF!+AI32+#REF!+AD32+P32+#REF!+#REF!+#REF!+#REF!+#REF!+#REF!+#REF!</f>
        <v>#REF!</v>
      </c>
      <c r="CL32" s="59">
        <f t="shared" si="15"/>
        <v>0</v>
      </c>
      <c r="CN32" s="59">
        <f t="shared" si="16"/>
        <v>0</v>
      </c>
      <c r="CO32" s="59">
        <f t="shared" si="17"/>
        <v>0</v>
      </c>
    </row>
    <row r="33" spans="1:93" s="59" customFormat="1" ht="14.4" x14ac:dyDescent="0.3">
      <c r="A33" s="60" t="s">
        <v>264</v>
      </c>
      <c r="B33" s="60" t="s">
        <v>365</v>
      </c>
      <c r="C33" s="60" t="s">
        <v>415</v>
      </c>
      <c r="D33" s="60" t="s">
        <v>82</v>
      </c>
      <c r="E33" s="60">
        <v>43.534585</v>
      </c>
      <c r="F33" s="60">
        <v>-79.645432</v>
      </c>
      <c r="G33" s="60">
        <v>15.683308388215959</v>
      </c>
      <c r="H33" s="61">
        <v>43653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20">
        <v>0</v>
      </c>
      <c r="W33" s="20">
        <v>0</v>
      </c>
      <c r="X33" s="20">
        <v>0</v>
      </c>
      <c r="Y33" s="20">
        <v>0</v>
      </c>
      <c r="Z33" s="20">
        <v>0</v>
      </c>
      <c r="AA33" s="20">
        <v>0</v>
      </c>
      <c r="AB33" s="20">
        <v>0</v>
      </c>
      <c r="AC33" s="20">
        <v>0</v>
      </c>
      <c r="AD33" s="20">
        <v>0</v>
      </c>
      <c r="AE33" s="20">
        <v>1</v>
      </c>
      <c r="AF33" s="20">
        <v>0</v>
      </c>
      <c r="AG33" s="20">
        <v>0</v>
      </c>
      <c r="AH33" s="20"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20">
        <v>0</v>
      </c>
      <c r="AO33" s="20">
        <v>0</v>
      </c>
      <c r="AP33" s="20">
        <v>0</v>
      </c>
      <c r="AQ33" s="20">
        <v>0</v>
      </c>
      <c r="AR33" s="20">
        <v>0</v>
      </c>
      <c r="AS33" s="20">
        <v>0</v>
      </c>
      <c r="AT33" s="20">
        <v>0</v>
      </c>
      <c r="AU33" s="20">
        <v>0</v>
      </c>
      <c r="AV33" s="20">
        <v>0</v>
      </c>
      <c r="AW33" s="20">
        <v>0</v>
      </c>
      <c r="AX33" s="20">
        <v>0</v>
      </c>
      <c r="AY33" s="20">
        <v>0</v>
      </c>
      <c r="AZ33" s="20">
        <v>0</v>
      </c>
      <c r="BA33" s="20">
        <v>0</v>
      </c>
      <c r="BB33" s="73"/>
      <c r="BC33" s="73"/>
      <c r="BD33" s="73"/>
      <c r="BE33" s="73"/>
      <c r="BF33" s="73"/>
      <c r="BG33" s="59">
        <f t="shared" si="0"/>
        <v>3</v>
      </c>
      <c r="BH33" s="59">
        <v>5</v>
      </c>
      <c r="BI33" s="59">
        <v>0</v>
      </c>
      <c r="BJ33" s="59">
        <v>8</v>
      </c>
      <c r="BL33" s="59" t="s">
        <v>129</v>
      </c>
      <c r="BP33" s="59">
        <f t="shared" si="1"/>
        <v>0</v>
      </c>
      <c r="BQ33" s="59">
        <f t="shared" si="2"/>
        <v>1</v>
      </c>
      <c r="BR33" s="59">
        <f t="shared" si="3"/>
        <v>0</v>
      </c>
      <c r="BS33" s="59" t="e">
        <f>#REF!+#REF!+AD33</f>
        <v>#REF!</v>
      </c>
      <c r="BT33" s="59">
        <f t="shared" si="4"/>
        <v>0</v>
      </c>
      <c r="BU33" s="59" t="e">
        <f>#REF!+#REF!+#REF!+#REF!+#REF!+#REF!+#REF!+#REF!+#REF!+#REF!</f>
        <v>#REF!</v>
      </c>
      <c r="BV33" s="59">
        <f t="shared" si="5"/>
        <v>0</v>
      </c>
      <c r="BW33" s="59">
        <f t="shared" si="6"/>
        <v>0</v>
      </c>
      <c r="BX33" s="59">
        <f t="shared" si="7"/>
        <v>0</v>
      </c>
      <c r="BY33" s="59">
        <f t="shared" si="8"/>
        <v>0</v>
      </c>
      <c r="BZ33" s="59">
        <f t="shared" si="9"/>
        <v>0</v>
      </c>
      <c r="CB33" s="59">
        <f t="shared" si="10"/>
        <v>0</v>
      </c>
      <c r="CD33" s="59" t="e">
        <f>AJ33+AK33+AC33+AM33+I33+AL33+#REF!+J33+AE33+AG33+AH33+L33+#REF!+N33+M33+#REF!+AQ33+#REF!+AF33+AI33+#REF!+AN33+AD33+AO33+P33+#REF!+AZ33+#REF!+AP33+#REF!+#REF!+#REF!+#REF!+BA33+#REF!+K33</f>
        <v>#REF!</v>
      </c>
      <c r="CF33" s="59">
        <f t="shared" si="11"/>
        <v>0</v>
      </c>
      <c r="CG33" s="59" t="e">
        <f t="shared" si="12"/>
        <v>#REF!</v>
      </c>
      <c r="CH33" s="59">
        <f t="shared" si="13"/>
        <v>0</v>
      </c>
      <c r="CJ33" s="59">
        <f t="shared" si="14"/>
        <v>0</v>
      </c>
      <c r="CK33" s="59" t="e">
        <f>#REF!+AE33+AG33+AH33+#REF!+#REF!+AQ33+#REF!+AI33+#REF!+AD33+P33+#REF!+#REF!+#REF!+#REF!+#REF!+#REF!+#REF!</f>
        <v>#REF!</v>
      </c>
      <c r="CL33" s="59">
        <f t="shared" si="15"/>
        <v>0</v>
      </c>
      <c r="CN33" s="59">
        <f t="shared" si="16"/>
        <v>1</v>
      </c>
      <c r="CO33" s="59">
        <f t="shared" si="17"/>
        <v>1</v>
      </c>
    </row>
    <row r="34" spans="1:93" s="59" customFormat="1" ht="14.4" x14ac:dyDescent="0.3">
      <c r="A34" s="60" t="s">
        <v>264</v>
      </c>
      <c r="B34" s="60" t="s">
        <v>365</v>
      </c>
      <c r="C34" s="60" t="s">
        <v>415</v>
      </c>
      <c r="D34" s="60" t="s">
        <v>83</v>
      </c>
      <c r="E34" s="60">
        <v>43.534585</v>
      </c>
      <c r="F34" s="60">
        <v>-79.645432</v>
      </c>
      <c r="G34" s="60">
        <v>15.683308388215959</v>
      </c>
      <c r="H34" s="61">
        <v>43653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  <c r="AD34" s="20">
        <v>0</v>
      </c>
      <c r="AE34" s="20">
        <v>0</v>
      </c>
      <c r="AF34" s="20">
        <v>0</v>
      </c>
      <c r="AG34" s="20">
        <v>2</v>
      </c>
      <c r="AH34" s="20">
        <v>0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20">
        <v>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20">
        <v>0</v>
      </c>
      <c r="AW34" s="20">
        <v>0</v>
      </c>
      <c r="AX34" s="20">
        <v>0</v>
      </c>
      <c r="AY34" s="20">
        <v>0</v>
      </c>
      <c r="AZ34" s="20">
        <v>0</v>
      </c>
      <c r="BA34" s="20">
        <v>0</v>
      </c>
      <c r="BB34" s="73"/>
      <c r="BC34" s="73"/>
      <c r="BD34" s="73"/>
      <c r="BE34" s="73"/>
      <c r="BF34" s="73"/>
      <c r="BG34" s="59">
        <f t="shared" si="0"/>
        <v>12</v>
      </c>
      <c r="BH34" s="59">
        <v>8</v>
      </c>
      <c r="BI34" s="59">
        <v>0</v>
      </c>
      <c r="BJ34" s="59">
        <v>20</v>
      </c>
      <c r="BL34" s="59" t="s">
        <v>130</v>
      </c>
      <c r="BP34" s="59">
        <f t="shared" si="1"/>
        <v>0</v>
      </c>
      <c r="BQ34" s="59">
        <f t="shared" si="2"/>
        <v>0</v>
      </c>
      <c r="BR34" s="59">
        <f t="shared" si="3"/>
        <v>0</v>
      </c>
      <c r="BS34" s="59" t="e">
        <f>#REF!+#REF!+AD34</f>
        <v>#REF!</v>
      </c>
      <c r="BT34" s="59">
        <f t="shared" si="4"/>
        <v>0</v>
      </c>
      <c r="BU34" s="59" t="e">
        <f>#REF!+#REF!+#REF!+#REF!+#REF!+#REF!+#REF!+#REF!+#REF!+#REF!</f>
        <v>#REF!</v>
      </c>
      <c r="BV34" s="59">
        <f t="shared" si="5"/>
        <v>0</v>
      </c>
      <c r="BW34" s="59">
        <f t="shared" si="6"/>
        <v>0</v>
      </c>
      <c r="BX34" s="59">
        <f t="shared" si="7"/>
        <v>0</v>
      </c>
      <c r="BY34" s="59">
        <f t="shared" si="8"/>
        <v>0</v>
      </c>
      <c r="BZ34" s="59">
        <f t="shared" si="9"/>
        <v>2</v>
      </c>
      <c r="CB34" s="59">
        <f t="shared" si="10"/>
        <v>0</v>
      </c>
      <c r="CD34" s="59" t="e">
        <f>AJ34+AK34+AC34+AM34+I34+AL34+#REF!+J34+AE34+AG34+AH34+L34+#REF!+N34+M34+#REF!+AQ34+#REF!+AF34+AI34+#REF!+AN34+AD34+AO34+P34+#REF!+AZ34+#REF!+AP34+#REF!+#REF!+#REF!+#REF!+BA34+#REF!+K34</f>
        <v>#REF!</v>
      </c>
      <c r="CF34" s="59">
        <f t="shared" si="11"/>
        <v>0</v>
      </c>
      <c r="CG34" s="59" t="e">
        <f t="shared" si="12"/>
        <v>#REF!</v>
      </c>
      <c r="CH34" s="59">
        <f t="shared" si="13"/>
        <v>0</v>
      </c>
      <c r="CJ34" s="59">
        <f t="shared" si="14"/>
        <v>0</v>
      </c>
      <c r="CK34" s="59" t="e">
        <f>#REF!+AE34+AG34+AH34+#REF!+#REF!+AQ34+#REF!+AI34+#REF!+AD34+P34+#REF!+#REF!+#REF!+#REF!+#REF!+#REF!+#REF!</f>
        <v>#REF!</v>
      </c>
      <c r="CL34" s="59">
        <f t="shared" si="15"/>
        <v>0</v>
      </c>
      <c r="CN34" s="59">
        <f t="shared" si="16"/>
        <v>1</v>
      </c>
      <c r="CO34" s="59">
        <f t="shared" si="17"/>
        <v>1</v>
      </c>
    </row>
    <row r="35" spans="1:93" s="59" customFormat="1" ht="14.4" x14ac:dyDescent="0.3">
      <c r="A35" s="60" t="s">
        <v>262</v>
      </c>
      <c r="B35" s="60" t="s">
        <v>366</v>
      </c>
      <c r="C35" s="60" t="s">
        <v>415</v>
      </c>
      <c r="D35" s="60" t="s">
        <v>79</v>
      </c>
      <c r="E35" s="60">
        <v>43.661177000000002</v>
      </c>
      <c r="F35" s="60">
        <v>-79.500382000000002</v>
      </c>
      <c r="G35" s="60">
        <v>5.9816872255471392</v>
      </c>
      <c r="H35" s="61">
        <v>43651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1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20">
        <v>0</v>
      </c>
      <c r="AW35" s="20">
        <v>0</v>
      </c>
      <c r="AX35" s="20">
        <v>0</v>
      </c>
      <c r="AY35" s="20">
        <v>0</v>
      </c>
      <c r="AZ35" s="20">
        <v>0</v>
      </c>
      <c r="BA35" s="20">
        <v>0</v>
      </c>
      <c r="BB35" s="73"/>
      <c r="BC35" s="73"/>
      <c r="BD35" s="73"/>
      <c r="BE35" s="73"/>
      <c r="BF35" s="73"/>
      <c r="BG35" s="59">
        <f t="shared" si="0"/>
        <v>1</v>
      </c>
      <c r="BH35" s="59">
        <v>4</v>
      </c>
      <c r="BI35" s="59">
        <v>0</v>
      </c>
      <c r="BJ35" s="59">
        <v>5</v>
      </c>
      <c r="BL35" s="59" t="s">
        <v>132</v>
      </c>
      <c r="BP35" s="59">
        <f t="shared" si="1"/>
        <v>0</v>
      </c>
      <c r="BQ35" s="59">
        <f t="shared" si="2"/>
        <v>0</v>
      </c>
      <c r="BR35" s="59">
        <f t="shared" si="3"/>
        <v>0</v>
      </c>
      <c r="BS35" s="59" t="e">
        <f>#REF!+#REF!+AD35</f>
        <v>#REF!</v>
      </c>
      <c r="BT35" s="59">
        <f t="shared" si="4"/>
        <v>0</v>
      </c>
      <c r="BU35" s="59" t="e">
        <f>#REF!+#REF!+#REF!+#REF!+#REF!+#REF!+#REF!+#REF!+#REF!+#REF!</f>
        <v>#REF!</v>
      </c>
      <c r="BV35" s="59">
        <f t="shared" si="5"/>
        <v>0</v>
      </c>
      <c r="BW35" s="59">
        <f t="shared" si="6"/>
        <v>0</v>
      </c>
      <c r="BX35" s="59">
        <f t="shared" si="7"/>
        <v>0</v>
      </c>
      <c r="BY35" s="59">
        <f t="shared" si="8"/>
        <v>0</v>
      </c>
      <c r="BZ35" s="59">
        <f t="shared" si="9"/>
        <v>0</v>
      </c>
      <c r="CB35" s="59">
        <f t="shared" si="10"/>
        <v>0</v>
      </c>
      <c r="CD35" s="59" t="e">
        <f>AJ35+AK35+AC35+AM35+I35+AL35+#REF!+J35+AE35+AG35+AH35+L35+#REF!+N35+M35+#REF!+AQ35+#REF!+AF35+AI35+#REF!+AN35+AD35+AO35+P35+#REF!+AZ35+#REF!+AP35+#REF!+#REF!+#REF!+#REF!+BA35+#REF!+K35</f>
        <v>#REF!</v>
      </c>
      <c r="CF35" s="59">
        <f t="shared" si="11"/>
        <v>0</v>
      </c>
      <c r="CG35" s="59" t="e">
        <f t="shared" si="12"/>
        <v>#REF!</v>
      </c>
      <c r="CH35" s="59">
        <f t="shared" si="13"/>
        <v>0</v>
      </c>
      <c r="CJ35" s="59">
        <f t="shared" si="14"/>
        <v>0</v>
      </c>
      <c r="CK35" s="59" t="e">
        <f>#REF!+AE35+AG35+AH35+#REF!+#REF!+AQ35+#REF!+AI35+#REF!+AD35+P35+#REF!+#REF!+#REF!+#REF!+#REF!+#REF!+#REF!</f>
        <v>#REF!</v>
      </c>
      <c r="CL35" s="59">
        <f t="shared" si="15"/>
        <v>0</v>
      </c>
      <c r="CN35" s="59">
        <f t="shared" si="16"/>
        <v>0</v>
      </c>
      <c r="CO35" s="59">
        <f t="shared" si="17"/>
        <v>0</v>
      </c>
    </row>
    <row r="36" spans="1:93" s="59" customFormat="1" ht="14.4" x14ac:dyDescent="0.3">
      <c r="A36" s="60" t="s">
        <v>262</v>
      </c>
      <c r="B36" s="60" t="s">
        <v>366</v>
      </c>
      <c r="C36" s="60" t="s">
        <v>415</v>
      </c>
      <c r="D36" s="60" t="s">
        <v>82</v>
      </c>
      <c r="E36" s="60">
        <v>43.661177000000002</v>
      </c>
      <c r="F36" s="60">
        <v>-79.500382000000002</v>
      </c>
      <c r="G36" s="60">
        <v>5.9816872255471392</v>
      </c>
      <c r="H36" s="61">
        <v>43651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20">
        <v>0</v>
      </c>
      <c r="AI36" s="20">
        <v>0</v>
      </c>
      <c r="AJ36" s="20">
        <v>0</v>
      </c>
      <c r="AK36" s="20">
        <v>0</v>
      </c>
      <c r="AL36" s="20">
        <v>1</v>
      </c>
      <c r="AM36" s="20">
        <v>0</v>
      </c>
      <c r="AN36" s="20">
        <v>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20">
        <v>0</v>
      </c>
      <c r="AW36" s="20">
        <v>0</v>
      </c>
      <c r="AX36" s="20">
        <v>0</v>
      </c>
      <c r="AY36" s="20">
        <v>0</v>
      </c>
      <c r="AZ36" s="20">
        <v>0</v>
      </c>
      <c r="BA36" s="20">
        <v>0</v>
      </c>
      <c r="BB36" s="73"/>
      <c r="BC36" s="73"/>
      <c r="BD36" s="73"/>
      <c r="BE36" s="73"/>
      <c r="BF36" s="73"/>
      <c r="BG36" s="59">
        <f t="shared" si="0"/>
        <v>1</v>
      </c>
      <c r="BH36" s="59">
        <v>2</v>
      </c>
      <c r="BI36" s="59">
        <v>0</v>
      </c>
      <c r="BJ36" s="59">
        <v>3</v>
      </c>
      <c r="BP36" s="59">
        <f t="shared" si="1"/>
        <v>1</v>
      </c>
      <c r="BQ36" s="59">
        <f t="shared" si="2"/>
        <v>0</v>
      </c>
      <c r="BR36" s="59">
        <f t="shared" si="3"/>
        <v>0</v>
      </c>
      <c r="BS36" s="59" t="e">
        <f>#REF!+#REF!+AD36</f>
        <v>#REF!</v>
      </c>
      <c r="BT36" s="59">
        <f t="shared" si="4"/>
        <v>0</v>
      </c>
      <c r="BU36" s="59" t="e">
        <f>#REF!+#REF!+#REF!+#REF!+#REF!+#REF!+#REF!+#REF!+#REF!+#REF!</f>
        <v>#REF!</v>
      </c>
      <c r="BV36" s="59">
        <f t="shared" si="5"/>
        <v>0</v>
      </c>
      <c r="BW36" s="59">
        <f t="shared" si="6"/>
        <v>0</v>
      </c>
      <c r="BX36" s="59">
        <f t="shared" si="7"/>
        <v>0</v>
      </c>
      <c r="BY36" s="59">
        <f t="shared" si="8"/>
        <v>0</v>
      </c>
      <c r="BZ36" s="59">
        <f t="shared" si="9"/>
        <v>0</v>
      </c>
      <c r="CB36" s="59">
        <f t="shared" si="10"/>
        <v>1</v>
      </c>
      <c r="CD36" s="59" t="e">
        <f>AJ36+AK36+AC36+AM36+I36+AL36+#REF!+J36+AE36+AG36+AH36+L36+#REF!+N36+M36+#REF!+AQ36+#REF!+AF36+AI36+#REF!+AN36+AD36+AO36+P36+#REF!+AZ36+#REF!+AP36+#REF!+#REF!+#REF!+#REF!+BA36+#REF!+K36</f>
        <v>#REF!</v>
      </c>
      <c r="CF36" s="59">
        <f t="shared" si="11"/>
        <v>1</v>
      </c>
      <c r="CG36" s="59" t="e">
        <f t="shared" si="12"/>
        <v>#REF!</v>
      </c>
      <c r="CH36" s="59">
        <f t="shared" si="13"/>
        <v>0</v>
      </c>
      <c r="CJ36" s="59">
        <f t="shared" si="14"/>
        <v>1</v>
      </c>
      <c r="CK36" s="59" t="e">
        <f>#REF!+AE36+AG36+AH36+#REF!+#REF!+AQ36+#REF!+AI36+#REF!+AD36+P36+#REF!+#REF!+#REF!+#REF!+#REF!+#REF!+#REF!</f>
        <v>#REF!</v>
      </c>
      <c r="CL36" s="59">
        <f t="shared" si="15"/>
        <v>0</v>
      </c>
      <c r="CN36" s="59">
        <f t="shared" si="16"/>
        <v>1</v>
      </c>
      <c r="CO36" s="59">
        <f t="shared" si="17"/>
        <v>1</v>
      </c>
    </row>
    <row r="37" spans="1:93" s="59" customFormat="1" ht="14.4" x14ac:dyDescent="0.3">
      <c r="A37" s="60" t="s">
        <v>262</v>
      </c>
      <c r="B37" s="60" t="s">
        <v>366</v>
      </c>
      <c r="C37" s="60" t="s">
        <v>415</v>
      </c>
      <c r="D37" s="60" t="s">
        <v>83</v>
      </c>
      <c r="E37" s="60">
        <v>43.661177000000002</v>
      </c>
      <c r="F37" s="60">
        <v>-79.500382000000002</v>
      </c>
      <c r="G37" s="60">
        <v>5.9816872255471392</v>
      </c>
      <c r="H37" s="61">
        <v>43651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0">
        <v>0</v>
      </c>
      <c r="AJ37" s="20">
        <v>0</v>
      </c>
      <c r="AK37" s="20">
        <v>0</v>
      </c>
      <c r="AL37" s="20">
        <v>1</v>
      </c>
      <c r="AM37" s="20">
        <v>0</v>
      </c>
      <c r="AN37" s="20">
        <v>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20">
        <v>0</v>
      </c>
      <c r="AW37" s="20">
        <v>0</v>
      </c>
      <c r="AX37" s="20">
        <v>0</v>
      </c>
      <c r="AY37" s="20">
        <v>0</v>
      </c>
      <c r="AZ37" s="20">
        <v>0</v>
      </c>
      <c r="BA37" s="20">
        <v>0</v>
      </c>
      <c r="BB37" s="73"/>
      <c r="BC37" s="73"/>
      <c r="BD37" s="73"/>
      <c r="BE37" s="73"/>
      <c r="BF37" s="73"/>
      <c r="BG37" s="59">
        <f t="shared" ref="BG37:BG68" si="18">BJ37-SUM(BH37:BI37)</f>
        <v>0</v>
      </c>
      <c r="BH37" s="59">
        <v>1</v>
      </c>
      <c r="BI37" s="59">
        <v>1</v>
      </c>
      <c r="BJ37" s="59">
        <v>2</v>
      </c>
      <c r="BP37" s="59">
        <f t="shared" ref="BP37:BP68" si="19">AJ37+AK37+AM37+AL37+AQ37+AN37+AO37+AP37</f>
        <v>1</v>
      </c>
      <c r="BQ37" s="59">
        <f t="shared" ref="BQ37:BQ68" si="20" xml:space="preserve"> AE37+AF37</f>
        <v>0</v>
      </c>
      <c r="BR37" s="59">
        <f t="shared" ref="BR37:BR68" si="21">L37+M37</f>
        <v>0</v>
      </c>
      <c r="BS37" s="59" t="e">
        <f>#REF!+#REF!+AD37</f>
        <v>#REF!</v>
      </c>
      <c r="BT37" s="59">
        <f t="shared" ref="BT37:BT68" si="22">I37+J37+K37</f>
        <v>0</v>
      </c>
      <c r="BU37" s="59" t="e">
        <f>#REF!+#REF!+#REF!+#REF!+#REF!+#REF!+#REF!+#REF!+#REF!+#REF!</f>
        <v>#REF!</v>
      </c>
      <c r="BV37" s="59">
        <f t="shared" ref="BV37:BV68" si="23" xml:space="preserve"> AR37+AW37+AV37</f>
        <v>0</v>
      </c>
      <c r="BW37" s="59">
        <f t="shared" ref="BW37:BW68" si="24" xml:space="preserve"> AU37+AT37</f>
        <v>0</v>
      </c>
      <c r="BX37" s="59">
        <f t="shared" ref="BX37:BX68" si="25">AS37+AT37+AU37</f>
        <v>0</v>
      </c>
      <c r="BY37" s="59">
        <f t="shared" si="8"/>
        <v>0</v>
      </c>
      <c r="BZ37" s="59">
        <f t="shared" ref="BZ37:BZ68" si="26">AG37+AH37+AI37</f>
        <v>0</v>
      </c>
      <c r="CB37" s="59">
        <f t="shared" ref="CB37:CB68" si="27">SUM(AJ37:AY37)</f>
        <v>1</v>
      </c>
      <c r="CD37" s="59" t="e">
        <f>AJ37+AK37+AC37+AM37+I37+AL37+#REF!+J37+AE37+AG37+AH37+L37+#REF!+N37+M37+#REF!+AQ37+#REF!+AF37+AI37+#REF!+AN37+AD37+AO37+P37+#REF!+AZ37+#REF!+AP37+#REF!+#REF!+#REF!+#REF!+BA37+#REF!+K37</f>
        <v>#REF!</v>
      </c>
      <c r="CF37" s="59">
        <f t="shared" ref="CF37:CF68" si="28">CJ37+AX37+AR37+AW37</f>
        <v>1</v>
      </c>
      <c r="CG37" s="59" t="e">
        <f t="shared" ref="CG37:CG68" si="29">CK37+AU37+AV37+AT37</f>
        <v>#REF!</v>
      </c>
      <c r="CH37" s="59">
        <f t="shared" ref="CH37:CH68" si="30">CL37+AS37+N37+AY37+O37</f>
        <v>0</v>
      </c>
      <c r="CJ37" s="59">
        <f t="shared" ref="CJ37:CJ68" si="31">AJ37+AK37+AM37+I37+AL37+J37+L37+M37+AN37+AO37+AZ37+AP37+BA37+K37</f>
        <v>1</v>
      </c>
      <c r="CK37" s="59" t="e">
        <f>#REF!+AE37+AG37+AH37+#REF!+#REF!+AQ37+#REF!+AI37+#REF!+AD37+P37+#REF!+#REF!+#REF!+#REF!+#REF!+#REF!+#REF!</f>
        <v>#REF!</v>
      </c>
      <c r="CL37" s="59">
        <f t="shared" ref="CL37:CL68" si="32">AC37+AF37</f>
        <v>0</v>
      </c>
      <c r="CN37" s="59">
        <f t="shared" ref="CN37:CN68" si="33" xml:space="preserve"> COUNTIF(BP37:BZ37, "&gt;0") + COUNTIF(AT37, "&gt;0") + COUNTIF(O37, "&gt;0") + COUNTIF(AY37, "&gt;0") + COUNTIF(AX37, "&gt;0") + COUNTIF(AU37, "&gt;0") + COUNTIF(AS37,"&gt;0") + COUNTIF(AZ37,"&gt;0") + COUNTIF(AW37,"&gt;0") + COUNTIF(AV37,"&gt;0") + COUNTIF(AR37,"&gt;0") + COUNTIF(BA37,"&gt;0") + COUNTIF(P37,"&gt;0") + COUNTIF(N37, "&gt;0")</f>
        <v>1</v>
      </c>
      <c r="CO37" s="59">
        <f t="shared" si="17"/>
        <v>1</v>
      </c>
    </row>
    <row r="38" spans="1:93" s="59" customFormat="1" ht="14.4" x14ac:dyDescent="0.3">
      <c r="A38" s="60" t="s">
        <v>272</v>
      </c>
      <c r="B38" s="60" t="s">
        <v>367</v>
      </c>
      <c r="C38" s="60" t="s">
        <v>417</v>
      </c>
      <c r="D38" s="60" t="s">
        <v>79</v>
      </c>
      <c r="E38" s="60">
        <v>43.711948</v>
      </c>
      <c r="F38" s="60">
        <v>-79.535893999999999</v>
      </c>
      <c r="G38" s="60">
        <v>8.6452662829363174</v>
      </c>
      <c r="H38" s="61">
        <v>43654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20">
        <v>0</v>
      </c>
      <c r="AO38" s="20">
        <v>0</v>
      </c>
      <c r="AP38" s="20">
        <v>0</v>
      </c>
      <c r="AQ38" s="20">
        <v>0</v>
      </c>
      <c r="AR38" s="20">
        <v>0</v>
      </c>
      <c r="AS38" s="20">
        <v>1</v>
      </c>
      <c r="AT38" s="20">
        <v>0</v>
      </c>
      <c r="AU38" s="20">
        <v>0</v>
      </c>
      <c r="AV38" s="20">
        <v>0</v>
      </c>
      <c r="AW38" s="20">
        <v>0</v>
      </c>
      <c r="AX38" s="20">
        <v>0</v>
      </c>
      <c r="AY38" s="20">
        <v>0</v>
      </c>
      <c r="AZ38" s="20">
        <v>0</v>
      </c>
      <c r="BA38" s="20">
        <v>0</v>
      </c>
      <c r="BB38" s="73"/>
      <c r="BC38" s="73"/>
      <c r="BD38" s="73"/>
      <c r="BE38" s="73"/>
      <c r="BF38" s="73"/>
      <c r="BG38" s="59">
        <f t="shared" si="18"/>
        <v>2</v>
      </c>
      <c r="BH38" s="59">
        <v>1</v>
      </c>
      <c r="BI38" s="59">
        <v>0</v>
      </c>
      <c r="BJ38" s="59">
        <v>3</v>
      </c>
      <c r="BL38" s="59" t="s">
        <v>134</v>
      </c>
      <c r="BP38" s="59">
        <f t="shared" si="19"/>
        <v>0</v>
      </c>
      <c r="BQ38" s="59">
        <f t="shared" si="20"/>
        <v>0</v>
      </c>
      <c r="BR38" s="59">
        <f t="shared" si="21"/>
        <v>0</v>
      </c>
      <c r="BS38" s="59" t="e">
        <f>#REF!+#REF!+AD38</f>
        <v>#REF!</v>
      </c>
      <c r="BT38" s="59">
        <f t="shared" si="22"/>
        <v>0</v>
      </c>
      <c r="BU38" s="59" t="e">
        <f>#REF!+#REF!+#REF!+#REF!+#REF!+#REF!+#REF!+#REF!+#REF!+#REF!</f>
        <v>#REF!</v>
      </c>
      <c r="BV38" s="59">
        <f t="shared" si="23"/>
        <v>0</v>
      </c>
      <c r="BW38" s="59">
        <f t="shared" si="24"/>
        <v>0</v>
      </c>
      <c r="BX38" s="59">
        <f t="shared" si="25"/>
        <v>1</v>
      </c>
      <c r="BY38" s="59">
        <f t="shared" si="8"/>
        <v>1</v>
      </c>
      <c r="BZ38" s="59">
        <f t="shared" si="26"/>
        <v>0</v>
      </c>
      <c r="CB38" s="59">
        <f t="shared" si="27"/>
        <v>1</v>
      </c>
      <c r="CD38" s="59" t="e">
        <f>AJ38+AK38+AC38+AM38+I38+AL38+#REF!+J38+AE38+AG38+AH38+L38+#REF!+N38+M38+#REF!+AQ38+#REF!+AF38+AI38+#REF!+AN38+AD38+AO38+P38+#REF!+AZ38+#REF!+AP38+#REF!+#REF!+#REF!+#REF!+BA38+#REF!+K38</f>
        <v>#REF!</v>
      </c>
      <c r="CF38" s="59">
        <f t="shared" si="28"/>
        <v>0</v>
      </c>
      <c r="CG38" s="59" t="e">
        <f t="shared" si="29"/>
        <v>#REF!</v>
      </c>
      <c r="CH38" s="59">
        <f t="shared" si="30"/>
        <v>1</v>
      </c>
      <c r="CJ38" s="59">
        <f t="shared" si="31"/>
        <v>0</v>
      </c>
      <c r="CK38" s="59" t="e">
        <f>#REF!+AE38+AG38+AH38+#REF!+#REF!+AQ38+#REF!+AI38+#REF!+AD38+P38+#REF!+#REF!+#REF!+#REF!+#REF!+#REF!+#REF!</f>
        <v>#REF!</v>
      </c>
      <c r="CL38" s="59">
        <f t="shared" si="32"/>
        <v>0</v>
      </c>
      <c r="CN38" s="59">
        <f t="shared" si="33"/>
        <v>3</v>
      </c>
      <c r="CO38" s="59">
        <f t="shared" si="17"/>
        <v>2</v>
      </c>
    </row>
    <row r="39" spans="1:93" s="59" customFormat="1" ht="14.4" x14ac:dyDescent="0.3">
      <c r="A39" s="60" t="s">
        <v>272</v>
      </c>
      <c r="B39" s="60" t="s">
        <v>367</v>
      </c>
      <c r="C39" s="60" t="s">
        <v>417</v>
      </c>
      <c r="D39" s="60" t="s">
        <v>82</v>
      </c>
      <c r="E39" s="60">
        <v>43.711948</v>
      </c>
      <c r="F39" s="60">
        <v>-79.535893999999999</v>
      </c>
      <c r="G39" s="60">
        <v>8.6452662829363174</v>
      </c>
      <c r="H39" s="61">
        <v>43654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0</v>
      </c>
      <c r="AT39" s="20">
        <v>0</v>
      </c>
      <c r="AU39" s="20">
        <v>0</v>
      </c>
      <c r="AV39" s="20">
        <v>0</v>
      </c>
      <c r="AW39" s="20">
        <v>0</v>
      </c>
      <c r="AX39" s="20">
        <v>0</v>
      </c>
      <c r="AY39" s="20">
        <v>0</v>
      </c>
      <c r="AZ39" s="20">
        <v>0</v>
      </c>
      <c r="BA39" s="20">
        <v>0</v>
      </c>
      <c r="BB39" s="73"/>
      <c r="BC39" s="73"/>
      <c r="BD39" s="73"/>
      <c r="BE39" s="73"/>
      <c r="BF39" s="73"/>
      <c r="BG39" s="59">
        <f t="shared" si="18"/>
        <v>3</v>
      </c>
      <c r="BH39" s="59">
        <v>3</v>
      </c>
      <c r="BI39" s="59">
        <v>0</v>
      </c>
      <c r="BJ39" s="59">
        <v>6</v>
      </c>
      <c r="BP39" s="59">
        <f t="shared" si="19"/>
        <v>0</v>
      </c>
      <c r="BQ39" s="59">
        <f t="shared" si="20"/>
        <v>0</v>
      </c>
      <c r="BR39" s="59">
        <f t="shared" si="21"/>
        <v>0</v>
      </c>
      <c r="BS39" s="59" t="e">
        <f>#REF!+#REF!+AD39</f>
        <v>#REF!</v>
      </c>
      <c r="BT39" s="59">
        <f t="shared" si="22"/>
        <v>0</v>
      </c>
      <c r="BU39" s="59" t="e">
        <f>#REF!+#REF!+#REF!+#REF!+#REF!+#REF!+#REF!+#REF!+#REF!+#REF!</f>
        <v>#REF!</v>
      </c>
      <c r="BV39" s="59">
        <f t="shared" si="23"/>
        <v>0</v>
      </c>
      <c r="BW39" s="59">
        <f t="shared" si="24"/>
        <v>0</v>
      </c>
      <c r="BX39" s="59">
        <f t="shared" si="25"/>
        <v>0</v>
      </c>
      <c r="BY39" s="59">
        <f t="shared" si="8"/>
        <v>0</v>
      </c>
      <c r="BZ39" s="59">
        <f t="shared" si="26"/>
        <v>0</v>
      </c>
      <c r="CB39" s="59">
        <f t="shared" si="27"/>
        <v>0</v>
      </c>
      <c r="CD39" s="59" t="e">
        <f>AJ39+AK39+AC39+AM39+I39+AL39+#REF!+J39+AE39+AG39+AH39+L39+#REF!+N39+M39+#REF!+AQ39+#REF!+AF39+AI39+#REF!+AN39+AD39+AO39+P39+#REF!+AZ39+#REF!+AP39+#REF!+#REF!+#REF!+#REF!+BA39+#REF!+K39</f>
        <v>#REF!</v>
      </c>
      <c r="CF39" s="59">
        <f t="shared" si="28"/>
        <v>0</v>
      </c>
      <c r="CG39" s="59" t="e">
        <f t="shared" si="29"/>
        <v>#REF!</v>
      </c>
      <c r="CH39" s="59">
        <f t="shared" si="30"/>
        <v>0</v>
      </c>
      <c r="CJ39" s="59">
        <f t="shared" si="31"/>
        <v>0</v>
      </c>
      <c r="CK39" s="59" t="e">
        <f>#REF!+AE39+AG39+AH39+#REF!+#REF!+AQ39+#REF!+AI39+#REF!+AD39+P39+#REF!+#REF!+#REF!+#REF!+#REF!+#REF!+#REF!</f>
        <v>#REF!</v>
      </c>
      <c r="CL39" s="59">
        <f t="shared" si="32"/>
        <v>0</v>
      </c>
      <c r="CN39" s="59">
        <f t="shared" si="33"/>
        <v>0</v>
      </c>
      <c r="CO39" s="59">
        <f t="shared" si="17"/>
        <v>0</v>
      </c>
    </row>
    <row r="40" spans="1:93" s="59" customFormat="1" ht="14.4" x14ac:dyDescent="0.3">
      <c r="A40" s="60" t="s">
        <v>272</v>
      </c>
      <c r="B40" s="60" t="s">
        <v>367</v>
      </c>
      <c r="C40" s="60" t="s">
        <v>417</v>
      </c>
      <c r="D40" s="60" t="s">
        <v>83</v>
      </c>
      <c r="E40" s="60">
        <v>43.711948</v>
      </c>
      <c r="F40" s="60">
        <v>-79.535893999999999</v>
      </c>
      <c r="G40" s="60">
        <v>8.6452662829363174</v>
      </c>
      <c r="H40" s="61">
        <v>43654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0</v>
      </c>
      <c r="AT40" s="20">
        <v>0</v>
      </c>
      <c r="AU40" s="20">
        <v>0</v>
      </c>
      <c r="AV40" s="20">
        <v>0</v>
      </c>
      <c r="AW40" s="20">
        <v>0</v>
      </c>
      <c r="AX40" s="20">
        <v>0</v>
      </c>
      <c r="AY40" s="20">
        <v>0</v>
      </c>
      <c r="AZ40" s="20">
        <v>0</v>
      </c>
      <c r="BA40" s="20">
        <v>0</v>
      </c>
      <c r="BB40" s="73"/>
      <c r="BC40" s="73"/>
      <c r="BD40" s="73"/>
      <c r="BE40" s="73"/>
      <c r="BF40" s="73"/>
      <c r="BG40" s="59">
        <f t="shared" si="18"/>
        <v>4</v>
      </c>
      <c r="BH40" s="59">
        <v>3</v>
      </c>
      <c r="BI40" s="59">
        <v>0</v>
      </c>
      <c r="BJ40" s="59">
        <v>7</v>
      </c>
      <c r="BP40" s="59">
        <f t="shared" si="19"/>
        <v>0</v>
      </c>
      <c r="BQ40" s="59">
        <f t="shared" si="20"/>
        <v>0</v>
      </c>
      <c r="BR40" s="59">
        <f t="shared" si="21"/>
        <v>0</v>
      </c>
      <c r="BS40" s="59" t="e">
        <f>#REF!+#REF!+AD40</f>
        <v>#REF!</v>
      </c>
      <c r="BT40" s="59">
        <f t="shared" si="22"/>
        <v>0</v>
      </c>
      <c r="BU40" s="59" t="e">
        <f>#REF!+#REF!+#REF!+#REF!+#REF!+#REF!+#REF!+#REF!+#REF!+#REF!</f>
        <v>#REF!</v>
      </c>
      <c r="BV40" s="59">
        <f t="shared" si="23"/>
        <v>0</v>
      </c>
      <c r="BW40" s="59">
        <f t="shared" si="24"/>
        <v>0</v>
      </c>
      <c r="BX40" s="59">
        <f t="shared" si="25"/>
        <v>0</v>
      </c>
      <c r="BY40" s="59">
        <f t="shared" si="8"/>
        <v>0</v>
      </c>
      <c r="BZ40" s="59">
        <f t="shared" si="26"/>
        <v>0</v>
      </c>
      <c r="CB40" s="59">
        <f t="shared" si="27"/>
        <v>0</v>
      </c>
      <c r="CD40" s="59" t="e">
        <f>AJ40+AK40+AC40+AM40+I40+AL40+#REF!+J40+AE40+AG40+AH40+L40+#REF!+N40+M40+#REF!+AQ40+#REF!+AF40+AI40+#REF!+AN40+AD40+AO40+P40+#REF!+AZ40+#REF!+AP40+#REF!+#REF!+#REF!+#REF!+BA40+#REF!+K40</f>
        <v>#REF!</v>
      </c>
      <c r="CF40" s="59">
        <f t="shared" si="28"/>
        <v>0</v>
      </c>
      <c r="CG40" s="59" t="e">
        <f t="shared" si="29"/>
        <v>#REF!</v>
      </c>
      <c r="CH40" s="59">
        <f t="shared" si="30"/>
        <v>0</v>
      </c>
      <c r="CJ40" s="59">
        <f t="shared" si="31"/>
        <v>0</v>
      </c>
      <c r="CK40" s="59" t="e">
        <f>#REF!+AE40+AG40+AH40+#REF!+#REF!+AQ40+#REF!+AI40+#REF!+AD40+P40+#REF!+#REF!+#REF!+#REF!+#REF!+#REF!+#REF!</f>
        <v>#REF!</v>
      </c>
      <c r="CL40" s="59">
        <f t="shared" si="32"/>
        <v>0</v>
      </c>
      <c r="CN40" s="59">
        <f t="shared" si="33"/>
        <v>0</v>
      </c>
      <c r="CO40" s="59">
        <f t="shared" si="17"/>
        <v>0</v>
      </c>
    </row>
    <row r="41" spans="1:93" s="59" customFormat="1" ht="14.4" x14ac:dyDescent="0.3">
      <c r="A41" s="60" t="s">
        <v>276</v>
      </c>
      <c r="B41" s="60" t="s">
        <v>368</v>
      </c>
      <c r="C41" s="60" t="s">
        <v>416</v>
      </c>
      <c r="D41" s="60" t="s">
        <v>79</v>
      </c>
      <c r="E41" s="60">
        <v>43.484110999999999</v>
      </c>
      <c r="F41" s="60">
        <v>-79.837701999999993</v>
      </c>
      <c r="G41" s="60">
        <v>25.777914157727512</v>
      </c>
      <c r="H41" s="61">
        <v>43655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20">
        <v>0</v>
      </c>
      <c r="Z41" s="20">
        <v>0</v>
      </c>
      <c r="AA41" s="20">
        <v>0</v>
      </c>
      <c r="AB41" s="20">
        <v>0</v>
      </c>
      <c r="AC41" s="20">
        <v>3</v>
      </c>
      <c r="AD41" s="20">
        <v>0</v>
      </c>
      <c r="AE41" s="20">
        <v>0</v>
      </c>
      <c r="AF41" s="20">
        <v>0</v>
      </c>
      <c r="AG41" s="20">
        <v>0</v>
      </c>
      <c r="AH41" s="20">
        <v>0</v>
      </c>
      <c r="AI41" s="20">
        <v>0</v>
      </c>
      <c r="AJ41" s="20">
        <v>0</v>
      </c>
      <c r="AK41" s="20">
        <v>0</v>
      </c>
      <c r="AL41" s="20">
        <v>0</v>
      </c>
      <c r="AM41" s="20">
        <v>2</v>
      </c>
      <c r="AN41" s="20">
        <v>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20">
        <v>0</v>
      </c>
      <c r="AW41" s="20">
        <v>0</v>
      </c>
      <c r="AX41" s="20">
        <v>0</v>
      </c>
      <c r="AY41" s="20">
        <v>0</v>
      </c>
      <c r="AZ41" s="20">
        <v>0</v>
      </c>
      <c r="BA41" s="20">
        <v>0</v>
      </c>
      <c r="BB41" s="73"/>
      <c r="BC41" s="73"/>
      <c r="BD41" s="73"/>
      <c r="BE41" s="73"/>
      <c r="BF41" s="73"/>
      <c r="BG41" s="59" t="e">
        <f t="shared" si="18"/>
        <v>#VALUE!</v>
      </c>
      <c r="BH41" s="59" t="s">
        <v>80</v>
      </c>
      <c r="BI41" s="59" t="s">
        <v>80</v>
      </c>
      <c r="BJ41" s="59" t="s">
        <v>80</v>
      </c>
      <c r="BP41" s="59">
        <f t="shared" si="19"/>
        <v>2</v>
      </c>
      <c r="BQ41" s="59">
        <f t="shared" si="20"/>
        <v>0</v>
      </c>
      <c r="BR41" s="59">
        <f t="shared" si="21"/>
        <v>0</v>
      </c>
      <c r="BS41" s="59" t="e">
        <f>#REF!+#REF!+AD41</f>
        <v>#REF!</v>
      </c>
      <c r="BT41" s="59">
        <f t="shared" si="22"/>
        <v>0</v>
      </c>
      <c r="BU41" s="59" t="e">
        <f>#REF!+#REF!+#REF!+#REF!+#REF!+#REF!+#REF!+#REF!+#REF!+#REF!</f>
        <v>#REF!</v>
      </c>
      <c r="BV41" s="59">
        <f t="shared" si="23"/>
        <v>0</v>
      </c>
      <c r="BW41" s="59">
        <f t="shared" si="24"/>
        <v>0</v>
      </c>
      <c r="BX41" s="59">
        <f t="shared" si="25"/>
        <v>0</v>
      </c>
      <c r="BY41" s="59">
        <f t="shared" si="8"/>
        <v>0</v>
      </c>
      <c r="BZ41" s="59">
        <f t="shared" si="26"/>
        <v>0</v>
      </c>
      <c r="CB41" s="59">
        <f t="shared" si="27"/>
        <v>2</v>
      </c>
      <c r="CD41" s="59" t="e">
        <f>AJ41+AK41+AC41+AM41+I41+AL41+#REF!+J41+AE41+AG41+AH41+L41+#REF!+N41+M41+#REF!+AQ41+#REF!+AF41+AI41+#REF!+AN41+AD41+AO41+P41+#REF!+AZ41+#REF!+AP41+#REF!+#REF!+#REF!+#REF!+BA41+#REF!+K41</f>
        <v>#REF!</v>
      </c>
      <c r="CF41" s="59">
        <f t="shared" si="28"/>
        <v>2</v>
      </c>
      <c r="CG41" s="59" t="e">
        <f t="shared" si="29"/>
        <v>#REF!</v>
      </c>
      <c r="CH41" s="59">
        <f t="shared" si="30"/>
        <v>3</v>
      </c>
      <c r="CJ41" s="59">
        <f t="shared" si="31"/>
        <v>2</v>
      </c>
      <c r="CK41" s="59" t="e">
        <f>#REF!+AE41+AG41+AH41+#REF!+#REF!+AQ41+#REF!+AI41+#REF!+AD41+P41+#REF!+#REF!+#REF!+#REF!+#REF!+#REF!+#REF!</f>
        <v>#REF!</v>
      </c>
      <c r="CL41" s="59">
        <f t="shared" si="32"/>
        <v>3</v>
      </c>
      <c r="CN41" s="59">
        <f t="shared" si="33"/>
        <v>1</v>
      </c>
      <c r="CO41" s="59">
        <f t="shared" si="17"/>
        <v>1</v>
      </c>
    </row>
    <row r="42" spans="1:93" s="59" customFormat="1" ht="14.4" x14ac:dyDescent="0.3">
      <c r="A42" s="60" t="s">
        <v>276</v>
      </c>
      <c r="B42" s="60" t="s">
        <v>368</v>
      </c>
      <c r="C42" s="60" t="s">
        <v>416</v>
      </c>
      <c r="D42" s="60" t="s">
        <v>82</v>
      </c>
      <c r="E42" s="60">
        <v>43.484110999999999</v>
      </c>
      <c r="F42" s="60">
        <v>-79.837701999999993</v>
      </c>
      <c r="G42" s="60">
        <v>25.777914157727512</v>
      </c>
      <c r="H42" s="61">
        <v>43655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0">
        <v>0</v>
      </c>
      <c r="AJ42" s="20">
        <v>0</v>
      </c>
      <c r="AK42" s="20">
        <v>0</v>
      </c>
      <c r="AL42" s="20">
        <v>0</v>
      </c>
      <c r="AM42" s="20">
        <v>2</v>
      </c>
      <c r="AN42" s="20">
        <v>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20">
        <v>0</v>
      </c>
      <c r="AW42" s="20">
        <v>0</v>
      </c>
      <c r="AX42" s="20">
        <v>4</v>
      </c>
      <c r="AY42" s="20">
        <v>0</v>
      </c>
      <c r="AZ42" s="20">
        <v>0</v>
      </c>
      <c r="BA42" s="20">
        <v>0</v>
      </c>
      <c r="BB42" s="73"/>
      <c r="BC42" s="73"/>
      <c r="BD42" s="73"/>
      <c r="BE42" s="73"/>
      <c r="BF42" s="73"/>
      <c r="BG42" s="59">
        <f t="shared" si="18"/>
        <v>1</v>
      </c>
      <c r="BH42" s="59">
        <v>2</v>
      </c>
      <c r="BI42" s="59">
        <v>0</v>
      </c>
      <c r="BJ42" s="59">
        <v>3</v>
      </c>
      <c r="BP42" s="59">
        <f t="shared" si="19"/>
        <v>2</v>
      </c>
      <c r="BQ42" s="59">
        <f t="shared" si="20"/>
        <v>0</v>
      </c>
      <c r="BR42" s="59">
        <f t="shared" si="21"/>
        <v>0</v>
      </c>
      <c r="BS42" s="59" t="e">
        <f>#REF!+#REF!+AD42</f>
        <v>#REF!</v>
      </c>
      <c r="BT42" s="59">
        <f t="shared" si="22"/>
        <v>0</v>
      </c>
      <c r="BU42" s="59" t="e">
        <f>#REF!+#REF!+#REF!+#REF!+#REF!+#REF!+#REF!+#REF!+#REF!+#REF!</f>
        <v>#REF!</v>
      </c>
      <c r="BV42" s="59">
        <f t="shared" si="23"/>
        <v>0</v>
      </c>
      <c r="BW42" s="59">
        <f t="shared" si="24"/>
        <v>0</v>
      </c>
      <c r="BX42" s="59">
        <f t="shared" si="25"/>
        <v>0</v>
      </c>
      <c r="BY42" s="59">
        <f t="shared" si="8"/>
        <v>0</v>
      </c>
      <c r="BZ42" s="59">
        <f t="shared" si="26"/>
        <v>0</v>
      </c>
      <c r="CB42" s="59">
        <f t="shared" si="27"/>
        <v>6</v>
      </c>
      <c r="CD42" s="59" t="e">
        <f>AJ42+AK42+AC42+AM42+I42+AL42+#REF!+J42+AE42+AG42+AH42+L42+#REF!+N42+M42+#REF!+AQ42+#REF!+AF42+AI42+#REF!+AN42+AD42+AO42+P42+#REF!+AZ42+#REF!+AP42+#REF!+#REF!+#REF!+#REF!+BA42+#REF!+K42</f>
        <v>#REF!</v>
      </c>
      <c r="CF42" s="59">
        <f t="shared" si="28"/>
        <v>6</v>
      </c>
      <c r="CG42" s="59" t="e">
        <f t="shared" si="29"/>
        <v>#REF!</v>
      </c>
      <c r="CH42" s="59">
        <f t="shared" si="30"/>
        <v>0</v>
      </c>
      <c r="CJ42" s="59">
        <f t="shared" si="31"/>
        <v>2</v>
      </c>
      <c r="CK42" s="59" t="e">
        <f>#REF!+AE42+AG42+AH42+#REF!+#REF!+AQ42+#REF!+AI42+#REF!+AD42+P42+#REF!+#REF!+#REF!+#REF!+#REF!+#REF!+#REF!</f>
        <v>#REF!</v>
      </c>
      <c r="CL42" s="59">
        <f t="shared" si="32"/>
        <v>0</v>
      </c>
      <c r="CN42" s="59">
        <f t="shared" si="33"/>
        <v>2</v>
      </c>
      <c r="CO42" s="59">
        <f t="shared" si="17"/>
        <v>1</v>
      </c>
    </row>
    <row r="43" spans="1:93" s="59" customFormat="1" ht="14.4" x14ac:dyDescent="0.3">
      <c r="A43" s="60" t="s">
        <v>276</v>
      </c>
      <c r="B43" s="60" t="s">
        <v>368</v>
      </c>
      <c r="C43" s="60" t="s">
        <v>416</v>
      </c>
      <c r="D43" s="60" t="s">
        <v>83</v>
      </c>
      <c r="E43" s="60">
        <v>43.484110999999999</v>
      </c>
      <c r="F43" s="60">
        <v>-79.837701999999993</v>
      </c>
      <c r="G43" s="60">
        <v>25.777914157727512</v>
      </c>
      <c r="H43" s="61">
        <v>43655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0">
        <v>0</v>
      </c>
      <c r="AF43" s="20">
        <v>0</v>
      </c>
      <c r="AG43" s="20">
        <v>0</v>
      </c>
      <c r="AH43" s="20">
        <v>0</v>
      </c>
      <c r="AI43" s="20">
        <v>0</v>
      </c>
      <c r="AJ43" s="20">
        <v>0</v>
      </c>
      <c r="AK43" s="20">
        <v>0</v>
      </c>
      <c r="AL43" s="20">
        <v>0</v>
      </c>
      <c r="AM43" s="20">
        <v>1</v>
      </c>
      <c r="AN43" s="20">
        <v>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20">
        <v>0</v>
      </c>
      <c r="AW43" s="20">
        <v>0</v>
      </c>
      <c r="AX43" s="20">
        <v>0</v>
      </c>
      <c r="AY43" s="20">
        <v>0</v>
      </c>
      <c r="AZ43" s="20">
        <v>0</v>
      </c>
      <c r="BA43" s="20">
        <v>0</v>
      </c>
      <c r="BB43" s="73"/>
      <c r="BC43" s="73"/>
      <c r="BD43" s="73"/>
      <c r="BE43" s="73"/>
      <c r="BF43" s="73"/>
      <c r="BG43" s="59">
        <f t="shared" si="18"/>
        <v>0</v>
      </c>
      <c r="BH43" s="59">
        <v>3</v>
      </c>
      <c r="BI43" s="59">
        <v>0</v>
      </c>
      <c r="BJ43" s="59">
        <v>3</v>
      </c>
      <c r="BP43" s="59">
        <f t="shared" si="19"/>
        <v>1</v>
      </c>
      <c r="BQ43" s="59">
        <f t="shared" si="20"/>
        <v>0</v>
      </c>
      <c r="BR43" s="59">
        <f t="shared" si="21"/>
        <v>0</v>
      </c>
      <c r="BS43" s="59" t="e">
        <f>#REF!+#REF!+AD43</f>
        <v>#REF!</v>
      </c>
      <c r="BT43" s="59">
        <f t="shared" si="22"/>
        <v>0</v>
      </c>
      <c r="BU43" s="59" t="e">
        <f>#REF!+#REF!+#REF!+#REF!+#REF!+#REF!+#REF!+#REF!+#REF!+#REF!</f>
        <v>#REF!</v>
      </c>
      <c r="BV43" s="59">
        <f t="shared" si="23"/>
        <v>0</v>
      </c>
      <c r="BW43" s="59">
        <f t="shared" si="24"/>
        <v>0</v>
      </c>
      <c r="BX43" s="59">
        <f t="shared" si="25"/>
        <v>0</v>
      </c>
      <c r="BY43" s="59">
        <f t="shared" si="8"/>
        <v>0</v>
      </c>
      <c r="BZ43" s="59">
        <f t="shared" si="26"/>
        <v>0</v>
      </c>
      <c r="CB43" s="59">
        <f t="shared" si="27"/>
        <v>1</v>
      </c>
      <c r="CD43" s="59" t="e">
        <f>AJ43+AK43+AC43+AM43+I43+AL43+#REF!+J43+AE43+AG43+AH43+L43+#REF!+N43+M43+#REF!+AQ43+#REF!+AF43+AI43+#REF!+AN43+AD43+AO43+P43+#REF!+AZ43+#REF!+AP43+#REF!+#REF!+#REF!+#REF!+BA43+#REF!+K43</f>
        <v>#REF!</v>
      </c>
      <c r="CF43" s="59">
        <f t="shared" si="28"/>
        <v>1</v>
      </c>
      <c r="CG43" s="59" t="e">
        <f t="shared" si="29"/>
        <v>#REF!</v>
      </c>
      <c r="CH43" s="59">
        <f t="shared" si="30"/>
        <v>0</v>
      </c>
      <c r="CJ43" s="59">
        <f t="shared" si="31"/>
        <v>1</v>
      </c>
      <c r="CK43" s="59" t="e">
        <f>#REF!+AE43+AG43+AH43+#REF!+#REF!+AQ43+#REF!+AI43+#REF!+AD43+P43+#REF!+#REF!+#REF!+#REF!+#REF!+#REF!+#REF!</f>
        <v>#REF!</v>
      </c>
      <c r="CL43" s="59">
        <f t="shared" si="32"/>
        <v>0</v>
      </c>
      <c r="CN43" s="59">
        <f t="shared" si="33"/>
        <v>1</v>
      </c>
      <c r="CO43" s="59">
        <f t="shared" si="17"/>
        <v>1</v>
      </c>
    </row>
    <row r="44" spans="1:93" s="59" customFormat="1" ht="14.4" x14ac:dyDescent="0.3">
      <c r="A44" s="60" t="s">
        <v>293</v>
      </c>
      <c r="B44" s="60" t="s">
        <v>369</v>
      </c>
      <c r="C44" s="60" t="s">
        <v>416</v>
      </c>
      <c r="D44" s="60" t="s">
        <v>79</v>
      </c>
      <c r="E44" s="60">
        <v>43.414009999999998</v>
      </c>
      <c r="F44" s="60">
        <v>-79.953028000000003</v>
      </c>
      <c r="G44" s="60">
        <v>33.189520440162525</v>
      </c>
      <c r="H44" s="61">
        <v>43661</v>
      </c>
      <c r="I44" s="20">
        <v>0</v>
      </c>
      <c r="J44" s="20">
        <v>2</v>
      </c>
      <c r="K44" s="20">
        <v>0</v>
      </c>
      <c r="L44" s="20">
        <v>0</v>
      </c>
      <c r="M44" s="20">
        <v>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0</v>
      </c>
      <c r="V44" s="20">
        <v>0</v>
      </c>
      <c r="W44" s="20">
        <v>0</v>
      </c>
      <c r="X44" s="20">
        <v>0</v>
      </c>
      <c r="Y44" s="20">
        <v>0</v>
      </c>
      <c r="Z44" s="20">
        <v>1</v>
      </c>
      <c r="AA44" s="20">
        <v>0</v>
      </c>
      <c r="AB44" s="20">
        <v>0</v>
      </c>
      <c r="AC44" s="20">
        <v>6</v>
      </c>
      <c r="AD44" s="20">
        <v>0</v>
      </c>
      <c r="AE44" s="20">
        <v>0</v>
      </c>
      <c r="AF44" s="20">
        <v>0</v>
      </c>
      <c r="AG44" s="20">
        <v>0</v>
      </c>
      <c r="AH44" s="20">
        <v>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20">
        <v>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20">
        <v>0</v>
      </c>
      <c r="AW44" s="20">
        <v>0</v>
      </c>
      <c r="AX44" s="20">
        <v>0</v>
      </c>
      <c r="AY44" s="20">
        <v>1</v>
      </c>
      <c r="AZ44" s="20">
        <v>0</v>
      </c>
      <c r="BA44" s="20">
        <v>0</v>
      </c>
      <c r="BB44" s="73"/>
      <c r="BC44" s="73"/>
      <c r="BD44" s="73"/>
      <c r="BE44" s="73"/>
      <c r="BF44" s="73"/>
      <c r="BG44" s="59">
        <f t="shared" si="18"/>
        <v>3</v>
      </c>
      <c r="BH44" s="59">
        <v>2</v>
      </c>
      <c r="BI44" s="59">
        <v>2</v>
      </c>
      <c r="BJ44" s="59">
        <v>7</v>
      </c>
      <c r="BP44" s="59">
        <f t="shared" si="19"/>
        <v>0</v>
      </c>
      <c r="BQ44" s="59">
        <f t="shared" si="20"/>
        <v>0</v>
      </c>
      <c r="BR44" s="59">
        <f t="shared" si="21"/>
        <v>0</v>
      </c>
      <c r="BS44" s="59" t="e">
        <f>#REF!+#REF!+AD44</f>
        <v>#REF!</v>
      </c>
      <c r="BT44" s="59">
        <f t="shared" si="22"/>
        <v>2</v>
      </c>
      <c r="BU44" s="59" t="e">
        <f>#REF!+#REF!+#REF!+#REF!+#REF!+#REF!+#REF!+#REF!+#REF!+#REF!</f>
        <v>#REF!</v>
      </c>
      <c r="BV44" s="59">
        <f t="shared" si="23"/>
        <v>0</v>
      </c>
      <c r="BW44" s="59">
        <f t="shared" si="24"/>
        <v>0</v>
      </c>
      <c r="BX44" s="59">
        <f t="shared" si="25"/>
        <v>0</v>
      </c>
      <c r="BY44" s="59">
        <f t="shared" si="8"/>
        <v>0</v>
      </c>
      <c r="BZ44" s="59">
        <f t="shared" si="26"/>
        <v>0</v>
      </c>
      <c r="CB44" s="59">
        <f t="shared" si="27"/>
        <v>1</v>
      </c>
      <c r="CD44" s="59" t="e">
        <f>AJ44+AK44+AC44+AM44+I44+AL44+#REF!+J44+AE44+AG44+AH44+L44+#REF!+N44+M44+#REF!+AQ44+#REF!+AF44+AI44+#REF!+AN44+AD44+AO44+P44+#REF!+AZ44+#REF!+AP44+#REF!+#REF!+#REF!+#REF!+BA44+#REF!+K44</f>
        <v>#REF!</v>
      </c>
      <c r="CF44" s="59">
        <f t="shared" si="28"/>
        <v>2</v>
      </c>
      <c r="CG44" s="59" t="e">
        <f t="shared" si="29"/>
        <v>#REF!</v>
      </c>
      <c r="CH44" s="59">
        <f t="shared" si="30"/>
        <v>7</v>
      </c>
      <c r="CJ44" s="59">
        <f t="shared" si="31"/>
        <v>2</v>
      </c>
      <c r="CK44" s="59" t="e">
        <f>#REF!+AE44+AG44+AH44+#REF!+#REF!+AQ44+#REF!+AI44+#REF!+AD44+P44+#REF!+#REF!+#REF!+#REF!+#REF!+#REF!+#REF!</f>
        <v>#REF!</v>
      </c>
      <c r="CL44" s="59">
        <f t="shared" si="32"/>
        <v>6</v>
      </c>
      <c r="CN44" s="59">
        <f t="shared" si="33"/>
        <v>2</v>
      </c>
      <c r="CO44" s="59">
        <f t="shared" si="17"/>
        <v>1</v>
      </c>
    </row>
    <row r="45" spans="1:93" s="59" customFormat="1" ht="14.4" x14ac:dyDescent="0.3">
      <c r="A45" s="60" t="s">
        <v>293</v>
      </c>
      <c r="B45" s="60" t="s">
        <v>369</v>
      </c>
      <c r="C45" s="60" t="s">
        <v>416</v>
      </c>
      <c r="D45" s="60" t="s">
        <v>82</v>
      </c>
      <c r="E45" s="60">
        <v>43.414009999999998</v>
      </c>
      <c r="F45" s="60">
        <v>-79.953028000000003</v>
      </c>
      <c r="G45" s="60">
        <v>33.189520440162525</v>
      </c>
      <c r="H45" s="61">
        <v>43661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0">
        <v>0</v>
      </c>
      <c r="O45" s="20">
        <v>0</v>
      </c>
      <c r="P45" s="20">
        <v>0</v>
      </c>
      <c r="Q45" s="20">
        <v>2</v>
      </c>
      <c r="R45" s="20">
        <v>0</v>
      </c>
      <c r="S45" s="20">
        <v>0</v>
      </c>
      <c r="T45" s="20">
        <v>0</v>
      </c>
      <c r="U45" s="20">
        <v>0</v>
      </c>
      <c r="V45" s="20">
        <v>0</v>
      </c>
      <c r="W45" s="20">
        <v>0</v>
      </c>
      <c r="X45" s="20">
        <v>0</v>
      </c>
      <c r="Y45" s="20">
        <v>0</v>
      </c>
      <c r="Z45" s="20">
        <v>0</v>
      </c>
      <c r="AA45" s="20">
        <v>0</v>
      </c>
      <c r="AB45" s="20">
        <v>0</v>
      </c>
      <c r="AC45" s="20">
        <v>0</v>
      </c>
      <c r="AD45" s="20">
        <v>0</v>
      </c>
      <c r="AE45" s="20">
        <v>0</v>
      </c>
      <c r="AF45" s="20">
        <v>0</v>
      </c>
      <c r="AG45" s="20">
        <v>0</v>
      </c>
      <c r="AH45" s="20">
        <v>0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20">
        <v>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20">
        <v>0</v>
      </c>
      <c r="AW45" s="20">
        <v>0</v>
      </c>
      <c r="AX45" s="20">
        <v>0</v>
      </c>
      <c r="AY45" s="20">
        <v>0</v>
      </c>
      <c r="AZ45" s="20">
        <v>0</v>
      </c>
      <c r="BA45" s="20">
        <v>0</v>
      </c>
      <c r="BB45" s="73"/>
      <c r="BC45" s="73"/>
      <c r="BD45" s="73"/>
      <c r="BE45" s="73"/>
      <c r="BF45" s="73"/>
      <c r="BG45" s="59">
        <f t="shared" si="18"/>
        <v>1</v>
      </c>
      <c r="BH45" s="59">
        <v>2</v>
      </c>
      <c r="BI45" s="59">
        <v>0</v>
      </c>
      <c r="BJ45" s="59">
        <v>3</v>
      </c>
      <c r="BP45" s="59">
        <f t="shared" si="19"/>
        <v>0</v>
      </c>
      <c r="BQ45" s="59">
        <f t="shared" si="20"/>
        <v>0</v>
      </c>
      <c r="BR45" s="59">
        <f t="shared" si="21"/>
        <v>0</v>
      </c>
      <c r="BS45" s="59" t="e">
        <f>#REF!+#REF!+AD45</f>
        <v>#REF!</v>
      </c>
      <c r="BT45" s="59">
        <f t="shared" si="22"/>
        <v>0</v>
      </c>
      <c r="BU45" s="59" t="e">
        <f>#REF!+#REF!+#REF!+#REF!+#REF!+#REF!+#REF!+#REF!+#REF!+#REF!</f>
        <v>#REF!</v>
      </c>
      <c r="BV45" s="59">
        <f t="shared" si="23"/>
        <v>0</v>
      </c>
      <c r="BW45" s="59">
        <f t="shared" si="24"/>
        <v>0</v>
      </c>
      <c r="BX45" s="59">
        <f t="shared" si="25"/>
        <v>0</v>
      </c>
      <c r="BY45" s="59">
        <f t="shared" si="8"/>
        <v>0</v>
      </c>
      <c r="BZ45" s="59">
        <f t="shared" si="26"/>
        <v>0</v>
      </c>
      <c r="CB45" s="59">
        <f t="shared" si="27"/>
        <v>0</v>
      </c>
      <c r="CD45" s="59" t="e">
        <f>AJ45+AK45+AC45+AM45+I45+AL45+#REF!+J45+AE45+AG45+AH45+L45+#REF!+N45+M45+#REF!+AQ45+#REF!+AF45+AI45+#REF!+AN45+AD45+AO45+P45+#REF!+AZ45+#REF!+AP45+#REF!+#REF!+#REF!+#REF!+BA45+#REF!+K45</f>
        <v>#REF!</v>
      </c>
      <c r="CF45" s="59">
        <f t="shared" si="28"/>
        <v>0</v>
      </c>
      <c r="CG45" s="59" t="e">
        <f t="shared" si="29"/>
        <v>#REF!</v>
      </c>
      <c r="CH45" s="59">
        <f t="shared" si="30"/>
        <v>0</v>
      </c>
      <c r="CJ45" s="59">
        <f t="shared" si="31"/>
        <v>0</v>
      </c>
      <c r="CK45" s="59" t="e">
        <f>#REF!+AE45+AG45+AH45+#REF!+#REF!+AQ45+#REF!+AI45+#REF!+AD45+P45+#REF!+#REF!+#REF!+#REF!+#REF!+#REF!+#REF!</f>
        <v>#REF!</v>
      </c>
      <c r="CL45" s="59">
        <f t="shared" si="32"/>
        <v>0</v>
      </c>
      <c r="CN45" s="59">
        <f t="shared" si="33"/>
        <v>0</v>
      </c>
      <c r="CO45" s="59">
        <f t="shared" si="17"/>
        <v>0</v>
      </c>
    </row>
    <row r="46" spans="1:93" s="59" customFormat="1" ht="14.4" x14ac:dyDescent="0.3">
      <c r="A46" s="60" t="s">
        <v>293</v>
      </c>
      <c r="B46" s="60" t="s">
        <v>369</v>
      </c>
      <c r="C46" s="60" t="s">
        <v>416</v>
      </c>
      <c r="D46" s="60" t="s">
        <v>83</v>
      </c>
      <c r="E46" s="60">
        <v>43.414009999999998</v>
      </c>
      <c r="F46" s="60">
        <v>-79.953028000000003</v>
      </c>
      <c r="G46" s="60">
        <v>33.189520440162525</v>
      </c>
      <c r="H46" s="61">
        <v>43661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1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20">
        <v>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20">
        <v>0</v>
      </c>
      <c r="AW46" s="20">
        <v>0</v>
      </c>
      <c r="AX46" s="20">
        <v>0</v>
      </c>
      <c r="AY46" s="20">
        <v>1</v>
      </c>
      <c r="AZ46" s="20">
        <v>4</v>
      </c>
      <c r="BA46" s="20">
        <v>0</v>
      </c>
      <c r="BB46" s="73"/>
      <c r="BC46" s="73"/>
      <c r="BD46" s="73"/>
      <c r="BE46" s="73"/>
      <c r="BF46" s="73"/>
      <c r="BG46" s="59">
        <f t="shared" si="18"/>
        <v>3</v>
      </c>
      <c r="BH46" s="59">
        <v>2</v>
      </c>
      <c r="BI46" s="59">
        <v>0</v>
      </c>
      <c r="BJ46" s="59">
        <v>5</v>
      </c>
      <c r="BP46" s="59">
        <f t="shared" si="19"/>
        <v>0</v>
      </c>
      <c r="BQ46" s="59">
        <f t="shared" si="20"/>
        <v>0</v>
      </c>
      <c r="BR46" s="59">
        <f t="shared" si="21"/>
        <v>0</v>
      </c>
      <c r="BS46" s="59" t="e">
        <f>#REF!+#REF!+AD46</f>
        <v>#REF!</v>
      </c>
      <c r="BT46" s="59">
        <f t="shared" si="22"/>
        <v>0</v>
      </c>
      <c r="BU46" s="59" t="e">
        <f>#REF!+#REF!+#REF!+#REF!+#REF!+#REF!+#REF!+#REF!+#REF!+#REF!</f>
        <v>#REF!</v>
      </c>
      <c r="BV46" s="59">
        <f t="shared" si="23"/>
        <v>0</v>
      </c>
      <c r="BW46" s="59">
        <f t="shared" si="24"/>
        <v>0</v>
      </c>
      <c r="BX46" s="59">
        <f t="shared" si="25"/>
        <v>0</v>
      </c>
      <c r="BY46" s="59">
        <f t="shared" si="8"/>
        <v>0</v>
      </c>
      <c r="BZ46" s="59">
        <f t="shared" si="26"/>
        <v>0</v>
      </c>
      <c r="CB46" s="59">
        <f t="shared" si="27"/>
        <v>1</v>
      </c>
      <c r="CD46" s="59" t="e">
        <f>AJ46+AK46+AC46+AM46+I46+AL46+#REF!+J46+AE46+AG46+AH46+L46+#REF!+N46+M46+#REF!+AQ46+#REF!+AF46+AI46+#REF!+AN46+AD46+AO46+P46+#REF!+AZ46+#REF!+AP46+#REF!+#REF!+#REF!+#REF!+BA46+#REF!+K46</f>
        <v>#REF!</v>
      </c>
      <c r="CF46" s="59">
        <f t="shared" si="28"/>
        <v>4</v>
      </c>
      <c r="CG46" s="59" t="e">
        <f t="shared" si="29"/>
        <v>#REF!</v>
      </c>
      <c r="CH46" s="59">
        <f t="shared" si="30"/>
        <v>2</v>
      </c>
      <c r="CJ46" s="59">
        <f t="shared" si="31"/>
        <v>4</v>
      </c>
      <c r="CK46" s="59" t="e">
        <f>#REF!+AE46+AG46+AH46+#REF!+#REF!+AQ46+#REF!+AI46+#REF!+AD46+P46+#REF!+#REF!+#REF!+#REF!+#REF!+#REF!+#REF!</f>
        <v>#REF!</v>
      </c>
      <c r="CL46" s="59">
        <f t="shared" si="32"/>
        <v>1</v>
      </c>
      <c r="CN46" s="59">
        <f t="shared" si="33"/>
        <v>2</v>
      </c>
      <c r="CO46" s="59">
        <f t="shared" si="17"/>
        <v>0</v>
      </c>
    </row>
    <row r="47" spans="1:93" s="59" customFormat="1" ht="14.4" x14ac:dyDescent="0.3">
      <c r="A47" s="60" t="s">
        <v>295</v>
      </c>
      <c r="B47" s="60" t="s">
        <v>370</v>
      </c>
      <c r="C47" s="60" t="s">
        <v>416</v>
      </c>
      <c r="D47" s="60" t="s">
        <v>79</v>
      </c>
      <c r="E47" s="60">
        <v>43.387611999999997</v>
      </c>
      <c r="F47" s="60">
        <v>-79.959232</v>
      </c>
      <c r="G47" s="60">
        <v>34.412474938792137</v>
      </c>
      <c r="H47" s="61">
        <v>43661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0">
        <v>0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0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0</v>
      </c>
      <c r="AG47" s="20">
        <v>0</v>
      </c>
      <c r="AH47" s="20">
        <v>0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20">
        <v>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20">
        <v>0</v>
      </c>
      <c r="AW47" s="20">
        <v>0</v>
      </c>
      <c r="AX47" s="20">
        <v>3</v>
      </c>
      <c r="AY47" s="20">
        <v>0</v>
      </c>
      <c r="AZ47" s="20">
        <v>0</v>
      </c>
      <c r="BA47" s="20">
        <v>0</v>
      </c>
      <c r="BB47" s="73"/>
      <c r="BC47" s="73"/>
      <c r="BD47" s="73"/>
      <c r="BE47" s="73"/>
      <c r="BF47" s="73"/>
      <c r="BG47" s="59">
        <f t="shared" si="18"/>
        <v>1</v>
      </c>
      <c r="BH47" s="59">
        <v>4</v>
      </c>
      <c r="BI47" s="59">
        <v>0</v>
      </c>
      <c r="BJ47" s="59">
        <v>5</v>
      </c>
      <c r="BP47" s="59">
        <f t="shared" si="19"/>
        <v>0</v>
      </c>
      <c r="BQ47" s="59">
        <f t="shared" si="20"/>
        <v>0</v>
      </c>
      <c r="BR47" s="59">
        <f t="shared" si="21"/>
        <v>0</v>
      </c>
      <c r="BS47" s="59" t="e">
        <f>#REF!+#REF!+AD47</f>
        <v>#REF!</v>
      </c>
      <c r="BT47" s="59">
        <f t="shared" si="22"/>
        <v>0</v>
      </c>
      <c r="BU47" s="59" t="e">
        <f>#REF!+#REF!+#REF!+#REF!+#REF!+#REF!+#REF!+#REF!+#REF!+#REF!</f>
        <v>#REF!</v>
      </c>
      <c r="BV47" s="59">
        <f t="shared" si="23"/>
        <v>0</v>
      </c>
      <c r="BW47" s="59">
        <f t="shared" si="24"/>
        <v>0</v>
      </c>
      <c r="BX47" s="59">
        <f t="shared" si="25"/>
        <v>0</v>
      </c>
      <c r="BY47" s="59">
        <f t="shared" si="8"/>
        <v>0</v>
      </c>
      <c r="BZ47" s="59">
        <f t="shared" si="26"/>
        <v>0</v>
      </c>
      <c r="CB47" s="59">
        <f t="shared" si="27"/>
        <v>3</v>
      </c>
      <c r="CD47" s="59" t="e">
        <f>AJ47+AK47+AC47+AM47+I47+AL47+#REF!+J47+AE47+AG47+AH47+L47+#REF!+N47+M47+#REF!+AQ47+#REF!+AF47+AI47+#REF!+AN47+AD47+AO47+P47+#REF!+AZ47+#REF!+AP47+#REF!+#REF!+#REF!+#REF!+BA47+#REF!+K47</f>
        <v>#REF!</v>
      </c>
      <c r="CF47" s="59">
        <f t="shared" si="28"/>
        <v>3</v>
      </c>
      <c r="CG47" s="59" t="e">
        <f t="shared" si="29"/>
        <v>#REF!</v>
      </c>
      <c r="CH47" s="59">
        <f t="shared" si="30"/>
        <v>0</v>
      </c>
      <c r="CJ47" s="59">
        <f t="shared" si="31"/>
        <v>0</v>
      </c>
      <c r="CK47" s="59" t="e">
        <f>#REF!+AE47+AG47+AH47+#REF!+#REF!+AQ47+#REF!+AI47+#REF!+AD47+P47+#REF!+#REF!+#REF!+#REF!+#REF!+#REF!+#REF!</f>
        <v>#REF!</v>
      </c>
      <c r="CL47" s="59">
        <f t="shared" si="32"/>
        <v>0</v>
      </c>
      <c r="CN47" s="59">
        <f t="shared" si="33"/>
        <v>1</v>
      </c>
      <c r="CO47" s="59">
        <f t="shared" si="17"/>
        <v>0</v>
      </c>
    </row>
    <row r="48" spans="1:93" s="59" customFormat="1" ht="14.4" x14ac:dyDescent="0.3">
      <c r="A48" s="60" t="s">
        <v>295</v>
      </c>
      <c r="B48" s="60" t="s">
        <v>370</v>
      </c>
      <c r="C48" s="60" t="s">
        <v>416</v>
      </c>
      <c r="D48" s="60" t="s">
        <v>82</v>
      </c>
      <c r="E48" s="60">
        <v>43.387611999999997</v>
      </c>
      <c r="F48" s="60">
        <v>-79.959232</v>
      </c>
      <c r="G48" s="60">
        <v>34.412474938792137</v>
      </c>
      <c r="H48" s="61">
        <v>43661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</v>
      </c>
      <c r="AC48" s="20">
        <v>1</v>
      </c>
      <c r="AD48" s="20">
        <v>0</v>
      </c>
      <c r="AE48" s="20">
        <v>0</v>
      </c>
      <c r="AF48" s="20">
        <v>0</v>
      </c>
      <c r="AG48" s="20">
        <v>0</v>
      </c>
      <c r="AH48" s="20">
        <v>0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20">
        <v>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20">
        <v>0</v>
      </c>
      <c r="AW48" s="20">
        <v>0</v>
      </c>
      <c r="AX48" s="20">
        <v>0</v>
      </c>
      <c r="AY48" s="20">
        <v>0</v>
      </c>
      <c r="AZ48" s="20">
        <v>0</v>
      </c>
      <c r="BA48" s="20">
        <v>0</v>
      </c>
      <c r="BB48" s="73"/>
      <c r="BC48" s="73"/>
      <c r="BD48" s="73"/>
      <c r="BE48" s="73"/>
      <c r="BF48" s="73"/>
      <c r="BG48" s="59">
        <f t="shared" si="18"/>
        <v>1</v>
      </c>
      <c r="BH48" s="59">
        <v>3</v>
      </c>
      <c r="BI48" s="59">
        <v>0</v>
      </c>
      <c r="BJ48" s="59">
        <v>4</v>
      </c>
      <c r="BP48" s="59">
        <f t="shared" si="19"/>
        <v>0</v>
      </c>
      <c r="BQ48" s="59">
        <f t="shared" si="20"/>
        <v>0</v>
      </c>
      <c r="BR48" s="59">
        <f t="shared" si="21"/>
        <v>0</v>
      </c>
      <c r="BS48" s="59" t="e">
        <f>#REF!+#REF!+AD48</f>
        <v>#REF!</v>
      </c>
      <c r="BT48" s="59">
        <f t="shared" si="22"/>
        <v>0</v>
      </c>
      <c r="BU48" s="59" t="e">
        <f>#REF!+#REF!+#REF!+#REF!+#REF!+#REF!+#REF!+#REF!+#REF!+#REF!</f>
        <v>#REF!</v>
      </c>
      <c r="BV48" s="59">
        <f t="shared" si="23"/>
        <v>0</v>
      </c>
      <c r="BW48" s="59">
        <f t="shared" si="24"/>
        <v>0</v>
      </c>
      <c r="BX48" s="59">
        <f t="shared" si="25"/>
        <v>0</v>
      </c>
      <c r="BY48" s="59">
        <f t="shared" si="8"/>
        <v>0</v>
      </c>
      <c r="BZ48" s="59">
        <f t="shared" si="26"/>
        <v>0</v>
      </c>
      <c r="CB48" s="59">
        <f t="shared" si="27"/>
        <v>0</v>
      </c>
      <c r="CD48" s="59" t="e">
        <f>AJ48+AK48+AC48+AM48+I48+AL48+#REF!+J48+AE48+AG48+AH48+L48+#REF!+N48+M48+#REF!+AQ48+#REF!+AF48+AI48+#REF!+AN48+AD48+AO48+P48+#REF!+AZ48+#REF!+AP48+#REF!+#REF!+#REF!+#REF!+BA48+#REF!+K48</f>
        <v>#REF!</v>
      </c>
      <c r="CF48" s="59">
        <f t="shared" si="28"/>
        <v>0</v>
      </c>
      <c r="CG48" s="59" t="e">
        <f t="shared" si="29"/>
        <v>#REF!</v>
      </c>
      <c r="CH48" s="59">
        <f t="shared" si="30"/>
        <v>1</v>
      </c>
      <c r="CJ48" s="59">
        <f t="shared" si="31"/>
        <v>0</v>
      </c>
      <c r="CK48" s="59" t="e">
        <f>#REF!+AE48+AG48+AH48+#REF!+#REF!+AQ48+#REF!+AI48+#REF!+AD48+P48+#REF!+#REF!+#REF!+#REF!+#REF!+#REF!+#REF!</f>
        <v>#REF!</v>
      </c>
      <c r="CL48" s="59">
        <f t="shared" si="32"/>
        <v>1</v>
      </c>
      <c r="CN48" s="59">
        <f t="shared" si="33"/>
        <v>0</v>
      </c>
      <c r="CO48" s="59">
        <f t="shared" si="17"/>
        <v>0</v>
      </c>
    </row>
    <row r="49" spans="1:93" s="59" customFormat="1" ht="14.4" x14ac:dyDescent="0.3">
      <c r="A49" s="60" t="s">
        <v>295</v>
      </c>
      <c r="B49" s="60" t="s">
        <v>370</v>
      </c>
      <c r="C49" s="60" t="s">
        <v>416</v>
      </c>
      <c r="D49" s="60" t="s">
        <v>83</v>
      </c>
      <c r="E49" s="60">
        <v>43.387611999999997</v>
      </c>
      <c r="F49" s="60">
        <v>-79.959232</v>
      </c>
      <c r="G49" s="60">
        <v>34.412474938792137</v>
      </c>
      <c r="H49" s="61">
        <v>43661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0">
        <v>0</v>
      </c>
      <c r="AJ49" s="20">
        <v>0</v>
      </c>
      <c r="AK49" s="20">
        <v>0</v>
      </c>
      <c r="AL49" s="20">
        <v>0</v>
      </c>
      <c r="AM49" s="20">
        <v>2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20">
        <v>0</v>
      </c>
      <c r="AW49" s="20">
        <v>0</v>
      </c>
      <c r="AX49" s="20">
        <v>0</v>
      </c>
      <c r="AY49" s="20">
        <v>0</v>
      </c>
      <c r="AZ49" s="20">
        <v>0</v>
      </c>
      <c r="BA49" s="20">
        <v>0</v>
      </c>
      <c r="BB49" s="73"/>
      <c r="BC49" s="73"/>
      <c r="BD49" s="73"/>
      <c r="BE49" s="73"/>
      <c r="BF49" s="73"/>
      <c r="BG49" s="59">
        <f t="shared" si="18"/>
        <v>3</v>
      </c>
      <c r="BH49" s="59">
        <v>3</v>
      </c>
      <c r="BI49" s="59">
        <v>0</v>
      </c>
      <c r="BJ49" s="59">
        <v>6</v>
      </c>
      <c r="BP49" s="59">
        <f t="shared" si="19"/>
        <v>2</v>
      </c>
      <c r="BQ49" s="59">
        <f t="shared" si="20"/>
        <v>0</v>
      </c>
      <c r="BR49" s="59">
        <f t="shared" si="21"/>
        <v>0</v>
      </c>
      <c r="BS49" s="59" t="e">
        <f>#REF!+#REF!+AD49</f>
        <v>#REF!</v>
      </c>
      <c r="BT49" s="59">
        <f t="shared" si="22"/>
        <v>0</v>
      </c>
      <c r="BU49" s="59" t="e">
        <f>#REF!+#REF!+#REF!+#REF!+#REF!+#REF!+#REF!+#REF!+#REF!+#REF!</f>
        <v>#REF!</v>
      </c>
      <c r="BV49" s="59">
        <f t="shared" si="23"/>
        <v>0</v>
      </c>
      <c r="BW49" s="59">
        <f t="shared" si="24"/>
        <v>0</v>
      </c>
      <c r="BX49" s="59">
        <f t="shared" si="25"/>
        <v>0</v>
      </c>
      <c r="BY49" s="59">
        <f t="shared" si="8"/>
        <v>0</v>
      </c>
      <c r="BZ49" s="59">
        <f t="shared" si="26"/>
        <v>0</v>
      </c>
      <c r="CB49" s="59">
        <f t="shared" si="27"/>
        <v>2</v>
      </c>
      <c r="CD49" s="59" t="e">
        <f>AJ49+AK49+AC49+AM49+I49+AL49+#REF!+J49+AE49+AG49+AH49+L49+#REF!+N49+M49+#REF!+AQ49+#REF!+AF49+AI49+#REF!+AN49+AD49+AO49+P49+#REF!+AZ49+#REF!+AP49+#REF!+#REF!+#REF!+#REF!+BA49+#REF!+K49</f>
        <v>#REF!</v>
      </c>
      <c r="CF49" s="59">
        <f t="shared" si="28"/>
        <v>2</v>
      </c>
      <c r="CG49" s="59" t="e">
        <f t="shared" si="29"/>
        <v>#REF!</v>
      </c>
      <c r="CH49" s="59">
        <f t="shared" si="30"/>
        <v>0</v>
      </c>
      <c r="CJ49" s="59">
        <f t="shared" si="31"/>
        <v>2</v>
      </c>
      <c r="CK49" s="59" t="e">
        <f>#REF!+AE49+AG49+AH49+#REF!+#REF!+AQ49+#REF!+AI49+#REF!+AD49+P49+#REF!+#REF!+#REF!+#REF!+#REF!+#REF!+#REF!</f>
        <v>#REF!</v>
      </c>
      <c r="CL49" s="59">
        <f t="shared" si="32"/>
        <v>0</v>
      </c>
      <c r="CN49" s="59">
        <f t="shared" si="33"/>
        <v>1</v>
      </c>
      <c r="CO49" s="59">
        <f t="shared" si="17"/>
        <v>1</v>
      </c>
    </row>
    <row r="50" spans="1:93" s="59" customFormat="1" ht="14.4" x14ac:dyDescent="0.3">
      <c r="A50" s="60" t="s">
        <v>294</v>
      </c>
      <c r="B50" s="60" t="s">
        <v>371</v>
      </c>
      <c r="C50" s="60" t="s">
        <v>416</v>
      </c>
      <c r="D50" s="60" t="s">
        <v>79</v>
      </c>
      <c r="E50" s="60">
        <v>43.399222000000002</v>
      </c>
      <c r="F50" s="60">
        <v>-79.930576000000002</v>
      </c>
      <c r="G50" s="60">
        <v>32.768829598808203</v>
      </c>
      <c r="H50" s="61">
        <v>43661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20">
        <v>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1</v>
      </c>
      <c r="AV50" s="20">
        <v>0</v>
      </c>
      <c r="AW50" s="20">
        <v>0</v>
      </c>
      <c r="AX50" s="20">
        <v>3</v>
      </c>
      <c r="AY50" s="20">
        <v>0</v>
      </c>
      <c r="AZ50" s="20">
        <v>0</v>
      </c>
      <c r="BA50" s="20">
        <v>0</v>
      </c>
      <c r="BB50" s="73"/>
      <c r="BC50" s="73"/>
      <c r="BD50" s="73"/>
      <c r="BE50" s="73"/>
      <c r="BF50" s="73"/>
      <c r="BG50" s="59">
        <f t="shared" si="18"/>
        <v>3</v>
      </c>
      <c r="BH50" s="59">
        <v>3</v>
      </c>
      <c r="BI50" s="59">
        <v>0</v>
      </c>
      <c r="BJ50" s="59">
        <v>6</v>
      </c>
      <c r="BP50" s="59">
        <f t="shared" si="19"/>
        <v>0</v>
      </c>
      <c r="BQ50" s="59">
        <f t="shared" si="20"/>
        <v>0</v>
      </c>
      <c r="BR50" s="59">
        <f t="shared" si="21"/>
        <v>0</v>
      </c>
      <c r="BS50" s="59" t="e">
        <f>#REF!+#REF!+AD50</f>
        <v>#REF!</v>
      </c>
      <c r="BT50" s="59">
        <f t="shared" si="22"/>
        <v>0</v>
      </c>
      <c r="BU50" s="59" t="e">
        <f>#REF!+#REF!+#REF!+#REF!+#REF!+#REF!+#REF!+#REF!+#REF!+#REF!</f>
        <v>#REF!</v>
      </c>
      <c r="BV50" s="59">
        <f t="shared" si="23"/>
        <v>0</v>
      </c>
      <c r="BW50" s="59">
        <f t="shared" si="24"/>
        <v>1</v>
      </c>
      <c r="BX50" s="59">
        <f t="shared" si="25"/>
        <v>1</v>
      </c>
      <c r="BY50" s="59">
        <f t="shared" si="8"/>
        <v>1</v>
      </c>
      <c r="BZ50" s="59">
        <f t="shared" si="26"/>
        <v>0</v>
      </c>
      <c r="CB50" s="59">
        <f t="shared" si="27"/>
        <v>4</v>
      </c>
      <c r="CD50" s="59" t="e">
        <f>AJ50+AK50+AC50+AM50+I50+AL50+#REF!+J50+AE50+AG50+AH50+L50+#REF!+N50+M50+#REF!+AQ50+#REF!+AF50+AI50+#REF!+AN50+AD50+AO50+P50+#REF!+AZ50+#REF!+AP50+#REF!+#REF!+#REF!+#REF!+BA50+#REF!+K50</f>
        <v>#REF!</v>
      </c>
      <c r="CF50" s="59">
        <f t="shared" si="28"/>
        <v>3</v>
      </c>
      <c r="CG50" s="59" t="e">
        <f t="shared" si="29"/>
        <v>#REF!</v>
      </c>
      <c r="CH50" s="59">
        <f t="shared" si="30"/>
        <v>0</v>
      </c>
      <c r="CJ50" s="59">
        <f t="shared" si="31"/>
        <v>0</v>
      </c>
      <c r="CK50" s="59" t="e">
        <f>#REF!+AE50+AG50+AH50+#REF!+#REF!+AQ50+#REF!+AI50+#REF!+AD50+P50+#REF!+#REF!+#REF!+#REF!+#REF!+#REF!+#REF!</f>
        <v>#REF!</v>
      </c>
      <c r="CL50" s="59">
        <f t="shared" si="32"/>
        <v>0</v>
      </c>
      <c r="CN50" s="59">
        <f t="shared" si="33"/>
        <v>5</v>
      </c>
      <c r="CO50" s="59">
        <f t="shared" si="17"/>
        <v>3</v>
      </c>
    </row>
    <row r="51" spans="1:93" s="59" customFormat="1" ht="14.4" x14ac:dyDescent="0.3">
      <c r="A51" s="60" t="s">
        <v>294</v>
      </c>
      <c r="B51" s="60" t="s">
        <v>371</v>
      </c>
      <c r="C51" s="60" t="s">
        <v>416</v>
      </c>
      <c r="D51" s="60" t="s">
        <v>82</v>
      </c>
      <c r="E51" s="60">
        <v>43.399222000000002</v>
      </c>
      <c r="F51" s="60">
        <v>-79.930576000000002</v>
      </c>
      <c r="G51" s="60">
        <v>32.768829598808203</v>
      </c>
      <c r="H51" s="61">
        <v>43661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0">
        <v>0</v>
      </c>
      <c r="O51" s="20">
        <v>0</v>
      </c>
      <c r="P51" s="20">
        <v>0</v>
      </c>
      <c r="Q51" s="20">
        <v>0</v>
      </c>
      <c r="R51" s="20">
        <v>0</v>
      </c>
      <c r="S51" s="20">
        <v>0</v>
      </c>
      <c r="T51" s="20">
        <v>0</v>
      </c>
      <c r="U51" s="20">
        <v>0</v>
      </c>
      <c r="V51" s="20">
        <v>0</v>
      </c>
      <c r="W51" s="20">
        <v>0</v>
      </c>
      <c r="X51" s="20">
        <v>0</v>
      </c>
      <c r="Y51" s="20">
        <v>0</v>
      </c>
      <c r="Z51" s="20">
        <v>0</v>
      </c>
      <c r="AA51" s="20">
        <v>0</v>
      </c>
      <c r="AB51" s="20">
        <v>0</v>
      </c>
      <c r="AC51" s="20">
        <v>0</v>
      </c>
      <c r="AD51" s="20">
        <v>0</v>
      </c>
      <c r="AE51" s="20">
        <v>0</v>
      </c>
      <c r="AF51" s="20">
        <v>0</v>
      </c>
      <c r="AG51" s="20">
        <v>0</v>
      </c>
      <c r="AH51" s="20">
        <v>0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20">
        <v>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20">
        <v>0</v>
      </c>
      <c r="AW51" s="20">
        <v>0</v>
      </c>
      <c r="AX51" s="20">
        <v>0</v>
      </c>
      <c r="AY51" s="20">
        <v>0</v>
      </c>
      <c r="AZ51" s="20">
        <v>0</v>
      </c>
      <c r="BA51" s="20">
        <v>0</v>
      </c>
      <c r="BB51" s="73"/>
      <c r="BC51" s="73"/>
      <c r="BD51" s="73"/>
      <c r="BE51" s="73"/>
      <c r="BF51" s="73"/>
      <c r="BG51" s="59">
        <f t="shared" si="18"/>
        <v>5</v>
      </c>
      <c r="BH51" s="59">
        <v>1</v>
      </c>
      <c r="BI51" s="59">
        <v>0</v>
      </c>
      <c r="BJ51" s="59">
        <v>6</v>
      </c>
      <c r="BP51" s="59">
        <f t="shared" si="19"/>
        <v>0</v>
      </c>
      <c r="BQ51" s="59">
        <f t="shared" si="20"/>
        <v>0</v>
      </c>
      <c r="BR51" s="59">
        <f t="shared" si="21"/>
        <v>0</v>
      </c>
      <c r="BS51" s="59" t="e">
        <f>#REF!+#REF!+AD51</f>
        <v>#REF!</v>
      </c>
      <c r="BT51" s="59">
        <f t="shared" si="22"/>
        <v>0</v>
      </c>
      <c r="BU51" s="59" t="e">
        <f>#REF!+#REF!+#REF!+#REF!+#REF!+#REF!+#REF!+#REF!+#REF!+#REF!</f>
        <v>#REF!</v>
      </c>
      <c r="BV51" s="59">
        <f t="shared" si="23"/>
        <v>0</v>
      </c>
      <c r="BW51" s="59">
        <f t="shared" si="24"/>
        <v>0</v>
      </c>
      <c r="BX51" s="59">
        <f t="shared" si="25"/>
        <v>0</v>
      </c>
      <c r="BY51" s="59">
        <f t="shared" si="8"/>
        <v>0</v>
      </c>
      <c r="BZ51" s="59">
        <f t="shared" si="26"/>
        <v>0</v>
      </c>
      <c r="CB51" s="59">
        <f t="shared" si="27"/>
        <v>0</v>
      </c>
      <c r="CD51" s="59" t="e">
        <f>AJ51+AK51+AC51+AM51+I51+AL51+#REF!+J51+AE51+AG51+AH51+L51+#REF!+N51+M51+#REF!+AQ51+#REF!+AF51+AI51+#REF!+AN51+AD51+AO51+P51+#REF!+AZ51+#REF!+AP51+#REF!+#REF!+#REF!+#REF!+BA51+#REF!+K51</f>
        <v>#REF!</v>
      </c>
      <c r="CF51" s="59">
        <f t="shared" si="28"/>
        <v>0</v>
      </c>
      <c r="CG51" s="59" t="e">
        <f t="shared" si="29"/>
        <v>#REF!</v>
      </c>
      <c r="CH51" s="59">
        <f t="shared" si="30"/>
        <v>0</v>
      </c>
      <c r="CJ51" s="59">
        <f t="shared" si="31"/>
        <v>0</v>
      </c>
      <c r="CK51" s="59" t="e">
        <f>#REF!+AE51+AG51+AH51+#REF!+#REF!+AQ51+#REF!+AI51+#REF!+AD51+P51+#REF!+#REF!+#REF!+#REF!+#REF!+#REF!+#REF!</f>
        <v>#REF!</v>
      </c>
      <c r="CL51" s="59">
        <f t="shared" si="32"/>
        <v>0</v>
      </c>
      <c r="CN51" s="59">
        <f t="shared" si="33"/>
        <v>0</v>
      </c>
      <c r="CO51" s="59">
        <f t="shared" si="17"/>
        <v>0</v>
      </c>
    </row>
    <row r="52" spans="1:93" s="59" customFormat="1" ht="14.4" x14ac:dyDescent="0.3">
      <c r="A52" s="60" t="s">
        <v>294</v>
      </c>
      <c r="B52" s="60" t="s">
        <v>371</v>
      </c>
      <c r="C52" s="60" t="s">
        <v>416</v>
      </c>
      <c r="D52" s="60" t="s">
        <v>83</v>
      </c>
      <c r="E52" s="60">
        <v>43.399222000000002</v>
      </c>
      <c r="F52" s="60">
        <v>-79.930576000000002</v>
      </c>
      <c r="G52" s="60">
        <v>32.768829598808203</v>
      </c>
      <c r="H52" s="61">
        <v>43661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0">
        <v>0</v>
      </c>
      <c r="O52" s="20">
        <v>0</v>
      </c>
      <c r="P52" s="20">
        <v>0</v>
      </c>
      <c r="Q52" s="20">
        <v>0</v>
      </c>
      <c r="R52" s="20">
        <v>0</v>
      </c>
      <c r="S52" s="20">
        <v>0</v>
      </c>
      <c r="T52" s="20">
        <v>0</v>
      </c>
      <c r="U52" s="20">
        <v>0</v>
      </c>
      <c r="V52" s="20">
        <v>0</v>
      </c>
      <c r="W52" s="20">
        <v>0</v>
      </c>
      <c r="X52" s="20">
        <v>0</v>
      </c>
      <c r="Y52" s="20">
        <v>0</v>
      </c>
      <c r="Z52" s="20">
        <v>0</v>
      </c>
      <c r="AA52" s="20">
        <v>0</v>
      </c>
      <c r="AB52" s="20">
        <v>0</v>
      </c>
      <c r="AC52" s="20">
        <v>0</v>
      </c>
      <c r="AD52" s="20">
        <v>0</v>
      </c>
      <c r="AE52" s="20">
        <v>0</v>
      </c>
      <c r="AF52" s="20">
        <v>0</v>
      </c>
      <c r="AG52" s="20">
        <v>0</v>
      </c>
      <c r="AH52" s="20">
        <v>0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20">
        <v>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2</v>
      </c>
      <c r="AV52" s="20">
        <v>0</v>
      </c>
      <c r="AW52" s="20">
        <v>0</v>
      </c>
      <c r="AX52" s="20">
        <v>2</v>
      </c>
      <c r="AY52" s="20">
        <v>0</v>
      </c>
      <c r="AZ52" s="20">
        <v>0</v>
      </c>
      <c r="BA52" s="20">
        <v>0</v>
      </c>
      <c r="BB52" s="73"/>
      <c r="BC52" s="73"/>
      <c r="BD52" s="73"/>
      <c r="BE52" s="73"/>
      <c r="BF52" s="73"/>
      <c r="BG52" s="59">
        <f t="shared" si="18"/>
        <v>1</v>
      </c>
      <c r="BH52" s="59">
        <v>2</v>
      </c>
      <c r="BI52" s="59">
        <v>0</v>
      </c>
      <c r="BJ52" s="59">
        <v>3</v>
      </c>
      <c r="BP52" s="59">
        <f t="shared" si="19"/>
        <v>0</v>
      </c>
      <c r="BQ52" s="59">
        <f t="shared" si="20"/>
        <v>0</v>
      </c>
      <c r="BR52" s="59">
        <f t="shared" si="21"/>
        <v>0</v>
      </c>
      <c r="BS52" s="59" t="e">
        <f>#REF!+#REF!+AD52</f>
        <v>#REF!</v>
      </c>
      <c r="BT52" s="59">
        <f t="shared" si="22"/>
        <v>0</v>
      </c>
      <c r="BU52" s="59" t="e">
        <f>#REF!+#REF!+#REF!+#REF!+#REF!+#REF!+#REF!+#REF!+#REF!+#REF!</f>
        <v>#REF!</v>
      </c>
      <c r="BV52" s="59">
        <f t="shared" si="23"/>
        <v>0</v>
      </c>
      <c r="BW52" s="59">
        <f t="shared" si="24"/>
        <v>2</v>
      </c>
      <c r="BX52" s="59">
        <f t="shared" si="25"/>
        <v>2</v>
      </c>
      <c r="BY52" s="59">
        <f t="shared" si="8"/>
        <v>2</v>
      </c>
      <c r="BZ52" s="59">
        <f t="shared" si="26"/>
        <v>0</v>
      </c>
      <c r="CB52" s="59">
        <f t="shared" si="27"/>
        <v>4</v>
      </c>
      <c r="CD52" s="59" t="e">
        <f>AJ52+AK52+AC52+AM52+I52+AL52+#REF!+J52+AE52+AG52+AH52+L52+#REF!+N52+M52+#REF!+AQ52+#REF!+AF52+AI52+#REF!+AN52+AD52+AO52+P52+#REF!+AZ52+#REF!+AP52+#REF!+#REF!+#REF!+#REF!+BA52+#REF!+K52</f>
        <v>#REF!</v>
      </c>
      <c r="CF52" s="59">
        <f t="shared" si="28"/>
        <v>2</v>
      </c>
      <c r="CG52" s="59" t="e">
        <f t="shared" si="29"/>
        <v>#REF!</v>
      </c>
      <c r="CH52" s="59">
        <f t="shared" si="30"/>
        <v>0</v>
      </c>
      <c r="CJ52" s="59">
        <f t="shared" si="31"/>
        <v>0</v>
      </c>
      <c r="CK52" s="59" t="e">
        <f>#REF!+AE52+AG52+AH52+#REF!+#REF!+AQ52+#REF!+AI52+#REF!+AD52+P52+#REF!+#REF!+#REF!+#REF!+#REF!+#REF!+#REF!</f>
        <v>#REF!</v>
      </c>
      <c r="CL52" s="59">
        <f t="shared" si="32"/>
        <v>0</v>
      </c>
      <c r="CN52" s="59">
        <f t="shared" si="33"/>
        <v>5</v>
      </c>
      <c r="CO52" s="59">
        <f t="shared" si="17"/>
        <v>3</v>
      </c>
    </row>
    <row r="53" spans="1:93" s="59" customFormat="1" ht="14.4" x14ac:dyDescent="0.3">
      <c r="A53" s="60" t="s">
        <v>296</v>
      </c>
      <c r="B53" s="60" t="s">
        <v>372</v>
      </c>
      <c r="C53" s="60" t="s">
        <v>416</v>
      </c>
      <c r="D53" s="60" t="s">
        <v>79</v>
      </c>
      <c r="E53" s="60">
        <v>43.377146000000003</v>
      </c>
      <c r="F53" s="60">
        <v>-79.973860999999999</v>
      </c>
      <c r="G53" s="60">
        <v>35.422507619397869</v>
      </c>
      <c r="H53" s="61">
        <v>43661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1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20">
        <v>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20">
        <v>0</v>
      </c>
      <c r="AW53" s="20">
        <v>0</v>
      </c>
      <c r="AX53" s="20">
        <v>4</v>
      </c>
      <c r="AY53" s="20">
        <v>0</v>
      </c>
      <c r="AZ53" s="20">
        <v>0</v>
      </c>
      <c r="BA53" s="20">
        <v>0</v>
      </c>
      <c r="BB53" s="73"/>
      <c r="BC53" s="73"/>
      <c r="BD53" s="73"/>
      <c r="BE53" s="73"/>
      <c r="BF53" s="73"/>
      <c r="BG53" s="59">
        <f t="shared" si="18"/>
        <v>0</v>
      </c>
      <c r="BH53" s="59">
        <v>3</v>
      </c>
      <c r="BI53" s="59">
        <v>0</v>
      </c>
      <c r="BJ53" s="59">
        <v>3</v>
      </c>
      <c r="BP53" s="59">
        <f t="shared" si="19"/>
        <v>0</v>
      </c>
      <c r="BQ53" s="59">
        <f t="shared" si="20"/>
        <v>0</v>
      </c>
      <c r="BR53" s="59">
        <f t="shared" si="21"/>
        <v>0</v>
      </c>
      <c r="BS53" s="59" t="e">
        <f>#REF!+#REF!+AD53</f>
        <v>#REF!</v>
      </c>
      <c r="BT53" s="59">
        <f t="shared" si="22"/>
        <v>0</v>
      </c>
      <c r="BU53" s="59" t="e">
        <f>#REF!+#REF!+#REF!+#REF!+#REF!+#REF!+#REF!+#REF!+#REF!+#REF!</f>
        <v>#REF!</v>
      </c>
      <c r="BV53" s="59">
        <f t="shared" si="23"/>
        <v>0</v>
      </c>
      <c r="BW53" s="59">
        <f t="shared" si="24"/>
        <v>0</v>
      </c>
      <c r="BX53" s="59">
        <f t="shared" si="25"/>
        <v>0</v>
      </c>
      <c r="BY53" s="59">
        <f t="shared" si="8"/>
        <v>0</v>
      </c>
      <c r="BZ53" s="59">
        <f t="shared" si="26"/>
        <v>0</v>
      </c>
      <c r="CB53" s="59">
        <f t="shared" si="27"/>
        <v>4</v>
      </c>
      <c r="CD53" s="59" t="e">
        <f>AJ53+AK53+AC53+AM53+I53+AL53+#REF!+J53+AE53+AG53+AH53+L53+#REF!+N53+M53+#REF!+AQ53+#REF!+AF53+AI53+#REF!+AN53+AD53+AO53+P53+#REF!+AZ53+#REF!+AP53+#REF!+#REF!+#REF!+#REF!+BA53+#REF!+K53</f>
        <v>#REF!</v>
      </c>
      <c r="CF53" s="59">
        <f t="shared" si="28"/>
        <v>4</v>
      </c>
      <c r="CG53" s="59" t="e">
        <f t="shared" si="29"/>
        <v>#REF!</v>
      </c>
      <c r="CH53" s="59">
        <f t="shared" si="30"/>
        <v>1</v>
      </c>
      <c r="CJ53" s="59">
        <f t="shared" si="31"/>
        <v>0</v>
      </c>
      <c r="CK53" s="59" t="e">
        <f>#REF!+AE53+AG53+AH53+#REF!+#REF!+AQ53+#REF!+AI53+#REF!+AD53+P53+#REF!+#REF!+#REF!+#REF!+#REF!+#REF!+#REF!</f>
        <v>#REF!</v>
      </c>
      <c r="CL53" s="59">
        <f t="shared" si="32"/>
        <v>1</v>
      </c>
      <c r="CN53" s="59">
        <f t="shared" si="33"/>
        <v>1</v>
      </c>
      <c r="CO53" s="59">
        <f t="shared" si="17"/>
        <v>0</v>
      </c>
    </row>
    <row r="54" spans="1:93" s="59" customFormat="1" ht="14.4" x14ac:dyDescent="0.3">
      <c r="A54" s="60" t="s">
        <v>296</v>
      </c>
      <c r="B54" s="60" t="s">
        <v>372</v>
      </c>
      <c r="C54" s="60" t="s">
        <v>416</v>
      </c>
      <c r="D54" s="60" t="s">
        <v>82</v>
      </c>
      <c r="E54" s="60">
        <v>43.377146000000003</v>
      </c>
      <c r="F54" s="60">
        <v>-79.973860999999999</v>
      </c>
      <c r="G54" s="60">
        <v>35.422507619397869</v>
      </c>
      <c r="H54" s="61">
        <v>43661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20">
        <v>0</v>
      </c>
      <c r="AO54" s="20">
        <v>0</v>
      </c>
      <c r="AP54" s="20">
        <v>0</v>
      </c>
      <c r="AQ54" s="20">
        <v>0</v>
      </c>
      <c r="AR54" s="20">
        <v>1</v>
      </c>
      <c r="AS54" s="20">
        <v>0</v>
      </c>
      <c r="AT54" s="20">
        <v>0</v>
      </c>
      <c r="AU54" s="20">
        <v>0</v>
      </c>
      <c r="AV54" s="20">
        <v>0</v>
      </c>
      <c r="AW54" s="20">
        <v>0</v>
      </c>
      <c r="AX54" s="20">
        <v>0</v>
      </c>
      <c r="AY54" s="20">
        <v>0</v>
      </c>
      <c r="AZ54" s="20">
        <v>0</v>
      </c>
      <c r="BA54" s="20">
        <v>0</v>
      </c>
      <c r="BB54" s="73"/>
      <c r="BC54" s="73"/>
      <c r="BD54" s="73"/>
      <c r="BE54" s="73"/>
      <c r="BF54" s="73"/>
      <c r="BG54" s="59">
        <f t="shared" si="18"/>
        <v>4</v>
      </c>
      <c r="BH54" s="59">
        <v>2</v>
      </c>
      <c r="BI54" s="59">
        <v>0</v>
      </c>
      <c r="BJ54" s="59">
        <v>6</v>
      </c>
      <c r="BL54" s="59" t="s">
        <v>140</v>
      </c>
      <c r="BP54" s="59">
        <f t="shared" si="19"/>
        <v>0</v>
      </c>
      <c r="BQ54" s="59">
        <f t="shared" si="20"/>
        <v>0</v>
      </c>
      <c r="BR54" s="59">
        <f t="shared" si="21"/>
        <v>0</v>
      </c>
      <c r="BS54" s="59" t="e">
        <f>#REF!+#REF!+AD54</f>
        <v>#REF!</v>
      </c>
      <c r="BT54" s="59">
        <f t="shared" si="22"/>
        <v>0</v>
      </c>
      <c r="BU54" s="59" t="e">
        <f>#REF!+#REF!+#REF!+#REF!+#REF!+#REF!+#REF!+#REF!+#REF!+#REF!</f>
        <v>#REF!</v>
      </c>
      <c r="BV54" s="59">
        <f t="shared" si="23"/>
        <v>1</v>
      </c>
      <c r="BW54" s="59">
        <f t="shared" si="24"/>
        <v>0</v>
      </c>
      <c r="BX54" s="59">
        <f t="shared" si="25"/>
        <v>0</v>
      </c>
      <c r="BY54" s="59">
        <f t="shared" si="8"/>
        <v>1</v>
      </c>
      <c r="BZ54" s="59">
        <f t="shared" si="26"/>
        <v>0</v>
      </c>
      <c r="CB54" s="59">
        <f t="shared" si="27"/>
        <v>1</v>
      </c>
      <c r="CD54" s="59" t="e">
        <f>AJ54+AK54+AC54+AM54+I54+AL54+#REF!+J54+AE54+AG54+AH54+L54+#REF!+N54+M54+#REF!+AQ54+#REF!+AF54+AI54+#REF!+AN54+AD54+AO54+P54+#REF!+AZ54+#REF!+AP54+#REF!+#REF!+#REF!+#REF!+BA54+#REF!+K54</f>
        <v>#REF!</v>
      </c>
      <c r="CF54" s="59">
        <f t="shared" si="28"/>
        <v>1</v>
      </c>
      <c r="CG54" s="59" t="e">
        <f t="shared" si="29"/>
        <v>#REF!</v>
      </c>
      <c r="CH54" s="59">
        <f t="shared" si="30"/>
        <v>0</v>
      </c>
      <c r="CJ54" s="59">
        <f t="shared" si="31"/>
        <v>0</v>
      </c>
      <c r="CK54" s="59" t="e">
        <f>#REF!+AE54+AG54+AH54+#REF!+#REF!+AQ54+#REF!+AI54+#REF!+AD54+P54+#REF!+#REF!+#REF!+#REF!+#REF!+#REF!+#REF!</f>
        <v>#REF!</v>
      </c>
      <c r="CL54" s="59">
        <f t="shared" si="32"/>
        <v>0</v>
      </c>
      <c r="CN54" s="59">
        <f t="shared" si="33"/>
        <v>3</v>
      </c>
      <c r="CO54" s="59">
        <f t="shared" si="17"/>
        <v>2</v>
      </c>
    </row>
    <row r="55" spans="1:93" s="59" customFormat="1" ht="14.4" x14ac:dyDescent="0.3">
      <c r="A55" s="60" t="s">
        <v>296</v>
      </c>
      <c r="B55" s="60" t="s">
        <v>372</v>
      </c>
      <c r="C55" s="60" t="s">
        <v>416</v>
      </c>
      <c r="D55" s="60" t="s">
        <v>83</v>
      </c>
      <c r="E55" s="60">
        <v>43.377146000000003</v>
      </c>
      <c r="F55" s="60">
        <v>-79.973860999999999</v>
      </c>
      <c r="G55" s="60">
        <v>35.422507619397869</v>
      </c>
      <c r="H55" s="61">
        <v>43661</v>
      </c>
      <c r="I55" s="20">
        <v>0</v>
      </c>
      <c r="J55" s="20">
        <v>0</v>
      </c>
      <c r="K55" s="20">
        <v>0</v>
      </c>
      <c r="L55" s="20">
        <v>0</v>
      </c>
      <c r="M55" s="20">
        <v>0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0">
        <v>0</v>
      </c>
      <c r="T55" s="20">
        <v>0</v>
      </c>
      <c r="U55" s="20">
        <v>0</v>
      </c>
      <c r="V55" s="20">
        <v>0</v>
      </c>
      <c r="W55" s="20">
        <v>0</v>
      </c>
      <c r="X55" s="20">
        <v>0</v>
      </c>
      <c r="Y55" s="20">
        <v>0</v>
      </c>
      <c r="Z55" s="20">
        <v>0</v>
      </c>
      <c r="AA55" s="20">
        <v>0</v>
      </c>
      <c r="AB55" s="20">
        <v>0</v>
      </c>
      <c r="AC55" s="20">
        <v>0</v>
      </c>
      <c r="AD55" s="20">
        <v>0</v>
      </c>
      <c r="AE55" s="20">
        <v>0</v>
      </c>
      <c r="AF55" s="20">
        <v>0</v>
      </c>
      <c r="AG55" s="20">
        <v>0</v>
      </c>
      <c r="AH55" s="20">
        <v>0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20">
        <v>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20">
        <v>0</v>
      </c>
      <c r="AW55" s="20">
        <v>0</v>
      </c>
      <c r="AX55" s="20">
        <v>1</v>
      </c>
      <c r="AY55" s="20">
        <v>0</v>
      </c>
      <c r="AZ55" s="20">
        <v>0</v>
      </c>
      <c r="BA55" s="20">
        <v>0</v>
      </c>
      <c r="BB55" s="73"/>
      <c r="BC55" s="73"/>
      <c r="BD55" s="73"/>
      <c r="BE55" s="73"/>
      <c r="BF55" s="73"/>
      <c r="BG55" s="59">
        <f t="shared" si="18"/>
        <v>2</v>
      </c>
      <c r="BH55" s="59">
        <v>2</v>
      </c>
      <c r="BI55" s="59">
        <v>0</v>
      </c>
      <c r="BJ55" s="59">
        <v>4</v>
      </c>
      <c r="BP55" s="59">
        <f t="shared" si="19"/>
        <v>0</v>
      </c>
      <c r="BQ55" s="59">
        <f t="shared" si="20"/>
        <v>0</v>
      </c>
      <c r="BR55" s="59">
        <f t="shared" si="21"/>
        <v>0</v>
      </c>
      <c r="BS55" s="59" t="e">
        <f>#REF!+#REF!+AD55</f>
        <v>#REF!</v>
      </c>
      <c r="BT55" s="59">
        <f t="shared" si="22"/>
        <v>0</v>
      </c>
      <c r="BU55" s="59" t="e">
        <f>#REF!+#REF!+#REF!+#REF!+#REF!+#REF!+#REF!+#REF!+#REF!+#REF!</f>
        <v>#REF!</v>
      </c>
      <c r="BV55" s="59">
        <f t="shared" si="23"/>
        <v>0</v>
      </c>
      <c r="BW55" s="59">
        <f t="shared" si="24"/>
        <v>0</v>
      </c>
      <c r="BX55" s="59">
        <f t="shared" si="25"/>
        <v>0</v>
      </c>
      <c r="BY55" s="59">
        <f t="shared" si="8"/>
        <v>0</v>
      </c>
      <c r="BZ55" s="59">
        <f t="shared" si="26"/>
        <v>0</v>
      </c>
      <c r="CB55" s="59">
        <f t="shared" si="27"/>
        <v>1</v>
      </c>
      <c r="CD55" s="59" t="e">
        <f>AJ55+AK55+AC55+AM55+I55+AL55+#REF!+J55+AE55+AG55+AH55+L55+#REF!+N55+M55+#REF!+AQ55+#REF!+AF55+AI55+#REF!+AN55+AD55+AO55+P55+#REF!+AZ55+#REF!+AP55+#REF!+#REF!+#REF!+#REF!+BA55+#REF!+K55</f>
        <v>#REF!</v>
      </c>
      <c r="CF55" s="59">
        <f t="shared" si="28"/>
        <v>1</v>
      </c>
      <c r="CG55" s="59" t="e">
        <f t="shared" si="29"/>
        <v>#REF!</v>
      </c>
      <c r="CH55" s="59">
        <f t="shared" si="30"/>
        <v>0</v>
      </c>
      <c r="CJ55" s="59">
        <f t="shared" si="31"/>
        <v>0</v>
      </c>
      <c r="CK55" s="59" t="e">
        <f>#REF!+AE55+AG55+AH55+#REF!+#REF!+AQ55+#REF!+AI55+#REF!+AD55+P55+#REF!+#REF!+#REF!+#REF!+#REF!+#REF!+#REF!</f>
        <v>#REF!</v>
      </c>
      <c r="CL55" s="59">
        <f t="shared" si="32"/>
        <v>0</v>
      </c>
      <c r="CN55" s="59">
        <f t="shared" si="33"/>
        <v>1</v>
      </c>
      <c r="CO55" s="59">
        <f t="shared" si="17"/>
        <v>0</v>
      </c>
    </row>
    <row r="56" spans="1:93" s="59" customFormat="1" ht="14.4" x14ac:dyDescent="0.3">
      <c r="A56" s="60" t="s">
        <v>297</v>
      </c>
      <c r="B56" s="60" t="s">
        <v>373</v>
      </c>
      <c r="C56" s="60" t="s">
        <v>416</v>
      </c>
      <c r="D56" s="60" t="s">
        <v>79</v>
      </c>
      <c r="E56" s="60">
        <v>43.371307999999999</v>
      </c>
      <c r="F56" s="60">
        <v>-79.981819000000002</v>
      </c>
      <c r="G56" s="60">
        <v>35.978006045349858</v>
      </c>
      <c r="H56" s="61">
        <v>43661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0">
        <v>0</v>
      </c>
      <c r="O56" s="20">
        <v>0</v>
      </c>
      <c r="P56" s="20">
        <v>0</v>
      </c>
      <c r="Q56" s="20">
        <v>0</v>
      </c>
      <c r="R56" s="20">
        <v>0</v>
      </c>
      <c r="S56" s="20">
        <v>0</v>
      </c>
      <c r="T56" s="20">
        <v>0</v>
      </c>
      <c r="U56" s="20">
        <v>0</v>
      </c>
      <c r="V56" s="20">
        <v>0</v>
      </c>
      <c r="W56" s="20">
        <v>0</v>
      </c>
      <c r="X56" s="20">
        <v>0</v>
      </c>
      <c r="Y56" s="20">
        <v>0</v>
      </c>
      <c r="Z56" s="20">
        <v>0</v>
      </c>
      <c r="AA56" s="20">
        <v>0</v>
      </c>
      <c r="AB56" s="20">
        <v>0</v>
      </c>
      <c r="AC56" s="20">
        <v>0</v>
      </c>
      <c r="AD56" s="20">
        <v>0</v>
      </c>
      <c r="AE56" s="20">
        <v>0</v>
      </c>
      <c r="AF56" s="20">
        <v>0</v>
      </c>
      <c r="AG56" s="20">
        <v>0</v>
      </c>
      <c r="AH56" s="20">
        <v>0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20">
        <v>0</v>
      </c>
      <c r="AO56" s="20">
        <v>0</v>
      </c>
      <c r="AP56" s="20">
        <v>0</v>
      </c>
      <c r="AQ56" s="20">
        <v>0</v>
      </c>
      <c r="AR56" s="20">
        <v>1</v>
      </c>
      <c r="AS56" s="20">
        <v>0</v>
      </c>
      <c r="AT56" s="20">
        <v>0</v>
      </c>
      <c r="AU56" s="20">
        <v>0</v>
      </c>
      <c r="AV56" s="20">
        <v>0</v>
      </c>
      <c r="AW56" s="20">
        <v>0</v>
      </c>
      <c r="AX56" s="20">
        <v>13</v>
      </c>
      <c r="AY56" s="20">
        <v>0</v>
      </c>
      <c r="AZ56" s="20">
        <v>0</v>
      </c>
      <c r="BA56" s="20">
        <v>0</v>
      </c>
      <c r="BB56" s="73"/>
      <c r="BC56" s="73"/>
      <c r="BD56" s="73"/>
      <c r="BE56" s="73"/>
      <c r="BF56" s="73"/>
      <c r="BG56" s="59">
        <f t="shared" si="18"/>
        <v>0</v>
      </c>
      <c r="BH56" s="59">
        <v>4</v>
      </c>
      <c r="BI56" s="59">
        <v>0</v>
      </c>
      <c r="BJ56" s="59">
        <v>4</v>
      </c>
      <c r="BP56" s="59">
        <f t="shared" si="19"/>
        <v>0</v>
      </c>
      <c r="BQ56" s="59">
        <f t="shared" si="20"/>
        <v>0</v>
      </c>
      <c r="BR56" s="59">
        <f t="shared" si="21"/>
        <v>0</v>
      </c>
      <c r="BS56" s="59" t="e">
        <f>#REF!+#REF!+AD56</f>
        <v>#REF!</v>
      </c>
      <c r="BT56" s="59">
        <f t="shared" si="22"/>
        <v>0</v>
      </c>
      <c r="BU56" s="59" t="e">
        <f>#REF!+#REF!+#REF!+#REF!+#REF!+#REF!+#REF!+#REF!+#REF!+#REF!</f>
        <v>#REF!</v>
      </c>
      <c r="BV56" s="59">
        <f t="shared" si="23"/>
        <v>1</v>
      </c>
      <c r="BW56" s="59">
        <f t="shared" si="24"/>
        <v>0</v>
      </c>
      <c r="BX56" s="59">
        <f t="shared" si="25"/>
        <v>0</v>
      </c>
      <c r="BY56" s="59">
        <f t="shared" si="8"/>
        <v>1</v>
      </c>
      <c r="BZ56" s="59">
        <f t="shared" si="26"/>
        <v>0</v>
      </c>
      <c r="CB56" s="59">
        <f t="shared" si="27"/>
        <v>14</v>
      </c>
      <c r="CD56" s="59" t="e">
        <f>AJ56+AK56+AC56+AM56+I56+AL56+#REF!+J56+AE56+AG56+AH56+L56+#REF!+N56+M56+#REF!+AQ56+#REF!+AF56+AI56+#REF!+AN56+AD56+AO56+P56+#REF!+AZ56+#REF!+AP56+#REF!+#REF!+#REF!+#REF!+BA56+#REF!+K56</f>
        <v>#REF!</v>
      </c>
      <c r="CF56" s="59">
        <f t="shared" si="28"/>
        <v>14</v>
      </c>
      <c r="CG56" s="59" t="e">
        <f t="shared" si="29"/>
        <v>#REF!</v>
      </c>
      <c r="CH56" s="59">
        <f t="shared" si="30"/>
        <v>0</v>
      </c>
      <c r="CJ56" s="59">
        <f t="shared" si="31"/>
        <v>0</v>
      </c>
      <c r="CK56" s="59" t="e">
        <f>#REF!+AE56+AG56+AH56+#REF!+#REF!+AQ56+#REF!+AI56+#REF!+AD56+P56+#REF!+#REF!+#REF!+#REF!+#REF!+#REF!+#REF!</f>
        <v>#REF!</v>
      </c>
      <c r="CL56" s="59">
        <f t="shared" si="32"/>
        <v>0</v>
      </c>
      <c r="CN56" s="59">
        <f t="shared" si="33"/>
        <v>4</v>
      </c>
      <c r="CO56" s="59">
        <f t="shared" si="17"/>
        <v>2</v>
      </c>
    </row>
    <row r="57" spans="1:93" s="59" customFormat="1" ht="14.4" x14ac:dyDescent="0.3">
      <c r="A57" s="60" t="s">
        <v>297</v>
      </c>
      <c r="B57" s="60" t="s">
        <v>373</v>
      </c>
      <c r="C57" s="60" t="s">
        <v>416</v>
      </c>
      <c r="D57" s="60" t="s">
        <v>82</v>
      </c>
      <c r="E57" s="60">
        <v>43.371307999999999</v>
      </c>
      <c r="F57" s="60">
        <v>-79.981819000000002</v>
      </c>
      <c r="G57" s="60">
        <v>35.978006045349858</v>
      </c>
      <c r="H57" s="61">
        <v>43661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0</v>
      </c>
      <c r="U57" s="20">
        <v>0</v>
      </c>
      <c r="V57" s="20">
        <v>0</v>
      </c>
      <c r="W57" s="20">
        <v>0</v>
      </c>
      <c r="X57" s="20">
        <v>0</v>
      </c>
      <c r="Y57" s="20">
        <v>0</v>
      </c>
      <c r="Z57" s="20">
        <v>0</v>
      </c>
      <c r="AA57" s="20">
        <v>0</v>
      </c>
      <c r="AB57" s="20">
        <v>0</v>
      </c>
      <c r="AC57" s="20">
        <v>0</v>
      </c>
      <c r="AD57" s="20">
        <v>0</v>
      </c>
      <c r="AE57" s="20">
        <v>0</v>
      </c>
      <c r="AF57" s="20">
        <v>0</v>
      </c>
      <c r="AG57" s="20">
        <v>0</v>
      </c>
      <c r="AH57" s="20">
        <v>0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20">
        <v>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20">
        <v>0</v>
      </c>
      <c r="AW57" s="20">
        <v>0</v>
      </c>
      <c r="AX57" s="20">
        <v>0</v>
      </c>
      <c r="AY57" s="20">
        <v>0</v>
      </c>
      <c r="AZ57" s="20">
        <v>0</v>
      </c>
      <c r="BA57" s="20">
        <v>0</v>
      </c>
      <c r="BB57" s="73"/>
      <c r="BC57" s="73"/>
      <c r="BD57" s="73"/>
      <c r="BE57" s="73"/>
      <c r="BF57" s="73"/>
      <c r="BG57" s="59">
        <f t="shared" si="18"/>
        <v>3</v>
      </c>
      <c r="BH57" s="59">
        <v>4</v>
      </c>
      <c r="BI57" s="59">
        <v>0</v>
      </c>
      <c r="BJ57" s="59">
        <v>7</v>
      </c>
      <c r="BP57" s="59">
        <f t="shared" si="19"/>
        <v>0</v>
      </c>
      <c r="BQ57" s="59">
        <f t="shared" si="20"/>
        <v>0</v>
      </c>
      <c r="BR57" s="59">
        <f t="shared" si="21"/>
        <v>0</v>
      </c>
      <c r="BS57" s="59" t="e">
        <f>#REF!+#REF!+AD57</f>
        <v>#REF!</v>
      </c>
      <c r="BT57" s="59">
        <f t="shared" si="22"/>
        <v>0</v>
      </c>
      <c r="BU57" s="59" t="e">
        <f>#REF!+#REF!+#REF!+#REF!+#REF!+#REF!+#REF!+#REF!+#REF!+#REF!</f>
        <v>#REF!</v>
      </c>
      <c r="BV57" s="59">
        <f t="shared" si="23"/>
        <v>0</v>
      </c>
      <c r="BW57" s="59">
        <f t="shared" si="24"/>
        <v>0</v>
      </c>
      <c r="BX57" s="59">
        <f t="shared" si="25"/>
        <v>0</v>
      </c>
      <c r="BY57" s="59">
        <f t="shared" si="8"/>
        <v>0</v>
      </c>
      <c r="BZ57" s="59">
        <f t="shared" si="26"/>
        <v>0</v>
      </c>
      <c r="CB57" s="59">
        <f t="shared" si="27"/>
        <v>0</v>
      </c>
      <c r="CD57" s="59" t="e">
        <f>AJ57+AK57+AC57+AM57+I57+AL57+#REF!+J57+AE57+AG57+AH57+L57+#REF!+N57+M57+#REF!+AQ57+#REF!+AF57+AI57+#REF!+AN57+AD57+AO57+P57+#REF!+AZ57+#REF!+AP57+#REF!+#REF!+#REF!+#REF!+BA57+#REF!+K57</f>
        <v>#REF!</v>
      </c>
      <c r="CF57" s="59">
        <f t="shared" si="28"/>
        <v>0</v>
      </c>
      <c r="CG57" s="59" t="e">
        <f t="shared" si="29"/>
        <v>#REF!</v>
      </c>
      <c r="CH57" s="59">
        <f t="shared" si="30"/>
        <v>0</v>
      </c>
      <c r="CJ57" s="59">
        <f t="shared" si="31"/>
        <v>0</v>
      </c>
      <c r="CK57" s="59" t="e">
        <f>#REF!+AE57+AG57+AH57+#REF!+#REF!+AQ57+#REF!+AI57+#REF!+AD57+P57+#REF!+#REF!+#REF!+#REF!+#REF!+#REF!+#REF!</f>
        <v>#REF!</v>
      </c>
      <c r="CL57" s="59">
        <f t="shared" si="32"/>
        <v>0</v>
      </c>
      <c r="CN57" s="59">
        <f t="shared" si="33"/>
        <v>0</v>
      </c>
      <c r="CO57" s="59">
        <f t="shared" si="17"/>
        <v>0</v>
      </c>
    </row>
    <row r="58" spans="1:93" s="59" customFormat="1" ht="14.4" x14ac:dyDescent="0.3">
      <c r="A58" s="60" t="s">
        <v>297</v>
      </c>
      <c r="B58" s="60" t="s">
        <v>373</v>
      </c>
      <c r="C58" s="60" t="s">
        <v>416</v>
      </c>
      <c r="D58" s="60" t="s">
        <v>83</v>
      </c>
      <c r="E58" s="60">
        <v>43.371307999999999</v>
      </c>
      <c r="F58" s="60">
        <v>-79.981819000000002</v>
      </c>
      <c r="G58" s="60">
        <v>35.978006045349858</v>
      </c>
      <c r="H58" s="61">
        <v>43661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0</v>
      </c>
      <c r="T58" s="20">
        <v>0</v>
      </c>
      <c r="U58" s="20">
        <v>0</v>
      </c>
      <c r="V58" s="20">
        <v>0</v>
      </c>
      <c r="W58" s="20">
        <v>0</v>
      </c>
      <c r="X58" s="20">
        <v>0</v>
      </c>
      <c r="Y58" s="20">
        <v>0</v>
      </c>
      <c r="Z58" s="20">
        <v>0</v>
      </c>
      <c r="AA58" s="20">
        <v>0</v>
      </c>
      <c r="AB58" s="20">
        <v>0</v>
      </c>
      <c r="AC58" s="20">
        <v>0</v>
      </c>
      <c r="AD58" s="20">
        <v>0</v>
      </c>
      <c r="AE58" s="20">
        <v>0</v>
      </c>
      <c r="AF58" s="20">
        <v>0</v>
      </c>
      <c r="AG58" s="20">
        <v>0</v>
      </c>
      <c r="AH58" s="20">
        <v>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20">
        <v>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20">
        <v>0</v>
      </c>
      <c r="AW58" s="20">
        <v>2</v>
      </c>
      <c r="AX58" s="20">
        <v>0</v>
      </c>
      <c r="AY58" s="20">
        <v>0</v>
      </c>
      <c r="AZ58" s="20">
        <v>0</v>
      </c>
      <c r="BA58" s="20">
        <v>0</v>
      </c>
      <c r="BB58" s="73"/>
      <c r="BC58" s="73"/>
      <c r="BD58" s="73"/>
      <c r="BE58" s="73"/>
      <c r="BF58" s="73"/>
      <c r="BG58" s="59" t="e">
        <f t="shared" si="18"/>
        <v>#VALUE!</v>
      </c>
      <c r="BH58" s="59" t="s">
        <v>80</v>
      </c>
      <c r="BI58" s="59" t="s">
        <v>80</v>
      </c>
      <c r="BJ58" s="59" t="s">
        <v>80</v>
      </c>
      <c r="BL58" s="59" t="s">
        <v>143</v>
      </c>
      <c r="BP58" s="59">
        <f t="shared" si="19"/>
        <v>0</v>
      </c>
      <c r="BQ58" s="59">
        <f t="shared" si="20"/>
        <v>0</v>
      </c>
      <c r="BR58" s="59">
        <f t="shared" si="21"/>
        <v>0</v>
      </c>
      <c r="BS58" s="59" t="e">
        <f>#REF!+#REF!+AD58</f>
        <v>#REF!</v>
      </c>
      <c r="BT58" s="59">
        <f t="shared" si="22"/>
        <v>0</v>
      </c>
      <c r="BU58" s="59" t="e">
        <f>#REF!+#REF!+#REF!+#REF!+#REF!+#REF!+#REF!+#REF!+#REF!+#REF!</f>
        <v>#REF!</v>
      </c>
      <c r="BV58" s="59">
        <f t="shared" si="23"/>
        <v>2</v>
      </c>
      <c r="BW58" s="59">
        <f t="shared" si="24"/>
        <v>0</v>
      </c>
      <c r="BX58" s="59">
        <f t="shared" si="25"/>
        <v>0</v>
      </c>
      <c r="BY58" s="59">
        <f t="shared" si="8"/>
        <v>2</v>
      </c>
      <c r="BZ58" s="59">
        <f t="shared" si="26"/>
        <v>0</v>
      </c>
      <c r="CB58" s="59">
        <f t="shared" si="27"/>
        <v>2</v>
      </c>
      <c r="CD58" s="59" t="e">
        <f>AJ58+AK58+AC58+AM58+I58+AL58+#REF!+J58+AE58+AG58+AH58+L58+#REF!+N58+M58+#REF!+AQ58+#REF!+AF58+AI58+#REF!+AN58+AD58+AO58+P58+#REF!+AZ58+#REF!+AP58+#REF!+#REF!+#REF!+#REF!+BA58+#REF!+K58</f>
        <v>#REF!</v>
      </c>
      <c r="CF58" s="59">
        <f t="shared" si="28"/>
        <v>2</v>
      </c>
      <c r="CG58" s="59" t="e">
        <f t="shared" si="29"/>
        <v>#REF!</v>
      </c>
      <c r="CH58" s="59">
        <f t="shared" si="30"/>
        <v>0</v>
      </c>
      <c r="CJ58" s="59">
        <f t="shared" si="31"/>
        <v>0</v>
      </c>
      <c r="CK58" s="59" t="e">
        <f>#REF!+AE58+AG58+AH58+#REF!+#REF!+AQ58+#REF!+AI58+#REF!+AD58+P58+#REF!+#REF!+#REF!+#REF!+#REF!+#REF!+#REF!</f>
        <v>#REF!</v>
      </c>
      <c r="CL58" s="59">
        <f t="shared" si="32"/>
        <v>0</v>
      </c>
      <c r="CN58" s="59">
        <f t="shared" si="33"/>
        <v>3</v>
      </c>
      <c r="CO58" s="59">
        <f t="shared" si="17"/>
        <v>2</v>
      </c>
    </row>
    <row r="59" spans="1:93" s="59" customFormat="1" ht="14.4" x14ac:dyDescent="0.3">
      <c r="A59" s="60" t="s">
        <v>268</v>
      </c>
      <c r="B59" s="60" t="s">
        <v>374</v>
      </c>
      <c r="C59" s="60" t="s">
        <v>417</v>
      </c>
      <c r="D59" s="60" t="s">
        <v>79</v>
      </c>
      <c r="E59" s="60">
        <v>43.719453000000001</v>
      </c>
      <c r="F59" s="60">
        <v>-79.445162999999994</v>
      </c>
      <c r="G59" s="60">
        <v>5.4158014911438661</v>
      </c>
      <c r="H59" s="61">
        <v>43654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0</v>
      </c>
      <c r="S59" s="20">
        <v>1</v>
      </c>
      <c r="T59" s="20">
        <v>0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0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20">
        <v>0</v>
      </c>
      <c r="AO59" s="20">
        <v>0</v>
      </c>
      <c r="AP59" s="20">
        <v>0</v>
      </c>
      <c r="AQ59" s="20">
        <v>0</v>
      </c>
      <c r="AR59" s="20">
        <v>0</v>
      </c>
      <c r="AS59" s="20">
        <v>1</v>
      </c>
      <c r="AT59" s="20">
        <v>0</v>
      </c>
      <c r="AU59" s="20">
        <v>1</v>
      </c>
      <c r="AV59" s="20">
        <v>0</v>
      </c>
      <c r="AW59" s="20">
        <v>0</v>
      </c>
      <c r="AX59" s="20">
        <v>0</v>
      </c>
      <c r="AY59" s="20">
        <v>0</v>
      </c>
      <c r="AZ59" s="20">
        <v>0</v>
      </c>
      <c r="BA59" s="20">
        <v>0</v>
      </c>
      <c r="BB59" s="73"/>
      <c r="BC59" s="73"/>
      <c r="BD59" s="73"/>
      <c r="BE59" s="73"/>
      <c r="BF59" s="73"/>
      <c r="BG59" s="59">
        <f t="shared" si="18"/>
        <v>7</v>
      </c>
      <c r="BH59" s="59">
        <v>4</v>
      </c>
      <c r="BI59" s="59">
        <v>0</v>
      </c>
      <c r="BJ59" s="59">
        <v>11</v>
      </c>
      <c r="BL59" s="59" t="s">
        <v>144</v>
      </c>
      <c r="BP59" s="59">
        <f t="shared" si="19"/>
        <v>0</v>
      </c>
      <c r="BQ59" s="59">
        <f t="shared" si="20"/>
        <v>0</v>
      </c>
      <c r="BR59" s="59">
        <f t="shared" si="21"/>
        <v>0</v>
      </c>
      <c r="BS59" s="59" t="e">
        <f>#REF!+#REF!+AD59</f>
        <v>#REF!</v>
      </c>
      <c r="BT59" s="59">
        <f t="shared" si="22"/>
        <v>0</v>
      </c>
      <c r="BU59" s="59" t="e">
        <f>#REF!+#REF!+#REF!+#REF!+#REF!+#REF!+#REF!+#REF!+#REF!+#REF!</f>
        <v>#REF!</v>
      </c>
      <c r="BV59" s="59">
        <f t="shared" si="23"/>
        <v>0</v>
      </c>
      <c r="BW59" s="59">
        <f t="shared" si="24"/>
        <v>1</v>
      </c>
      <c r="BX59" s="59">
        <f t="shared" si="25"/>
        <v>2</v>
      </c>
      <c r="BY59" s="59">
        <f t="shared" si="8"/>
        <v>2</v>
      </c>
      <c r="BZ59" s="59">
        <f t="shared" si="26"/>
        <v>0</v>
      </c>
      <c r="CB59" s="59">
        <f t="shared" si="27"/>
        <v>2</v>
      </c>
      <c r="CD59" s="59" t="e">
        <f>AJ59+AK59+AC59+AM59+I59+AL59+#REF!+J59+AE59+AG59+AH59+L59+#REF!+N59+M59+#REF!+AQ59+#REF!+AF59+AI59+#REF!+AN59+AD59+AO59+P59+#REF!+AZ59+#REF!+AP59+#REF!+#REF!+#REF!+#REF!+BA59+#REF!+K59</f>
        <v>#REF!</v>
      </c>
      <c r="CF59" s="59">
        <f t="shared" si="28"/>
        <v>0</v>
      </c>
      <c r="CG59" s="59" t="e">
        <f t="shared" si="29"/>
        <v>#REF!</v>
      </c>
      <c r="CH59" s="59">
        <f t="shared" si="30"/>
        <v>1</v>
      </c>
      <c r="CJ59" s="59">
        <f t="shared" si="31"/>
        <v>0</v>
      </c>
      <c r="CK59" s="59" t="e">
        <f>#REF!+AE59+AG59+AH59+#REF!+#REF!+AQ59+#REF!+AI59+#REF!+AD59+P59+#REF!+#REF!+#REF!+#REF!+#REF!+#REF!+#REF!</f>
        <v>#REF!</v>
      </c>
      <c r="CL59" s="59">
        <f t="shared" si="32"/>
        <v>0</v>
      </c>
      <c r="CN59" s="59">
        <f t="shared" si="33"/>
        <v>5</v>
      </c>
      <c r="CO59" s="59">
        <f t="shared" si="17"/>
        <v>3</v>
      </c>
    </row>
    <row r="60" spans="1:93" s="59" customFormat="1" ht="14.4" x14ac:dyDescent="0.3">
      <c r="A60" s="60" t="s">
        <v>268</v>
      </c>
      <c r="B60" s="60" t="s">
        <v>374</v>
      </c>
      <c r="C60" s="60" t="s">
        <v>417</v>
      </c>
      <c r="D60" s="60" t="s">
        <v>82</v>
      </c>
      <c r="E60" s="60">
        <v>43.719453000000001</v>
      </c>
      <c r="F60" s="60">
        <v>-79.445162999999994</v>
      </c>
      <c r="G60" s="60">
        <v>5.4158014911438661</v>
      </c>
      <c r="H60" s="61">
        <v>43654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0</v>
      </c>
      <c r="V60" s="20">
        <v>0</v>
      </c>
      <c r="W60" s="20">
        <v>0</v>
      </c>
      <c r="X60" s="20">
        <v>0</v>
      </c>
      <c r="Y60" s="20">
        <v>0</v>
      </c>
      <c r="Z60" s="20">
        <v>0</v>
      </c>
      <c r="AA60" s="20">
        <v>0</v>
      </c>
      <c r="AB60" s="20">
        <v>0</v>
      </c>
      <c r="AC60" s="20">
        <v>1</v>
      </c>
      <c r="AD60" s="20">
        <v>0</v>
      </c>
      <c r="AE60" s="20">
        <v>0</v>
      </c>
      <c r="AF60" s="20">
        <v>0</v>
      </c>
      <c r="AG60" s="20">
        <v>0</v>
      </c>
      <c r="AH60" s="20">
        <v>0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20">
        <v>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20">
        <v>0</v>
      </c>
      <c r="AW60" s="20">
        <v>0</v>
      </c>
      <c r="AX60" s="20">
        <v>0</v>
      </c>
      <c r="AY60" s="20">
        <v>0</v>
      </c>
      <c r="AZ60" s="20">
        <v>0</v>
      </c>
      <c r="BA60" s="20">
        <v>0</v>
      </c>
      <c r="BB60" s="73"/>
      <c r="BC60" s="73"/>
      <c r="BD60" s="73"/>
      <c r="BE60" s="73"/>
      <c r="BF60" s="73"/>
      <c r="BG60" s="59">
        <f t="shared" si="18"/>
        <v>2</v>
      </c>
      <c r="BH60" s="59">
        <v>2</v>
      </c>
      <c r="BI60" s="59">
        <v>0</v>
      </c>
      <c r="BJ60" s="59">
        <v>4</v>
      </c>
      <c r="BP60" s="59">
        <f t="shared" si="19"/>
        <v>0</v>
      </c>
      <c r="BQ60" s="59">
        <f t="shared" si="20"/>
        <v>0</v>
      </c>
      <c r="BR60" s="59">
        <f t="shared" si="21"/>
        <v>0</v>
      </c>
      <c r="BS60" s="59" t="e">
        <f>#REF!+#REF!+AD60</f>
        <v>#REF!</v>
      </c>
      <c r="BT60" s="59">
        <f t="shared" si="22"/>
        <v>0</v>
      </c>
      <c r="BU60" s="59" t="e">
        <f>#REF!+#REF!+#REF!+#REF!+#REF!+#REF!+#REF!+#REF!+#REF!+#REF!</f>
        <v>#REF!</v>
      </c>
      <c r="BV60" s="59">
        <f t="shared" si="23"/>
        <v>0</v>
      </c>
      <c r="BW60" s="59">
        <f t="shared" si="24"/>
        <v>0</v>
      </c>
      <c r="BX60" s="59">
        <f t="shared" si="25"/>
        <v>0</v>
      </c>
      <c r="BY60" s="59">
        <f t="shared" si="8"/>
        <v>0</v>
      </c>
      <c r="BZ60" s="59">
        <f t="shared" si="26"/>
        <v>0</v>
      </c>
      <c r="CB60" s="59">
        <f t="shared" si="27"/>
        <v>0</v>
      </c>
      <c r="CD60" s="59" t="e">
        <f>AJ60+AK60+AC60+AM60+I60+AL60+#REF!+J60+AE60+AG60+AH60+L60+#REF!+N60+M60+#REF!+AQ60+#REF!+AF60+AI60+#REF!+AN60+AD60+AO60+P60+#REF!+AZ60+#REF!+AP60+#REF!+#REF!+#REF!+#REF!+BA60+#REF!+K60</f>
        <v>#REF!</v>
      </c>
      <c r="CF60" s="59">
        <f t="shared" si="28"/>
        <v>0</v>
      </c>
      <c r="CG60" s="59" t="e">
        <f t="shared" si="29"/>
        <v>#REF!</v>
      </c>
      <c r="CH60" s="59">
        <f t="shared" si="30"/>
        <v>1</v>
      </c>
      <c r="CJ60" s="59">
        <f t="shared" si="31"/>
        <v>0</v>
      </c>
      <c r="CK60" s="59" t="e">
        <f>#REF!+AE60+AG60+AH60+#REF!+#REF!+AQ60+#REF!+AI60+#REF!+AD60+P60+#REF!+#REF!+#REF!+#REF!+#REF!+#REF!+#REF!</f>
        <v>#REF!</v>
      </c>
      <c r="CL60" s="59">
        <f t="shared" si="32"/>
        <v>1</v>
      </c>
      <c r="CN60" s="59">
        <f t="shared" si="33"/>
        <v>0</v>
      </c>
      <c r="CO60" s="59">
        <f t="shared" si="17"/>
        <v>0</v>
      </c>
    </row>
    <row r="61" spans="1:93" s="59" customFormat="1" ht="14.4" x14ac:dyDescent="0.3">
      <c r="A61" s="60" t="s">
        <v>268</v>
      </c>
      <c r="B61" s="60" t="s">
        <v>374</v>
      </c>
      <c r="C61" s="60" t="s">
        <v>417</v>
      </c>
      <c r="D61" s="60" t="s">
        <v>83</v>
      </c>
      <c r="E61" s="60">
        <v>43.719453000000001</v>
      </c>
      <c r="F61" s="60">
        <v>-79.445162999999994</v>
      </c>
      <c r="G61" s="60">
        <v>5.4158014911438661</v>
      </c>
      <c r="H61" s="61">
        <v>43654</v>
      </c>
      <c r="I61" s="20">
        <v>0</v>
      </c>
      <c r="J61" s="20">
        <v>0</v>
      </c>
      <c r="K61" s="20">
        <v>0</v>
      </c>
      <c r="L61" s="20">
        <v>0</v>
      </c>
      <c r="M61" s="20">
        <v>0</v>
      </c>
      <c r="N61" s="20">
        <v>0</v>
      </c>
      <c r="O61" s="20">
        <v>0</v>
      </c>
      <c r="P61" s="20">
        <v>0</v>
      </c>
      <c r="Q61" s="20">
        <v>0</v>
      </c>
      <c r="R61" s="20">
        <v>0</v>
      </c>
      <c r="S61" s="20">
        <v>0</v>
      </c>
      <c r="T61" s="20">
        <v>0</v>
      </c>
      <c r="U61" s="20">
        <v>0</v>
      </c>
      <c r="V61" s="20">
        <v>0</v>
      </c>
      <c r="W61" s="20">
        <v>0</v>
      </c>
      <c r="X61" s="20">
        <v>0</v>
      </c>
      <c r="Y61" s="20">
        <v>0</v>
      </c>
      <c r="Z61" s="20">
        <v>0</v>
      </c>
      <c r="AA61" s="20">
        <v>0</v>
      </c>
      <c r="AB61" s="20">
        <v>0</v>
      </c>
      <c r="AC61" s="20">
        <v>0</v>
      </c>
      <c r="AD61" s="20">
        <v>0</v>
      </c>
      <c r="AE61" s="20">
        <v>0</v>
      </c>
      <c r="AF61" s="20">
        <v>0</v>
      </c>
      <c r="AG61" s="20">
        <v>0</v>
      </c>
      <c r="AH61" s="20">
        <v>0</v>
      </c>
      <c r="AI61" s="20">
        <v>0</v>
      </c>
      <c r="AJ61" s="20">
        <v>0</v>
      </c>
      <c r="AK61" s="20">
        <v>0</v>
      </c>
      <c r="AL61" s="20">
        <v>0</v>
      </c>
      <c r="AM61" s="20">
        <v>1</v>
      </c>
      <c r="AN61" s="20">
        <v>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20">
        <v>0</v>
      </c>
      <c r="AW61" s="20">
        <v>0</v>
      </c>
      <c r="AX61" s="20">
        <v>0</v>
      </c>
      <c r="AY61" s="20">
        <v>0</v>
      </c>
      <c r="AZ61" s="20">
        <v>0</v>
      </c>
      <c r="BA61" s="20">
        <v>0</v>
      </c>
      <c r="BB61" s="73"/>
      <c r="BC61" s="73"/>
      <c r="BD61" s="73"/>
      <c r="BE61" s="73"/>
      <c r="BF61" s="73"/>
      <c r="BG61" s="59">
        <f t="shared" si="18"/>
        <v>0</v>
      </c>
      <c r="BH61" s="59">
        <v>3</v>
      </c>
      <c r="BI61" s="59">
        <v>0</v>
      </c>
      <c r="BJ61" s="59">
        <v>3</v>
      </c>
      <c r="BP61" s="59">
        <f t="shared" si="19"/>
        <v>1</v>
      </c>
      <c r="BQ61" s="59">
        <f t="shared" si="20"/>
        <v>0</v>
      </c>
      <c r="BR61" s="59">
        <f t="shared" si="21"/>
        <v>0</v>
      </c>
      <c r="BS61" s="59" t="e">
        <f>#REF!+#REF!+AD61</f>
        <v>#REF!</v>
      </c>
      <c r="BT61" s="59">
        <f t="shared" si="22"/>
        <v>0</v>
      </c>
      <c r="BU61" s="59" t="e">
        <f>#REF!+#REF!+#REF!+#REF!+#REF!+#REF!+#REF!+#REF!+#REF!+#REF!</f>
        <v>#REF!</v>
      </c>
      <c r="BV61" s="59">
        <f t="shared" si="23"/>
        <v>0</v>
      </c>
      <c r="BW61" s="59">
        <f t="shared" si="24"/>
        <v>0</v>
      </c>
      <c r="BX61" s="59">
        <f t="shared" si="25"/>
        <v>0</v>
      </c>
      <c r="BY61" s="59">
        <f t="shared" si="8"/>
        <v>0</v>
      </c>
      <c r="BZ61" s="59">
        <f t="shared" si="26"/>
        <v>0</v>
      </c>
      <c r="CB61" s="59">
        <f t="shared" si="27"/>
        <v>1</v>
      </c>
      <c r="CD61" s="59" t="e">
        <f>AJ61+AK61+AC61+AM61+I61+AL61+#REF!+J61+AE61+AG61+AH61+L61+#REF!+N61+M61+#REF!+AQ61+#REF!+AF61+AI61+#REF!+AN61+AD61+AO61+P61+#REF!+AZ61+#REF!+AP61+#REF!+#REF!+#REF!+#REF!+BA61+#REF!+K61</f>
        <v>#REF!</v>
      </c>
      <c r="CF61" s="59">
        <f t="shared" si="28"/>
        <v>1</v>
      </c>
      <c r="CG61" s="59" t="e">
        <f t="shared" si="29"/>
        <v>#REF!</v>
      </c>
      <c r="CH61" s="59">
        <f t="shared" si="30"/>
        <v>0</v>
      </c>
      <c r="CJ61" s="59">
        <f t="shared" si="31"/>
        <v>1</v>
      </c>
      <c r="CK61" s="59" t="e">
        <f>#REF!+AE61+AG61+AH61+#REF!+#REF!+AQ61+#REF!+AI61+#REF!+AD61+P61+#REF!+#REF!+#REF!+#REF!+#REF!+#REF!+#REF!</f>
        <v>#REF!</v>
      </c>
      <c r="CL61" s="59">
        <f t="shared" si="32"/>
        <v>0</v>
      </c>
      <c r="CN61" s="59">
        <f t="shared" si="33"/>
        <v>1</v>
      </c>
      <c r="CO61" s="59">
        <f t="shared" si="17"/>
        <v>1</v>
      </c>
    </row>
    <row r="62" spans="1:93" s="59" customFormat="1" ht="14.4" x14ac:dyDescent="0.3">
      <c r="A62" s="60" t="s">
        <v>269</v>
      </c>
      <c r="B62" s="60" t="s">
        <v>375</v>
      </c>
      <c r="C62" s="60" t="s">
        <v>417</v>
      </c>
      <c r="D62" s="60" t="s">
        <v>79</v>
      </c>
      <c r="E62" s="60">
        <v>43.713472000000003</v>
      </c>
      <c r="F62" s="60">
        <v>-79.463271000000006</v>
      </c>
      <c r="G62" s="60">
        <v>5.7031825324835577</v>
      </c>
      <c r="H62" s="61">
        <v>43654</v>
      </c>
      <c r="I62" s="20">
        <v>0</v>
      </c>
      <c r="J62" s="20">
        <v>0</v>
      </c>
      <c r="K62" s="20">
        <v>0</v>
      </c>
      <c r="L62" s="20">
        <v>0</v>
      </c>
      <c r="M62" s="20">
        <v>0</v>
      </c>
      <c r="N62" s="20">
        <v>0</v>
      </c>
      <c r="O62" s="20">
        <v>0</v>
      </c>
      <c r="P62" s="20">
        <v>0</v>
      </c>
      <c r="Q62" s="20">
        <v>0</v>
      </c>
      <c r="R62" s="20">
        <v>0</v>
      </c>
      <c r="S62" s="20">
        <v>0</v>
      </c>
      <c r="T62" s="20">
        <v>0</v>
      </c>
      <c r="U62" s="20">
        <v>0</v>
      </c>
      <c r="V62" s="20">
        <v>0</v>
      </c>
      <c r="W62" s="20">
        <v>0</v>
      </c>
      <c r="X62" s="20">
        <v>0</v>
      </c>
      <c r="Y62" s="20">
        <v>0</v>
      </c>
      <c r="Z62" s="20">
        <v>0</v>
      </c>
      <c r="AA62" s="20">
        <v>0</v>
      </c>
      <c r="AB62" s="20">
        <v>0</v>
      </c>
      <c r="AC62" s="20">
        <v>0</v>
      </c>
      <c r="AD62" s="20">
        <v>0</v>
      </c>
      <c r="AE62" s="20">
        <v>0</v>
      </c>
      <c r="AF62" s="20">
        <v>0</v>
      </c>
      <c r="AG62" s="20">
        <v>0</v>
      </c>
      <c r="AH62" s="20">
        <v>0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20">
        <v>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20">
        <v>0</v>
      </c>
      <c r="AW62" s="20">
        <v>0</v>
      </c>
      <c r="AX62" s="20">
        <v>0</v>
      </c>
      <c r="AY62" s="20">
        <v>0</v>
      </c>
      <c r="AZ62" s="20">
        <v>0</v>
      </c>
      <c r="BA62" s="20">
        <v>0</v>
      </c>
      <c r="BB62" s="73"/>
      <c r="BC62" s="73"/>
      <c r="BD62" s="73"/>
      <c r="BE62" s="73"/>
      <c r="BF62" s="73"/>
      <c r="BG62" s="59">
        <f t="shared" si="18"/>
        <v>0</v>
      </c>
      <c r="BH62" s="59">
        <v>3</v>
      </c>
      <c r="BI62" s="59">
        <v>0</v>
      </c>
      <c r="BJ62" s="59">
        <v>3</v>
      </c>
      <c r="BP62" s="59">
        <f t="shared" si="19"/>
        <v>0</v>
      </c>
      <c r="BQ62" s="59">
        <f t="shared" si="20"/>
        <v>0</v>
      </c>
      <c r="BR62" s="59">
        <f t="shared" si="21"/>
        <v>0</v>
      </c>
      <c r="BS62" s="59" t="e">
        <f>#REF!+#REF!+AD62</f>
        <v>#REF!</v>
      </c>
      <c r="BT62" s="59">
        <f t="shared" si="22"/>
        <v>0</v>
      </c>
      <c r="BU62" s="59" t="e">
        <f>#REF!+#REF!+#REF!+#REF!+#REF!+#REF!+#REF!+#REF!+#REF!+#REF!</f>
        <v>#REF!</v>
      </c>
      <c r="BV62" s="59">
        <f t="shared" si="23"/>
        <v>0</v>
      </c>
      <c r="BW62" s="59">
        <f t="shared" si="24"/>
        <v>0</v>
      </c>
      <c r="BX62" s="59">
        <f t="shared" si="25"/>
        <v>0</v>
      </c>
      <c r="BY62" s="59">
        <f t="shared" si="8"/>
        <v>0</v>
      </c>
      <c r="BZ62" s="59">
        <f t="shared" si="26"/>
        <v>0</v>
      </c>
      <c r="CB62" s="59">
        <f t="shared" si="27"/>
        <v>0</v>
      </c>
      <c r="CD62" s="59" t="e">
        <f>AJ62+AK62+AC62+AM62+I62+AL62+#REF!+J62+AE62+AG62+AH62+L62+#REF!+N62+M62+#REF!+AQ62+#REF!+AF62+AI62+#REF!+AN62+AD62+AO62+P62+#REF!+AZ62+#REF!+AP62+#REF!+#REF!+#REF!+#REF!+BA62+#REF!+K62</f>
        <v>#REF!</v>
      </c>
      <c r="CF62" s="59">
        <f t="shared" si="28"/>
        <v>0</v>
      </c>
      <c r="CG62" s="59" t="e">
        <f t="shared" si="29"/>
        <v>#REF!</v>
      </c>
      <c r="CH62" s="59">
        <f t="shared" si="30"/>
        <v>0</v>
      </c>
      <c r="CJ62" s="59">
        <f t="shared" si="31"/>
        <v>0</v>
      </c>
      <c r="CK62" s="59" t="e">
        <f>#REF!+AE62+AG62+AH62+#REF!+#REF!+AQ62+#REF!+AI62+#REF!+AD62+P62+#REF!+#REF!+#REF!+#REF!+#REF!+#REF!+#REF!</f>
        <v>#REF!</v>
      </c>
      <c r="CL62" s="59">
        <f t="shared" si="32"/>
        <v>0</v>
      </c>
      <c r="CN62" s="59">
        <f t="shared" si="33"/>
        <v>0</v>
      </c>
      <c r="CO62" s="59">
        <f t="shared" si="17"/>
        <v>0</v>
      </c>
    </row>
    <row r="63" spans="1:93" s="59" customFormat="1" ht="14.4" x14ac:dyDescent="0.3">
      <c r="A63" s="60" t="s">
        <v>270</v>
      </c>
      <c r="B63" s="60" t="s">
        <v>376</v>
      </c>
      <c r="C63" s="60" t="s">
        <v>417</v>
      </c>
      <c r="D63" s="60" t="s">
        <v>79</v>
      </c>
      <c r="E63" s="60">
        <v>43.713583999999997</v>
      </c>
      <c r="F63" s="60">
        <v>-79.475768000000002</v>
      </c>
      <c r="G63" s="60">
        <v>6.1738769548090557</v>
      </c>
      <c r="H63" s="61">
        <v>43654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>
        <v>0</v>
      </c>
      <c r="T63" s="20">
        <v>0</v>
      </c>
      <c r="U63" s="20">
        <v>0</v>
      </c>
      <c r="V63" s="20">
        <v>0</v>
      </c>
      <c r="W63" s="20">
        <v>0</v>
      </c>
      <c r="X63" s="20">
        <v>0</v>
      </c>
      <c r="Y63" s="20">
        <v>0</v>
      </c>
      <c r="Z63" s="20">
        <v>0</v>
      </c>
      <c r="AA63" s="20">
        <v>0</v>
      </c>
      <c r="AB63" s="20">
        <v>0</v>
      </c>
      <c r="AC63" s="20">
        <v>0</v>
      </c>
      <c r="AD63" s="20">
        <v>0</v>
      </c>
      <c r="AE63" s="20">
        <v>0</v>
      </c>
      <c r="AF63" s="20">
        <v>0</v>
      </c>
      <c r="AG63" s="20">
        <v>0</v>
      </c>
      <c r="AH63" s="20">
        <v>0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20">
        <v>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20">
        <v>0</v>
      </c>
      <c r="AW63" s="20">
        <v>0</v>
      </c>
      <c r="AX63" s="20">
        <v>0</v>
      </c>
      <c r="AY63" s="20">
        <v>0</v>
      </c>
      <c r="AZ63" s="20">
        <v>0</v>
      </c>
      <c r="BA63" s="20">
        <v>0</v>
      </c>
      <c r="BB63" s="73"/>
      <c r="BC63" s="73"/>
      <c r="BD63" s="73"/>
      <c r="BE63" s="73"/>
      <c r="BF63" s="73"/>
      <c r="BG63" s="59">
        <f t="shared" si="18"/>
        <v>0</v>
      </c>
      <c r="BH63" s="59">
        <v>4</v>
      </c>
      <c r="BI63" s="59">
        <v>0</v>
      </c>
      <c r="BJ63" s="59">
        <v>4</v>
      </c>
      <c r="BP63" s="59">
        <f t="shared" si="19"/>
        <v>0</v>
      </c>
      <c r="BQ63" s="59">
        <f t="shared" si="20"/>
        <v>0</v>
      </c>
      <c r="BR63" s="59">
        <f t="shared" si="21"/>
        <v>0</v>
      </c>
      <c r="BS63" s="59" t="e">
        <f>#REF!+#REF!+AD63</f>
        <v>#REF!</v>
      </c>
      <c r="BT63" s="59">
        <f t="shared" si="22"/>
        <v>0</v>
      </c>
      <c r="BU63" s="59" t="e">
        <f>#REF!+#REF!+#REF!+#REF!+#REF!+#REF!+#REF!+#REF!+#REF!+#REF!</f>
        <v>#REF!</v>
      </c>
      <c r="BV63" s="59">
        <f t="shared" si="23"/>
        <v>0</v>
      </c>
      <c r="BW63" s="59">
        <f t="shared" si="24"/>
        <v>0</v>
      </c>
      <c r="BX63" s="59">
        <f t="shared" si="25"/>
        <v>0</v>
      </c>
      <c r="BY63" s="59">
        <f t="shared" si="8"/>
        <v>0</v>
      </c>
      <c r="BZ63" s="59">
        <f t="shared" si="26"/>
        <v>0</v>
      </c>
      <c r="CB63" s="59">
        <f t="shared" si="27"/>
        <v>0</v>
      </c>
      <c r="CD63" s="59" t="e">
        <f>AJ63+AK63+AC63+AM63+I63+AL63+#REF!+J63+AE63+AG63+AH63+L63+#REF!+N63+M63+#REF!+AQ63+#REF!+AF63+AI63+#REF!+AN63+AD63+AO63+P63+#REF!+AZ63+#REF!+AP63+#REF!+#REF!+#REF!+#REF!+BA63+#REF!+K63</f>
        <v>#REF!</v>
      </c>
      <c r="CF63" s="59">
        <f t="shared" si="28"/>
        <v>0</v>
      </c>
      <c r="CG63" s="59" t="e">
        <f t="shared" si="29"/>
        <v>#REF!</v>
      </c>
      <c r="CH63" s="59">
        <f t="shared" si="30"/>
        <v>0</v>
      </c>
      <c r="CJ63" s="59">
        <f t="shared" si="31"/>
        <v>0</v>
      </c>
      <c r="CK63" s="59" t="e">
        <f>#REF!+AE63+AG63+AH63+#REF!+#REF!+AQ63+#REF!+AI63+#REF!+AD63+P63+#REF!+#REF!+#REF!+#REF!+#REF!+#REF!+#REF!</f>
        <v>#REF!</v>
      </c>
      <c r="CL63" s="59">
        <f t="shared" si="32"/>
        <v>0</v>
      </c>
      <c r="CN63" s="59">
        <f t="shared" si="33"/>
        <v>0</v>
      </c>
      <c r="CO63" s="59">
        <f t="shared" si="17"/>
        <v>0</v>
      </c>
    </row>
    <row r="64" spans="1:93" s="59" customFormat="1" ht="14.4" x14ac:dyDescent="0.3">
      <c r="A64" s="60" t="s">
        <v>270</v>
      </c>
      <c r="B64" s="60" t="s">
        <v>376</v>
      </c>
      <c r="C64" s="60" t="s">
        <v>417</v>
      </c>
      <c r="D64" s="60" t="s">
        <v>82</v>
      </c>
      <c r="E64" s="60">
        <v>43.713583999999997</v>
      </c>
      <c r="F64" s="60">
        <v>-79.475768000000002</v>
      </c>
      <c r="G64" s="60">
        <v>6.1738769548090557</v>
      </c>
      <c r="H64" s="61">
        <v>43654</v>
      </c>
      <c r="I64" s="20">
        <v>0</v>
      </c>
      <c r="J64" s="20">
        <v>0</v>
      </c>
      <c r="K64" s="20">
        <v>0</v>
      </c>
      <c r="L64" s="20">
        <v>0</v>
      </c>
      <c r="M64" s="20">
        <v>0</v>
      </c>
      <c r="N64" s="20">
        <v>0</v>
      </c>
      <c r="O64" s="20">
        <v>0</v>
      </c>
      <c r="P64" s="20">
        <v>0</v>
      </c>
      <c r="Q64" s="20">
        <v>0</v>
      </c>
      <c r="R64" s="20">
        <v>0</v>
      </c>
      <c r="S64" s="20">
        <v>0</v>
      </c>
      <c r="T64" s="20">
        <v>0</v>
      </c>
      <c r="U64" s="20">
        <v>0</v>
      </c>
      <c r="V64" s="20">
        <v>0</v>
      </c>
      <c r="W64" s="20">
        <v>0</v>
      </c>
      <c r="X64" s="20">
        <v>0</v>
      </c>
      <c r="Y64" s="20">
        <v>0</v>
      </c>
      <c r="Z64" s="20">
        <v>0</v>
      </c>
      <c r="AA64" s="20">
        <v>0</v>
      </c>
      <c r="AB64" s="20">
        <v>0</v>
      </c>
      <c r="AC64" s="20">
        <v>0</v>
      </c>
      <c r="AD64" s="20">
        <v>0</v>
      </c>
      <c r="AE64" s="20">
        <v>0</v>
      </c>
      <c r="AF64" s="20">
        <v>0</v>
      </c>
      <c r="AG64" s="20">
        <v>0</v>
      </c>
      <c r="AH64" s="20">
        <v>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20">
        <v>0</v>
      </c>
      <c r="AO64" s="20">
        <v>0</v>
      </c>
      <c r="AP64" s="20">
        <v>0</v>
      </c>
      <c r="AQ64" s="20">
        <v>0</v>
      </c>
      <c r="AR64" s="20">
        <v>0</v>
      </c>
      <c r="AS64" s="20">
        <v>0</v>
      </c>
      <c r="AT64" s="20">
        <v>0</v>
      </c>
      <c r="AU64" s="20">
        <v>2</v>
      </c>
      <c r="AV64" s="20">
        <v>0</v>
      </c>
      <c r="AW64" s="20">
        <v>0</v>
      </c>
      <c r="AX64" s="20">
        <v>0</v>
      </c>
      <c r="AY64" s="20">
        <v>0</v>
      </c>
      <c r="AZ64" s="20">
        <v>0</v>
      </c>
      <c r="BA64" s="20">
        <v>0</v>
      </c>
      <c r="BB64" s="73"/>
      <c r="BC64" s="73"/>
      <c r="BD64" s="73"/>
      <c r="BE64" s="73"/>
      <c r="BF64" s="73"/>
      <c r="BG64" s="59">
        <f t="shared" si="18"/>
        <v>2</v>
      </c>
      <c r="BH64" s="59">
        <v>2</v>
      </c>
      <c r="BI64" s="59">
        <v>0</v>
      </c>
      <c r="BJ64" s="59">
        <v>4</v>
      </c>
      <c r="BP64" s="59">
        <f t="shared" si="19"/>
        <v>0</v>
      </c>
      <c r="BQ64" s="59">
        <f t="shared" si="20"/>
        <v>0</v>
      </c>
      <c r="BR64" s="59">
        <f t="shared" si="21"/>
        <v>0</v>
      </c>
      <c r="BS64" s="59" t="e">
        <f>#REF!+#REF!+AD64</f>
        <v>#REF!</v>
      </c>
      <c r="BT64" s="59">
        <f t="shared" si="22"/>
        <v>0</v>
      </c>
      <c r="BU64" s="59" t="e">
        <f>#REF!+#REF!+#REF!+#REF!+#REF!+#REF!+#REF!+#REF!+#REF!+#REF!</f>
        <v>#REF!</v>
      </c>
      <c r="BV64" s="59">
        <f t="shared" si="23"/>
        <v>0</v>
      </c>
      <c r="BW64" s="59">
        <f t="shared" si="24"/>
        <v>2</v>
      </c>
      <c r="BX64" s="59">
        <f t="shared" si="25"/>
        <v>2</v>
      </c>
      <c r="BY64" s="59">
        <f t="shared" si="8"/>
        <v>2</v>
      </c>
      <c r="BZ64" s="59">
        <f t="shared" si="26"/>
        <v>0</v>
      </c>
      <c r="CB64" s="59">
        <f t="shared" si="27"/>
        <v>2</v>
      </c>
      <c r="CD64" s="59" t="e">
        <f>AJ64+AK64+AC64+AM64+I64+AL64+#REF!+J64+AE64+AG64+AH64+L64+#REF!+N64+M64+#REF!+AQ64+#REF!+AF64+AI64+#REF!+AN64+AD64+AO64+P64+#REF!+AZ64+#REF!+AP64+#REF!+#REF!+#REF!+#REF!+BA64+#REF!+K64</f>
        <v>#REF!</v>
      </c>
      <c r="CF64" s="59">
        <f t="shared" si="28"/>
        <v>0</v>
      </c>
      <c r="CG64" s="59" t="e">
        <f t="shared" si="29"/>
        <v>#REF!</v>
      </c>
      <c r="CH64" s="59">
        <f t="shared" si="30"/>
        <v>0</v>
      </c>
      <c r="CJ64" s="59">
        <f t="shared" si="31"/>
        <v>0</v>
      </c>
      <c r="CK64" s="59" t="e">
        <f>#REF!+AE64+AG64+AH64+#REF!+#REF!+AQ64+#REF!+AI64+#REF!+AD64+P64+#REF!+#REF!+#REF!+#REF!+#REF!+#REF!+#REF!</f>
        <v>#REF!</v>
      </c>
      <c r="CL64" s="59">
        <f t="shared" si="32"/>
        <v>0</v>
      </c>
      <c r="CN64" s="59">
        <f t="shared" si="33"/>
        <v>4</v>
      </c>
      <c r="CO64" s="59">
        <f t="shared" si="17"/>
        <v>3</v>
      </c>
    </row>
    <row r="65" spans="1:93" s="59" customFormat="1" ht="14.4" x14ac:dyDescent="0.3">
      <c r="A65" s="60" t="s">
        <v>270</v>
      </c>
      <c r="B65" s="60" t="s">
        <v>376</v>
      </c>
      <c r="C65" s="60" t="s">
        <v>417</v>
      </c>
      <c r="D65" s="60" t="s">
        <v>83</v>
      </c>
      <c r="E65" s="60">
        <v>43.713583999999997</v>
      </c>
      <c r="F65" s="60">
        <v>-79.475768000000002</v>
      </c>
      <c r="G65" s="60">
        <v>6.1738769548090557</v>
      </c>
      <c r="H65" s="61">
        <v>43654</v>
      </c>
      <c r="I65" s="20">
        <v>0</v>
      </c>
      <c r="J65" s="20">
        <v>1</v>
      </c>
      <c r="K65" s="20">
        <v>0</v>
      </c>
      <c r="L65" s="20">
        <v>0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2</v>
      </c>
      <c r="V65" s="20">
        <v>0</v>
      </c>
      <c r="W65" s="20">
        <v>0</v>
      </c>
      <c r="X65" s="20">
        <v>0</v>
      </c>
      <c r="Y65" s="20">
        <v>0</v>
      </c>
      <c r="Z65" s="20">
        <v>0</v>
      </c>
      <c r="AA65" s="20">
        <v>0</v>
      </c>
      <c r="AB65" s="20">
        <v>0</v>
      </c>
      <c r="AC65" s="20">
        <v>0</v>
      </c>
      <c r="AD65" s="20">
        <v>0</v>
      </c>
      <c r="AE65" s="20">
        <v>0</v>
      </c>
      <c r="AF65" s="20">
        <v>0</v>
      </c>
      <c r="AG65" s="20">
        <v>0</v>
      </c>
      <c r="AH65" s="20"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2</v>
      </c>
      <c r="AN65" s="20">
        <v>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1</v>
      </c>
      <c r="AV65" s="20">
        <v>0</v>
      </c>
      <c r="AW65" s="20">
        <v>0</v>
      </c>
      <c r="AX65" s="20">
        <v>0</v>
      </c>
      <c r="AY65" s="20">
        <v>0</v>
      </c>
      <c r="AZ65" s="20">
        <v>0</v>
      </c>
      <c r="BA65" s="20">
        <v>0</v>
      </c>
      <c r="BB65" s="73"/>
      <c r="BC65" s="73"/>
      <c r="BD65" s="73"/>
      <c r="BE65" s="73"/>
      <c r="BF65" s="73"/>
      <c r="BG65" s="59">
        <f t="shared" si="18"/>
        <v>2</v>
      </c>
      <c r="BH65" s="59">
        <v>4</v>
      </c>
      <c r="BI65" s="59">
        <v>0</v>
      </c>
      <c r="BJ65" s="59">
        <v>6</v>
      </c>
      <c r="BL65" s="59" t="s">
        <v>147</v>
      </c>
      <c r="BP65" s="59">
        <f t="shared" si="19"/>
        <v>2</v>
      </c>
      <c r="BQ65" s="59">
        <f t="shared" si="20"/>
        <v>0</v>
      </c>
      <c r="BR65" s="59">
        <f t="shared" si="21"/>
        <v>0</v>
      </c>
      <c r="BS65" s="59" t="e">
        <f>#REF!+#REF!+AD65</f>
        <v>#REF!</v>
      </c>
      <c r="BT65" s="59">
        <f t="shared" si="22"/>
        <v>1</v>
      </c>
      <c r="BU65" s="59" t="e">
        <f>#REF!+#REF!+#REF!+#REF!+#REF!+#REF!+#REF!+#REF!+#REF!+#REF!</f>
        <v>#REF!</v>
      </c>
      <c r="BV65" s="59">
        <f t="shared" si="23"/>
        <v>0</v>
      </c>
      <c r="BW65" s="59">
        <f t="shared" si="24"/>
        <v>1</v>
      </c>
      <c r="BX65" s="59">
        <f t="shared" si="25"/>
        <v>1</v>
      </c>
      <c r="BY65" s="59">
        <f t="shared" si="8"/>
        <v>1</v>
      </c>
      <c r="BZ65" s="59">
        <f t="shared" si="26"/>
        <v>0</v>
      </c>
      <c r="CB65" s="59">
        <f t="shared" si="27"/>
        <v>3</v>
      </c>
      <c r="CD65" s="59" t="e">
        <f>AJ65+AK65+AC65+AM65+I65+AL65+#REF!+J65+AE65+AG65+AH65+L65+#REF!+N65+M65+#REF!+AQ65+#REF!+AF65+AI65+#REF!+AN65+AD65+AO65+P65+#REF!+AZ65+#REF!+AP65+#REF!+#REF!+#REF!+#REF!+BA65+#REF!+K65</f>
        <v>#REF!</v>
      </c>
      <c r="CF65" s="59">
        <f t="shared" si="28"/>
        <v>3</v>
      </c>
      <c r="CG65" s="59" t="e">
        <f t="shared" si="29"/>
        <v>#REF!</v>
      </c>
      <c r="CH65" s="59">
        <f t="shared" si="30"/>
        <v>0</v>
      </c>
      <c r="CJ65" s="59">
        <f t="shared" si="31"/>
        <v>3</v>
      </c>
      <c r="CK65" s="59" t="e">
        <f>#REF!+AE65+AG65+AH65+#REF!+#REF!+AQ65+#REF!+AI65+#REF!+AD65+P65+#REF!+#REF!+#REF!+#REF!+#REF!+#REF!+#REF!</f>
        <v>#REF!</v>
      </c>
      <c r="CL65" s="59">
        <f t="shared" si="32"/>
        <v>0</v>
      </c>
      <c r="CN65" s="59">
        <f t="shared" si="33"/>
        <v>6</v>
      </c>
      <c r="CO65" s="59">
        <f t="shared" si="17"/>
        <v>5</v>
      </c>
    </row>
    <row r="66" spans="1:93" s="59" customFormat="1" ht="14.4" x14ac:dyDescent="0.3">
      <c r="A66" s="60" t="s">
        <v>267</v>
      </c>
      <c r="B66" s="60" t="s">
        <v>377</v>
      </c>
      <c r="C66" s="60" t="s">
        <v>417</v>
      </c>
      <c r="D66" s="60" t="s">
        <v>79</v>
      </c>
      <c r="E66" s="60">
        <v>43.71387</v>
      </c>
      <c r="F66" s="60">
        <v>-79.505919000000006</v>
      </c>
      <c r="G66" s="60">
        <v>7.4043136459389727</v>
      </c>
      <c r="H66" s="61">
        <v>43654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1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20">
        <v>0</v>
      </c>
      <c r="AC66" s="20">
        <v>0</v>
      </c>
      <c r="AD66" s="20">
        <v>0</v>
      </c>
      <c r="AE66" s="20">
        <v>0</v>
      </c>
      <c r="AF66" s="20">
        <v>0</v>
      </c>
      <c r="AG66" s="20">
        <v>0</v>
      </c>
      <c r="AH66" s="20">
        <v>0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20">
        <v>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20">
        <v>0</v>
      </c>
      <c r="AW66" s="20">
        <v>0</v>
      </c>
      <c r="AX66" s="20">
        <v>0</v>
      </c>
      <c r="AY66" s="20">
        <v>0</v>
      </c>
      <c r="AZ66" s="20">
        <v>0</v>
      </c>
      <c r="BA66" s="20">
        <v>0</v>
      </c>
      <c r="BB66" s="73"/>
      <c r="BC66" s="73"/>
      <c r="BD66" s="73"/>
      <c r="BE66" s="73"/>
      <c r="BF66" s="73"/>
      <c r="BG66" s="59">
        <f t="shared" si="18"/>
        <v>3</v>
      </c>
      <c r="BH66" s="59">
        <v>2</v>
      </c>
      <c r="BI66" s="59">
        <v>0</v>
      </c>
      <c r="BJ66" s="59">
        <v>5</v>
      </c>
      <c r="BP66" s="59">
        <f t="shared" si="19"/>
        <v>0</v>
      </c>
      <c r="BQ66" s="59">
        <f t="shared" si="20"/>
        <v>0</v>
      </c>
      <c r="BR66" s="59">
        <f t="shared" si="21"/>
        <v>0</v>
      </c>
      <c r="BS66" s="59" t="e">
        <f>#REF!+#REF!+AD66</f>
        <v>#REF!</v>
      </c>
      <c r="BT66" s="59">
        <f t="shared" si="22"/>
        <v>0</v>
      </c>
      <c r="BU66" s="59" t="e">
        <f>#REF!+#REF!+#REF!+#REF!+#REF!+#REF!+#REF!+#REF!+#REF!+#REF!</f>
        <v>#REF!</v>
      </c>
      <c r="BV66" s="59">
        <f t="shared" si="23"/>
        <v>0</v>
      </c>
      <c r="BW66" s="59">
        <f t="shared" si="24"/>
        <v>0</v>
      </c>
      <c r="BX66" s="59">
        <f t="shared" si="25"/>
        <v>0</v>
      </c>
      <c r="BY66" s="59">
        <f t="shared" si="8"/>
        <v>0</v>
      </c>
      <c r="BZ66" s="59">
        <f t="shared" si="26"/>
        <v>0</v>
      </c>
      <c r="CB66" s="59">
        <f t="shared" si="27"/>
        <v>0</v>
      </c>
      <c r="CD66" s="59" t="e">
        <f>AJ66+AK66+AC66+AM66+I66+AL66+#REF!+J66+AE66+AG66+AH66+L66+#REF!+N66+M66+#REF!+AQ66+#REF!+AF66+AI66+#REF!+AN66+AD66+AO66+P66+#REF!+AZ66+#REF!+AP66+#REF!+#REF!+#REF!+#REF!+BA66+#REF!+K66</f>
        <v>#REF!</v>
      </c>
      <c r="CF66" s="59">
        <f t="shared" si="28"/>
        <v>0</v>
      </c>
      <c r="CG66" s="59" t="e">
        <f t="shared" si="29"/>
        <v>#REF!</v>
      </c>
      <c r="CH66" s="59">
        <f t="shared" si="30"/>
        <v>0</v>
      </c>
      <c r="CJ66" s="59">
        <f t="shared" si="31"/>
        <v>0</v>
      </c>
      <c r="CK66" s="59" t="e">
        <f>#REF!+AE66+AG66+AH66+#REF!+#REF!+AQ66+#REF!+AI66+#REF!+AD66+P66+#REF!+#REF!+#REF!+#REF!+#REF!+#REF!+#REF!</f>
        <v>#REF!</v>
      </c>
      <c r="CL66" s="59">
        <f t="shared" si="32"/>
        <v>0</v>
      </c>
      <c r="CN66" s="59">
        <f t="shared" si="33"/>
        <v>0</v>
      </c>
      <c r="CO66" s="59">
        <f t="shared" si="17"/>
        <v>0</v>
      </c>
    </row>
    <row r="67" spans="1:93" s="59" customFormat="1" ht="14.4" x14ac:dyDescent="0.3">
      <c r="A67" s="60" t="s">
        <v>267</v>
      </c>
      <c r="B67" s="60" t="s">
        <v>377</v>
      </c>
      <c r="C67" s="60" t="s">
        <v>417</v>
      </c>
      <c r="D67" s="60" t="s">
        <v>82</v>
      </c>
      <c r="E67" s="60">
        <v>43.71387</v>
      </c>
      <c r="F67" s="60">
        <v>-79.505919000000006</v>
      </c>
      <c r="G67" s="60">
        <v>7.4043136459389727</v>
      </c>
      <c r="H67" s="61">
        <v>43654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1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0</v>
      </c>
      <c r="X67" s="20">
        <v>0</v>
      </c>
      <c r="Y67" s="20">
        <v>0</v>
      </c>
      <c r="Z67" s="20">
        <v>0</v>
      </c>
      <c r="AA67" s="20">
        <v>0</v>
      </c>
      <c r="AB67" s="20">
        <v>0</v>
      </c>
      <c r="AC67" s="20">
        <v>1</v>
      </c>
      <c r="AD67" s="20">
        <v>0</v>
      </c>
      <c r="AE67" s="20">
        <v>0</v>
      </c>
      <c r="AF67" s="20">
        <v>0</v>
      </c>
      <c r="AG67" s="20">
        <v>0</v>
      </c>
      <c r="AH67" s="20">
        <v>0</v>
      </c>
      <c r="AI67" s="20">
        <v>0</v>
      </c>
      <c r="AJ67" s="20">
        <v>1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20">
        <v>0</v>
      </c>
      <c r="BB67" s="73"/>
      <c r="BC67" s="73"/>
      <c r="BD67" s="73"/>
      <c r="BE67" s="73"/>
      <c r="BF67" s="73"/>
      <c r="BG67" s="59">
        <f t="shared" si="18"/>
        <v>4</v>
      </c>
      <c r="BH67" s="59">
        <v>2</v>
      </c>
      <c r="BI67" s="59">
        <v>0</v>
      </c>
      <c r="BJ67" s="59">
        <v>6</v>
      </c>
      <c r="BP67" s="59">
        <f t="shared" si="19"/>
        <v>1</v>
      </c>
      <c r="BQ67" s="59">
        <f t="shared" si="20"/>
        <v>0</v>
      </c>
      <c r="BR67" s="59">
        <f t="shared" si="21"/>
        <v>0</v>
      </c>
      <c r="BS67" s="59" t="e">
        <f>#REF!+#REF!+AD67</f>
        <v>#REF!</v>
      </c>
      <c r="BT67" s="59">
        <f t="shared" si="22"/>
        <v>0</v>
      </c>
      <c r="BU67" s="59" t="e">
        <f>#REF!+#REF!+#REF!+#REF!+#REF!+#REF!+#REF!+#REF!+#REF!+#REF!</f>
        <v>#REF!</v>
      </c>
      <c r="BV67" s="59">
        <f t="shared" si="23"/>
        <v>0</v>
      </c>
      <c r="BW67" s="59">
        <f t="shared" si="24"/>
        <v>0</v>
      </c>
      <c r="BX67" s="59">
        <f t="shared" si="25"/>
        <v>0</v>
      </c>
      <c r="BY67" s="59">
        <f t="shared" si="8"/>
        <v>0</v>
      </c>
      <c r="BZ67" s="59">
        <f t="shared" si="26"/>
        <v>0</v>
      </c>
      <c r="CB67" s="59">
        <f t="shared" si="27"/>
        <v>1</v>
      </c>
      <c r="CD67" s="59" t="e">
        <f>AJ67+AK67+AC67+AM67+I67+AL67+#REF!+J67+AE67+AG67+AH67+L67+#REF!+N67+M67+#REF!+AQ67+#REF!+AF67+AI67+#REF!+AN67+AD67+AO67+P67+#REF!+AZ67+#REF!+AP67+#REF!+#REF!+#REF!+#REF!+BA67+#REF!+K67</f>
        <v>#REF!</v>
      </c>
      <c r="CF67" s="59">
        <f t="shared" si="28"/>
        <v>1</v>
      </c>
      <c r="CG67" s="59" t="e">
        <f t="shared" si="29"/>
        <v>#REF!</v>
      </c>
      <c r="CH67" s="59">
        <f t="shared" si="30"/>
        <v>2</v>
      </c>
      <c r="CJ67" s="59">
        <f t="shared" si="31"/>
        <v>1</v>
      </c>
      <c r="CK67" s="59" t="e">
        <f>#REF!+AE67+AG67+AH67+#REF!+#REF!+AQ67+#REF!+AI67+#REF!+AD67+P67+#REF!+#REF!+#REF!+#REF!+#REF!+#REF!+#REF!</f>
        <v>#REF!</v>
      </c>
      <c r="CL67" s="59">
        <f t="shared" si="32"/>
        <v>1</v>
      </c>
      <c r="CN67" s="59">
        <f t="shared" si="33"/>
        <v>2</v>
      </c>
      <c r="CO67" s="59">
        <f t="shared" si="17"/>
        <v>1</v>
      </c>
    </row>
    <row r="68" spans="1:93" s="59" customFormat="1" ht="14.4" x14ac:dyDescent="0.3">
      <c r="A68" s="60" t="s">
        <v>267</v>
      </c>
      <c r="B68" s="60" t="s">
        <v>377</v>
      </c>
      <c r="C68" s="60" t="s">
        <v>417</v>
      </c>
      <c r="D68" s="60" t="s">
        <v>83</v>
      </c>
      <c r="E68" s="60">
        <v>43.71387</v>
      </c>
      <c r="F68" s="60">
        <v>-79.505919000000006</v>
      </c>
      <c r="G68" s="60">
        <v>7.4043136459389727</v>
      </c>
      <c r="H68" s="61">
        <v>43654</v>
      </c>
      <c r="I68" s="20">
        <v>0</v>
      </c>
      <c r="J68" s="20">
        <v>0</v>
      </c>
      <c r="K68" s="20">
        <v>0</v>
      </c>
      <c r="L68" s="20">
        <v>0</v>
      </c>
      <c r="M68" s="20">
        <v>1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20">
        <v>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20">
        <v>0</v>
      </c>
      <c r="AW68" s="20">
        <v>0</v>
      </c>
      <c r="AX68" s="20">
        <v>0</v>
      </c>
      <c r="AY68" s="20">
        <v>0</v>
      </c>
      <c r="AZ68" s="20">
        <v>0</v>
      </c>
      <c r="BA68" s="20">
        <v>0</v>
      </c>
      <c r="BB68" s="73"/>
      <c r="BC68" s="73"/>
      <c r="BD68" s="73"/>
      <c r="BE68" s="73"/>
      <c r="BF68" s="73"/>
      <c r="BG68" s="59">
        <f t="shared" si="18"/>
        <v>1</v>
      </c>
      <c r="BH68" s="59">
        <v>3</v>
      </c>
      <c r="BI68" s="59">
        <v>0</v>
      </c>
      <c r="BJ68" s="59">
        <v>4</v>
      </c>
      <c r="BL68" s="59" t="s">
        <v>149</v>
      </c>
      <c r="BP68" s="59">
        <f t="shared" si="19"/>
        <v>0</v>
      </c>
      <c r="BQ68" s="59">
        <f t="shared" si="20"/>
        <v>0</v>
      </c>
      <c r="BR68" s="59">
        <f t="shared" si="21"/>
        <v>1</v>
      </c>
      <c r="BS68" s="59" t="e">
        <f>#REF!+#REF!+AD68</f>
        <v>#REF!</v>
      </c>
      <c r="BT68" s="59">
        <f t="shared" si="22"/>
        <v>0</v>
      </c>
      <c r="BU68" s="59" t="e">
        <f>#REF!+#REF!+#REF!+#REF!+#REF!+#REF!+#REF!+#REF!+#REF!+#REF!</f>
        <v>#REF!</v>
      </c>
      <c r="BV68" s="59">
        <f t="shared" si="23"/>
        <v>0</v>
      </c>
      <c r="BW68" s="59">
        <f t="shared" si="24"/>
        <v>0</v>
      </c>
      <c r="BX68" s="59">
        <f t="shared" si="25"/>
        <v>0</v>
      </c>
      <c r="BY68" s="59">
        <f t="shared" si="8"/>
        <v>0</v>
      </c>
      <c r="BZ68" s="59">
        <f t="shared" si="26"/>
        <v>0</v>
      </c>
      <c r="CB68" s="59">
        <f t="shared" si="27"/>
        <v>0</v>
      </c>
      <c r="CD68" s="59" t="e">
        <f>AJ68+AK68+AC68+AM68+I68+AL68+#REF!+J68+AE68+AG68+AH68+L68+#REF!+N68+M68+#REF!+AQ68+#REF!+AF68+AI68+#REF!+AN68+AD68+AO68+P68+#REF!+AZ68+#REF!+AP68+#REF!+#REF!+#REF!+#REF!+BA68+#REF!+K68</f>
        <v>#REF!</v>
      </c>
      <c r="CF68" s="59">
        <f t="shared" si="28"/>
        <v>1</v>
      </c>
      <c r="CG68" s="59" t="e">
        <f t="shared" si="29"/>
        <v>#REF!</v>
      </c>
      <c r="CH68" s="59">
        <f t="shared" si="30"/>
        <v>0</v>
      </c>
      <c r="CJ68" s="59">
        <f t="shared" si="31"/>
        <v>1</v>
      </c>
      <c r="CK68" s="59" t="e">
        <f>#REF!+AE68+AG68+AH68+#REF!+#REF!+AQ68+#REF!+AI68+#REF!+AD68+P68+#REF!+#REF!+#REF!+#REF!+#REF!+#REF!+#REF!</f>
        <v>#REF!</v>
      </c>
      <c r="CL68" s="59">
        <f t="shared" si="32"/>
        <v>0</v>
      </c>
      <c r="CN68" s="59">
        <f t="shared" si="33"/>
        <v>1</v>
      </c>
      <c r="CO68" s="59">
        <f t="shared" si="17"/>
        <v>1</v>
      </c>
    </row>
    <row r="69" spans="1:93" s="59" customFormat="1" ht="14.4" x14ac:dyDescent="0.3">
      <c r="A69" s="60" t="s">
        <v>271</v>
      </c>
      <c r="B69" s="60" t="s">
        <v>378</v>
      </c>
      <c r="C69" s="60" t="s">
        <v>417</v>
      </c>
      <c r="D69" s="60" t="s">
        <v>79</v>
      </c>
      <c r="E69" s="60">
        <v>43.713092000000003</v>
      </c>
      <c r="F69" s="60">
        <v>-79.515598999999995</v>
      </c>
      <c r="G69" s="60">
        <v>7.7894790881923477</v>
      </c>
      <c r="H69" s="61">
        <v>43654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  <c r="AE69" s="20">
        <v>0</v>
      </c>
      <c r="AF69" s="20">
        <v>0</v>
      </c>
      <c r="AG69" s="20">
        <v>0</v>
      </c>
      <c r="AH69" s="20">
        <v>0</v>
      </c>
      <c r="AI69" s="20">
        <v>0</v>
      </c>
      <c r="AJ69" s="20">
        <v>0</v>
      </c>
      <c r="AK69" s="20">
        <v>0</v>
      </c>
      <c r="AL69" s="20">
        <v>0</v>
      </c>
      <c r="AM69" s="20">
        <v>1</v>
      </c>
      <c r="AN69" s="20">
        <v>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20">
        <v>0</v>
      </c>
      <c r="AW69" s="20">
        <v>0</v>
      </c>
      <c r="AX69" s="20">
        <v>2</v>
      </c>
      <c r="AY69" s="20">
        <v>0</v>
      </c>
      <c r="AZ69" s="20">
        <v>0</v>
      </c>
      <c r="BA69" s="20">
        <v>0</v>
      </c>
      <c r="BB69" s="73"/>
      <c r="BC69" s="73"/>
      <c r="BD69" s="73"/>
      <c r="BE69" s="73"/>
      <c r="BF69" s="73"/>
      <c r="BG69" s="59">
        <f t="shared" ref="BG69:BG100" si="34">BJ69-SUM(BH69:BI69)</f>
        <v>4</v>
      </c>
      <c r="BH69" s="59">
        <v>2</v>
      </c>
      <c r="BI69" s="59">
        <v>0</v>
      </c>
      <c r="BJ69" s="59">
        <v>6</v>
      </c>
      <c r="BL69" s="59" t="s">
        <v>151</v>
      </c>
      <c r="BP69" s="59">
        <f t="shared" ref="BP69:BP100" si="35">AJ69+AK69+AM69+AL69+AQ69+AN69+AO69+AP69</f>
        <v>1</v>
      </c>
      <c r="BQ69" s="59">
        <f t="shared" ref="BQ69:BQ100" si="36" xml:space="preserve"> AE69+AF69</f>
        <v>0</v>
      </c>
      <c r="BR69" s="59">
        <f t="shared" ref="BR69:BR100" si="37">L69+M69</f>
        <v>0</v>
      </c>
      <c r="BS69" s="59" t="e">
        <f>#REF!+#REF!+AD69</f>
        <v>#REF!</v>
      </c>
      <c r="BT69" s="59">
        <f t="shared" ref="BT69:BT100" si="38">I69+J69+K69</f>
        <v>0</v>
      </c>
      <c r="BU69" s="59" t="e">
        <f>#REF!+#REF!+#REF!+#REF!+#REF!+#REF!+#REF!+#REF!+#REF!+#REF!</f>
        <v>#REF!</v>
      </c>
      <c r="BV69" s="59">
        <f t="shared" ref="BV69:BV100" si="39" xml:space="preserve"> AR69+AW69+AV69</f>
        <v>0</v>
      </c>
      <c r="BW69" s="59">
        <f t="shared" ref="BW69:BW100" si="40" xml:space="preserve"> AU69+AT69</f>
        <v>0</v>
      </c>
      <c r="BX69" s="59">
        <f t="shared" ref="BX69:BX100" si="41">AS69+AT69+AU69</f>
        <v>0</v>
      </c>
      <c r="BY69" s="59">
        <f t="shared" ref="BY69:BY132" si="42">BV69+BX69</f>
        <v>0</v>
      </c>
      <c r="BZ69" s="59">
        <f t="shared" ref="BZ69:BZ100" si="43">AG69+AH69+AI69</f>
        <v>0</v>
      </c>
      <c r="CB69" s="59">
        <f t="shared" ref="CB69:CB100" si="44">SUM(AJ69:AY69)</f>
        <v>3</v>
      </c>
      <c r="CD69" s="59" t="e">
        <f>AJ69+AK69+AC69+AM69+I69+AL69+#REF!+J69+AE69+AG69+AH69+L69+#REF!+N69+M69+#REF!+AQ69+#REF!+AF69+AI69+#REF!+AN69+AD69+AO69+P69+#REF!+AZ69+#REF!+AP69+#REF!+#REF!+#REF!+#REF!+BA69+#REF!+K69</f>
        <v>#REF!</v>
      </c>
      <c r="CF69" s="59">
        <f t="shared" ref="CF69:CF100" si="45">CJ69+AX69+AR69+AW69</f>
        <v>3</v>
      </c>
      <c r="CG69" s="59" t="e">
        <f t="shared" ref="CG69:CG100" si="46">CK69+AU69+AV69+AT69</f>
        <v>#REF!</v>
      </c>
      <c r="CH69" s="59">
        <f t="shared" ref="CH69:CH100" si="47">CL69+AS69+N69+AY69+O69</f>
        <v>0</v>
      </c>
      <c r="CJ69" s="59">
        <f t="shared" ref="CJ69:CJ100" si="48">AJ69+AK69+AM69+I69+AL69+J69+L69+M69+AN69+AO69+AZ69+AP69+BA69+K69</f>
        <v>1</v>
      </c>
      <c r="CK69" s="59" t="e">
        <f>#REF!+AE69+AG69+AH69+#REF!+#REF!+AQ69+#REF!+AI69+#REF!+AD69+P69+#REF!+#REF!+#REF!+#REF!+#REF!+#REF!+#REF!</f>
        <v>#REF!</v>
      </c>
      <c r="CL69" s="59">
        <f t="shared" ref="CL69:CL100" si="49">AC69+AF69</f>
        <v>0</v>
      </c>
      <c r="CN69" s="59">
        <f t="shared" ref="CN69:CN100" si="50" xml:space="preserve"> COUNTIF(BP69:BZ69, "&gt;0") + COUNTIF(AT69, "&gt;0") + COUNTIF(O69, "&gt;0") + COUNTIF(AY69, "&gt;0") + COUNTIF(AX69, "&gt;0") + COUNTIF(AU69, "&gt;0") + COUNTIF(AS69,"&gt;0") + COUNTIF(AZ69,"&gt;0") + COUNTIF(AW69,"&gt;0") + COUNTIF(AV69,"&gt;0") + COUNTIF(AR69,"&gt;0") + COUNTIF(BA69,"&gt;0") + COUNTIF(P69,"&gt;0") + COUNTIF(N69, "&gt;0")</f>
        <v>2</v>
      </c>
      <c r="CO69" s="59">
        <f t="shared" ref="CO69:CO132" si="51" xml:space="preserve"> COUNTIF(BP69:BZ69, "&gt;0")</f>
        <v>1</v>
      </c>
    </row>
    <row r="70" spans="1:93" s="59" customFormat="1" ht="14.4" x14ac:dyDescent="0.3">
      <c r="A70" s="60" t="s">
        <v>271</v>
      </c>
      <c r="B70" s="60" t="s">
        <v>378</v>
      </c>
      <c r="C70" s="60" t="s">
        <v>417</v>
      </c>
      <c r="D70" s="60" t="s">
        <v>82</v>
      </c>
      <c r="E70" s="60">
        <v>43.713092000000003</v>
      </c>
      <c r="F70" s="60">
        <v>-79.515598999999995</v>
      </c>
      <c r="G70" s="60">
        <v>7.7894790881923477</v>
      </c>
      <c r="H70" s="61">
        <v>43654</v>
      </c>
      <c r="I70" s="20">
        <v>0</v>
      </c>
      <c r="J70" s="20">
        <v>0</v>
      </c>
      <c r="K70" s="20">
        <v>0</v>
      </c>
      <c r="L70" s="20">
        <v>0</v>
      </c>
      <c r="M70" s="20">
        <v>2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0</v>
      </c>
      <c r="AA70" s="20">
        <v>0</v>
      </c>
      <c r="AB70" s="20">
        <v>0</v>
      </c>
      <c r="AC70" s="20">
        <v>0</v>
      </c>
      <c r="AD70" s="20">
        <v>0</v>
      </c>
      <c r="AE70" s="20">
        <v>0</v>
      </c>
      <c r="AF70" s="20">
        <v>0</v>
      </c>
      <c r="AG70" s="20">
        <v>0</v>
      </c>
      <c r="AH70" s="20">
        <v>0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20">
        <v>0</v>
      </c>
      <c r="AO70" s="20">
        <v>0</v>
      </c>
      <c r="AP70" s="20">
        <v>0</v>
      </c>
      <c r="AQ70" s="20">
        <v>1</v>
      </c>
      <c r="AR70" s="20">
        <v>0</v>
      </c>
      <c r="AS70" s="20">
        <v>0</v>
      </c>
      <c r="AT70" s="20">
        <v>0</v>
      </c>
      <c r="AU70" s="20">
        <v>0</v>
      </c>
      <c r="AV70" s="20">
        <v>0</v>
      </c>
      <c r="AW70" s="20">
        <v>0</v>
      </c>
      <c r="AX70" s="20">
        <v>0</v>
      </c>
      <c r="AY70" s="20">
        <v>0</v>
      </c>
      <c r="AZ70" s="20">
        <v>0</v>
      </c>
      <c r="BA70" s="20">
        <v>0</v>
      </c>
      <c r="BB70" s="73"/>
      <c r="BC70" s="73"/>
      <c r="BD70" s="73"/>
      <c r="BE70" s="73"/>
      <c r="BF70" s="73"/>
      <c r="BG70" s="59">
        <f t="shared" si="34"/>
        <v>2</v>
      </c>
      <c r="BH70" s="59">
        <v>3</v>
      </c>
      <c r="BI70" s="59">
        <v>0</v>
      </c>
      <c r="BJ70" s="59">
        <v>5</v>
      </c>
      <c r="BL70" s="59" t="s">
        <v>152</v>
      </c>
      <c r="BP70" s="59">
        <f t="shared" si="35"/>
        <v>1</v>
      </c>
      <c r="BQ70" s="59">
        <f t="shared" si="36"/>
        <v>0</v>
      </c>
      <c r="BR70" s="59">
        <f t="shared" si="37"/>
        <v>2</v>
      </c>
      <c r="BS70" s="59" t="e">
        <f>#REF!+#REF!+AD70</f>
        <v>#REF!</v>
      </c>
      <c r="BT70" s="59">
        <f t="shared" si="38"/>
        <v>0</v>
      </c>
      <c r="BU70" s="59" t="e">
        <f>#REF!+#REF!+#REF!+#REF!+#REF!+#REF!+#REF!+#REF!+#REF!+#REF!</f>
        <v>#REF!</v>
      </c>
      <c r="BV70" s="59">
        <f t="shared" si="39"/>
        <v>0</v>
      </c>
      <c r="BW70" s="59">
        <f t="shared" si="40"/>
        <v>0</v>
      </c>
      <c r="BX70" s="59">
        <f t="shared" si="41"/>
        <v>0</v>
      </c>
      <c r="BY70" s="59">
        <f t="shared" si="42"/>
        <v>0</v>
      </c>
      <c r="BZ70" s="59">
        <f t="shared" si="43"/>
        <v>0</v>
      </c>
      <c r="CB70" s="59">
        <f t="shared" si="44"/>
        <v>1</v>
      </c>
      <c r="CD70" s="59" t="e">
        <f>AJ70+AK70+AC70+AM70+I70+AL70+#REF!+J70+AE70+AG70+AH70+L70+#REF!+N70+M70+#REF!+AQ70+#REF!+AF70+AI70+#REF!+AN70+AD70+AO70+P70+#REF!+AZ70+#REF!+AP70+#REF!+#REF!+#REF!+#REF!+BA70+#REF!+K70</f>
        <v>#REF!</v>
      </c>
      <c r="CF70" s="59">
        <f t="shared" si="45"/>
        <v>2</v>
      </c>
      <c r="CG70" s="59" t="e">
        <f t="shared" si="46"/>
        <v>#REF!</v>
      </c>
      <c r="CH70" s="59">
        <f t="shared" si="47"/>
        <v>0</v>
      </c>
      <c r="CJ70" s="59">
        <f t="shared" si="48"/>
        <v>2</v>
      </c>
      <c r="CK70" s="59" t="e">
        <f>#REF!+AE70+AG70+AH70+#REF!+#REF!+AQ70+#REF!+AI70+#REF!+AD70+P70+#REF!+#REF!+#REF!+#REF!+#REF!+#REF!+#REF!</f>
        <v>#REF!</v>
      </c>
      <c r="CL70" s="59">
        <f t="shared" si="49"/>
        <v>0</v>
      </c>
      <c r="CN70" s="59">
        <f t="shared" si="50"/>
        <v>2</v>
      </c>
      <c r="CO70" s="59">
        <f t="shared" si="51"/>
        <v>2</v>
      </c>
    </row>
    <row r="71" spans="1:93" s="59" customFormat="1" ht="14.4" x14ac:dyDescent="0.3">
      <c r="A71" s="60" t="s">
        <v>271</v>
      </c>
      <c r="B71" s="60" t="s">
        <v>378</v>
      </c>
      <c r="C71" s="60" t="s">
        <v>417</v>
      </c>
      <c r="D71" s="60" t="s">
        <v>83</v>
      </c>
      <c r="E71" s="60">
        <v>43.713092000000003</v>
      </c>
      <c r="F71" s="60">
        <v>-79.515598999999995</v>
      </c>
      <c r="G71" s="60">
        <v>7.7894790881923477</v>
      </c>
      <c r="H71" s="61">
        <v>43654</v>
      </c>
      <c r="I71" s="20">
        <v>0</v>
      </c>
      <c r="J71" s="20">
        <v>0</v>
      </c>
      <c r="K71" s="20">
        <v>0</v>
      </c>
      <c r="L71" s="20">
        <v>0</v>
      </c>
      <c r="M71" s="20">
        <v>0</v>
      </c>
      <c r="N71" s="20">
        <v>0</v>
      </c>
      <c r="O71" s="20">
        <v>0</v>
      </c>
      <c r="P71" s="20">
        <v>0</v>
      </c>
      <c r="Q71" s="20">
        <v>0</v>
      </c>
      <c r="R71" s="20">
        <v>0</v>
      </c>
      <c r="S71" s="20">
        <v>0</v>
      </c>
      <c r="T71" s="20">
        <v>0</v>
      </c>
      <c r="U71" s="20">
        <v>0</v>
      </c>
      <c r="V71" s="20">
        <v>1</v>
      </c>
      <c r="W71" s="20">
        <v>0</v>
      </c>
      <c r="X71" s="20">
        <v>0</v>
      </c>
      <c r="Y71" s="20">
        <v>0</v>
      </c>
      <c r="Z71" s="20">
        <v>0</v>
      </c>
      <c r="AA71" s="20">
        <v>0</v>
      </c>
      <c r="AB71" s="20">
        <v>0</v>
      </c>
      <c r="AC71" s="20">
        <v>0</v>
      </c>
      <c r="AD71" s="20">
        <v>0</v>
      </c>
      <c r="AE71" s="20">
        <v>0</v>
      </c>
      <c r="AF71" s="20">
        <v>0</v>
      </c>
      <c r="AG71" s="20">
        <v>0</v>
      </c>
      <c r="AH71" s="20">
        <v>0</v>
      </c>
      <c r="AI71" s="20">
        <v>0</v>
      </c>
      <c r="AJ71" s="20">
        <v>0</v>
      </c>
      <c r="AK71" s="20">
        <v>0</v>
      </c>
      <c r="AL71" s="20">
        <v>0</v>
      </c>
      <c r="AM71" s="20">
        <v>1</v>
      </c>
      <c r="AN71" s="20">
        <v>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20">
        <v>0</v>
      </c>
      <c r="AW71" s="20">
        <v>0</v>
      </c>
      <c r="AX71" s="20">
        <v>0</v>
      </c>
      <c r="AY71" s="20">
        <v>0</v>
      </c>
      <c r="AZ71" s="20">
        <v>0</v>
      </c>
      <c r="BA71" s="20">
        <v>0</v>
      </c>
      <c r="BB71" s="73"/>
      <c r="BC71" s="73"/>
      <c r="BD71" s="73"/>
      <c r="BE71" s="73"/>
      <c r="BF71" s="73"/>
      <c r="BG71" s="59">
        <f t="shared" si="34"/>
        <v>1</v>
      </c>
      <c r="BH71" s="59">
        <v>3</v>
      </c>
      <c r="BI71" s="59">
        <v>0</v>
      </c>
      <c r="BJ71" s="59">
        <v>4</v>
      </c>
      <c r="BP71" s="59">
        <f t="shared" si="35"/>
        <v>1</v>
      </c>
      <c r="BQ71" s="59">
        <f t="shared" si="36"/>
        <v>0</v>
      </c>
      <c r="BR71" s="59">
        <f t="shared" si="37"/>
        <v>0</v>
      </c>
      <c r="BS71" s="59" t="e">
        <f>#REF!+#REF!+AD71</f>
        <v>#REF!</v>
      </c>
      <c r="BT71" s="59">
        <f t="shared" si="38"/>
        <v>0</v>
      </c>
      <c r="BU71" s="59" t="e">
        <f>#REF!+#REF!+#REF!+#REF!+#REF!+#REF!+#REF!+#REF!+#REF!+#REF!</f>
        <v>#REF!</v>
      </c>
      <c r="BV71" s="59">
        <f t="shared" si="39"/>
        <v>0</v>
      </c>
      <c r="BW71" s="59">
        <f t="shared" si="40"/>
        <v>0</v>
      </c>
      <c r="BX71" s="59">
        <f t="shared" si="41"/>
        <v>0</v>
      </c>
      <c r="BY71" s="59">
        <f t="shared" si="42"/>
        <v>0</v>
      </c>
      <c r="BZ71" s="59">
        <f t="shared" si="43"/>
        <v>0</v>
      </c>
      <c r="CB71" s="59">
        <f t="shared" si="44"/>
        <v>1</v>
      </c>
      <c r="CD71" s="59" t="e">
        <f>AJ71+AK71+AC71+AM71+I71+AL71+#REF!+J71+AE71+AG71+AH71+L71+#REF!+N71+M71+#REF!+AQ71+#REF!+AF71+AI71+#REF!+AN71+AD71+AO71+P71+#REF!+AZ71+#REF!+AP71+#REF!+#REF!+#REF!+#REF!+BA71+#REF!+K71</f>
        <v>#REF!</v>
      </c>
      <c r="CF71" s="59">
        <f t="shared" si="45"/>
        <v>1</v>
      </c>
      <c r="CG71" s="59" t="e">
        <f t="shared" si="46"/>
        <v>#REF!</v>
      </c>
      <c r="CH71" s="59">
        <f t="shared" si="47"/>
        <v>0</v>
      </c>
      <c r="CJ71" s="59">
        <f t="shared" si="48"/>
        <v>1</v>
      </c>
      <c r="CK71" s="59" t="e">
        <f>#REF!+AE71+AG71+AH71+#REF!+#REF!+AQ71+#REF!+AI71+#REF!+AD71+P71+#REF!+#REF!+#REF!+#REF!+#REF!+#REF!+#REF!</f>
        <v>#REF!</v>
      </c>
      <c r="CL71" s="59">
        <f t="shared" si="49"/>
        <v>0</v>
      </c>
      <c r="CN71" s="59">
        <f t="shared" si="50"/>
        <v>1</v>
      </c>
      <c r="CO71" s="59">
        <f t="shared" si="51"/>
        <v>1</v>
      </c>
    </row>
    <row r="72" spans="1:93" s="59" customFormat="1" ht="14.4" x14ac:dyDescent="0.3">
      <c r="A72" s="60" t="s">
        <v>281</v>
      </c>
      <c r="B72" s="60" t="s">
        <v>379</v>
      </c>
      <c r="C72" s="60" t="s">
        <v>416</v>
      </c>
      <c r="D72" s="60" t="s">
        <v>79</v>
      </c>
      <c r="E72" s="60">
        <v>43.358911999999997</v>
      </c>
      <c r="F72" s="60">
        <v>-80.043032999999994</v>
      </c>
      <c r="G72" s="60">
        <v>39.028505357466301</v>
      </c>
      <c r="H72" s="61">
        <v>43656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20">
        <v>0</v>
      </c>
      <c r="O72" s="20">
        <v>0</v>
      </c>
      <c r="P72" s="20">
        <v>0</v>
      </c>
      <c r="Q72" s="20">
        <v>0</v>
      </c>
      <c r="R72" s="20">
        <v>0</v>
      </c>
      <c r="S72" s="20">
        <v>0</v>
      </c>
      <c r="T72" s="20">
        <v>0</v>
      </c>
      <c r="U72" s="20">
        <v>0</v>
      </c>
      <c r="V72" s="20">
        <v>0</v>
      </c>
      <c r="W72" s="20">
        <v>0</v>
      </c>
      <c r="X72" s="20">
        <v>0</v>
      </c>
      <c r="Y72" s="20">
        <v>0</v>
      </c>
      <c r="Z72" s="20">
        <v>0</v>
      </c>
      <c r="AA72" s="20">
        <v>0</v>
      </c>
      <c r="AB72" s="20">
        <v>0</v>
      </c>
      <c r="AC72" s="20">
        <v>2</v>
      </c>
      <c r="AD72" s="20">
        <v>0</v>
      </c>
      <c r="AE72" s="20">
        <v>0</v>
      </c>
      <c r="AF72" s="20">
        <v>0</v>
      </c>
      <c r="AG72" s="20">
        <v>0</v>
      </c>
      <c r="AH72" s="20">
        <v>0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20">
        <v>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20">
        <v>0</v>
      </c>
      <c r="AW72" s="20">
        <v>0</v>
      </c>
      <c r="AX72" s="20">
        <v>0</v>
      </c>
      <c r="AY72" s="20">
        <v>0</v>
      </c>
      <c r="AZ72" s="20">
        <v>0</v>
      </c>
      <c r="BA72" s="20">
        <v>0</v>
      </c>
      <c r="BB72" s="73"/>
      <c r="BC72" s="73"/>
      <c r="BD72" s="73"/>
      <c r="BE72" s="73"/>
      <c r="BF72" s="73"/>
      <c r="BG72" s="59">
        <f t="shared" si="34"/>
        <v>2</v>
      </c>
      <c r="BH72" s="59">
        <v>2</v>
      </c>
      <c r="BI72" s="59">
        <v>0</v>
      </c>
      <c r="BJ72" s="59">
        <v>4</v>
      </c>
      <c r="BP72" s="59">
        <f t="shared" si="35"/>
        <v>0</v>
      </c>
      <c r="BQ72" s="59">
        <f t="shared" si="36"/>
        <v>0</v>
      </c>
      <c r="BR72" s="59">
        <f t="shared" si="37"/>
        <v>0</v>
      </c>
      <c r="BS72" s="59" t="e">
        <f>#REF!+#REF!+AD72</f>
        <v>#REF!</v>
      </c>
      <c r="BT72" s="59">
        <f t="shared" si="38"/>
        <v>0</v>
      </c>
      <c r="BU72" s="59" t="e">
        <f>#REF!+#REF!+#REF!+#REF!+#REF!+#REF!+#REF!+#REF!+#REF!+#REF!</f>
        <v>#REF!</v>
      </c>
      <c r="BV72" s="59">
        <f t="shared" si="39"/>
        <v>0</v>
      </c>
      <c r="BW72" s="59">
        <f t="shared" si="40"/>
        <v>0</v>
      </c>
      <c r="BX72" s="59">
        <f t="shared" si="41"/>
        <v>0</v>
      </c>
      <c r="BY72" s="59">
        <f t="shared" si="42"/>
        <v>0</v>
      </c>
      <c r="BZ72" s="59">
        <f t="shared" si="43"/>
        <v>0</v>
      </c>
      <c r="CB72" s="59">
        <f t="shared" si="44"/>
        <v>0</v>
      </c>
      <c r="CD72" s="59" t="e">
        <f>AJ72+AK72+AC72+AM72+I72+AL72+#REF!+J72+AE72+AG72+AH72+L72+#REF!+N72+M72+#REF!+AQ72+#REF!+AF72+AI72+#REF!+AN72+AD72+AO72+P72+#REF!+AZ72+#REF!+AP72+#REF!+#REF!+#REF!+#REF!+BA72+#REF!+K72</f>
        <v>#REF!</v>
      </c>
      <c r="CF72" s="59">
        <f t="shared" si="45"/>
        <v>0</v>
      </c>
      <c r="CG72" s="59" t="e">
        <f t="shared" si="46"/>
        <v>#REF!</v>
      </c>
      <c r="CH72" s="59">
        <f t="shared" si="47"/>
        <v>2</v>
      </c>
      <c r="CJ72" s="59">
        <f t="shared" si="48"/>
        <v>0</v>
      </c>
      <c r="CK72" s="59" t="e">
        <f>#REF!+AE72+AG72+AH72+#REF!+#REF!+AQ72+#REF!+AI72+#REF!+AD72+P72+#REF!+#REF!+#REF!+#REF!+#REF!+#REF!+#REF!</f>
        <v>#REF!</v>
      </c>
      <c r="CL72" s="59">
        <f t="shared" si="49"/>
        <v>2</v>
      </c>
      <c r="CN72" s="59">
        <f t="shared" si="50"/>
        <v>0</v>
      </c>
      <c r="CO72" s="59">
        <f t="shared" si="51"/>
        <v>0</v>
      </c>
    </row>
    <row r="73" spans="1:93" s="59" customFormat="1" ht="14.4" x14ac:dyDescent="0.3">
      <c r="A73" s="60" t="s">
        <v>281</v>
      </c>
      <c r="B73" s="60" t="s">
        <v>379</v>
      </c>
      <c r="C73" s="60" t="s">
        <v>416</v>
      </c>
      <c r="D73" s="60" t="s">
        <v>82</v>
      </c>
      <c r="E73" s="60">
        <v>43.358911999999997</v>
      </c>
      <c r="F73" s="60">
        <v>-80.043032999999994</v>
      </c>
      <c r="G73" s="60">
        <v>39.028505357466301</v>
      </c>
      <c r="H73" s="61">
        <v>43656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  <c r="U73" s="20">
        <v>0</v>
      </c>
      <c r="V73" s="20">
        <v>0</v>
      </c>
      <c r="W73" s="20">
        <v>0</v>
      </c>
      <c r="X73" s="20">
        <v>0</v>
      </c>
      <c r="Y73" s="20">
        <v>0</v>
      </c>
      <c r="Z73" s="20">
        <v>0</v>
      </c>
      <c r="AA73" s="20">
        <v>0</v>
      </c>
      <c r="AB73" s="20">
        <v>0</v>
      </c>
      <c r="AC73" s="20">
        <v>1</v>
      </c>
      <c r="AD73" s="20">
        <v>0</v>
      </c>
      <c r="AE73" s="20">
        <v>0</v>
      </c>
      <c r="AF73" s="20">
        <v>0</v>
      </c>
      <c r="AG73" s="20">
        <v>0</v>
      </c>
      <c r="AH73" s="20">
        <v>0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20">
        <v>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20">
        <v>0</v>
      </c>
      <c r="AW73" s="20">
        <v>0</v>
      </c>
      <c r="AX73" s="20">
        <v>0</v>
      </c>
      <c r="AY73" s="20">
        <v>0</v>
      </c>
      <c r="AZ73" s="20">
        <v>0</v>
      </c>
      <c r="BA73" s="20">
        <v>0</v>
      </c>
      <c r="BB73" s="73"/>
      <c r="BC73" s="73"/>
      <c r="BD73" s="73"/>
      <c r="BE73" s="73"/>
      <c r="BF73" s="73"/>
      <c r="BG73" s="59">
        <f t="shared" si="34"/>
        <v>1</v>
      </c>
      <c r="BH73" s="59">
        <v>2</v>
      </c>
      <c r="BI73" s="59">
        <v>0</v>
      </c>
      <c r="BJ73" s="59">
        <v>3</v>
      </c>
      <c r="BP73" s="59">
        <f t="shared" si="35"/>
        <v>0</v>
      </c>
      <c r="BQ73" s="59">
        <f t="shared" si="36"/>
        <v>0</v>
      </c>
      <c r="BR73" s="59">
        <f t="shared" si="37"/>
        <v>0</v>
      </c>
      <c r="BS73" s="59" t="e">
        <f>#REF!+#REF!+AD73</f>
        <v>#REF!</v>
      </c>
      <c r="BT73" s="59">
        <f t="shared" si="38"/>
        <v>0</v>
      </c>
      <c r="BU73" s="59" t="e">
        <f>#REF!+#REF!+#REF!+#REF!+#REF!+#REF!+#REF!+#REF!+#REF!+#REF!</f>
        <v>#REF!</v>
      </c>
      <c r="BV73" s="59">
        <f t="shared" si="39"/>
        <v>0</v>
      </c>
      <c r="BW73" s="59">
        <f t="shared" si="40"/>
        <v>0</v>
      </c>
      <c r="BX73" s="59">
        <f t="shared" si="41"/>
        <v>0</v>
      </c>
      <c r="BY73" s="59">
        <f t="shared" si="42"/>
        <v>0</v>
      </c>
      <c r="BZ73" s="59">
        <f t="shared" si="43"/>
        <v>0</v>
      </c>
      <c r="CB73" s="59">
        <f t="shared" si="44"/>
        <v>0</v>
      </c>
      <c r="CD73" s="59" t="e">
        <f>AJ73+AK73+AC73+AM73+I73+AL73+#REF!+J73+AE73+AG73+AH73+L73+#REF!+N73+M73+#REF!+AQ73+#REF!+AF73+AI73+#REF!+AN73+AD73+AO73+P73+#REF!+AZ73+#REF!+AP73+#REF!+#REF!+#REF!+#REF!+BA73+#REF!+K73</f>
        <v>#REF!</v>
      </c>
      <c r="CF73" s="59">
        <f t="shared" si="45"/>
        <v>0</v>
      </c>
      <c r="CG73" s="59" t="e">
        <f t="shared" si="46"/>
        <v>#REF!</v>
      </c>
      <c r="CH73" s="59">
        <f t="shared" si="47"/>
        <v>1</v>
      </c>
      <c r="CJ73" s="59">
        <f t="shared" si="48"/>
        <v>0</v>
      </c>
      <c r="CK73" s="59" t="e">
        <f>#REF!+AE73+AG73+AH73+#REF!+#REF!+AQ73+#REF!+AI73+#REF!+AD73+P73+#REF!+#REF!+#REF!+#REF!+#REF!+#REF!+#REF!</f>
        <v>#REF!</v>
      </c>
      <c r="CL73" s="59">
        <f t="shared" si="49"/>
        <v>1</v>
      </c>
      <c r="CN73" s="59">
        <f t="shared" si="50"/>
        <v>0</v>
      </c>
      <c r="CO73" s="59">
        <f t="shared" si="51"/>
        <v>0</v>
      </c>
    </row>
    <row r="74" spans="1:93" s="59" customFormat="1" ht="14.4" x14ac:dyDescent="0.3">
      <c r="A74" s="60" t="s">
        <v>281</v>
      </c>
      <c r="B74" s="60" t="s">
        <v>379</v>
      </c>
      <c r="C74" s="60" t="s">
        <v>416</v>
      </c>
      <c r="D74" s="60" t="s">
        <v>83</v>
      </c>
      <c r="E74" s="60">
        <v>43.358911999999997</v>
      </c>
      <c r="F74" s="60">
        <v>-80.043032999999994</v>
      </c>
      <c r="G74" s="60">
        <v>39.028505357466301</v>
      </c>
      <c r="H74" s="61">
        <v>43656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20">
        <v>0</v>
      </c>
      <c r="O74" s="20">
        <v>0</v>
      </c>
      <c r="P74" s="20">
        <v>0</v>
      </c>
      <c r="Q74" s="20">
        <v>0</v>
      </c>
      <c r="R74" s="20">
        <v>0</v>
      </c>
      <c r="S74" s="20">
        <v>0</v>
      </c>
      <c r="T74" s="20">
        <v>0</v>
      </c>
      <c r="U74" s="20">
        <v>0</v>
      </c>
      <c r="V74" s="20">
        <v>0</v>
      </c>
      <c r="W74" s="20">
        <v>0</v>
      </c>
      <c r="X74" s="20">
        <v>0</v>
      </c>
      <c r="Y74" s="20">
        <v>0</v>
      </c>
      <c r="Z74" s="20">
        <v>0</v>
      </c>
      <c r="AA74" s="20">
        <v>0</v>
      </c>
      <c r="AB74" s="20">
        <v>0</v>
      </c>
      <c r="AC74" s="20">
        <v>1</v>
      </c>
      <c r="AD74" s="20">
        <v>0</v>
      </c>
      <c r="AE74" s="20">
        <v>0</v>
      </c>
      <c r="AF74" s="20">
        <v>0</v>
      </c>
      <c r="AG74" s="20">
        <v>0</v>
      </c>
      <c r="AH74" s="20">
        <v>0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20">
        <v>0</v>
      </c>
      <c r="AO74" s="20">
        <v>0</v>
      </c>
      <c r="AP74" s="20">
        <v>0</v>
      </c>
      <c r="AQ74" s="20">
        <v>0</v>
      </c>
      <c r="AR74" s="20">
        <v>0</v>
      </c>
      <c r="AS74" s="20">
        <v>1</v>
      </c>
      <c r="AT74" s="20">
        <v>0</v>
      </c>
      <c r="AU74" s="20">
        <v>0</v>
      </c>
      <c r="AV74" s="20">
        <v>0</v>
      </c>
      <c r="AW74" s="20">
        <v>0</v>
      </c>
      <c r="AX74" s="20">
        <v>0</v>
      </c>
      <c r="AY74" s="20">
        <v>0</v>
      </c>
      <c r="AZ74" s="20">
        <v>0</v>
      </c>
      <c r="BA74" s="20">
        <v>0</v>
      </c>
      <c r="BB74" s="73"/>
      <c r="BC74" s="73"/>
      <c r="BD74" s="73"/>
      <c r="BE74" s="73"/>
      <c r="BF74" s="73"/>
      <c r="BG74" s="59">
        <f t="shared" si="34"/>
        <v>2</v>
      </c>
      <c r="BH74" s="59">
        <v>3</v>
      </c>
      <c r="BI74" s="59">
        <v>0</v>
      </c>
      <c r="BJ74" s="59">
        <v>5</v>
      </c>
      <c r="BP74" s="59">
        <f t="shared" si="35"/>
        <v>0</v>
      </c>
      <c r="BQ74" s="59">
        <f t="shared" si="36"/>
        <v>0</v>
      </c>
      <c r="BR74" s="59">
        <f t="shared" si="37"/>
        <v>0</v>
      </c>
      <c r="BS74" s="59" t="e">
        <f>#REF!+#REF!+AD74</f>
        <v>#REF!</v>
      </c>
      <c r="BT74" s="59">
        <f t="shared" si="38"/>
        <v>0</v>
      </c>
      <c r="BU74" s="59" t="e">
        <f>#REF!+#REF!+#REF!+#REF!+#REF!+#REF!+#REF!+#REF!+#REF!+#REF!</f>
        <v>#REF!</v>
      </c>
      <c r="BV74" s="59">
        <f t="shared" si="39"/>
        <v>0</v>
      </c>
      <c r="BW74" s="59">
        <f t="shared" si="40"/>
        <v>0</v>
      </c>
      <c r="BX74" s="59">
        <f t="shared" si="41"/>
        <v>1</v>
      </c>
      <c r="BY74" s="59">
        <f t="shared" si="42"/>
        <v>1</v>
      </c>
      <c r="BZ74" s="59">
        <f t="shared" si="43"/>
        <v>0</v>
      </c>
      <c r="CB74" s="59">
        <f t="shared" si="44"/>
        <v>1</v>
      </c>
      <c r="CD74" s="59" t="e">
        <f>AJ74+AK74+AC74+AM74+I74+AL74+#REF!+J74+AE74+AG74+AH74+L74+#REF!+N74+M74+#REF!+AQ74+#REF!+AF74+AI74+#REF!+AN74+AD74+AO74+P74+#REF!+AZ74+#REF!+AP74+#REF!+#REF!+#REF!+#REF!+BA74+#REF!+K74</f>
        <v>#REF!</v>
      </c>
      <c r="CF74" s="59">
        <f t="shared" si="45"/>
        <v>0</v>
      </c>
      <c r="CG74" s="59" t="e">
        <f t="shared" si="46"/>
        <v>#REF!</v>
      </c>
      <c r="CH74" s="59">
        <f t="shared" si="47"/>
        <v>2</v>
      </c>
      <c r="CJ74" s="59">
        <f t="shared" si="48"/>
        <v>0</v>
      </c>
      <c r="CK74" s="59" t="e">
        <f>#REF!+AE74+AG74+AH74+#REF!+#REF!+AQ74+#REF!+AI74+#REF!+AD74+P74+#REF!+#REF!+#REF!+#REF!+#REF!+#REF!+#REF!</f>
        <v>#REF!</v>
      </c>
      <c r="CL74" s="59">
        <f t="shared" si="49"/>
        <v>1</v>
      </c>
      <c r="CN74" s="59">
        <f t="shared" si="50"/>
        <v>3</v>
      </c>
      <c r="CO74" s="59">
        <f t="shared" si="51"/>
        <v>2</v>
      </c>
    </row>
    <row r="75" spans="1:93" s="59" customFormat="1" ht="14.4" x14ac:dyDescent="0.3">
      <c r="A75" s="60" t="s">
        <v>283</v>
      </c>
      <c r="B75" s="60" t="s">
        <v>380</v>
      </c>
      <c r="C75" s="60" t="s">
        <v>416</v>
      </c>
      <c r="D75" s="60" t="s">
        <v>79</v>
      </c>
      <c r="E75" s="60">
        <v>43.357422</v>
      </c>
      <c r="F75" s="60">
        <v>-80.052571999999998</v>
      </c>
      <c r="G75" s="60">
        <v>39.489793800478559</v>
      </c>
      <c r="H75" s="61">
        <v>43656</v>
      </c>
      <c r="I75" s="20">
        <v>0</v>
      </c>
      <c r="J75" s="20">
        <v>0</v>
      </c>
      <c r="K75" s="20">
        <v>0</v>
      </c>
      <c r="L75" s="20">
        <v>0</v>
      </c>
      <c r="M75" s="20">
        <v>0</v>
      </c>
      <c r="N75" s="20">
        <v>0</v>
      </c>
      <c r="O75" s="20">
        <v>0</v>
      </c>
      <c r="P75" s="20">
        <v>0</v>
      </c>
      <c r="Q75" s="20">
        <v>0</v>
      </c>
      <c r="R75" s="20">
        <v>0</v>
      </c>
      <c r="S75" s="20">
        <v>0</v>
      </c>
      <c r="T75" s="20">
        <v>0</v>
      </c>
      <c r="U75" s="20">
        <v>0</v>
      </c>
      <c r="V75" s="20">
        <v>0</v>
      </c>
      <c r="W75" s="20">
        <v>0</v>
      </c>
      <c r="X75" s="20">
        <v>0</v>
      </c>
      <c r="Y75" s="20">
        <v>0</v>
      </c>
      <c r="Z75" s="20">
        <v>0</v>
      </c>
      <c r="AA75" s="20">
        <v>0</v>
      </c>
      <c r="AB75" s="20">
        <v>0</v>
      </c>
      <c r="AC75" s="20">
        <v>3</v>
      </c>
      <c r="AD75" s="20">
        <v>0</v>
      </c>
      <c r="AE75" s="20">
        <v>0</v>
      </c>
      <c r="AF75" s="20">
        <v>0</v>
      </c>
      <c r="AG75" s="20">
        <v>0</v>
      </c>
      <c r="AH75" s="20">
        <v>0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20">
        <v>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20">
        <v>0</v>
      </c>
      <c r="AW75" s="20">
        <v>0</v>
      </c>
      <c r="AX75" s="20">
        <v>0</v>
      </c>
      <c r="AY75" s="20">
        <v>0</v>
      </c>
      <c r="AZ75" s="20">
        <v>0</v>
      </c>
      <c r="BA75" s="20">
        <v>0</v>
      </c>
      <c r="BB75" s="73"/>
      <c r="BC75" s="73"/>
      <c r="BD75" s="73"/>
      <c r="BE75" s="73"/>
      <c r="BF75" s="73"/>
      <c r="BG75" s="59">
        <f t="shared" si="34"/>
        <v>3</v>
      </c>
      <c r="BH75" s="59">
        <v>2</v>
      </c>
      <c r="BI75" s="59">
        <v>0</v>
      </c>
      <c r="BJ75" s="59">
        <v>5</v>
      </c>
      <c r="BP75" s="59">
        <f t="shared" si="35"/>
        <v>0</v>
      </c>
      <c r="BQ75" s="59">
        <f t="shared" si="36"/>
        <v>0</v>
      </c>
      <c r="BR75" s="59">
        <f t="shared" si="37"/>
        <v>0</v>
      </c>
      <c r="BS75" s="59" t="e">
        <f>#REF!+#REF!+AD75</f>
        <v>#REF!</v>
      </c>
      <c r="BT75" s="59">
        <f t="shared" si="38"/>
        <v>0</v>
      </c>
      <c r="BU75" s="59" t="e">
        <f>#REF!+#REF!+#REF!+#REF!+#REF!+#REF!+#REF!+#REF!+#REF!+#REF!</f>
        <v>#REF!</v>
      </c>
      <c r="BV75" s="59">
        <f t="shared" si="39"/>
        <v>0</v>
      </c>
      <c r="BW75" s="59">
        <f t="shared" si="40"/>
        <v>0</v>
      </c>
      <c r="BX75" s="59">
        <f t="shared" si="41"/>
        <v>0</v>
      </c>
      <c r="BY75" s="59">
        <f t="shared" si="42"/>
        <v>0</v>
      </c>
      <c r="BZ75" s="59">
        <f t="shared" si="43"/>
        <v>0</v>
      </c>
      <c r="CB75" s="59">
        <f t="shared" si="44"/>
        <v>0</v>
      </c>
      <c r="CD75" s="59" t="e">
        <f>AJ75+AK75+AC75+AM75+I75+AL75+#REF!+J75+AE75+AG75+AH75+L75+#REF!+N75+M75+#REF!+AQ75+#REF!+AF75+AI75+#REF!+AN75+AD75+AO75+P75+#REF!+AZ75+#REF!+AP75+#REF!+#REF!+#REF!+#REF!+BA75+#REF!+K75</f>
        <v>#REF!</v>
      </c>
      <c r="CF75" s="59">
        <f t="shared" si="45"/>
        <v>0</v>
      </c>
      <c r="CG75" s="59" t="e">
        <f t="shared" si="46"/>
        <v>#REF!</v>
      </c>
      <c r="CH75" s="59">
        <f t="shared" si="47"/>
        <v>3</v>
      </c>
      <c r="CJ75" s="59">
        <f t="shared" si="48"/>
        <v>0</v>
      </c>
      <c r="CK75" s="59" t="e">
        <f>#REF!+AE75+AG75+AH75+#REF!+#REF!+AQ75+#REF!+AI75+#REF!+AD75+P75+#REF!+#REF!+#REF!+#REF!+#REF!+#REF!+#REF!</f>
        <v>#REF!</v>
      </c>
      <c r="CL75" s="59">
        <f t="shared" si="49"/>
        <v>3</v>
      </c>
      <c r="CN75" s="59">
        <f t="shared" si="50"/>
        <v>0</v>
      </c>
      <c r="CO75" s="59">
        <f t="shared" si="51"/>
        <v>0</v>
      </c>
    </row>
    <row r="76" spans="1:93" s="59" customFormat="1" ht="14.4" x14ac:dyDescent="0.3">
      <c r="A76" s="60" t="s">
        <v>283</v>
      </c>
      <c r="B76" s="60" t="s">
        <v>380</v>
      </c>
      <c r="C76" s="60" t="s">
        <v>416</v>
      </c>
      <c r="D76" s="60" t="s">
        <v>82</v>
      </c>
      <c r="E76" s="60">
        <v>43.357422</v>
      </c>
      <c r="F76" s="60">
        <v>-80.052571999999998</v>
      </c>
      <c r="G76" s="60">
        <v>39.489793800478559</v>
      </c>
      <c r="H76" s="61">
        <v>43656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0</v>
      </c>
      <c r="AA76" s="20">
        <v>0</v>
      </c>
      <c r="AB76" s="20">
        <v>0</v>
      </c>
      <c r="AC76" s="20">
        <v>3</v>
      </c>
      <c r="AD76" s="20">
        <v>0</v>
      </c>
      <c r="AE76" s="20">
        <v>0</v>
      </c>
      <c r="AF76" s="20">
        <v>0</v>
      </c>
      <c r="AG76" s="20">
        <v>0</v>
      </c>
      <c r="AH76" s="20">
        <v>0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20">
        <v>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20">
        <v>0</v>
      </c>
      <c r="AW76" s="20">
        <v>0</v>
      </c>
      <c r="AX76" s="20">
        <v>0</v>
      </c>
      <c r="AY76" s="20">
        <v>0</v>
      </c>
      <c r="AZ76" s="20">
        <v>0</v>
      </c>
      <c r="BA76" s="20">
        <v>0</v>
      </c>
      <c r="BB76" s="73"/>
      <c r="BC76" s="73"/>
      <c r="BD76" s="73"/>
      <c r="BE76" s="73"/>
      <c r="BF76" s="73"/>
      <c r="BG76" s="59">
        <f t="shared" si="34"/>
        <v>0</v>
      </c>
      <c r="BH76" s="59">
        <v>3</v>
      </c>
      <c r="BI76" s="59">
        <v>0</v>
      </c>
      <c r="BJ76" s="59">
        <v>3</v>
      </c>
      <c r="BP76" s="59">
        <f t="shared" si="35"/>
        <v>0</v>
      </c>
      <c r="BQ76" s="59">
        <f t="shared" si="36"/>
        <v>0</v>
      </c>
      <c r="BR76" s="59">
        <f t="shared" si="37"/>
        <v>0</v>
      </c>
      <c r="BS76" s="59" t="e">
        <f>#REF!+#REF!+AD76</f>
        <v>#REF!</v>
      </c>
      <c r="BT76" s="59">
        <f t="shared" si="38"/>
        <v>0</v>
      </c>
      <c r="BU76" s="59" t="e">
        <f>#REF!+#REF!+#REF!+#REF!+#REF!+#REF!+#REF!+#REF!+#REF!+#REF!</f>
        <v>#REF!</v>
      </c>
      <c r="BV76" s="59">
        <f t="shared" si="39"/>
        <v>0</v>
      </c>
      <c r="BW76" s="59">
        <f t="shared" si="40"/>
        <v>0</v>
      </c>
      <c r="BX76" s="59">
        <f t="shared" si="41"/>
        <v>0</v>
      </c>
      <c r="BY76" s="59">
        <f t="shared" si="42"/>
        <v>0</v>
      </c>
      <c r="BZ76" s="59">
        <f t="shared" si="43"/>
        <v>0</v>
      </c>
      <c r="CB76" s="59">
        <f t="shared" si="44"/>
        <v>0</v>
      </c>
      <c r="CD76" s="59" t="e">
        <f>AJ76+AK76+AC76+AM76+I76+AL76+#REF!+J76+AE76+AG76+AH76+L76+#REF!+N76+M76+#REF!+AQ76+#REF!+AF76+AI76+#REF!+AN76+AD76+AO76+P76+#REF!+AZ76+#REF!+AP76+#REF!+#REF!+#REF!+#REF!+BA76+#REF!+K76</f>
        <v>#REF!</v>
      </c>
      <c r="CF76" s="59">
        <f t="shared" si="45"/>
        <v>0</v>
      </c>
      <c r="CG76" s="59" t="e">
        <f t="shared" si="46"/>
        <v>#REF!</v>
      </c>
      <c r="CH76" s="59">
        <f t="shared" si="47"/>
        <v>3</v>
      </c>
      <c r="CJ76" s="59">
        <f t="shared" si="48"/>
        <v>0</v>
      </c>
      <c r="CK76" s="59" t="e">
        <f>#REF!+AE76+AG76+AH76+#REF!+#REF!+AQ76+#REF!+AI76+#REF!+AD76+P76+#REF!+#REF!+#REF!+#REF!+#REF!+#REF!+#REF!</f>
        <v>#REF!</v>
      </c>
      <c r="CL76" s="59">
        <f t="shared" si="49"/>
        <v>3</v>
      </c>
      <c r="CN76" s="59">
        <f t="shared" si="50"/>
        <v>0</v>
      </c>
      <c r="CO76" s="59">
        <f t="shared" si="51"/>
        <v>0</v>
      </c>
    </row>
    <row r="77" spans="1:93" s="59" customFormat="1" ht="14.4" x14ac:dyDescent="0.3">
      <c r="A77" s="60" t="s">
        <v>283</v>
      </c>
      <c r="B77" s="60" t="s">
        <v>380</v>
      </c>
      <c r="C77" s="60" t="s">
        <v>416</v>
      </c>
      <c r="D77" s="60" t="s">
        <v>83</v>
      </c>
      <c r="E77" s="60">
        <v>43.357422</v>
      </c>
      <c r="F77" s="60">
        <v>-80.052571999999998</v>
      </c>
      <c r="G77" s="60">
        <v>39.489793800478559</v>
      </c>
      <c r="H77" s="61">
        <v>43656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  <c r="N77" s="20">
        <v>0</v>
      </c>
      <c r="O77" s="20">
        <v>0</v>
      </c>
      <c r="P77" s="20">
        <v>0</v>
      </c>
      <c r="Q77" s="20">
        <v>0</v>
      </c>
      <c r="R77" s="20">
        <v>0</v>
      </c>
      <c r="S77" s="20">
        <v>0</v>
      </c>
      <c r="T77" s="20">
        <v>0</v>
      </c>
      <c r="U77" s="20">
        <v>0</v>
      </c>
      <c r="V77" s="20">
        <v>0</v>
      </c>
      <c r="W77" s="20">
        <v>0</v>
      </c>
      <c r="X77" s="20">
        <v>0</v>
      </c>
      <c r="Y77" s="20">
        <v>0</v>
      </c>
      <c r="Z77" s="20">
        <v>0</v>
      </c>
      <c r="AA77" s="20">
        <v>0</v>
      </c>
      <c r="AB77" s="20">
        <v>0</v>
      </c>
      <c r="AC77" s="20">
        <v>11</v>
      </c>
      <c r="AD77" s="20">
        <v>0</v>
      </c>
      <c r="AE77" s="20">
        <v>0</v>
      </c>
      <c r="AF77" s="20">
        <v>0</v>
      </c>
      <c r="AG77" s="20">
        <v>0</v>
      </c>
      <c r="AH77" s="20">
        <v>0</v>
      </c>
      <c r="AI77" s="20">
        <v>0</v>
      </c>
      <c r="AJ77" s="20">
        <v>0</v>
      </c>
      <c r="AK77" s="20">
        <v>0</v>
      </c>
      <c r="AL77" s="20">
        <v>0</v>
      </c>
      <c r="AM77" s="20">
        <v>1</v>
      </c>
      <c r="AN77" s="20">
        <v>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20">
        <v>0</v>
      </c>
      <c r="AW77" s="20">
        <v>0</v>
      </c>
      <c r="AX77" s="20">
        <v>0</v>
      </c>
      <c r="AY77" s="20">
        <v>0</v>
      </c>
      <c r="AZ77" s="20">
        <v>0</v>
      </c>
      <c r="BA77" s="20">
        <v>0</v>
      </c>
      <c r="BB77" s="73"/>
      <c r="BC77" s="73"/>
      <c r="BD77" s="73"/>
      <c r="BE77" s="73"/>
      <c r="BF77" s="73"/>
      <c r="BG77" s="59">
        <f t="shared" si="34"/>
        <v>2</v>
      </c>
      <c r="BH77" s="59">
        <v>2</v>
      </c>
      <c r="BI77" s="59">
        <v>0</v>
      </c>
      <c r="BJ77" s="59">
        <v>4</v>
      </c>
      <c r="BP77" s="59">
        <f t="shared" si="35"/>
        <v>1</v>
      </c>
      <c r="BQ77" s="59">
        <f t="shared" si="36"/>
        <v>0</v>
      </c>
      <c r="BR77" s="59">
        <f t="shared" si="37"/>
        <v>0</v>
      </c>
      <c r="BS77" s="59" t="e">
        <f>#REF!+#REF!+AD77</f>
        <v>#REF!</v>
      </c>
      <c r="BT77" s="59">
        <f t="shared" si="38"/>
        <v>0</v>
      </c>
      <c r="BU77" s="59" t="e">
        <f>#REF!+#REF!+#REF!+#REF!+#REF!+#REF!+#REF!+#REF!+#REF!+#REF!</f>
        <v>#REF!</v>
      </c>
      <c r="BV77" s="59">
        <f t="shared" si="39"/>
        <v>0</v>
      </c>
      <c r="BW77" s="59">
        <f t="shared" si="40"/>
        <v>0</v>
      </c>
      <c r="BX77" s="59">
        <f t="shared" si="41"/>
        <v>0</v>
      </c>
      <c r="BY77" s="59">
        <f t="shared" si="42"/>
        <v>0</v>
      </c>
      <c r="BZ77" s="59">
        <f t="shared" si="43"/>
        <v>0</v>
      </c>
      <c r="CB77" s="59">
        <f t="shared" si="44"/>
        <v>1</v>
      </c>
      <c r="CD77" s="59" t="e">
        <f>AJ77+AK77+AC77+AM77+I77+AL77+#REF!+J77+AE77+AG77+AH77+L77+#REF!+N77+M77+#REF!+AQ77+#REF!+AF77+AI77+#REF!+AN77+AD77+AO77+P77+#REF!+AZ77+#REF!+AP77+#REF!+#REF!+#REF!+#REF!+BA77+#REF!+K77</f>
        <v>#REF!</v>
      </c>
      <c r="CF77" s="59">
        <f t="shared" si="45"/>
        <v>1</v>
      </c>
      <c r="CG77" s="59" t="e">
        <f t="shared" si="46"/>
        <v>#REF!</v>
      </c>
      <c r="CH77" s="59">
        <f t="shared" si="47"/>
        <v>11</v>
      </c>
      <c r="CJ77" s="59">
        <f t="shared" si="48"/>
        <v>1</v>
      </c>
      <c r="CK77" s="59" t="e">
        <f>#REF!+AE77+AG77+AH77+#REF!+#REF!+AQ77+#REF!+AI77+#REF!+AD77+P77+#REF!+#REF!+#REF!+#REF!+#REF!+#REF!+#REF!</f>
        <v>#REF!</v>
      </c>
      <c r="CL77" s="59">
        <f t="shared" si="49"/>
        <v>11</v>
      </c>
      <c r="CN77" s="59">
        <f t="shared" si="50"/>
        <v>1</v>
      </c>
      <c r="CO77" s="59">
        <f t="shared" si="51"/>
        <v>1</v>
      </c>
    </row>
    <row r="78" spans="1:93" s="59" customFormat="1" ht="14.4" x14ac:dyDescent="0.3">
      <c r="A78" s="60" t="s">
        <v>282</v>
      </c>
      <c r="B78" s="60" t="s">
        <v>381</v>
      </c>
      <c r="C78" s="60" t="s">
        <v>416</v>
      </c>
      <c r="D78" s="60" t="s">
        <v>79</v>
      </c>
      <c r="E78" s="60">
        <v>43.349550999999998</v>
      </c>
      <c r="F78" s="60">
        <v>-80.098406999999995</v>
      </c>
      <c r="G78" s="60">
        <v>41.740484523883964</v>
      </c>
      <c r="H78" s="61">
        <v>43656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0</v>
      </c>
      <c r="AF78" s="20">
        <v>0</v>
      </c>
      <c r="AG78" s="20">
        <v>0</v>
      </c>
      <c r="AH78" s="20">
        <v>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0</v>
      </c>
      <c r="AV78" s="20">
        <v>0</v>
      </c>
      <c r="AW78" s="20">
        <v>0</v>
      </c>
      <c r="AX78" s="20">
        <v>0</v>
      </c>
      <c r="AY78" s="20">
        <v>0</v>
      </c>
      <c r="AZ78" s="20">
        <v>0</v>
      </c>
      <c r="BA78" s="20">
        <v>0</v>
      </c>
      <c r="BB78" s="73"/>
      <c r="BC78" s="73"/>
      <c r="BD78" s="73"/>
      <c r="BE78" s="73"/>
      <c r="BF78" s="73"/>
      <c r="BG78" s="59">
        <f t="shared" si="34"/>
        <v>3</v>
      </c>
      <c r="BH78" s="59">
        <v>2</v>
      </c>
      <c r="BI78" s="59">
        <v>0</v>
      </c>
      <c r="BJ78" s="59">
        <v>5</v>
      </c>
      <c r="BP78" s="59">
        <f t="shared" si="35"/>
        <v>0</v>
      </c>
      <c r="BQ78" s="59">
        <f t="shared" si="36"/>
        <v>0</v>
      </c>
      <c r="BR78" s="59">
        <f t="shared" si="37"/>
        <v>0</v>
      </c>
      <c r="BS78" s="59" t="e">
        <f>#REF!+#REF!+AD78</f>
        <v>#REF!</v>
      </c>
      <c r="BT78" s="59">
        <f t="shared" si="38"/>
        <v>0</v>
      </c>
      <c r="BU78" s="59" t="e">
        <f>#REF!+#REF!+#REF!+#REF!+#REF!+#REF!+#REF!+#REF!+#REF!+#REF!</f>
        <v>#REF!</v>
      </c>
      <c r="BV78" s="59">
        <f t="shared" si="39"/>
        <v>0</v>
      </c>
      <c r="BW78" s="59">
        <f t="shared" si="40"/>
        <v>0</v>
      </c>
      <c r="BX78" s="59">
        <f t="shared" si="41"/>
        <v>0</v>
      </c>
      <c r="BY78" s="59">
        <f t="shared" si="42"/>
        <v>0</v>
      </c>
      <c r="BZ78" s="59">
        <f t="shared" si="43"/>
        <v>0</v>
      </c>
      <c r="CB78" s="59">
        <f t="shared" si="44"/>
        <v>0</v>
      </c>
      <c r="CD78" s="59" t="e">
        <f>AJ78+AK78+AC78+AM78+I78+AL78+#REF!+J78+AE78+AG78+AH78+L78+#REF!+N78+M78+#REF!+AQ78+#REF!+AF78+AI78+#REF!+AN78+AD78+AO78+P78+#REF!+AZ78+#REF!+AP78+#REF!+#REF!+#REF!+#REF!+BA78+#REF!+K78</f>
        <v>#REF!</v>
      </c>
      <c r="CF78" s="59">
        <f t="shared" si="45"/>
        <v>0</v>
      </c>
      <c r="CG78" s="59" t="e">
        <f t="shared" si="46"/>
        <v>#REF!</v>
      </c>
      <c r="CH78" s="59">
        <f t="shared" si="47"/>
        <v>0</v>
      </c>
      <c r="CJ78" s="59">
        <f t="shared" si="48"/>
        <v>0</v>
      </c>
      <c r="CK78" s="59" t="e">
        <f>#REF!+AE78+AG78+AH78+#REF!+#REF!+AQ78+#REF!+AI78+#REF!+AD78+P78+#REF!+#REF!+#REF!+#REF!+#REF!+#REF!+#REF!</f>
        <v>#REF!</v>
      </c>
      <c r="CL78" s="59">
        <f t="shared" si="49"/>
        <v>0</v>
      </c>
      <c r="CN78" s="59">
        <f t="shared" si="50"/>
        <v>0</v>
      </c>
      <c r="CO78" s="59">
        <f t="shared" si="51"/>
        <v>0</v>
      </c>
    </row>
    <row r="79" spans="1:93" s="59" customFormat="1" ht="14.4" x14ac:dyDescent="0.3">
      <c r="A79" s="60" t="s">
        <v>282</v>
      </c>
      <c r="B79" s="60" t="s">
        <v>381</v>
      </c>
      <c r="C79" s="60" t="s">
        <v>416</v>
      </c>
      <c r="D79" s="60" t="s">
        <v>82</v>
      </c>
      <c r="E79" s="60">
        <v>43.349550999999998</v>
      </c>
      <c r="F79" s="60">
        <v>-80.098406999999995</v>
      </c>
      <c r="G79" s="60">
        <v>41.740484523883964</v>
      </c>
      <c r="H79" s="61">
        <v>43656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1</v>
      </c>
      <c r="AE79" s="20">
        <v>0</v>
      </c>
      <c r="AF79" s="20">
        <v>0</v>
      </c>
      <c r="AG79" s="20">
        <v>0</v>
      </c>
      <c r="AH79" s="20"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20">
        <v>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20">
        <v>0</v>
      </c>
      <c r="AW79" s="20">
        <v>0</v>
      </c>
      <c r="AX79" s="20">
        <v>6</v>
      </c>
      <c r="AY79" s="20">
        <v>0</v>
      </c>
      <c r="AZ79" s="20">
        <v>0</v>
      </c>
      <c r="BA79" s="20">
        <v>0</v>
      </c>
      <c r="BB79" s="73"/>
      <c r="BC79" s="73"/>
      <c r="BD79" s="73"/>
      <c r="BE79" s="73"/>
      <c r="BF79" s="73"/>
      <c r="BG79" s="59">
        <f t="shared" si="34"/>
        <v>0</v>
      </c>
      <c r="BH79" s="59">
        <v>2</v>
      </c>
      <c r="BI79" s="59">
        <v>0</v>
      </c>
      <c r="BJ79" s="59">
        <v>2</v>
      </c>
      <c r="BP79" s="59">
        <f t="shared" si="35"/>
        <v>0</v>
      </c>
      <c r="BQ79" s="59">
        <f t="shared" si="36"/>
        <v>0</v>
      </c>
      <c r="BR79" s="59">
        <f t="shared" si="37"/>
        <v>0</v>
      </c>
      <c r="BS79" s="59" t="e">
        <f>#REF!+#REF!+AD79</f>
        <v>#REF!</v>
      </c>
      <c r="BT79" s="59">
        <f t="shared" si="38"/>
        <v>0</v>
      </c>
      <c r="BU79" s="59" t="e">
        <f>#REF!+#REF!+#REF!+#REF!+#REF!+#REF!+#REF!+#REF!+#REF!+#REF!</f>
        <v>#REF!</v>
      </c>
      <c r="BV79" s="59">
        <f t="shared" si="39"/>
        <v>0</v>
      </c>
      <c r="BW79" s="59">
        <f t="shared" si="40"/>
        <v>0</v>
      </c>
      <c r="BX79" s="59">
        <f t="shared" si="41"/>
        <v>0</v>
      </c>
      <c r="BY79" s="59">
        <f t="shared" si="42"/>
        <v>0</v>
      </c>
      <c r="BZ79" s="59">
        <f t="shared" si="43"/>
        <v>0</v>
      </c>
      <c r="CB79" s="59">
        <f t="shared" si="44"/>
        <v>6</v>
      </c>
      <c r="CD79" s="59" t="e">
        <f>AJ79+AK79+AC79+AM79+I79+AL79+#REF!+J79+AE79+AG79+AH79+L79+#REF!+N79+M79+#REF!+AQ79+#REF!+AF79+AI79+#REF!+AN79+AD79+AO79+P79+#REF!+AZ79+#REF!+AP79+#REF!+#REF!+#REF!+#REF!+BA79+#REF!+K79</f>
        <v>#REF!</v>
      </c>
      <c r="CF79" s="59">
        <f t="shared" si="45"/>
        <v>6</v>
      </c>
      <c r="CG79" s="59" t="e">
        <f t="shared" si="46"/>
        <v>#REF!</v>
      </c>
      <c r="CH79" s="59">
        <f t="shared" si="47"/>
        <v>0</v>
      </c>
      <c r="CJ79" s="59">
        <f t="shared" si="48"/>
        <v>0</v>
      </c>
      <c r="CK79" s="59" t="e">
        <f>#REF!+AE79+AG79+AH79+#REF!+#REF!+AQ79+#REF!+AI79+#REF!+AD79+P79+#REF!+#REF!+#REF!+#REF!+#REF!+#REF!+#REF!</f>
        <v>#REF!</v>
      </c>
      <c r="CL79" s="59">
        <f t="shared" si="49"/>
        <v>0</v>
      </c>
      <c r="CN79" s="59">
        <f t="shared" si="50"/>
        <v>1</v>
      </c>
      <c r="CO79" s="59">
        <f t="shared" si="51"/>
        <v>0</v>
      </c>
    </row>
    <row r="80" spans="1:93" s="59" customFormat="1" ht="14.4" x14ac:dyDescent="0.3">
      <c r="A80" s="60" t="s">
        <v>284</v>
      </c>
      <c r="B80" s="60" t="s">
        <v>382</v>
      </c>
      <c r="C80" s="60" t="s">
        <v>416</v>
      </c>
      <c r="D80" s="60" t="s">
        <v>79</v>
      </c>
      <c r="E80" s="60">
        <v>43.321018000000002</v>
      </c>
      <c r="F80" s="60">
        <v>-80.049312999999998</v>
      </c>
      <c r="G80" s="60">
        <v>40.735362961623842</v>
      </c>
      <c r="H80" s="61">
        <v>43656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0">
        <v>0</v>
      </c>
      <c r="O80" s="20">
        <v>0</v>
      </c>
      <c r="P80" s="20">
        <v>1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v>0</v>
      </c>
      <c r="AC80" s="20">
        <v>1</v>
      </c>
      <c r="AD80" s="20">
        <v>0</v>
      </c>
      <c r="AE80" s="20">
        <v>0</v>
      </c>
      <c r="AF80" s="20">
        <v>0</v>
      </c>
      <c r="AG80" s="20">
        <v>0</v>
      </c>
      <c r="AH80" s="20"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20">
        <v>0</v>
      </c>
      <c r="AO80" s="20">
        <v>2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20">
        <v>0</v>
      </c>
      <c r="AW80" s="20">
        <v>0</v>
      </c>
      <c r="AX80" s="20">
        <v>0</v>
      </c>
      <c r="AY80" s="20">
        <v>0</v>
      </c>
      <c r="AZ80" s="20">
        <v>0</v>
      </c>
      <c r="BA80" s="20">
        <v>0</v>
      </c>
      <c r="BB80" s="73"/>
      <c r="BC80" s="73"/>
      <c r="BD80" s="73"/>
      <c r="BE80" s="73"/>
      <c r="BF80" s="73"/>
      <c r="BG80" s="59">
        <f t="shared" si="34"/>
        <v>0</v>
      </c>
      <c r="BH80" s="59">
        <v>3</v>
      </c>
      <c r="BI80" s="59">
        <v>0</v>
      </c>
      <c r="BJ80" s="59">
        <v>3</v>
      </c>
      <c r="BL80" s="59" t="s">
        <v>157</v>
      </c>
      <c r="BP80" s="59">
        <f t="shared" si="35"/>
        <v>2</v>
      </c>
      <c r="BQ80" s="59">
        <f t="shared" si="36"/>
        <v>0</v>
      </c>
      <c r="BR80" s="59">
        <f t="shared" si="37"/>
        <v>0</v>
      </c>
      <c r="BS80" s="59" t="e">
        <f>#REF!+#REF!+AD80</f>
        <v>#REF!</v>
      </c>
      <c r="BT80" s="59">
        <f t="shared" si="38"/>
        <v>0</v>
      </c>
      <c r="BU80" s="59" t="e">
        <f>#REF!+#REF!+#REF!+#REF!+#REF!+#REF!+#REF!+#REF!+#REF!+#REF!</f>
        <v>#REF!</v>
      </c>
      <c r="BV80" s="59">
        <f t="shared" si="39"/>
        <v>0</v>
      </c>
      <c r="BW80" s="59">
        <f t="shared" si="40"/>
        <v>0</v>
      </c>
      <c r="BX80" s="59">
        <f t="shared" si="41"/>
        <v>0</v>
      </c>
      <c r="BY80" s="59">
        <f t="shared" si="42"/>
        <v>0</v>
      </c>
      <c r="BZ80" s="59">
        <f t="shared" si="43"/>
        <v>0</v>
      </c>
      <c r="CB80" s="59">
        <f t="shared" si="44"/>
        <v>2</v>
      </c>
      <c r="CD80" s="59" t="e">
        <f>AJ80+AK80+AC80+AM80+I80+AL80+#REF!+J80+AE80+AG80+AH80+L80+#REF!+N80+M80+#REF!+AQ80+#REF!+AF80+AI80+#REF!+AN80+AD80+AO80+P80+#REF!+AZ80+#REF!+AP80+#REF!+#REF!+#REF!+#REF!+BA80+#REF!+K80</f>
        <v>#REF!</v>
      </c>
      <c r="CF80" s="59">
        <f t="shared" si="45"/>
        <v>2</v>
      </c>
      <c r="CG80" s="59" t="e">
        <f t="shared" si="46"/>
        <v>#REF!</v>
      </c>
      <c r="CH80" s="59">
        <f t="shared" si="47"/>
        <v>1</v>
      </c>
      <c r="CJ80" s="59">
        <f t="shared" si="48"/>
        <v>2</v>
      </c>
      <c r="CK80" s="59" t="e">
        <f>#REF!+AE80+AG80+AH80+#REF!+#REF!+AQ80+#REF!+AI80+#REF!+AD80+P80+#REF!+#REF!+#REF!+#REF!+#REF!+#REF!+#REF!</f>
        <v>#REF!</v>
      </c>
      <c r="CL80" s="59">
        <f t="shared" si="49"/>
        <v>1</v>
      </c>
      <c r="CN80" s="59">
        <f t="shared" si="50"/>
        <v>2</v>
      </c>
      <c r="CO80" s="59">
        <f t="shared" si="51"/>
        <v>1</v>
      </c>
    </row>
    <row r="81" spans="1:93" s="59" customFormat="1" ht="14.4" x14ac:dyDescent="0.3">
      <c r="A81" s="60" t="s">
        <v>284</v>
      </c>
      <c r="B81" s="60" t="s">
        <v>382</v>
      </c>
      <c r="C81" s="60" t="s">
        <v>416</v>
      </c>
      <c r="D81" s="60" t="s">
        <v>82</v>
      </c>
      <c r="E81" s="60">
        <v>43.321018000000002</v>
      </c>
      <c r="F81" s="60">
        <v>-80.049312999999998</v>
      </c>
      <c r="G81" s="60">
        <v>40.735362961623842</v>
      </c>
      <c r="H81" s="61">
        <v>43656</v>
      </c>
      <c r="I81" s="20">
        <v>0</v>
      </c>
      <c r="J81" s="20">
        <v>0</v>
      </c>
      <c r="K81" s="20">
        <v>0</v>
      </c>
      <c r="L81" s="20">
        <v>0</v>
      </c>
      <c r="M81" s="20">
        <v>0</v>
      </c>
      <c r="N81" s="20">
        <v>0</v>
      </c>
      <c r="O81" s="20">
        <v>0</v>
      </c>
      <c r="P81" s="20">
        <v>0</v>
      </c>
      <c r="Q81" s="20">
        <v>0</v>
      </c>
      <c r="R81" s="20">
        <v>0</v>
      </c>
      <c r="S81" s="20">
        <v>0</v>
      </c>
      <c r="T81" s="20">
        <v>0</v>
      </c>
      <c r="U81" s="20">
        <v>0</v>
      </c>
      <c r="V81" s="20">
        <v>0</v>
      </c>
      <c r="W81" s="20">
        <v>0</v>
      </c>
      <c r="X81" s="20">
        <v>0</v>
      </c>
      <c r="Y81" s="20">
        <v>0</v>
      </c>
      <c r="Z81" s="20">
        <v>0</v>
      </c>
      <c r="AA81" s="20">
        <v>0</v>
      </c>
      <c r="AB81" s="20">
        <v>0</v>
      </c>
      <c r="AC81" s="20">
        <v>1</v>
      </c>
      <c r="AD81" s="20">
        <v>0</v>
      </c>
      <c r="AE81" s="20">
        <v>0</v>
      </c>
      <c r="AF81" s="20">
        <v>0</v>
      </c>
      <c r="AG81" s="20">
        <v>0</v>
      </c>
      <c r="AH81" s="20">
        <v>0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20">
        <v>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20">
        <v>0</v>
      </c>
      <c r="AW81" s="20">
        <v>0</v>
      </c>
      <c r="AX81" s="20">
        <v>0</v>
      </c>
      <c r="AY81" s="20">
        <v>0</v>
      </c>
      <c r="AZ81" s="20">
        <v>0</v>
      </c>
      <c r="BA81" s="20">
        <v>0</v>
      </c>
      <c r="BB81" s="73"/>
      <c r="BC81" s="73"/>
      <c r="BD81" s="73"/>
      <c r="BE81" s="73"/>
      <c r="BF81" s="73"/>
      <c r="BG81" s="59">
        <f t="shared" si="34"/>
        <v>0</v>
      </c>
      <c r="BH81" s="59">
        <v>3</v>
      </c>
      <c r="BI81" s="59">
        <v>0</v>
      </c>
      <c r="BJ81" s="59">
        <v>3</v>
      </c>
      <c r="BL81" s="59" t="s">
        <v>158</v>
      </c>
      <c r="BP81" s="59">
        <f t="shared" si="35"/>
        <v>0</v>
      </c>
      <c r="BQ81" s="59">
        <f t="shared" si="36"/>
        <v>0</v>
      </c>
      <c r="BR81" s="59">
        <f t="shared" si="37"/>
        <v>0</v>
      </c>
      <c r="BS81" s="59" t="e">
        <f>#REF!+#REF!+AD81</f>
        <v>#REF!</v>
      </c>
      <c r="BT81" s="59">
        <f t="shared" si="38"/>
        <v>0</v>
      </c>
      <c r="BU81" s="59" t="e">
        <f>#REF!+#REF!+#REF!+#REF!+#REF!+#REF!+#REF!+#REF!+#REF!+#REF!</f>
        <v>#REF!</v>
      </c>
      <c r="BV81" s="59">
        <f t="shared" si="39"/>
        <v>0</v>
      </c>
      <c r="BW81" s="59">
        <f t="shared" si="40"/>
        <v>0</v>
      </c>
      <c r="BX81" s="59">
        <f t="shared" si="41"/>
        <v>0</v>
      </c>
      <c r="BY81" s="59">
        <f t="shared" si="42"/>
        <v>0</v>
      </c>
      <c r="BZ81" s="59">
        <f t="shared" si="43"/>
        <v>0</v>
      </c>
      <c r="CB81" s="59">
        <f t="shared" si="44"/>
        <v>0</v>
      </c>
      <c r="CD81" s="59" t="e">
        <f>AJ81+AK81+AC81+AM81+I81+AL81+#REF!+J81+AE81+AG81+AH81+L81+#REF!+N81+M81+#REF!+AQ81+#REF!+AF81+AI81+#REF!+AN81+AD81+AO81+P81+#REF!+AZ81+#REF!+AP81+#REF!+#REF!+#REF!+#REF!+BA81+#REF!+K81</f>
        <v>#REF!</v>
      </c>
      <c r="CF81" s="59">
        <f t="shared" si="45"/>
        <v>0</v>
      </c>
      <c r="CG81" s="59" t="e">
        <f t="shared" si="46"/>
        <v>#REF!</v>
      </c>
      <c r="CH81" s="59">
        <f t="shared" si="47"/>
        <v>1</v>
      </c>
      <c r="CJ81" s="59">
        <f t="shared" si="48"/>
        <v>0</v>
      </c>
      <c r="CK81" s="59" t="e">
        <f>#REF!+AE81+AG81+AH81+#REF!+#REF!+AQ81+#REF!+AI81+#REF!+AD81+P81+#REF!+#REF!+#REF!+#REF!+#REF!+#REF!+#REF!</f>
        <v>#REF!</v>
      </c>
      <c r="CL81" s="59">
        <f t="shared" si="49"/>
        <v>1</v>
      </c>
      <c r="CN81" s="59">
        <f t="shared" si="50"/>
        <v>0</v>
      </c>
      <c r="CO81" s="59">
        <f t="shared" si="51"/>
        <v>0</v>
      </c>
    </row>
    <row r="82" spans="1:93" s="59" customFormat="1" ht="14.4" x14ac:dyDescent="0.3">
      <c r="A82" s="60" t="s">
        <v>284</v>
      </c>
      <c r="B82" s="60" t="s">
        <v>382</v>
      </c>
      <c r="C82" s="60" t="s">
        <v>416</v>
      </c>
      <c r="D82" s="60" t="s">
        <v>83</v>
      </c>
      <c r="E82" s="60">
        <v>43.321018000000002</v>
      </c>
      <c r="F82" s="60">
        <v>-80.049312999999998</v>
      </c>
      <c r="G82" s="60">
        <v>40.735362961623842</v>
      </c>
      <c r="H82" s="61">
        <v>43656</v>
      </c>
      <c r="I82" s="20">
        <v>0</v>
      </c>
      <c r="J82" s="20">
        <v>0</v>
      </c>
      <c r="K82" s="20">
        <v>0</v>
      </c>
      <c r="L82" s="20">
        <v>0</v>
      </c>
      <c r="M82" s="20">
        <v>0</v>
      </c>
      <c r="N82" s="20">
        <v>0</v>
      </c>
      <c r="O82" s="20">
        <v>0</v>
      </c>
      <c r="P82" s="20">
        <v>0</v>
      </c>
      <c r="Q82" s="20">
        <v>0</v>
      </c>
      <c r="R82" s="20">
        <v>0</v>
      </c>
      <c r="S82" s="20">
        <v>0</v>
      </c>
      <c r="T82" s="20">
        <v>0</v>
      </c>
      <c r="U82" s="20">
        <v>0</v>
      </c>
      <c r="V82" s="20">
        <v>0</v>
      </c>
      <c r="W82" s="20">
        <v>0</v>
      </c>
      <c r="X82" s="20">
        <v>0</v>
      </c>
      <c r="Y82" s="20">
        <v>0</v>
      </c>
      <c r="Z82" s="20">
        <v>0</v>
      </c>
      <c r="AA82" s="20">
        <v>0</v>
      </c>
      <c r="AB82" s="20">
        <v>0</v>
      </c>
      <c r="AC82" s="20">
        <v>0</v>
      </c>
      <c r="AD82" s="20">
        <v>0</v>
      </c>
      <c r="AE82" s="20">
        <v>0</v>
      </c>
      <c r="AF82" s="20">
        <v>0</v>
      </c>
      <c r="AG82" s="20">
        <v>0</v>
      </c>
      <c r="AH82" s="20">
        <v>0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20">
        <v>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20">
        <v>0</v>
      </c>
      <c r="AW82" s="20">
        <v>0</v>
      </c>
      <c r="AX82" s="20">
        <v>0</v>
      </c>
      <c r="AY82" s="20">
        <v>0</v>
      </c>
      <c r="AZ82" s="20">
        <v>0</v>
      </c>
      <c r="BA82" s="20">
        <v>0</v>
      </c>
      <c r="BB82" s="73"/>
      <c r="BC82" s="73"/>
      <c r="BD82" s="73"/>
      <c r="BE82" s="73"/>
      <c r="BF82" s="73"/>
      <c r="BG82" s="59">
        <f t="shared" si="34"/>
        <v>0</v>
      </c>
      <c r="BH82" s="59">
        <v>3</v>
      </c>
      <c r="BI82" s="59">
        <v>0</v>
      </c>
      <c r="BJ82" s="59">
        <v>3</v>
      </c>
      <c r="BL82" s="59" t="s">
        <v>123</v>
      </c>
      <c r="BP82" s="59">
        <f t="shared" si="35"/>
        <v>0</v>
      </c>
      <c r="BQ82" s="59">
        <f t="shared" si="36"/>
        <v>0</v>
      </c>
      <c r="BR82" s="59">
        <f t="shared" si="37"/>
        <v>0</v>
      </c>
      <c r="BS82" s="59" t="e">
        <f>#REF!+#REF!+AD82</f>
        <v>#REF!</v>
      </c>
      <c r="BT82" s="59">
        <f t="shared" si="38"/>
        <v>0</v>
      </c>
      <c r="BU82" s="59" t="e">
        <f>#REF!+#REF!+#REF!+#REF!+#REF!+#REF!+#REF!+#REF!+#REF!+#REF!</f>
        <v>#REF!</v>
      </c>
      <c r="BV82" s="59">
        <f t="shared" si="39"/>
        <v>0</v>
      </c>
      <c r="BW82" s="59">
        <f t="shared" si="40"/>
        <v>0</v>
      </c>
      <c r="BX82" s="59">
        <f t="shared" si="41"/>
        <v>0</v>
      </c>
      <c r="BY82" s="59">
        <f t="shared" si="42"/>
        <v>0</v>
      </c>
      <c r="BZ82" s="59">
        <f t="shared" si="43"/>
        <v>0</v>
      </c>
      <c r="CB82" s="59">
        <f t="shared" si="44"/>
        <v>0</v>
      </c>
      <c r="CD82" s="59" t="e">
        <f>AJ82+AK82+AC82+AM82+I82+AL82+#REF!+J82+AE82+AG82+AH82+L82+#REF!+N82+M82+#REF!+AQ82+#REF!+AF82+AI82+#REF!+AN82+AD82+AO82+P82+#REF!+AZ82+#REF!+AP82+#REF!+#REF!+#REF!+#REF!+BA82+#REF!+K82</f>
        <v>#REF!</v>
      </c>
      <c r="CF82" s="59">
        <f t="shared" si="45"/>
        <v>0</v>
      </c>
      <c r="CG82" s="59" t="e">
        <f t="shared" si="46"/>
        <v>#REF!</v>
      </c>
      <c r="CH82" s="59">
        <f t="shared" si="47"/>
        <v>0</v>
      </c>
      <c r="CJ82" s="59">
        <f t="shared" si="48"/>
        <v>0</v>
      </c>
      <c r="CK82" s="59" t="e">
        <f>#REF!+AE82+AG82+AH82+#REF!+#REF!+AQ82+#REF!+AI82+#REF!+AD82+P82+#REF!+#REF!+#REF!+#REF!+#REF!+#REF!+#REF!</f>
        <v>#REF!</v>
      </c>
      <c r="CL82" s="59">
        <f t="shared" si="49"/>
        <v>0</v>
      </c>
      <c r="CN82" s="59">
        <f t="shared" si="50"/>
        <v>0</v>
      </c>
      <c r="CO82" s="59">
        <f t="shared" si="51"/>
        <v>0</v>
      </c>
    </row>
    <row r="83" spans="1:93" s="59" customFormat="1" ht="14.4" x14ac:dyDescent="0.3">
      <c r="A83" s="60" t="s">
        <v>300</v>
      </c>
      <c r="B83" s="60" t="s">
        <v>383</v>
      </c>
      <c r="C83" s="60" t="s">
        <v>416</v>
      </c>
      <c r="D83" s="60" t="s">
        <v>79</v>
      </c>
      <c r="E83" s="60">
        <v>43.702157999999997</v>
      </c>
      <c r="F83" s="60">
        <v>-79.543736999999993</v>
      </c>
      <c r="G83" s="60">
        <v>8.7311529827639554</v>
      </c>
      <c r="H83" s="61">
        <v>43662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20">
        <v>0</v>
      </c>
      <c r="O83" s="20">
        <v>0</v>
      </c>
      <c r="P83" s="20">
        <v>0</v>
      </c>
      <c r="Q83" s="20">
        <v>0</v>
      </c>
      <c r="R83" s="20">
        <v>0</v>
      </c>
      <c r="S83" s="20">
        <v>0</v>
      </c>
      <c r="T83" s="20">
        <v>0</v>
      </c>
      <c r="U83" s="20">
        <v>0</v>
      </c>
      <c r="V83" s="20">
        <v>0</v>
      </c>
      <c r="W83" s="20">
        <v>0</v>
      </c>
      <c r="X83" s="20">
        <v>0</v>
      </c>
      <c r="Y83" s="20">
        <v>0</v>
      </c>
      <c r="Z83" s="20">
        <v>0</v>
      </c>
      <c r="AA83" s="20">
        <v>0</v>
      </c>
      <c r="AB83" s="20">
        <v>0</v>
      </c>
      <c r="AC83" s="20">
        <v>1</v>
      </c>
      <c r="AD83" s="20">
        <v>0</v>
      </c>
      <c r="AE83" s="20">
        <v>0</v>
      </c>
      <c r="AF83" s="20">
        <v>0</v>
      </c>
      <c r="AG83" s="20">
        <v>0</v>
      </c>
      <c r="AH83" s="20">
        <v>0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20">
        <v>0</v>
      </c>
      <c r="AO83" s="20">
        <v>0</v>
      </c>
      <c r="AP83" s="20">
        <v>0</v>
      </c>
      <c r="AQ83" s="20">
        <v>0</v>
      </c>
      <c r="AR83" s="20">
        <v>0</v>
      </c>
      <c r="AS83" s="20">
        <v>0</v>
      </c>
      <c r="AT83" s="20">
        <v>0</v>
      </c>
      <c r="AU83" s="20">
        <v>0</v>
      </c>
      <c r="AV83" s="20">
        <v>0</v>
      </c>
      <c r="AW83" s="20">
        <v>0</v>
      </c>
      <c r="AX83" s="20">
        <v>0</v>
      </c>
      <c r="AY83" s="20">
        <v>0</v>
      </c>
      <c r="AZ83" s="20">
        <v>0</v>
      </c>
      <c r="BA83" s="20">
        <v>0</v>
      </c>
      <c r="BB83" s="73"/>
      <c r="BC83" s="73"/>
      <c r="BD83" s="73"/>
      <c r="BE83" s="73"/>
      <c r="BF83" s="73"/>
      <c r="BG83" s="59">
        <f t="shared" si="34"/>
        <v>0</v>
      </c>
      <c r="BH83" s="59">
        <v>2</v>
      </c>
      <c r="BI83" s="59">
        <v>0</v>
      </c>
      <c r="BJ83" s="59">
        <v>2</v>
      </c>
      <c r="BP83" s="59">
        <f t="shared" si="35"/>
        <v>0</v>
      </c>
      <c r="BQ83" s="59">
        <f t="shared" si="36"/>
        <v>0</v>
      </c>
      <c r="BR83" s="59">
        <f t="shared" si="37"/>
        <v>0</v>
      </c>
      <c r="BS83" s="59" t="e">
        <f>#REF!+#REF!+AD83</f>
        <v>#REF!</v>
      </c>
      <c r="BT83" s="59">
        <f t="shared" si="38"/>
        <v>0</v>
      </c>
      <c r="BU83" s="59" t="e">
        <f>#REF!+#REF!+#REF!+#REF!+#REF!+#REF!+#REF!+#REF!+#REF!+#REF!</f>
        <v>#REF!</v>
      </c>
      <c r="BV83" s="59">
        <f t="shared" si="39"/>
        <v>0</v>
      </c>
      <c r="BW83" s="59">
        <f t="shared" si="40"/>
        <v>0</v>
      </c>
      <c r="BX83" s="59">
        <f t="shared" si="41"/>
        <v>0</v>
      </c>
      <c r="BY83" s="59">
        <f t="shared" si="42"/>
        <v>0</v>
      </c>
      <c r="BZ83" s="59">
        <f t="shared" si="43"/>
        <v>0</v>
      </c>
      <c r="CB83" s="59">
        <f t="shared" si="44"/>
        <v>0</v>
      </c>
      <c r="CD83" s="59" t="e">
        <f>AJ83+AK83+AC83+AM83+I83+AL83+#REF!+J83+AE83+AG83+AH83+L83+#REF!+N83+M83+#REF!+AQ83+#REF!+AF83+AI83+#REF!+AN83+AD83+AO83+P83+#REF!+AZ83+#REF!+AP83+#REF!+#REF!+#REF!+#REF!+BA83+#REF!+K83</f>
        <v>#REF!</v>
      </c>
      <c r="CF83" s="59">
        <f t="shared" si="45"/>
        <v>0</v>
      </c>
      <c r="CG83" s="59" t="e">
        <f t="shared" si="46"/>
        <v>#REF!</v>
      </c>
      <c r="CH83" s="59">
        <f t="shared" si="47"/>
        <v>1</v>
      </c>
      <c r="CJ83" s="59">
        <f t="shared" si="48"/>
        <v>0</v>
      </c>
      <c r="CK83" s="59" t="e">
        <f>#REF!+AE83+AG83+AH83+#REF!+#REF!+AQ83+#REF!+AI83+#REF!+AD83+P83+#REF!+#REF!+#REF!+#REF!+#REF!+#REF!+#REF!</f>
        <v>#REF!</v>
      </c>
      <c r="CL83" s="59">
        <f t="shared" si="49"/>
        <v>1</v>
      </c>
      <c r="CN83" s="59">
        <f t="shared" si="50"/>
        <v>0</v>
      </c>
      <c r="CO83" s="59">
        <f t="shared" si="51"/>
        <v>0</v>
      </c>
    </row>
    <row r="84" spans="1:93" s="59" customFormat="1" ht="14.4" x14ac:dyDescent="0.3">
      <c r="A84" s="60" t="s">
        <v>300</v>
      </c>
      <c r="B84" s="60" t="s">
        <v>383</v>
      </c>
      <c r="C84" s="60" t="s">
        <v>417</v>
      </c>
      <c r="D84" s="60" t="s">
        <v>82</v>
      </c>
      <c r="E84" s="60">
        <v>43.702157999999997</v>
      </c>
      <c r="F84" s="60">
        <v>-79.543736999999993</v>
      </c>
      <c r="G84" s="60">
        <v>8.7311529827639554</v>
      </c>
      <c r="H84" s="61">
        <v>43662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  <c r="N84" s="20">
        <v>0</v>
      </c>
      <c r="O84" s="20">
        <v>0</v>
      </c>
      <c r="P84" s="20">
        <v>0</v>
      </c>
      <c r="Q84" s="20">
        <v>0</v>
      </c>
      <c r="R84" s="20">
        <v>0</v>
      </c>
      <c r="S84" s="20">
        <v>0</v>
      </c>
      <c r="T84" s="20">
        <v>0</v>
      </c>
      <c r="U84" s="20">
        <v>0</v>
      </c>
      <c r="V84" s="20">
        <v>0</v>
      </c>
      <c r="W84" s="20">
        <v>0</v>
      </c>
      <c r="X84" s="20">
        <v>0</v>
      </c>
      <c r="Y84" s="20">
        <v>0</v>
      </c>
      <c r="Z84" s="20">
        <v>1</v>
      </c>
      <c r="AA84" s="20">
        <v>0</v>
      </c>
      <c r="AB84" s="20">
        <v>0</v>
      </c>
      <c r="AC84" s="20">
        <v>0</v>
      </c>
      <c r="AD84" s="20">
        <v>0</v>
      </c>
      <c r="AE84" s="20">
        <v>0</v>
      </c>
      <c r="AF84" s="20">
        <v>0</v>
      </c>
      <c r="AG84" s="20">
        <v>0</v>
      </c>
      <c r="AH84" s="20">
        <v>0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20">
        <v>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20">
        <v>0</v>
      </c>
      <c r="AW84" s="20">
        <v>0</v>
      </c>
      <c r="AX84" s="20">
        <v>0</v>
      </c>
      <c r="AY84" s="20">
        <v>0</v>
      </c>
      <c r="AZ84" s="20">
        <v>0</v>
      </c>
      <c r="BA84" s="20">
        <v>0</v>
      </c>
      <c r="BB84" s="73"/>
      <c r="BC84" s="73"/>
      <c r="BD84" s="73"/>
      <c r="BE84" s="73"/>
      <c r="BF84" s="73"/>
      <c r="BG84" s="59">
        <f t="shared" si="34"/>
        <v>1</v>
      </c>
      <c r="BH84" s="59">
        <v>5</v>
      </c>
      <c r="BI84" s="59">
        <v>0</v>
      </c>
      <c r="BJ84" s="59">
        <v>6</v>
      </c>
      <c r="BP84" s="59">
        <f t="shared" si="35"/>
        <v>0</v>
      </c>
      <c r="BQ84" s="59">
        <f t="shared" si="36"/>
        <v>0</v>
      </c>
      <c r="BR84" s="59">
        <f t="shared" si="37"/>
        <v>0</v>
      </c>
      <c r="BS84" s="59" t="e">
        <f>#REF!+#REF!+AD84</f>
        <v>#REF!</v>
      </c>
      <c r="BT84" s="59">
        <f t="shared" si="38"/>
        <v>0</v>
      </c>
      <c r="BU84" s="59" t="e">
        <f>#REF!+#REF!+#REF!+#REF!+#REF!+#REF!+#REF!+#REF!+#REF!+#REF!</f>
        <v>#REF!</v>
      </c>
      <c r="BV84" s="59">
        <f t="shared" si="39"/>
        <v>0</v>
      </c>
      <c r="BW84" s="59">
        <f t="shared" si="40"/>
        <v>0</v>
      </c>
      <c r="BX84" s="59">
        <f t="shared" si="41"/>
        <v>0</v>
      </c>
      <c r="BY84" s="59">
        <f t="shared" si="42"/>
        <v>0</v>
      </c>
      <c r="BZ84" s="59">
        <f t="shared" si="43"/>
        <v>0</v>
      </c>
      <c r="CB84" s="59">
        <f t="shared" si="44"/>
        <v>0</v>
      </c>
      <c r="CD84" s="59" t="e">
        <f>AJ84+AK84+AC84+AM84+I84+AL84+#REF!+J84+AE84+AG84+AH84+L84+#REF!+N84+M84+#REF!+AQ84+#REF!+AF84+AI84+#REF!+AN84+AD84+AO84+P84+#REF!+AZ84+#REF!+AP84+#REF!+#REF!+#REF!+#REF!+BA84+#REF!+K84</f>
        <v>#REF!</v>
      </c>
      <c r="CF84" s="59">
        <f t="shared" si="45"/>
        <v>0</v>
      </c>
      <c r="CG84" s="59" t="e">
        <f t="shared" si="46"/>
        <v>#REF!</v>
      </c>
      <c r="CH84" s="59">
        <f t="shared" si="47"/>
        <v>0</v>
      </c>
      <c r="CJ84" s="59">
        <f t="shared" si="48"/>
        <v>0</v>
      </c>
      <c r="CK84" s="59" t="e">
        <f>#REF!+AE84+AG84+AH84+#REF!+#REF!+AQ84+#REF!+AI84+#REF!+AD84+P84+#REF!+#REF!+#REF!+#REF!+#REF!+#REF!+#REF!</f>
        <v>#REF!</v>
      </c>
      <c r="CL84" s="59">
        <f t="shared" si="49"/>
        <v>0</v>
      </c>
      <c r="CN84" s="59">
        <f t="shared" si="50"/>
        <v>0</v>
      </c>
      <c r="CO84" s="59">
        <f t="shared" si="51"/>
        <v>0</v>
      </c>
    </row>
    <row r="85" spans="1:93" s="59" customFormat="1" ht="14.4" x14ac:dyDescent="0.3">
      <c r="A85" s="60" t="s">
        <v>300</v>
      </c>
      <c r="B85" s="60" t="s">
        <v>383</v>
      </c>
      <c r="C85" s="60" t="s">
        <v>417</v>
      </c>
      <c r="D85" s="60" t="s">
        <v>83</v>
      </c>
      <c r="E85" s="60">
        <v>43.702157999999997</v>
      </c>
      <c r="F85" s="60">
        <v>-79.543736999999993</v>
      </c>
      <c r="G85" s="60">
        <v>8.7311529827639554</v>
      </c>
      <c r="H85" s="61">
        <v>43662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20">
        <v>0</v>
      </c>
      <c r="O85" s="20">
        <v>0</v>
      </c>
      <c r="P85" s="20">
        <v>0</v>
      </c>
      <c r="Q85" s="20">
        <v>0</v>
      </c>
      <c r="R85" s="20">
        <v>0</v>
      </c>
      <c r="S85" s="20">
        <v>0</v>
      </c>
      <c r="T85" s="20">
        <v>0</v>
      </c>
      <c r="U85" s="20">
        <v>0</v>
      </c>
      <c r="V85" s="20">
        <v>0</v>
      </c>
      <c r="W85" s="20">
        <v>0</v>
      </c>
      <c r="X85" s="20">
        <v>0</v>
      </c>
      <c r="Y85" s="20">
        <v>0</v>
      </c>
      <c r="Z85" s="20">
        <v>0</v>
      </c>
      <c r="AA85" s="20">
        <v>0</v>
      </c>
      <c r="AB85" s="20">
        <v>0</v>
      </c>
      <c r="AC85" s="20">
        <v>0</v>
      </c>
      <c r="AD85" s="20">
        <v>0</v>
      </c>
      <c r="AE85" s="20">
        <v>0</v>
      </c>
      <c r="AF85" s="20">
        <v>0</v>
      </c>
      <c r="AG85" s="20">
        <v>0</v>
      </c>
      <c r="AH85" s="20">
        <v>0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20">
        <v>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20">
        <v>0</v>
      </c>
      <c r="AW85" s="20">
        <v>0</v>
      </c>
      <c r="AX85" s="20">
        <v>0</v>
      </c>
      <c r="AY85" s="20">
        <v>0</v>
      </c>
      <c r="AZ85" s="20">
        <v>0</v>
      </c>
      <c r="BA85" s="20">
        <v>0</v>
      </c>
      <c r="BB85" s="73"/>
      <c r="BC85" s="73"/>
      <c r="BD85" s="73"/>
      <c r="BE85" s="73"/>
      <c r="BF85" s="73"/>
      <c r="BG85" s="59">
        <f t="shared" si="34"/>
        <v>0</v>
      </c>
      <c r="BH85" s="59">
        <v>3</v>
      </c>
      <c r="BI85" s="59">
        <v>0</v>
      </c>
      <c r="BJ85" s="59">
        <v>3</v>
      </c>
      <c r="BL85" s="59" t="s">
        <v>160</v>
      </c>
      <c r="BP85" s="59">
        <f t="shared" si="35"/>
        <v>0</v>
      </c>
      <c r="BQ85" s="59">
        <f t="shared" si="36"/>
        <v>0</v>
      </c>
      <c r="BR85" s="59">
        <f t="shared" si="37"/>
        <v>0</v>
      </c>
      <c r="BS85" s="59" t="e">
        <f>#REF!+#REF!+AD85</f>
        <v>#REF!</v>
      </c>
      <c r="BT85" s="59">
        <f t="shared" si="38"/>
        <v>0</v>
      </c>
      <c r="BU85" s="59" t="e">
        <f>#REF!+#REF!+#REF!+#REF!+#REF!+#REF!+#REF!+#REF!+#REF!+#REF!</f>
        <v>#REF!</v>
      </c>
      <c r="BV85" s="59">
        <f t="shared" si="39"/>
        <v>0</v>
      </c>
      <c r="BW85" s="59">
        <f t="shared" si="40"/>
        <v>0</v>
      </c>
      <c r="BX85" s="59">
        <f t="shared" si="41"/>
        <v>0</v>
      </c>
      <c r="BY85" s="59">
        <f t="shared" si="42"/>
        <v>0</v>
      </c>
      <c r="BZ85" s="59">
        <f t="shared" si="43"/>
        <v>0</v>
      </c>
      <c r="CB85" s="59">
        <f t="shared" si="44"/>
        <v>0</v>
      </c>
      <c r="CD85" s="59" t="e">
        <f>AJ85+AK85+AC85+AM85+I85+AL85+#REF!+J85+AE85+AG85+AH85+L85+#REF!+N85+M85+#REF!+AQ85+#REF!+AF85+AI85+#REF!+AN85+AD85+AO85+P85+#REF!+AZ85+#REF!+AP85+#REF!+#REF!+#REF!+#REF!+BA85+#REF!+K85</f>
        <v>#REF!</v>
      </c>
      <c r="CF85" s="59">
        <f t="shared" si="45"/>
        <v>0</v>
      </c>
      <c r="CG85" s="59" t="e">
        <f t="shared" si="46"/>
        <v>#REF!</v>
      </c>
      <c r="CH85" s="59">
        <f t="shared" si="47"/>
        <v>0</v>
      </c>
      <c r="CJ85" s="59">
        <f t="shared" si="48"/>
        <v>0</v>
      </c>
      <c r="CK85" s="59" t="e">
        <f>#REF!+AE85+AG85+AH85+#REF!+#REF!+AQ85+#REF!+AI85+#REF!+AD85+P85+#REF!+#REF!+#REF!+#REF!+#REF!+#REF!+#REF!</f>
        <v>#REF!</v>
      </c>
      <c r="CL85" s="59">
        <f t="shared" si="49"/>
        <v>0</v>
      </c>
      <c r="CN85" s="59">
        <f t="shared" si="50"/>
        <v>0</v>
      </c>
      <c r="CO85" s="59">
        <f t="shared" si="51"/>
        <v>0</v>
      </c>
    </row>
    <row r="86" spans="1:93" s="59" customFormat="1" ht="14.4" x14ac:dyDescent="0.3">
      <c r="A86" s="60" t="s">
        <v>299</v>
      </c>
      <c r="B86" s="60" t="s">
        <v>384</v>
      </c>
      <c r="C86" s="60" t="s">
        <v>417</v>
      </c>
      <c r="D86" s="60" t="s">
        <v>79</v>
      </c>
      <c r="E86" s="60">
        <v>43.701031999999998</v>
      </c>
      <c r="F86" s="60">
        <v>-79.549473000000006</v>
      </c>
      <c r="G86" s="60">
        <v>8.9718560697484691</v>
      </c>
      <c r="H86" s="61">
        <v>43662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20">
        <v>0</v>
      </c>
      <c r="W86" s="20">
        <v>0</v>
      </c>
      <c r="X86" s="20">
        <v>0</v>
      </c>
      <c r="Y86" s="20">
        <v>0</v>
      </c>
      <c r="Z86" s="20">
        <v>0</v>
      </c>
      <c r="AA86" s="20">
        <v>0</v>
      </c>
      <c r="AB86" s="20">
        <v>0</v>
      </c>
      <c r="AC86" s="20">
        <v>0</v>
      </c>
      <c r="AD86" s="20">
        <v>0</v>
      </c>
      <c r="AE86" s="20">
        <v>0</v>
      </c>
      <c r="AF86" s="20">
        <v>0</v>
      </c>
      <c r="AG86" s="20">
        <v>0</v>
      </c>
      <c r="AH86" s="20">
        <v>0</v>
      </c>
      <c r="AI86" s="20">
        <v>0</v>
      </c>
      <c r="AJ86" s="20">
        <v>0</v>
      </c>
      <c r="AK86" s="20">
        <v>0</v>
      </c>
      <c r="AL86" s="20">
        <v>0</v>
      </c>
      <c r="AM86" s="20">
        <v>1</v>
      </c>
      <c r="AN86" s="20">
        <v>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20">
        <v>0</v>
      </c>
      <c r="AW86" s="20">
        <v>0</v>
      </c>
      <c r="AX86" s="20">
        <v>0</v>
      </c>
      <c r="AY86" s="20">
        <v>0</v>
      </c>
      <c r="AZ86" s="20">
        <v>0</v>
      </c>
      <c r="BA86" s="20">
        <v>0</v>
      </c>
      <c r="BB86" s="73"/>
      <c r="BC86" s="73"/>
      <c r="BD86" s="73"/>
      <c r="BE86" s="73"/>
      <c r="BF86" s="73"/>
      <c r="BG86" s="59">
        <f t="shared" si="34"/>
        <v>2</v>
      </c>
      <c r="BH86" s="59">
        <v>1</v>
      </c>
      <c r="BI86" s="59">
        <v>0</v>
      </c>
      <c r="BJ86" s="59">
        <v>3</v>
      </c>
      <c r="BP86" s="59">
        <f t="shared" si="35"/>
        <v>1</v>
      </c>
      <c r="BQ86" s="59">
        <f t="shared" si="36"/>
        <v>0</v>
      </c>
      <c r="BR86" s="59">
        <f t="shared" si="37"/>
        <v>0</v>
      </c>
      <c r="BS86" s="59" t="e">
        <f>#REF!+#REF!+AD86</f>
        <v>#REF!</v>
      </c>
      <c r="BT86" s="59">
        <f t="shared" si="38"/>
        <v>0</v>
      </c>
      <c r="BU86" s="59" t="e">
        <f>#REF!+#REF!+#REF!+#REF!+#REF!+#REF!+#REF!+#REF!+#REF!+#REF!</f>
        <v>#REF!</v>
      </c>
      <c r="BV86" s="59">
        <f t="shared" si="39"/>
        <v>0</v>
      </c>
      <c r="BW86" s="59">
        <f t="shared" si="40"/>
        <v>0</v>
      </c>
      <c r="BX86" s="59">
        <f t="shared" si="41"/>
        <v>0</v>
      </c>
      <c r="BY86" s="59">
        <f t="shared" si="42"/>
        <v>0</v>
      </c>
      <c r="BZ86" s="59">
        <f t="shared" si="43"/>
        <v>0</v>
      </c>
      <c r="CB86" s="59">
        <f t="shared" si="44"/>
        <v>1</v>
      </c>
      <c r="CD86" s="59" t="e">
        <f>AJ86+AK86+AC86+AM86+I86+AL86+#REF!+J86+AE86+AG86+AH86+L86+#REF!+N86+M86+#REF!+AQ86+#REF!+AF86+AI86+#REF!+AN86+AD86+AO86+P86+#REF!+AZ86+#REF!+AP86+#REF!+#REF!+#REF!+#REF!+BA86+#REF!+K86</f>
        <v>#REF!</v>
      </c>
      <c r="CF86" s="59">
        <f t="shared" si="45"/>
        <v>1</v>
      </c>
      <c r="CG86" s="59" t="e">
        <f t="shared" si="46"/>
        <v>#REF!</v>
      </c>
      <c r="CH86" s="59">
        <f t="shared" si="47"/>
        <v>0</v>
      </c>
      <c r="CJ86" s="59">
        <f t="shared" si="48"/>
        <v>1</v>
      </c>
      <c r="CK86" s="59" t="e">
        <f>#REF!+AE86+AG86+AH86+#REF!+#REF!+AQ86+#REF!+AI86+#REF!+AD86+P86+#REF!+#REF!+#REF!+#REF!+#REF!+#REF!+#REF!</f>
        <v>#REF!</v>
      </c>
      <c r="CL86" s="59">
        <f t="shared" si="49"/>
        <v>0</v>
      </c>
      <c r="CN86" s="59">
        <f t="shared" si="50"/>
        <v>1</v>
      </c>
      <c r="CO86" s="59">
        <f t="shared" si="51"/>
        <v>1</v>
      </c>
    </row>
    <row r="87" spans="1:93" s="59" customFormat="1" ht="14.4" x14ac:dyDescent="0.3">
      <c r="A87" s="60" t="s">
        <v>299</v>
      </c>
      <c r="B87" s="60" t="s">
        <v>384</v>
      </c>
      <c r="C87" s="60" t="s">
        <v>417</v>
      </c>
      <c r="D87" s="60" t="s">
        <v>82</v>
      </c>
      <c r="E87" s="60">
        <v>43.701031999999998</v>
      </c>
      <c r="F87" s="60">
        <v>-79.549473000000006</v>
      </c>
      <c r="G87" s="60">
        <v>8.9718560697484691</v>
      </c>
      <c r="H87" s="61">
        <v>43662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1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1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20">
        <v>0</v>
      </c>
      <c r="BB87" s="73"/>
      <c r="BC87" s="73"/>
      <c r="BD87" s="73"/>
      <c r="BE87" s="73"/>
      <c r="BF87" s="73"/>
      <c r="BG87" s="59">
        <f t="shared" si="34"/>
        <v>2</v>
      </c>
      <c r="BH87" s="59">
        <v>5</v>
      </c>
      <c r="BI87" s="59">
        <v>0</v>
      </c>
      <c r="BJ87" s="59">
        <v>7</v>
      </c>
      <c r="BP87" s="59">
        <f t="shared" si="35"/>
        <v>1</v>
      </c>
      <c r="BQ87" s="59">
        <f t="shared" si="36"/>
        <v>0</v>
      </c>
      <c r="BR87" s="59">
        <f t="shared" si="37"/>
        <v>0</v>
      </c>
      <c r="BS87" s="59" t="e">
        <f>#REF!+#REF!+AD87</f>
        <v>#REF!</v>
      </c>
      <c r="BT87" s="59">
        <f t="shared" si="38"/>
        <v>0</v>
      </c>
      <c r="BU87" s="59" t="e">
        <f>#REF!+#REF!+#REF!+#REF!+#REF!+#REF!+#REF!+#REF!+#REF!+#REF!</f>
        <v>#REF!</v>
      </c>
      <c r="BV87" s="59">
        <f t="shared" si="39"/>
        <v>0</v>
      </c>
      <c r="BW87" s="59">
        <f t="shared" si="40"/>
        <v>0</v>
      </c>
      <c r="BX87" s="59">
        <f t="shared" si="41"/>
        <v>0</v>
      </c>
      <c r="BY87" s="59">
        <f t="shared" si="42"/>
        <v>0</v>
      </c>
      <c r="BZ87" s="59">
        <f t="shared" si="43"/>
        <v>0</v>
      </c>
      <c r="CB87" s="59">
        <f t="shared" si="44"/>
        <v>1</v>
      </c>
      <c r="CD87" s="59" t="e">
        <f>AJ87+AK87+AC87+AM87+I87+AL87+#REF!+J87+AE87+AG87+AH87+L87+#REF!+N87+M87+#REF!+AQ87+#REF!+AF87+AI87+#REF!+AN87+AD87+AO87+P87+#REF!+AZ87+#REF!+AP87+#REF!+#REF!+#REF!+#REF!+BA87+#REF!+K87</f>
        <v>#REF!</v>
      </c>
      <c r="CF87" s="59">
        <f t="shared" si="45"/>
        <v>1</v>
      </c>
      <c r="CG87" s="59" t="e">
        <f t="shared" si="46"/>
        <v>#REF!</v>
      </c>
      <c r="CH87" s="59">
        <f t="shared" si="47"/>
        <v>0</v>
      </c>
      <c r="CJ87" s="59">
        <f t="shared" si="48"/>
        <v>1</v>
      </c>
      <c r="CK87" s="59" t="e">
        <f>#REF!+AE87+AG87+AH87+#REF!+#REF!+AQ87+#REF!+AI87+#REF!+AD87+P87+#REF!+#REF!+#REF!+#REF!+#REF!+#REF!+#REF!</f>
        <v>#REF!</v>
      </c>
      <c r="CL87" s="59">
        <f t="shared" si="49"/>
        <v>0</v>
      </c>
      <c r="CN87" s="59">
        <f t="shared" si="50"/>
        <v>1</v>
      </c>
      <c r="CO87" s="59">
        <f t="shared" si="51"/>
        <v>1</v>
      </c>
    </row>
    <row r="88" spans="1:93" s="59" customFormat="1" ht="14.4" x14ac:dyDescent="0.3">
      <c r="A88" s="60" t="s">
        <v>299</v>
      </c>
      <c r="B88" s="60" t="s">
        <v>384</v>
      </c>
      <c r="C88" s="60" t="s">
        <v>417</v>
      </c>
      <c r="D88" s="60" t="s">
        <v>83</v>
      </c>
      <c r="E88" s="60">
        <v>43.701031999999998</v>
      </c>
      <c r="F88" s="60">
        <v>-79.549473000000006</v>
      </c>
      <c r="G88" s="60">
        <v>8.9718560697484691</v>
      </c>
      <c r="H88" s="61">
        <v>43662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20">
        <v>0</v>
      </c>
      <c r="W88" s="20">
        <v>0</v>
      </c>
      <c r="X88" s="20">
        <v>0</v>
      </c>
      <c r="Y88" s="20">
        <v>0</v>
      </c>
      <c r="Z88" s="20">
        <v>1</v>
      </c>
      <c r="AA88" s="20">
        <v>0</v>
      </c>
      <c r="AB88" s="20">
        <v>0</v>
      </c>
      <c r="AC88" s="20">
        <v>0</v>
      </c>
      <c r="AD88" s="20">
        <v>0</v>
      </c>
      <c r="AE88" s="20">
        <v>0</v>
      </c>
      <c r="AF88" s="20">
        <v>0</v>
      </c>
      <c r="AG88" s="20">
        <v>0</v>
      </c>
      <c r="AH88" s="20">
        <v>0</v>
      </c>
      <c r="AI88" s="20">
        <v>0</v>
      </c>
      <c r="AJ88" s="20">
        <v>0</v>
      </c>
      <c r="AK88" s="20">
        <v>0</v>
      </c>
      <c r="AL88" s="20">
        <v>0</v>
      </c>
      <c r="AM88" s="20">
        <v>3</v>
      </c>
      <c r="AN88" s="20">
        <v>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20">
        <v>0</v>
      </c>
      <c r="AW88" s="20">
        <v>0</v>
      </c>
      <c r="AX88" s="20">
        <v>0</v>
      </c>
      <c r="AY88" s="20">
        <v>0</v>
      </c>
      <c r="AZ88" s="20">
        <v>0</v>
      </c>
      <c r="BA88" s="20">
        <v>0</v>
      </c>
      <c r="BB88" s="73"/>
      <c r="BC88" s="73"/>
      <c r="BD88" s="73"/>
      <c r="BE88" s="73"/>
      <c r="BF88" s="73"/>
      <c r="BG88" s="59">
        <f t="shared" si="34"/>
        <v>2</v>
      </c>
      <c r="BH88" s="59">
        <v>4</v>
      </c>
      <c r="BI88" s="59">
        <v>0</v>
      </c>
      <c r="BJ88" s="59">
        <v>6</v>
      </c>
      <c r="BP88" s="59">
        <f t="shared" si="35"/>
        <v>3</v>
      </c>
      <c r="BQ88" s="59">
        <f t="shared" si="36"/>
        <v>0</v>
      </c>
      <c r="BR88" s="59">
        <f t="shared" si="37"/>
        <v>0</v>
      </c>
      <c r="BS88" s="59" t="e">
        <f>#REF!+#REF!+AD88</f>
        <v>#REF!</v>
      </c>
      <c r="BT88" s="59">
        <f t="shared" si="38"/>
        <v>0</v>
      </c>
      <c r="BU88" s="59" t="e">
        <f>#REF!+#REF!+#REF!+#REF!+#REF!+#REF!+#REF!+#REF!+#REF!+#REF!</f>
        <v>#REF!</v>
      </c>
      <c r="BV88" s="59">
        <f t="shared" si="39"/>
        <v>0</v>
      </c>
      <c r="BW88" s="59">
        <f t="shared" si="40"/>
        <v>0</v>
      </c>
      <c r="BX88" s="59">
        <f t="shared" si="41"/>
        <v>0</v>
      </c>
      <c r="BY88" s="59">
        <f t="shared" si="42"/>
        <v>0</v>
      </c>
      <c r="BZ88" s="59">
        <f t="shared" si="43"/>
        <v>0</v>
      </c>
      <c r="CB88" s="59">
        <f t="shared" si="44"/>
        <v>3</v>
      </c>
      <c r="CD88" s="59" t="e">
        <f>AJ88+AK88+AC88+AM88+I88+AL88+#REF!+J88+AE88+AG88+AH88+L88+#REF!+N88+M88+#REF!+AQ88+#REF!+AF88+AI88+#REF!+AN88+AD88+AO88+P88+#REF!+AZ88+#REF!+AP88+#REF!+#REF!+#REF!+#REF!+BA88+#REF!+K88</f>
        <v>#REF!</v>
      </c>
      <c r="CF88" s="59">
        <f t="shared" si="45"/>
        <v>3</v>
      </c>
      <c r="CG88" s="59" t="e">
        <f t="shared" si="46"/>
        <v>#REF!</v>
      </c>
      <c r="CH88" s="59">
        <f t="shared" si="47"/>
        <v>0</v>
      </c>
      <c r="CJ88" s="59">
        <f t="shared" si="48"/>
        <v>3</v>
      </c>
      <c r="CK88" s="59" t="e">
        <f>#REF!+AE88+AG88+AH88+#REF!+#REF!+AQ88+#REF!+AI88+#REF!+AD88+P88+#REF!+#REF!+#REF!+#REF!+#REF!+#REF!+#REF!</f>
        <v>#REF!</v>
      </c>
      <c r="CL88" s="59">
        <f t="shared" si="49"/>
        <v>0</v>
      </c>
      <c r="CN88" s="59">
        <f t="shared" si="50"/>
        <v>1</v>
      </c>
      <c r="CO88" s="59">
        <f t="shared" si="51"/>
        <v>1</v>
      </c>
    </row>
    <row r="89" spans="1:93" s="59" customFormat="1" ht="14.4" x14ac:dyDescent="0.3">
      <c r="A89" s="60" t="s">
        <v>301</v>
      </c>
      <c r="B89" s="60" t="s">
        <v>385</v>
      </c>
      <c r="C89" s="60" t="s">
        <v>417</v>
      </c>
      <c r="D89" s="60" t="s">
        <v>79</v>
      </c>
      <c r="E89" s="60">
        <v>43.701431999999997</v>
      </c>
      <c r="F89" s="60">
        <v>-79.562510000000003</v>
      </c>
      <c r="G89" s="60">
        <v>9.5950252462272481</v>
      </c>
      <c r="H89" s="61">
        <v>43662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1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20">
        <v>0</v>
      </c>
      <c r="BB89" s="73"/>
      <c r="BC89" s="73"/>
      <c r="BD89" s="73"/>
      <c r="BE89" s="73"/>
      <c r="BF89" s="73"/>
      <c r="BG89" s="59">
        <f t="shared" si="34"/>
        <v>3</v>
      </c>
      <c r="BH89" s="59">
        <v>2</v>
      </c>
      <c r="BI89" s="59">
        <v>0</v>
      </c>
      <c r="BJ89" s="59">
        <v>5</v>
      </c>
      <c r="BP89" s="59">
        <f t="shared" si="35"/>
        <v>1</v>
      </c>
      <c r="BQ89" s="59">
        <f t="shared" si="36"/>
        <v>0</v>
      </c>
      <c r="BR89" s="59">
        <f t="shared" si="37"/>
        <v>0</v>
      </c>
      <c r="BS89" s="59" t="e">
        <f>#REF!+#REF!+AD89</f>
        <v>#REF!</v>
      </c>
      <c r="BT89" s="59">
        <f t="shared" si="38"/>
        <v>0</v>
      </c>
      <c r="BU89" s="59" t="e">
        <f>#REF!+#REF!+#REF!+#REF!+#REF!+#REF!+#REF!+#REF!+#REF!+#REF!</f>
        <v>#REF!</v>
      </c>
      <c r="BV89" s="59">
        <f t="shared" si="39"/>
        <v>0</v>
      </c>
      <c r="BW89" s="59">
        <f t="shared" si="40"/>
        <v>0</v>
      </c>
      <c r="BX89" s="59">
        <f t="shared" si="41"/>
        <v>0</v>
      </c>
      <c r="BY89" s="59">
        <f t="shared" si="42"/>
        <v>0</v>
      </c>
      <c r="BZ89" s="59">
        <f t="shared" si="43"/>
        <v>0</v>
      </c>
      <c r="CB89" s="59">
        <f t="shared" si="44"/>
        <v>1</v>
      </c>
      <c r="CD89" s="59" t="e">
        <f>AJ89+AK89+AC89+AM89+I89+AL89+#REF!+J89+AE89+AG89+AH89+L89+#REF!+N89+M89+#REF!+AQ89+#REF!+AF89+AI89+#REF!+AN89+AD89+AO89+P89+#REF!+AZ89+#REF!+AP89+#REF!+#REF!+#REF!+#REF!+BA89+#REF!+K89</f>
        <v>#REF!</v>
      </c>
      <c r="CF89" s="59">
        <f t="shared" si="45"/>
        <v>1</v>
      </c>
      <c r="CG89" s="59" t="e">
        <f t="shared" si="46"/>
        <v>#REF!</v>
      </c>
      <c r="CH89" s="59">
        <f t="shared" si="47"/>
        <v>0</v>
      </c>
      <c r="CJ89" s="59">
        <f t="shared" si="48"/>
        <v>1</v>
      </c>
      <c r="CK89" s="59" t="e">
        <f>#REF!+AE89+AG89+AH89+#REF!+#REF!+AQ89+#REF!+AI89+#REF!+AD89+P89+#REF!+#REF!+#REF!+#REF!+#REF!+#REF!+#REF!</f>
        <v>#REF!</v>
      </c>
      <c r="CL89" s="59">
        <f t="shared" si="49"/>
        <v>0</v>
      </c>
      <c r="CN89" s="59">
        <f t="shared" si="50"/>
        <v>1</v>
      </c>
      <c r="CO89" s="59">
        <f t="shared" si="51"/>
        <v>1</v>
      </c>
    </row>
    <row r="90" spans="1:93" s="59" customFormat="1" ht="14.4" x14ac:dyDescent="0.3">
      <c r="A90" s="60" t="s">
        <v>301</v>
      </c>
      <c r="B90" s="60" t="s">
        <v>385</v>
      </c>
      <c r="C90" s="60" t="s">
        <v>417</v>
      </c>
      <c r="D90" s="60" t="s">
        <v>82</v>
      </c>
      <c r="E90" s="60">
        <v>43.701431999999997</v>
      </c>
      <c r="F90" s="60">
        <v>-79.562510000000003</v>
      </c>
      <c r="G90" s="60">
        <v>9.5950252462272481</v>
      </c>
      <c r="H90" s="61">
        <v>43662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20">
        <v>0</v>
      </c>
      <c r="BB90" s="73"/>
      <c r="BC90" s="73"/>
      <c r="BD90" s="73"/>
      <c r="BE90" s="73"/>
      <c r="BF90" s="73"/>
      <c r="BG90" s="59">
        <f t="shared" si="34"/>
        <v>0</v>
      </c>
      <c r="BH90" s="59">
        <v>3</v>
      </c>
      <c r="BI90" s="59">
        <v>0</v>
      </c>
      <c r="BJ90" s="59">
        <v>3</v>
      </c>
      <c r="BP90" s="59">
        <f t="shared" si="35"/>
        <v>0</v>
      </c>
      <c r="BQ90" s="59">
        <f t="shared" si="36"/>
        <v>0</v>
      </c>
      <c r="BR90" s="59">
        <f t="shared" si="37"/>
        <v>0</v>
      </c>
      <c r="BS90" s="59" t="e">
        <f>#REF!+#REF!+AD90</f>
        <v>#REF!</v>
      </c>
      <c r="BT90" s="59">
        <f t="shared" si="38"/>
        <v>0</v>
      </c>
      <c r="BU90" s="59" t="e">
        <f>#REF!+#REF!+#REF!+#REF!+#REF!+#REF!+#REF!+#REF!+#REF!+#REF!</f>
        <v>#REF!</v>
      </c>
      <c r="BV90" s="59">
        <f t="shared" si="39"/>
        <v>0</v>
      </c>
      <c r="BW90" s="59">
        <f t="shared" si="40"/>
        <v>0</v>
      </c>
      <c r="BX90" s="59">
        <f t="shared" si="41"/>
        <v>0</v>
      </c>
      <c r="BY90" s="59">
        <f t="shared" si="42"/>
        <v>0</v>
      </c>
      <c r="BZ90" s="59">
        <f t="shared" si="43"/>
        <v>0</v>
      </c>
      <c r="CB90" s="59">
        <f t="shared" si="44"/>
        <v>0</v>
      </c>
      <c r="CD90" s="59" t="e">
        <f>AJ90+AK90+AC90+AM90+I90+AL90+#REF!+J90+AE90+AG90+AH90+L90+#REF!+N90+M90+#REF!+AQ90+#REF!+AF90+AI90+#REF!+AN90+AD90+AO90+P90+#REF!+AZ90+#REF!+AP90+#REF!+#REF!+#REF!+#REF!+BA90+#REF!+K90</f>
        <v>#REF!</v>
      </c>
      <c r="CF90" s="59">
        <f t="shared" si="45"/>
        <v>0</v>
      </c>
      <c r="CG90" s="59" t="e">
        <f t="shared" si="46"/>
        <v>#REF!</v>
      </c>
      <c r="CH90" s="59">
        <f t="shared" si="47"/>
        <v>0</v>
      </c>
      <c r="CJ90" s="59">
        <f t="shared" si="48"/>
        <v>0</v>
      </c>
      <c r="CK90" s="59" t="e">
        <f>#REF!+AE90+AG90+AH90+#REF!+#REF!+AQ90+#REF!+AI90+#REF!+AD90+P90+#REF!+#REF!+#REF!+#REF!+#REF!+#REF!+#REF!</f>
        <v>#REF!</v>
      </c>
      <c r="CL90" s="59">
        <f t="shared" si="49"/>
        <v>0</v>
      </c>
      <c r="CN90" s="59">
        <f t="shared" si="50"/>
        <v>0</v>
      </c>
      <c r="CO90" s="59">
        <f t="shared" si="51"/>
        <v>0</v>
      </c>
    </row>
    <row r="91" spans="1:93" s="59" customFormat="1" ht="14.4" x14ac:dyDescent="0.3">
      <c r="A91" s="60" t="s">
        <v>301</v>
      </c>
      <c r="B91" s="60" t="s">
        <v>385</v>
      </c>
      <c r="C91" s="60" t="s">
        <v>417</v>
      </c>
      <c r="D91" s="60" t="s">
        <v>83</v>
      </c>
      <c r="E91" s="60">
        <v>43.701431999999997</v>
      </c>
      <c r="F91" s="60">
        <v>-79.562510000000003</v>
      </c>
      <c r="G91" s="60">
        <v>9.5950252462272481</v>
      </c>
      <c r="H91" s="61">
        <v>43662</v>
      </c>
      <c r="I91" s="20">
        <v>0</v>
      </c>
      <c r="J91" s="20">
        <v>0</v>
      </c>
      <c r="K91" s="20">
        <v>0</v>
      </c>
      <c r="L91" s="20">
        <v>0</v>
      </c>
      <c r="M91" s="20">
        <v>0</v>
      </c>
      <c r="N91" s="20">
        <v>0</v>
      </c>
      <c r="O91" s="20">
        <v>0</v>
      </c>
      <c r="P91" s="20">
        <v>0</v>
      </c>
      <c r="Q91" s="20">
        <v>0</v>
      </c>
      <c r="R91" s="20">
        <v>1</v>
      </c>
      <c r="S91" s="20">
        <v>0</v>
      </c>
      <c r="T91" s="20">
        <v>0</v>
      </c>
      <c r="U91" s="20">
        <v>0</v>
      </c>
      <c r="V91" s="20">
        <v>0</v>
      </c>
      <c r="W91" s="20">
        <v>0</v>
      </c>
      <c r="X91" s="20">
        <v>0</v>
      </c>
      <c r="Y91" s="20">
        <v>0</v>
      </c>
      <c r="Z91" s="20">
        <v>0</v>
      </c>
      <c r="AA91" s="20">
        <v>0</v>
      </c>
      <c r="AB91" s="20">
        <v>0</v>
      </c>
      <c r="AC91" s="20">
        <v>0</v>
      </c>
      <c r="AD91" s="20">
        <v>0</v>
      </c>
      <c r="AE91" s="20">
        <v>0</v>
      </c>
      <c r="AF91" s="20">
        <v>0</v>
      </c>
      <c r="AG91" s="20">
        <v>0</v>
      </c>
      <c r="AH91" s="20">
        <v>0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20">
        <v>0</v>
      </c>
      <c r="AO91" s="20">
        <v>0</v>
      </c>
      <c r="AP91" s="20">
        <v>1</v>
      </c>
      <c r="AQ91" s="20">
        <v>0</v>
      </c>
      <c r="AR91" s="20">
        <v>0</v>
      </c>
      <c r="AS91" s="20">
        <v>0</v>
      </c>
      <c r="AT91" s="20">
        <v>0</v>
      </c>
      <c r="AU91" s="20">
        <v>2</v>
      </c>
      <c r="AV91" s="20">
        <v>1</v>
      </c>
      <c r="AW91" s="20">
        <v>0</v>
      </c>
      <c r="AX91" s="20">
        <v>0</v>
      </c>
      <c r="AY91" s="20">
        <v>0</v>
      </c>
      <c r="AZ91" s="20">
        <v>0</v>
      </c>
      <c r="BA91" s="20">
        <v>0</v>
      </c>
      <c r="BB91" s="73"/>
      <c r="BC91" s="73"/>
      <c r="BD91" s="73"/>
      <c r="BE91" s="73"/>
      <c r="BF91" s="73"/>
      <c r="BG91" s="59">
        <f t="shared" si="34"/>
        <v>0</v>
      </c>
      <c r="BH91" s="59">
        <v>3</v>
      </c>
      <c r="BI91" s="59">
        <v>0</v>
      </c>
      <c r="BJ91" s="59">
        <v>3</v>
      </c>
      <c r="BL91" s="59" t="s">
        <v>163</v>
      </c>
      <c r="BP91" s="59">
        <f t="shared" si="35"/>
        <v>1</v>
      </c>
      <c r="BQ91" s="59">
        <f t="shared" si="36"/>
        <v>0</v>
      </c>
      <c r="BR91" s="59">
        <f t="shared" si="37"/>
        <v>0</v>
      </c>
      <c r="BS91" s="59" t="e">
        <f>#REF!+#REF!+AD91</f>
        <v>#REF!</v>
      </c>
      <c r="BT91" s="59">
        <f t="shared" si="38"/>
        <v>0</v>
      </c>
      <c r="BU91" s="59" t="e">
        <f>#REF!+#REF!+#REF!+#REF!+#REF!+#REF!+#REF!+#REF!+#REF!+#REF!</f>
        <v>#REF!</v>
      </c>
      <c r="BV91" s="59">
        <f t="shared" si="39"/>
        <v>1</v>
      </c>
      <c r="BW91" s="59">
        <f t="shared" si="40"/>
        <v>2</v>
      </c>
      <c r="BX91" s="59">
        <f t="shared" si="41"/>
        <v>2</v>
      </c>
      <c r="BY91" s="59">
        <f t="shared" si="42"/>
        <v>3</v>
      </c>
      <c r="BZ91" s="59">
        <f t="shared" si="43"/>
        <v>0</v>
      </c>
      <c r="CB91" s="59">
        <f t="shared" si="44"/>
        <v>4</v>
      </c>
      <c r="CD91" s="59" t="e">
        <f>AJ91+AK91+AC91+AM91+I91+AL91+#REF!+J91+AE91+AG91+AH91+L91+#REF!+N91+M91+#REF!+AQ91+#REF!+AF91+AI91+#REF!+AN91+AD91+AO91+P91+#REF!+AZ91+#REF!+AP91+#REF!+#REF!+#REF!+#REF!+BA91+#REF!+K91</f>
        <v>#REF!</v>
      </c>
      <c r="CF91" s="59">
        <f t="shared" si="45"/>
        <v>1</v>
      </c>
      <c r="CG91" s="59" t="e">
        <f t="shared" si="46"/>
        <v>#REF!</v>
      </c>
      <c r="CH91" s="59">
        <f t="shared" si="47"/>
        <v>0</v>
      </c>
      <c r="CJ91" s="59">
        <f t="shared" si="48"/>
        <v>1</v>
      </c>
      <c r="CK91" s="59" t="e">
        <f>#REF!+AE91+AG91+AH91+#REF!+#REF!+AQ91+#REF!+AI91+#REF!+AD91+P91+#REF!+#REF!+#REF!+#REF!+#REF!+#REF!+#REF!</f>
        <v>#REF!</v>
      </c>
      <c r="CL91" s="59">
        <f t="shared" si="49"/>
        <v>0</v>
      </c>
      <c r="CN91" s="59">
        <f t="shared" si="50"/>
        <v>7</v>
      </c>
      <c r="CO91" s="59">
        <f t="shared" si="51"/>
        <v>5</v>
      </c>
    </row>
    <row r="92" spans="1:93" s="59" customFormat="1" ht="14.4" x14ac:dyDescent="0.3">
      <c r="A92" s="60" t="s">
        <v>302</v>
      </c>
      <c r="B92" s="60" t="s">
        <v>386</v>
      </c>
      <c r="C92" s="60" t="s">
        <v>417</v>
      </c>
      <c r="D92" s="60" t="s">
        <v>79</v>
      </c>
      <c r="E92" s="60">
        <v>43.690086000000001</v>
      </c>
      <c r="F92" s="60">
        <v>-79.572325000000006</v>
      </c>
      <c r="G92" s="60">
        <v>9.8464345371816666</v>
      </c>
      <c r="H92" s="61">
        <v>43662</v>
      </c>
      <c r="I92" s="20">
        <v>0</v>
      </c>
      <c r="J92" s="20">
        <v>0</v>
      </c>
      <c r="K92" s="20">
        <v>0</v>
      </c>
      <c r="L92" s="20">
        <v>0</v>
      </c>
      <c r="M92" s="20">
        <v>0</v>
      </c>
      <c r="N92" s="20">
        <v>0</v>
      </c>
      <c r="O92" s="20">
        <v>0</v>
      </c>
      <c r="P92" s="20">
        <v>0</v>
      </c>
      <c r="Q92" s="20">
        <v>0</v>
      </c>
      <c r="R92" s="20">
        <v>0</v>
      </c>
      <c r="S92" s="20">
        <v>0</v>
      </c>
      <c r="T92" s="20">
        <v>0</v>
      </c>
      <c r="U92" s="20">
        <v>0</v>
      </c>
      <c r="V92" s="20">
        <v>0</v>
      </c>
      <c r="W92" s="20">
        <v>0</v>
      </c>
      <c r="X92" s="20">
        <v>0</v>
      </c>
      <c r="Y92" s="20">
        <v>0</v>
      </c>
      <c r="Z92" s="20">
        <v>0</v>
      </c>
      <c r="AA92" s="20">
        <v>0</v>
      </c>
      <c r="AB92" s="20">
        <v>0</v>
      </c>
      <c r="AC92" s="20">
        <v>0</v>
      </c>
      <c r="AD92" s="20">
        <v>0</v>
      </c>
      <c r="AE92" s="20">
        <v>0</v>
      </c>
      <c r="AF92" s="20">
        <v>0</v>
      </c>
      <c r="AG92" s="20">
        <v>0</v>
      </c>
      <c r="AH92" s="20">
        <v>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20">
        <v>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20">
        <v>0</v>
      </c>
      <c r="AW92" s="20">
        <v>0</v>
      </c>
      <c r="AX92" s="20">
        <v>0</v>
      </c>
      <c r="AY92" s="20">
        <v>0</v>
      </c>
      <c r="AZ92" s="20">
        <v>0</v>
      </c>
      <c r="BA92" s="20">
        <v>0</v>
      </c>
      <c r="BB92" s="73"/>
      <c r="BC92" s="73"/>
      <c r="BD92" s="73"/>
      <c r="BE92" s="73"/>
      <c r="BF92" s="73"/>
      <c r="BG92" s="59">
        <f t="shared" si="34"/>
        <v>1</v>
      </c>
      <c r="BH92" s="59">
        <v>5</v>
      </c>
      <c r="BI92" s="59">
        <v>0</v>
      </c>
      <c r="BJ92" s="59">
        <v>6</v>
      </c>
      <c r="BP92" s="59">
        <f t="shared" si="35"/>
        <v>0</v>
      </c>
      <c r="BQ92" s="59">
        <f t="shared" si="36"/>
        <v>0</v>
      </c>
      <c r="BR92" s="59">
        <f t="shared" si="37"/>
        <v>0</v>
      </c>
      <c r="BS92" s="59" t="e">
        <f>#REF!+#REF!+AD92</f>
        <v>#REF!</v>
      </c>
      <c r="BT92" s="59">
        <f t="shared" si="38"/>
        <v>0</v>
      </c>
      <c r="BU92" s="59" t="e">
        <f>#REF!+#REF!+#REF!+#REF!+#REF!+#REF!+#REF!+#REF!+#REF!+#REF!</f>
        <v>#REF!</v>
      </c>
      <c r="BV92" s="59">
        <f t="shared" si="39"/>
        <v>0</v>
      </c>
      <c r="BW92" s="59">
        <f t="shared" si="40"/>
        <v>0</v>
      </c>
      <c r="BX92" s="59">
        <f t="shared" si="41"/>
        <v>0</v>
      </c>
      <c r="BY92" s="59">
        <f t="shared" si="42"/>
        <v>0</v>
      </c>
      <c r="BZ92" s="59">
        <f t="shared" si="43"/>
        <v>0</v>
      </c>
      <c r="CB92" s="59">
        <f t="shared" si="44"/>
        <v>0</v>
      </c>
      <c r="CD92" s="59" t="e">
        <f>AJ92+AK92+AC92+AM92+I92+AL92+#REF!+J92+AE92+AG92+AH92+L92+#REF!+N92+M92+#REF!+AQ92+#REF!+AF92+AI92+#REF!+AN92+AD92+AO92+P92+#REF!+AZ92+#REF!+AP92+#REF!+#REF!+#REF!+#REF!+BA92+#REF!+K92</f>
        <v>#REF!</v>
      </c>
      <c r="CF92" s="59">
        <f t="shared" si="45"/>
        <v>0</v>
      </c>
      <c r="CG92" s="59" t="e">
        <f t="shared" si="46"/>
        <v>#REF!</v>
      </c>
      <c r="CH92" s="59">
        <f t="shared" si="47"/>
        <v>0</v>
      </c>
      <c r="CJ92" s="59">
        <f t="shared" si="48"/>
        <v>0</v>
      </c>
      <c r="CK92" s="59" t="e">
        <f>#REF!+AE92+AG92+AH92+#REF!+#REF!+AQ92+#REF!+AI92+#REF!+AD92+P92+#REF!+#REF!+#REF!+#REF!+#REF!+#REF!+#REF!</f>
        <v>#REF!</v>
      </c>
      <c r="CL92" s="59">
        <f t="shared" si="49"/>
        <v>0</v>
      </c>
      <c r="CN92" s="59">
        <f t="shared" si="50"/>
        <v>0</v>
      </c>
      <c r="CO92" s="59">
        <f t="shared" si="51"/>
        <v>0</v>
      </c>
    </row>
    <row r="93" spans="1:93" s="59" customFormat="1" ht="14.4" x14ac:dyDescent="0.3">
      <c r="A93" s="60" t="s">
        <v>302</v>
      </c>
      <c r="B93" s="60" t="s">
        <v>386</v>
      </c>
      <c r="C93" s="60" t="s">
        <v>417</v>
      </c>
      <c r="D93" s="60" t="s">
        <v>82</v>
      </c>
      <c r="E93" s="60">
        <v>43.690086000000001</v>
      </c>
      <c r="F93" s="60">
        <v>-79.572325000000006</v>
      </c>
      <c r="G93" s="60">
        <v>9.8464345371816666</v>
      </c>
      <c r="H93" s="61">
        <v>43662</v>
      </c>
      <c r="I93" s="20">
        <v>0</v>
      </c>
      <c r="J93" s="20">
        <v>0</v>
      </c>
      <c r="K93" s="20">
        <v>0</v>
      </c>
      <c r="L93" s="20">
        <v>0</v>
      </c>
      <c r="M93" s="20">
        <v>0</v>
      </c>
      <c r="N93" s="20">
        <v>0</v>
      </c>
      <c r="O93" s="20">
        <v>0</v>
      </c>
      <c r="P93" s="20">
        <v>0</v>
      </c>
      <c r="Q93" s="20">
        <v>0</v>
      </c>
      <c r="R93" s="20">
        <v>0</v>
      </c>
      <c r="S93" s="20">
        <v>0</v>
      </c>
      <c r="T93" s="20">
        <v>0</v>
      </c>
      <c r="U93" s="20">
        <v>0</v>
      </c>
      <c r="V93" s="20">
        <v>0</v>
      </c>
      <c r="W93" s="20">
        <v>0</v>
      </c>
      <c r="X93" s="20">
        <v>0</v>
      </c>
      <c r="Y93" s="20">
        <v>0</v>
      </c>
      <c r="Z93" s="20">
        <v>0</v>
      </c>
      <c r="AA93" s="20">
        <v>0</v>
      </c>
      <c r="AB93" s="20">
        <v>0</v>
      </c>
      <c r="AC93" s="20">
        <v>0</v>
      </c>
      <c r="AD93" s="20">
        <v>0</v>
      </c>
      <c r="AE93" s="20">
        <v>0</v>
      </c>
      <c r="AF93" s="20">
        <v>0</v>
      </c>
      <c r="AG93" s="20">
        <v>0</v>
      </c>
      <c r="AH93" s="20">
        <v>0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20">
        <v>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20">
        <v>0</v>
      </c>
      <c r="AW93" s="20">
        <v>0</v>
      </c>
      <c r="AX93" s="20">
        <v>0</v>
      </c>
      <c r="AY93" s="20">
        <v>0</v>
      </c>
      <c r="AZ93" s="20">
        <v>0</v>
      </c>
      <c r="BA93" s="20">
        <v>0</v>
      </c>
      <c r="BB93" s="73"/>
      <c r="BC93" s="73"/>
      <c r="BD93" s="73"/>
      <c r="BE93" s="73"/>
      <c r="BF93" s="73"/>
      <c r="BG93" s="59">
        <f t="shared" si="34"/>
        <v>1</v>
      </c>
      <c r="BH93" s="59">
        <v>3</v>
      </c>
      <c r="BI93" s="59">
        <v>0</v>
      </c>
      <c r="BJ93" s="59">
        <v>4</v>
      </c>
      <c r="BP93" s="59">
        <f t="shared" si="35"/>
        <v>0</v>
      </c>
      <c r="BQ93" s="59">
        <f t="shared" si="36"/>
        <v>0</v>
      </c>
      <c r="BR93" s="59">
        <f t="shared" si="37"/>
        <v>0</v>
      </c>
      <c r="BS93" s="59" t="e">
        <f>#REF!+#REF!+AD93</f>
        <v>#REF!</v>
      </c>
      <c r="BT93" s="59">
        <f t="shared" si="38"/>
        <v>0</v>
      </c>
      <c r="BU93" s="59" t="e">
        <f>#REF!+#REF!+#REF!+#REF!+#REF!+#REF!+#REF!+#REF!+#REF!+#REF!</f>
        <v>#REF!</v>
      </c>
      <c r="BV93" s="59">
        <f t="shared" si="39"/>
        <v>0</v>
      </c>
      <c r="BW93" s="59">
        <f t="shared" si="40"/>
        <v>0</v>
      </c>
      <c r="BX93" s="59">
        <f t="shared" si="41"/>
        <v>0</v>
      </c>
      <c r="BY93" s="59">
        <f t="shared" si="42"/>
        <v>0</v>
      </c>
      <c r="BZ93" s="59">
        <f t="shared" si="43"/>
        <v>0</v>
      </c>
      <c r="CB93" s="59">
        <f t="shared" si="44"/>
        <v>0</v>
      </c>
      <c r="CD93" s="59" t="e">
        <f>AJ93+AK93+AC93+AM93+I93+AL93+#REF!+J93+AE93+AG93+AH93+L93+#REF!+N93+M93+#REF!+AQ93+#REF!+AF93+AI93+#REF!+AN93+AD93+AO93+P93+#REF!+AZ93+#REF!+AP93+#REF!+#REF!+#REF!+#REF!+BA93+#REF!+K93</f>
        <v>#REF!</v>
      </c>
      <c r="CF93" s="59">
        <f t="shared" si="45"/>
        <v>0</v>
      </c>
      <c r="CG93" s="59" t="e">
        <f t="shared" si="46"/>
        <v>#REF!</v>
      </c>
      <c r="CH93" s="59">
        <f t="shared" si="47"/>
        <v>0</v>
      </c>
      <c r="CJ93" s="59">
        <f t="shared" si="48"/>
        <v>0</v>
      </c>
      <c r="CK93" s="59" t="e">
        <f>#REF!+AE93+AG93+AH93+#REF!+#REF!+AQ93+#REF!+AI93+#REF!+AD93+P93+#REF!+#REF!+#REF!+#REF!+#REF!+#REF!+#REF!</f>
        <v>#REF!</v>
      </c>
      <c r="CL93" s="59">
        <f t="shared" si="49"/>
        <v>0</v>
      </c>
      <c r="CN93" s="59">
        <f t="shared" si="50"/>
        <v>0</v>
      </c>
      <c r="CO93" s="59">
        <f t="shared" si="51"/>
        <v>0</v>
      </c>
    </row>
    <row r="94" spans="1:93" s="59" customFormat="1" ht="14.4" x14ac:dyDescent="0.3">
      <c r="A94" s="60" t="s">
        <v>302</v>
      </c>
      <c r="B94" s="60" t="s">
        <v>386</v>
      </c>
      <c r="C94" s="60" t="s">
        <v>417</v>
      </c>
      <c r="D94" s="60" t="s">
        <v>83</v>
      </c>
      <c r="E94" s="60">
        <v>43.690086000000001</v>
      </c>
      <c r="F94" s="60">
        <v>-79.572325000000006</v>
      </c>
      <c r="G94" s="60">
        <v>9.8464345371816666</v>
      </c>
      <c r="H94" s="61">
        <v>43662</v>
      </c>
      <c r="I94" s="20">
        <v>0</v>
      </c>
      <c r="J94" s="20">
        <v>0</v>
      </c>
      <c r="K94" s="20">
        <v>0</v>
      </c>
      <c r="L94" s="20">
        <v>0</v>
      </c>
      <c r="M94" s="20">
        <v>0</v>
      </c>
      <c r="N94" s="20">
        <v>0</v>
      </c>
      <c r="O94" s="20">
        <v>0</v>
      </c>
      <c r="P94" s="20">
        <v>0</v>
      </c>
      <c r="Q94" s="20">
        <v>0</v>
      </c>
      <c r="R94" s="20">
        <v>0</v>
      </c>
      <c r="S94" s="20">
        <v>0</v>
      </c>
      <c r="T94" s="20">
        <v>0</v>
      </c>
      <c r="U94" s="20">
        <v>0</v>
      </c>
      <c r="V94" s="20">
        <v>0</v>
      </c>
      <c r="W94" s="20">
        <v>0</v>
      </c>
      <c r="X94" s="20">
        <v>0</v>
      </c>
      <c r="Y94" s="20">
        <v>0</v>
      </c>
      <c r="Z94" s="20">
        <v>0</v>
      </c>
      <c r="AA94" s="20">
        <v>0</v>
      </c>
      <c r="AB94" s="20">
        <v>0</v>
      </c>
      <c r="AC94" s="20">
        <v>0</v>
      </c>
      <c r="AD94" s="20">
        <v>0</v>
      </c>
      <c r="AE94" s="20">
        <v>0</v>
      </c>
      <c r="AF94" s="20">
        <v>0</v>
      </c>
      <c r="AG94" s="20">
        <v>0</v>
      </c>
      <c r="AH94" s="20">
        <v>0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20">
        <v>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20">
        <v>0</v>
      </c>
      <c r="AW94" s="20">
        <v>0</v>
      </c>
      <c r="AX94" s="20">
        <v>0</v>
      </c>
      <c r="AY94" s="20">
        <v>0</v>
      </c>
      <c r="AZ94" s="20">
        <v>0</v>
      </c>
      <c r="BA94" s="20">
        <v>0</v>
      </c>
      <c r="BB94" s="73"/>
      <c r="BC94" s="73"/>
      <c r="BD94" s="73"/>
      <c r="BE94" s="73"/>
      <c r="BF94" s="73"/>
      <c r="BG94" s="59">
        <f t="shared" si="34"/>
        <v>1</v>
      </c>
      <c r="BH94" s="59">
        <v>2</v>
      </c>
      <c r="BI94" s="59">
        <v>0</v>
      </c>
      <c r="BJ94" s="59">
        <v>3</v>
      </c>
      <c r="BP94" s="59">
        <f t="shared" si="35"/>
        <v>0</v>
      </c>
      <c r="BQ94" s="59">
        <f t="shared" si="36"/>
        <v>0</v>
      </c>
      <c r="BR94" s="59">
        <f t="shared" si="37"/>
        <v>0</v>
      </c>
      <c r="BS94" s="59" t="e">
        <f>#REF!+#REF!+AD94</f>
        <v>#REF!</v>
      </c>
      <c r="BT94" s="59">
        <f t="shared" si="38"/>
        <v>0</v>
      </c>
      <c r="BU94" s="59" t="e">
        <f>#REF!+#REF!+#REF!+#REF!+#REF!+#REF!+#REF!+#REF!+#REF!+#REF!</f>
        <v>#REF!</v>
      </c>
      <c r="BV94" s="59">
        <f t="shared" si="39"/>
        <v>0</v>
      </c>
      <c r="BW94" s="59">
        <f t="shared" si="40"/>
        <v>0</v>
      </c>
      <c r="BX94" s="59">
        <f t="shared" si="41"/>
        <v>0</v>
      </c>
      <c r="BY94" s="59">
        <f t="shared" si="42"/>
        <v>0</v>
      </c>
      <c r="BZ94" s="59">
        <f t="shared" si="43"/>
        <v>0</v>
      </c>
      <c r="CB94" s="59">
        <f t="shared" si="44"/>
        <v>0</v>
      </c>
      <c r="CD94" s="59" t="e">
        <f>AJ94+AK94+AC94+AM94+I94+AL94+#REF!+J94+AE94+AG94+AH94+L94+#REF!+N94+M94+#REF!+AQ94+#REF!+AF94+AI94+#REF!+AN94+AD94+AO94+P94+#REF!+AZ94+#REF!+AP94+#REF!+#REF!+#REF!+#REF!+BA94+#REF!+K94</f>
        <v>#REF!</v>
      </c>
      <c r="CF94" s="59">
        <f t="shared" si="45"/>
        <v>0</v>
      </c>
      <c r="CG94" s="59" t="e">
        <f t="shared" si="46"/>
        <v>#REF!</v>
      </c>
      <c r="CH94" s="59">
        <f t="shared" si="47"/>
        <v>0</v>
      </c>
      <c r="CJ94" s="59">
        <f t="shared" si="48"/>
        <v>0</v>
      </c>
      <c r="CK94" s="59" t="e">
        <f>#REF!+AE94+AG94+AH94+#REF!+#REF!+AQ94+#REF!+AI94+#REF!+AD94+P94+#REF!+#REF!+#REF!+#REF!+#REF!+#REF!+#REF!</f>
        <v>#REF!</v>
      </c>
      <c r="CL94" s="59">
        <f t="shared" si="49"/>
        <v>0</v>
      </c>
      <c r="CN94" s="59">
        <f t="shared" si="50"/>
        <v>0</v>
      </c>
      <c r="CO94" s="59">
        <f t="shared" si="51"/>
        <v>0</v>
      </c>
    </row>
    <row r="95" spans="1:93" s="59" customFormat="1" ht="14.4" x14ac:dyDescent="0.3">
      <c r="A95" s="60" t="s">
        <v>303</v>
      </c>
      <c r="B95" s="60" t="s">
        <v>387</v>
      </c>
      <c r="C95" s="60" t="s">
        <v>417</v>
      </c>
      <c r="D95" s="60" t="s">
        <v>79</v>
      </c>
      <c r="E95" s="60">
        <v>43.675131</v>
      </c>
      <c r="F95" s="60">
        <v>-79.571574999999996</v>
      </c>
      <c r="G95" s="60">
        <v>9.6180329509526974</v>
      </c>
      <c r="H95" s="61">
        <v>43662</v>
      </c>
      <c r="I95" s="20">
        <v>0</v>
      </c>
      <c r="J95" s="20">
        <v>0</v>
      </c>
      <c r="K95" s="20">
        <v>0</v>
      </c>
      <c r="L95" s="20">
        <v>0</v>
      </c>
      <c r="M95" s="20">
        <v>0</v>
      </c>
      <c r="N95" s="20">
        <v>0</v>
      </c>
      <c r="O95" s="20">
        <v>0</v>
      </c>
      <c r="P95" s="20">
        <v>0</v>
      </c>
      <c r="Q95" s="20">
        <v>0</v>
      </c>
      <c r="R95" s="20">
        <v>0</v>
      </c>
      <c r="S95" s="20">
        <v>0</v>
      </c>
      <c r="T95" s="20">
        <v>0</v>
      </c>
      <c r="U95" s="20">
        <v>0</v>
      </c>
      <c r="V95" s="20">
        <v>0</v>
      </c>
      <c r="W95" s="20">
        <v>0</v>
      </c>
      <c r="X95" s="20">
        <v>0</v>
      </c>
      <c r="Y95" s="20">
        <v>0</v>
      </c>
      <c r="Z95" s="20">
        <v>0</v>
      </c>
      <c r="AA95" s="20">
        <v>0</v>
      </c>
      <c r="AB95" s="20">
        <v>0</v>
      </c>
      <c r="AC95" s="20">
        <v>0</v>
      </c>
      <c r="AD95" s="20">
        <v>0</v>
      </c>
      <c r="AE95" s="20">
        <v>0</v>
      </c>
      <c r="AF95" s="20">
        <v>0</v>
      </c>
      <c r="AG95" s="20">
        <v>0</v>
      </c>
      <c r="AH95" s="20">
        <v>0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20">
        <v>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20">
        <v>0</v>
      </c>
      <c r="AW95" s="20">
        <v>0</v>
      </c>
      <c r="AX95" s="20">
        <v>0</v>
      </c>
      <c r="AY95" s="20">
        <v>0</v>
      </c>
      <c r="AZ95" s="20">
        <v>0</v>
      </c>
      <c r="BA95" s="20">
        <v>0</v>
      </c>
      <c r="BB95" s="73"/>
      <c r="BC95" s="73"/>
      <c r="BD95" s="73"/>
      <c r="BE95" s="73"/>
      <c r="BF95" s="73"/>
      <c r="BG95" s="59">
        <f t="shared" si="34"/>
        <v>0</v>
      </c>
      <c r="BH95" s="59">
        <v>3</v>
      </c>
      <c r="BI95" s="59">
        <v>0</v>
      </c>
      <c r="BJ95" s="59">
        <v>3</v>
      </c>
      <c r="BL95" s="59" t="s">
        <v>166</v>
      </c>
      <c r="BP95" s="59">
        <f t="shared" si="35"/>
        <v>0</v>
      </c>
      <c r="BQ95" s="59">
        <f t="shared" si="36"/>
        <v>0</v>
      </c>
      <c r="BR95" s="59">
        <f t="shared" si="37"/>
        <v>0</v>
      </c>
      <c r="BS95" s="59" t="e">
        <f>#REF!+#REF!+AD95</f>
        <v>#REF!</v>
      </c>
      <c r="BT95" s="59">
        <f t="shared" si="38"/>
        <v>0</v>
      </c>
      <c r="BU95" s="59" t="e">
        <f>#REF!+#REF!+#REF!+#REF!+#REF!+#REF!+#REF!+#REF!+#REF!+#REF!</f>
        <v>#REF!</v>
      </c>
      <c r="BV95" s="59">
        <f t="shared" si="39"/>
        <v>0</v>
      </c>
      <c r="BW95" s="59">
        <f t="shared" si="40"/>
        <v>0</v>
      </c>
      <c r="BX95" s="59">
        <f t="shared" si="41"/>
        <v>0</v>
      </c>
      <c r="BY95" s="59">
        <f t="shared" si="42"/>
        <v>0</v>
      </c>
      <c r="BZ95" s="59">
        <f t="shared" si="43"/>
        <v>0</v>
      </c>
      <c r="CB95" s="59">
        <f t="shared" si="44"/>
        <v>0</v>
      </c>
      <c r="CD95" s="59" t="e">
        <f>AJ95+AK95+AC95+AM95+I95+AL95+#REF!+J95+AE95+AG95+AH95+L95+#REF!+N95+M95+#REF!+AQ95+#REF!+AF95+AI95+#REF!+AN95+AD95+AO95+P95+#REF!+AZ95+#REF!+AP95+#REF!+#REF!+#REF!+#REF!+BA95+#REF!+K95</f>
        <v>#REF!</v>
      </c>
      <c r="CF95" s="59">
        <f t="shared" si="45"/>
        <v>0</v>
      </c>
      <c r="CG95" s="59" t="e">
        <f t="shared" si="46"/>
        <v>#REF!</v>
      </c>
      <c r="CH95" s="59">
        <f t="shared" si="47"/>
        <v>0</v>
      </c>
      <c r="CJ95" s="59">
        <f t="shared" si="48"/>
        <v>0</v>
      </c>
      <c r="CK95" s="59" t="e">
        <f>#REF!+AE95+AG95+AH95+#REF!+#REF!+AQ95+#REF!+AI95+#REF!+AD95+P95+#REF!+#REF!+#REF!+#REF!+#REF!+#REF!+#REF!</f>
        <v>#REF!</v>
      </c>
      <c r="CL95" s="59">
        <f t="shared" si="49"/>
        <v>0</v>
      </c>
      <c r="CN95" s="59">
        <f t="shared" si="50"/>
        <v>0</v>
      </c>
      <c r="CO95" s="59">
        <f t="shared" si="51"/>
        <v>0</v>
      </c>
    </row>
    <row r="96" spans="1:93" s="59" customFormat="1" ht="14.4" x14ac:dyDescent="0.3">
      <c r="A96" s="60" t="s">
        <v>303</v>
      </c>
      <c r="B96" s="60" t="s">
        <v>387</v>
      </c>
      <c r="C96" s="60" t="s">
        <v>417</v>
      </c>
      <c r="D96" s="60" t="s">
        <v>82</v>
      </c>
      <c r="E96" s="60">
        <v>43.675131</v>
      </c>
      <c r="F96" s="60">
        <v>-79.571574999999996</v>
      </c>
      <c r="G96" s="60">
        <v>9.6180329509526974</v>
      </c>
      <c r="H96" s="61">
        <v>43662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20">
        <v>0</v>
      </c>
      <c r="BB96" s="73"/>
      <c r="BC96" s="73"/>
      <c r="BD96" s="73"/>
      <c r="BE96" s="73"/>
      <c r="BF96" s="73"/>
      <c r="BG96" s="59">
        <f t="shared" si="34"/>
        <v>4</v>
      </c>
      <c r="BH96" s="59">
        <v>3</v>
      </c>
      <c r="BI96" s="59">
        <v>0</v>
      </c>
      <c r="BJ96" s="59">
        <v>7</v>
      </c>
      <c r="BL96" s="59" t="s">
        <v>167</v>
      </c>
      <c r="BP96" s="59">
        <f t="shared" si="35"/>
        <v>0</v>
      </c>
      <c r="BQ96" s="59">
        <f t="shared" si="36"/>
        <v>0</v>
      </c>
      <c r="BR96" s="59">
        <f t="shared" si="37"/>
        <v>0</v>
      </c>
      <c r="BS96" s="59" t="e">
        <f>#REF!+#REF!+AD96</f>
        <v>#REF!</v>
      </c>
      <c r="BT96" s="59">
        <f t="shared" si="38"/>
        <v>0</v>
      </c>
      <c r="BU96" s="59" t="e">
        <f>#REF!+#REF!+#REF!+#REF!+#REF!+#REF!+#REF!+#REF!+#REF!+#REF!</f>
        <v>#REF!</v>
      </c>
      <c r="BV96" s="59">
        <f t="shared" si="39"/>
        <v>0</v>
      </c>
      <c r="BW96" s="59">
        <f t="shared" si="40"/>
        <v>0</v>
      </c>
      <c r="BX96" s="59">
        <f t="shared" si="41"/>
        <v>0</v>
      </c>
      <c r="BY96" s="59">
        <f t="shared" si="42"/>
        <v>0</v>
      </c>
      <c r="BZ96" s="59">
        <f t="shared" si="43"/>
        <v>0</v>
      </c>
      <c r="CB96" s="59">
        <f t="shared" si="44"/>
        <v>0</v>
      </c>
      <c r="CD96" s="59" t="e">
        <f>AJ96+AK96+AC96+AM96+I96+AL96+#REF!+J96+AE96+AG96+AH96+L96+#REF!+N96+M96+#REF!+AQ96+#REF!+AF96+AI96+#REF!+AN96+AD96+AO96+P96+#REF!+AZ96+#REF!+AP96+#REF!+#REF!+#REF!+#REF!+BA96+#REF!+K96</f>
        <v>#REF!</v>
      </c>
      <c r="CF96" s="59">
        <f t="shared" si="45"/>
        <v>0</v>
      </c>
      <c r="CG96" s="59" t="e">
        <f t="shared" si="46"/>
        <v>#REF!</v>
      </c>
      <c r="CH96" s="59">
        <f t="shared" si="47"/>
        <v>0</v>
      </c>
      <c r="CJ96" s="59">
        <f t="shared" si="48"/>
        <v>0</v>
      </c>
      <c r="CK96" s="59" t="e">
        <f>#REF!+AE96+AG96+AH96+#REF!+#REF!+AQ96+#REF!+AI96+#REF!+AD96+P96+#REF!+#REF!+#REF!+#REF!+#REF!+#REF!+#REF!</f>
        <v>#REF!</v>
      </c>
      <c r="CL96" s="59">
        <f t="shared" si="49"/>
        <v>0</v>
      </c>
      <c r="CN96" s="59">
        <f t="shared" si="50"/>
        <v>0</v>
      </c>
      <c r="CO96" s="59">
        <f t="shared" si="51"/>
        <v>0</v>
      </c>
    </row>
    <row r="97" spans="1:93" s="59" customFormat="1" ht="14.4" x14ac:dyDescent="0.3">
      <c r="A97" s="60" t="s">
        <v>304</v>
      </c>
      <c r="B97" s="60" t="s">
        <v>388</v>
      </c>
      <c r="C97" s="60" t="s">
        <v>417</v>
      </c>
      <c r="D97" s="60" t="s">
        <v>79</v>
      </c>
      <c r="E97" s="60">
        <v>43.675131</v>
      </c>
      <c r="F97" s="60">
        <v>-79.571574999999996</v>
      </c>
      <c r="G97" s="60">
        <v>9.6180329509526974</v>
      </c>
      <c r="H97" s="61">
        <v>43662</v>
      </c>
      <c r="I97" s="20">
        <v>0</v>
      </c>
      <c r="J97" s="20">
        <v>0</v>
      </c>
      <c r="K97" s="20">
        <v>0</v>
      </c>
      <c r="L97" s="20">
        <v>0</v>
      </c>
      <c r="M97" s="20">
        <v>0</v>
      </c>
      <c r="N97" s="20">
        <v>0</v>
      </c>
      <c r="O97" s="20">
        <v>0</v>
      </c>
      <c r="P97" s="20">
        <v>0</v>
      </c>
      <c r="Q97" s="20">
        <v>0</v>
      </c>
      <c r="R97" s="20">
        <v>0</v>
      </c>
      <c r="S97" s="20">
        <v>0</v>
      </c>
      <c r="T97" s="20">
        <v>0</v>
      </c>
      <c r="U97" s="20">
        <v>0</v>
      </c>
      <c r="V97" s="20">
        <v>0</v>
      </c>
      <c r="W97" s="20">
        <v>0</v>
      </c>
      <c r="X97" s="20">
        <v>0</v>
      </c>
      <c r="Y97" s="20">
        <v>0</v>
      </c>
      <c r="Z97" s="20">
        <v>0</v>
      </c>
      <c r="AA97" s="20">
        <v>0</v>
      </c>
      <c r="AB97" s="20">
        <v>0</v>
      </c>
      <c r="AC97" s="20">
        <v>0</v>
      </c>
      <c r="AD97" s="20">
        <v>0</v>
      </c>
      <c r="AE97" s="20">
        <v>0</v>
      </c>
      <c r="AF97" s="20">
        <v>0</v>
      </c>
      <c r="AG97" s="20">
        <v>0</v>
      </c>
      <c r="AH97" s="20">
        <v>0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20">
        <v>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20">
        <v>0</v>
      </c>
      <c r="AW97" s="20">
        <v>0</v>
      </c>
      <c r="AX97" s="20">
        <v>0</v>
      </c>
      <c r="AY97" s="20">
        <v>0</v>
      </c>
      <c r="AZ97" s="20">
        <v>0</v>
      </c>
      <c r="BA97" s="20">
        <v>0</v>
      </c>
      <c r="BB97" s="73"/>
      <c r="BC97" s="73"/>
      <c r="BD97" s="73"/>
      <c r="BE97" s="73"/>
      <c r="BF97" s="73"/>
      <c r="BG97" s="59">
        <f t="shared" si="34"/>
        <v>4</v>
      </c>
      <c r="BH97" s="59">
        <v>2</v>
      </c>
      <c r="BI97" s="59">
        <v>0</v>
      </c>
      <c r="BJ97" s="59">
        <v>6</v>
      </c>
      <c r="BP97" s="59">
        <f t="shared" si="35"/>
        <v>0</v>
      </c>
      <c r="BQ97" s="59">
        <f t="shared" si="36"/>
        <v>0</v>
      </c>
      <c r="BR97" s="59">
        <f t="shared" si="37"/>
        <v>0</v>
      </c>
      <c r="BS97" s="59" t="e">
        <f>#REF!+#REF!+AD97</f>
        <v>#REF!</v>
      </c>
      <c r="BT97" s="59">
        <f t="shared" si="38"/>
        <v>0</v>
      </c>
      <c r="BU97" s="59" t="e">
        <f>#REF!+#REF!+#REF!+#REF!+#REF!+#REF!+#REF!+#REF!+#REF!+#REF!</f>
        <v>#REF!</v>
      </c>
      <c r="BV97" s="59">
        <f t="shared" si="39"/>
        <v>0</v>
      </c>
      <c r="BW97" s="59">
        <f t="shared" si="40"/>
        <v>0</v>
      </c>
      <c r="BX97" s="59">
        <f t="shared" si="41"/>
        <v>0</v>
      </c>
      <c r="BY97" s="59">
        <f t="shared" si="42"/>
        <v>0</v>
      </c>
      <c r="BZ97" s="59">
        <f t="shared" si="43"/>
        <v>0</v>
      </c>
      <c r="CB97" s="59">
        <f t="shared" si="44"/>
        <v>0</v>
      </c>
      <c r="CD97" s="59" t="e">
        <f>AJ97+AK97+AC97+AM97+I97+AL97+#REF!+J97+AE97+AG97+AH97+L97+#REF!+N97+M97+#REF!+AQ97+#REF!+AF97+AI97+#REF!+AN97+AD97+AO97+P97+#REF!+AZ97+#REF!+AP97+#REF!+#REF!+#REF!+#REF!+BA97+#REF!+K97</f>
        <v>#REF!</v>
      </c>
      <c r="CF97" s="59">
        <f t="shared" si="45"/>
        <v>0</v>
      </c>
      <c r="CG97" s="59" t="e">
        <f t="shared" si="46"/>
        <v>#REF!</v>
      </c>
      <c r="CH97" s="59">
        <f t="shared" si="47"/>
        <v>0</v>
      </c>
      <c r="CJ97" s="59">
        <f t="shared" si="48"/>
        <v>0</v>
      </c>
      <c r="CK97" s="59" t="e">
        <f>#REF!+AE97+AG97+AH97+#REF!+#REF!+AQ97+#REF!+AI97+#REF!+AD97+P97+#REF!+#REF!+#REF!+#REF!+#REF!+#REF!+#REF!</f>
        <v>#REF!</v>
      </c>
      <c r="CL97" s="59">
        <f t="shared" si="49"/>
        <v>0</v>
      </c>
      <c r="CN97" s="59">
        <f t="shared" si="50"/>
        <v>0</v>
      </c>
      <c r="CO97" s="59">
        <f t="shared" si="51"/>
        <v>0</v>
      </c>
    </row>
    <row r="98" spans="1:93" s="59" customFormat="1" ht="14.4" x14ac:dyDescent="0.3">
      <c r="A98" s="60" t="s">
        <v>304</v>
      </c>
      <c r="B98" s="60" t="s">
        <v>388</v>
      </c>
      <c r="C98" s="60" t="s">
        <v>417</v>
      </c>
      <c r="D98" s="60" t="s">
        <v>82</v>
      </c>
      <c r="E98" s="60">
        <v>43.675131</v>
      </c>
      <c r="F98" s="60">
        <v>-79.571574999999996</v>
      </c>
      <c r="G98" s="60">
        <v>9.6180329509526974</v>
      </c>
      <c r="H98" s="61">
        <v>43662</v>
      </c>
      <c r="I98" s="20">
        <v>0</v>
      </c>
      <c r="J98" s="20">
        <v>0</v>
      </c>
      <c r="K98" s="20">
        <v>0</v>
      </c>
      <c r="L98" s="20">
        <v>0</v>
      </c>
      <c r="M98" s="20">
        <v>0</v>
      </c>
      <c r="N98" s="20">
        <v>0</v>
      </c>
      <c r="O98" s="20">
        <v>0</v>
      </c>
      <c r="P98" s="20">
        <v>0</v>
      </c>
      <c r="Q98" s="20">
        <v>0</v>
      </c>
      <c r="R98" s="20">
        <v>0</v>
      </c>
      <c r="S98" s="20">
        <v>0</v>
      </c>
      <c r="T98" s="20">
        <v>0</v>
      </c>
      <c r="U98" s="20">
        <v>0</v>
      </c>
      <c r="V98" s="20">
        <v>0</v>
      </c>
      <c r="W98" s="20">
        <v>0</v>
      </c>
      <c r="X98" s="20">
        <v>0</v>
      </c>
      <c r="Y98" s="20">
        <v>0</v>
      </c>
      <c r="Z98" s="20">
        <v>0</v>
      </c>
      <c r="AA98" s="20">
        <v>0</v>
      </c>
      <c r="AB98" s="20">
        <v>0</v>
      </c>
      <c r="AC98" s="20">
        <v>0</v>
      </c>
      <c r="AD98" s="20">
        <v>0</v>
      </c>
      <c r="AE98" s="20">
        <v>0</v>
      </c>
      <c r="AF98" s="20">
        <v>0</v>
      </c>
      <c r="AG98" s="20">
        <v>0</v>
      </c>
      <c r="AH98" s="20">
        <v>0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20">
        <v>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20">
        <v>0</v>
      </c>
      <c r="AW98" s="20">
        <v>0</v>
      </c>
      <c r="AX98" s="20">
        <v>0</v>
      </c>
      <c r="AY98" s="20">
        <v>0</v>
      </c>
      <c r="AZ98" s="20">
        <v>0</v>
      </c>
      <c r="BA98" s="20">
        <v>0</v>
      </c>
      <c r="BB98" s="73"/>
      <c r="BC98" s="73"/>
      <c r="BD98" s="73"/>
      <c r="BE98" s="73"/>
      <c r="BF98" s="73"/>
      <c r="BG98" s="59">
        <f t="shared" si="34"/>
        <v>2</v>
      </c>
      <c r="BH98" s="59">
        <v>2</v>
      </c>
      <c r="BI98" s="59">
        <v>0</v>
      </c>
      <c r="BJ98" s="59">
        <v>4</v>
      </c>
      <c r="BP98" s="59">
        <f t="shared" si="35"/>
        <v>0</v>
      </c>
      <c r="BQ98" s="59">
        <f t="shared" si="36"/>
        <v>0</v>
      </c>
      <c r="BR98" s="59">
        <f t="shared" si="37"/>
        <v>0</v>
      </c>
      <c r="BS98" s="59" t="e">
        <f>#REF!+#REF!+AD98</f>
        <v>#REF!</v>
      </c>
      <c r="BT98" s="59">
        <f t="shared" si="38"/>
        <v>0</v>
      </c>
      <c r="BU98" s="59" t="e">
        <f>#REF!+#REF!+#REF!+#REF!+#REF!+#REF!+#REF!+#REF!+#REF!+#REF!</f>
        <v>#REF!</v>
      </c>
      <c r="BV98" s="59">
        <f t="shared" si="39"/>
        <v>0</v>
      </c>
      <c r="BW98" s="59">
        <f t="shared" si="40"/>
        <v>0</v>
      </c>
      <c r="BX98" s="59">
        <f t="shared" si="41"/>
        <v>0</v>
      </c>
      <c r="BY98" s="59">
        <f t="shared" si="42"/>
        <v>0</v>
      </c>
      <c r="BZ98" s="59">
        <f t="shared" si="43"/>
        <v>0</v>
      </c>
      <c r="CB98" s="59">
        <f t="shared" si="44"/>
        <v>0</v>
      </c>
      <c r="CD98" s="59" t="e">
        <f>AJ98+AK98+AC98+AM98+I98+AL98+#REF!+J98+AE98+AG98+AH98+L98+#REF!+N98+M98+#REF!+AQ98+#REF!+AF98+AI98+#REF!+AN98+AD98+AO98+P98+#REF!+AZ98+#REF!+AP98+#REF!+#REF!+#REF!+#REF!+BA98+#REF!+K98</f>
        <v>#REF!</v>
      </c>
      <c r="CF98" s="59">
        <f t="shared" si="45"/>
        <v>0</v>
      </c>
      <c r="CG98" s="59" t="e">
        <f t="shared" si="46"/>
        <v>#REF!</v>
      </c>
      <c r="CH98" s="59">
        <f t="shared" si="47"/>
        <v>0</v>
      </c>
      <c r="CJ98" s="59">
        <f t="shared" si="48"/>
        <v>0</v>
      </c>
      <c r="CK98" s="59" t="e">
        <f>#REF!+AE98+AG98+AH98+#REF!+#REF!+AQ98+#REF!+AI98+#REF!+AD98+P98+#REF!+#REF!+#REF!+#REF!+#REF!+#REF!+#REF!</f>
        <v>#REF!</v>
      </c>
      <c r="CL98" s="59">
        <f t="shared" si="49"/>
        <v>0</v>
      </c>
      <c r="CN98" s="59">
        <f t="shared" si="50"/>
        <v>0</v>
      </c>
      <c r="CO98" s="59">
        <f t="shared" si="51"/>
        <v>0</v>
      </c>
    </row>
    <row r="99" spans="1:93" s="59" customFormat="1" ht="14.4" x14ac:dyDescent="0.3">
      <c r="A99" s="60" t="s">
        <v>304</v>
      </c>
      <c r="B99" s="60" t="s">
        <v>388</v>
      </c>
      <c r="C99" s="60" t="s">
        <v>417</v>
      </c>
      <c r="D99" s="60" t="s">
        <v>83</v>
      </c>
      <c r="E99" s="60">
        <v>43.675131</v>
      </c>
      <c r="F99" s="60">
        <v>-79.571574999999996</v>
      </c>
      <c r="G99" s="60">
        <v>9.6180329509526974</v>
      </c>
      <c r="H99" s="61">
        <v>43662</v>
      </c>
      <c r="I99" s="20">
        <v>0</v>
      </c>
      <c r="J99" s="20">
        <v>0</v>
      </c>
      <c r="K99" s="20">
        <v>0</v>
      </c>
      <c r="L99" s="20">
        <v>0</v>
      </c>
      <c r="M99" s="20">
        <v>0</v>
      </c>
      <c r="N99" s="20">
        <v>0</v>
      </c>
      <c r="O99" s="20">
        <v>0</v>
      </c>
      <c r="P99" s="20">
        <v>0</v>
      </c>
      <c r="Q99" s="20">
        <v>0</v>
      </c>
      <c r="R99" s="20">
        <v>0</v>
      </c>
      <c r="S99" s="20">
        <v>0</v>
      </c>
      <c r="T99" s="20">
        <v>0</v>
      </c>
      <c r="U99" s="20">
        <v>0</v>
      </c>
      <c r="V99" s="20">
        <v>0</v>
      </c>
      <c r="W99" s="20">
        <v>0</v>
      </c>
      <c r="X99" s="20">
        <v>0</v>
      </c>
      <c r="Y99" s="20">
        <v>0</v>
      </c>
      <c r="Z99" s="20">
        <v>0</v>
      </c>
      <c r="AA99" s="20">
        <v>0</v>
      </c>
      <c r="AB99" s="20">
        <v>0</v>
      </c>
      <c r="AC99" s="20">
        <v>0</v>
      </c>
      <c r="AD99" s="20">
        <v>0</v>
      </c>
      <c r="AE99" s="20">
        <v>0</v>
      </c>
      <c r="AF99" s="20">
        <v>0</v>
      </c>
      <c r="AG99" s="20">
        <v>0</v>
      </c>
      <c r="AH99" s="20">
        <v>0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20">
        <v>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20">
        <v>0</v>
      </c>
      <c r="AW99" s="20">
        <v>0</v>
      </c>
      <c r="AX99" s="20">
        <v>0</v>
      </c>
      <c r="AY99" s="20">
        <v>0</v>
      </c>
      <c r="AZ99" s="20">
        <v>0</v>
      </c>
      <c r="BA99" s="20">
        <v>0</v>
      </c>
      <c r="BB99" s="73"/>
      <c r="BC99" s="73"/>
      <c r="BD99" s="73"/>
      <c r="BE99" s="73"/>
      <c r="BF99" s="73"/>
      <c r="BG99" s="59">
        <f t="shared" si="34"/>
        <v>1</v>
      </c>
      <c r="BH99" s="59">
        <v>3</v>
      </c>
      <c r="BI99" s="59">
        <v>0</v>
      </c>
      <c r="BJ99" s="59">
        <v>4</v>
      </c>
      <c r="BP99" s="59">
        <f t="shared" si="35"/>
        <v>0</v>
      </c>
      <c r="BQ99" s="59">
        <f t="shared" si="36"/>
        <v>0</v>
      </c>
      <c r="BR99" s="59">
        <f t="shared" si="37"/>
        <v>0</v>
      </c>
      <c r="BS99" s="59" t="e">
        <f>#REF!+#REF!+AD99</f>
        <v>#REF!</v>
      </c>
      <c r="BT99" s="59">
        <f t="shared" si="38"/>
        <v>0</v>
      </c>
      <c r="BU99" s="59" t="e">
        <f>#REF!+#REF!+#REF!+#REF!+#REF!+#REF!+#REF!+#REF!+#REF!+#REF!</f>
        <v>#REF!</v>
      </c>
      <c r="BV99" s="59">
        <f t="shared" si="39"/>
        <v>0</v>
      </c>
      <c r="BW99" s="59">
        <f t="shared" si="40"/>
        <v>0</v>
      </c>
      <c r="BX99" s="59">
        <f t="shared" si="41"/>
        <v>0</v>
      </c>
      <c r="BY99" s="59">
        <f t="shared" si="42"/>
        <v>0</v>
      </c>
      <c r="BZ99" s="59">
        <f t="shared" si="43"/>
        <v>0</v>
      </c>
      <c r="CB99" s="59">
        <f t="shared" si="44"/>
        <v>0</v>
      </c>
      <c r="CD99" s="59" t="e">
        <f>AJ99+AK99+AC99+AM99+I99+AL99+#REF!+J99+AE99+AG99+AH99+L99+#REF!+N99+M99+#REF!+AQ99+#REF!+AF99+AI99+#REF!+AN99+AD99+AO99+P99+#REF!+AZ99+#REF!+AP99+#REF!+#REF!+#REF!+#REF!+BA99+#REF!+K99</f>
        <v>#REF!</v>
      </c>
      <c r="CF99" s="59">
        <f t="shared" si="45"/>
        <v>0</v>
      </c>
      <c r="CG99" s="59" t="e">
        <f t="shared" si="46"/>
        <v>#REF!</v>
      </c>
      <c r="CH99" s="59">
        <f t="shared" si="47"/>
        <v>0</v>
      </c>
      <c r="CJ99" s="59">
        <f t="shared" si="48"/>
        <v>0</v>
      </c>
      <c r="CK99" s="59" t="e">
        <f>#REF!+AE99+AG99+AH99+#REF!+#REF!+AQ99+#REF!+AI99+#REF!+AD99+P99+#REF!+#REF!+#REF!+#REF!+#REF!+#REF!+#REF!</f>
        <v>#REF!</v>
      </c>
      <c r="CL99" s="59">
        <f t="shared" si="49"/>
        <v>0</v>
      </c>
      <c r="CN99" s="59">
        <f t="shared" si="50"/>
        <v>0</v>
      </c>
      <c r="CO99" s="59">
        <f t="shared" si="51"/>
        <v>0</v>
      </c>
    </row>
    <row r="100" spans="1:93" s="59" customFormat="1" ht="14.4" x14ac:dyDescent="0.3">
      <c r="A100" s="60" t="s">
        <v>285</v>
      </c>
      <c r="B100" s="60" t="s">
        <v>389</v>
      </c>
      <c r="C100" s="60" t="s">
        <v>416</v>
      </c>
      <c r="D100" s="60" t="s">
        <v>79</v>
      </c>
      <c r="E100" s="60">
        <v>43.330041999999999</v>
      </c>
      <c r="F100" s="60">
        <v>-79.995565999999997</v>
      </c>
      <c r="G100" s="60">
        <v>38.176490993876349</v>
      </c>
      <c r="H100" s="61">
        <v>43656</v>
      </c>
      <c r="I100" s="20">
        <v>0</v>
      </c>
      <c r="J100" s="20">
        <v>0</v>
      </c>
      <c r="K100" s="20">
        <v>0</v>
      </c>
      <c r="L100" s="20">
        <v>0</v>
      </c>
      <c r="M100" s="20">
        <v>0</v>
      </c>
      <c r="N100" s="20">
        <v>0</v>
      </c>
      <c r="O100" s="20">
        <v>0</v>
      </c>
      <c r="P100" s="20">
        <v>0</v>
      </c>
      <c r="Q100" s="20">
        <v>0</v>
      </c>
      <c r="R100" s="20">
        <v>0</v>
      </c>
      <c r="S100" s="20">
        <v>0</v>
      </c>
      <c r="T100" s="20">
        <v>0</v>
      </c>
      <c r="U100" s="20">
        <v>0</v>
      </c>
      <c r="V100" s="20">
        <v>0</v>
      </c>
      <c r="W100" s="20">
        <v>0</v>
      </c>
      <c r="X100" s="20">
        <v>0</v>
      </c>
      <c r="Y100" s="20">
        <v>0</v>
      </c>
      <c r="Z100" s="20">
        <v>0</v>
      </c>
      <c r="AA100" s="20">
        <v>0</v>
      </c>
      <c r="AB100" s="20">
        <v>0</v>
      </c>
      <c r="AC100" s="20">
        <v>0</v>
      </c>
      <c r="AD100" s="20">
        <v>0</v>
      </c>
      <c r="AE100" s="20">
        <v>0</v>
      </c>
      <c r="AF100" s="20">
        <v>0</v>
      </c>
      <c r="AG100" s="20">
        <v>0</v>
      </c>
      <c r="AH100" s="20">
        <v>0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20">
        <v>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20">
        <v>0</v>
      </c>
      <c r="AW100" s="20">
        <v>0</v>
      </c>
      <c r="AX100" s="20">
        <v>0</v>
      </c>
      <c r="AY100" s="20">
        <v>0</v>
      </c>
      <c r="AZ100" s="20">
        <v>0</v>
      </c>
      <c r="BA100" s="20">
        <v>0</v>
      </c>
      <c r="BB100" s="73"/>
      <c r="BC100" s="73"/>
      <c r="BD100" s="73"/>
      <c r="BE100" s="73"/>
      <c r="BF100" s="73"/>
      <c r="BG100" s="59">
        <f t="shared" si="34"/>
        <v>1</v>
      </c>
      <c r="BH100" s="59">
        <v>3</v>
      </c>
      <c r="BI100" s="59">
        <v>0</v>
      </c>
      <c r="BJ100" s="59">
        <v>4</v>
      </c>
      <c r="BL100" s="59" t="s">
        <v>169</v>
      </c>
      <c r="BP100" s="59">
        <f t="shared" si="35"/>
        <v>0</v>
      </c>
      <c r="BQ100" s="59">
        <f t="shared" si="36"/>
        <v>0</v>
      </c>
      <c r="BR100" s="59">
        <f t="shared" si="37"/>
        <v>0</v>
      </c>
      <c r="BS100" s="59" t="e">
        <f>#REF!+#REF!+AD100</f>
        <v>#REF!</v>
      </c>
      <c r="BT100" s="59">
        <f t="shared" si="38"/>
        <v>0</v>
      </c>
      <c r="BU100" s="59" t="e">
        <f>#REF!+#REF!+#REF!+#REF!+#REF!+#REF!+#REF!+#REF!+#REF!+#REF!</f>
        <v>#REF!</v>
      </c>
      <c r="BV100" s="59">
        <f t="shared" si="39"/>
        <v>0</v>
      </c>
      <c r="BW100" s="59">
        <f t="shared" si="40"/>
        <v>0</v>
      </c>
      <c r="BX100" s="59">
        <f t="shared" si="41"/>
        <v>0</v>
      </c>
      <c r="BY100" s="59">
        <f t="shared" si="42"/>
        <v>0</v>
      </c>
      <c r="BZ100" s="59">
        <f t="shared" si="43"/>
        <v>0</v>
      </c>
      <c r="CB100" s="59">
        <f t="shared" si="44"/>
        <v>0</v>
      </c>
      <c r="CD100" s="59" t="e">
        <f>AJ100+AK100+AC100+AM100+I100+AL100+#REF!+J100+AE100+AG100+AH100+L100+#REF!+N100+M100+#REF!+AQ100+#REF!+AF100+AI100+#REF!+AN100+AD100+AO100+P100+#REF!+AZ100+#REF!+AP100+#REF!+#REF!+#REF!+#REF!+BA100+#REF!+K100</f>
        <v>#REF!</v>
      </c>
      <c r="CF100" s="59">
        <f t="shared" si="45"/>
        <v>0</v>
      </c>
      <c r="CG100" s="59" t="e">
        <f t="shared" si="46"/>
        <v>#REF!</v>
      </c>
      <c r="CH100" s="59">
        <f t="shared" si="47"/>
        <v>0</v>
      </c>
      <c r="CJ100" s="59">
        <f t="shared" si="48"/>
        <v>0</v>
      </c>
      <c r="CK100" s="59" t="e">
        <f>#REF!+AE100+AG100+AH100+#REF!+#REF!+AQ100+#REF!+AI100+#REF!+AD100+P100+#REF!+#REF!+#REF!+#REF!+#REF!+#REF!+#REF!</f>
        <v>#REF!</v>
      </c>
      <c r="CL100" s="59">
        <f t="shared" si="49"/>
        <v>0</v>
      </c>
      <c r="CN100" s="59">
        <f t="shared" si="50"/>
        <v>0</v>
      </c>
      <c r="CO100" s="59">
        <f t="shared" si="51"/>
        <v>0</v>
      </c>
    </row>
    <row r="101" spans="1:93" s="59" customFormat="1" ht="14.4" x14ac:dyDescent="0.3">
      <c r="A101" s="60" t="s">
        <v>285</v>
      </c>
      <c r="B101" s="60" t="s">
        <v>389</v>
      </c>
      <c r="C101" s="60" t="s">
        <v>416</v>
      </c>
      <c r="D101" s="60" t="s">
        <v>82</v>
      </c>
      <c r="E101" s="60">
        <v>43.330041999999999</v>
      </c>
      <c r="F101" s="60">
        <v>-79.995565999999997</v>
      </c>
      <c r="G101" s="60">
        <v>38.176490993876349</v>
      </c>
      <c r="H101" s="61">
        <v>43656</v>
      </c>
      <c r="I101" s="20">
        <v>0</v>
      </c>
      <c r="J101" s="20">
        <v>0</v>
      </c>
      <c r="K101" s="20">
        <v>0</v>
      </c>
      <c r="L101" s="20">
        <v>0</v>
      </c>
      <c r="M101" s="20">
        <v>0</v>
      </c>
      <c r="N101" s="20">
        <v>0</v>
      </c>
      <c r="O101" s="20">
        <v>0</v>
      </c>
      <c r="P101" s="20">
        <v>0</v>
      </c>
      <c r="Q101" s="20">
        <v>0</v>
      </c>
      <c r="R101" s="20">
        <v>0</v>
      </c>
      <c r="S101" s="20">
        <v>0</v>
      </c>
      <c r="T101" s="20">
        <v>0</v>
      </c>
      <c r="U101" s="20">
        <v>0</v>
      </c>
      <c r="V101" s="20">
        <v>0</v>
      </c>
      <c r="W101" s="20">
        <v>0</v>
      </c>
      <c r="X101" s="20">
        <v>0</v>
      </c>
      <c r="Y101" s="20">
        <v>0</v>
      </c>
      <c r="Z101" s="20">
        <v>0</v>
      </c>
      <c r="AA101" s="20">
        <v>0</v>
      </c>
      <c r="AB101" s="20">
        <v>0</v>
      </c>
      <c r="AC101" s="20">
        <v>0</v>
      </c>
      <c r="AD101" s="20">
        <v>0</v>
      </c>
      <c r="AE101" s="20">
        <v>0</v>
      </c>
      <c r="AF101" s="20">
        <v>0</v>
      </c>
      <c r="AG101" s="20">
        <v>0</v>
      </c>
      <c r="AH101" s="20">
        <v>0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20">
        <v>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20">
        <v>0</v>
      </c>
      <c r="AW101" s="20">
        <v>0</v>
      </c>
      <c r="AX101" s="20">
        <v>0</v>
      </c>
      <c r="AY101" s="20">
        <v>0</v>
      </c>
      <c r="AZ101" s="20">
        <v>0</v>
      </c>
      <c r="BA101" s="20">
        <v>0</v>
      </c>
      <c r="BB101" s="73"/>
      <c r="BC101" s="73"/>
      <c r="BD101" s="73"/>
      <c r="BE101" s="73"/>
      <c r="BF101" s="73"/>
      <c r="BG101" s="59">
        <f t="shared" ref="BG101:BG132" si="52">BJ101-SUM(BH101:BI101)</f>
        <v>4</v>
      </c>
      <c r="BH101" s="59">
        <v>4</v>
      </c>
      <c r="BI101" s="59">
        <v>0</v>
      </c>
      <c r="BJ101" s="59">
        <v>8</v>
      </c>
      <c r="BP101" s="59">
        <f t="shared" ref="BP101:BP132" si="53">AJ101+AK101+AM101+AL101+AQ101+AN101+AO101+AP101</f>
        <v>0</v>
      </c>
      <c r="BQ101" s="59">
        <f t="shared" ref="BQ101:BQ132" si="54" xml:space="preserve"> AE101+AF101</f>
        <v>0</v>
      </c>
      <c r="BR101" s="59">
        <f t="shared" ref="BR101:BR132" si="55">L101+M101</f>
        <v>0</v>
      </c>
      <c r="BS101" s="59" t="e">
        <f>#REF!+#REF!+AD101</f>
        <v>#REF!</v>
      </c>
      <c r="BT101" s="59">
        <f t="shared" ref="BT101:BT132" si="56">I101+J101+K101</f>
        <v>0</v>
      </c>
      <c r="BU101" s="59" t="e">
        <f>#REF!+#REF!+#REF!+#REF!+#REF!+#REF!+#REF!+#REF!+#REF!+#REF!</f>
        <v>#REF!</v>
      </c>
      <c r="BV101" s="59">
        <f t="shared" ref="BV101:BV132" si="57" xml:space="preserve"> AR101+AW101+AV101</f>
        <v>0</v>
      </c>
      <c r="BW101" s="59">
        <f t="shared" ref="BW101:BW132" si="58" xml:space="preserve"> AU101+AT101</f>
        <v>0</v>
      </c>
      <c r="BX101" s="59">
        <f t="shared" ref="BX101:BX132" si="59">AS101+AT101+AU101</f>
        <v>0</v>
      </c>
      <c r="BY101" s="59">
        <f t="shared" si="42"/>
        <v>0</v>
      </c>
      <c r="BZ101" s="59">
        <f t="shared" ref="BZ101:BZ132" si="60">AG101+AH101+AI101</f>
        <v>0</v>
      </c>
      <c r="CB101" s="59">
        <f t="shared" ref="CB101:CB132" si="61">SUM(AJ101:AY101)</f>
        <v>0</v>
      </c>
      <c r="CD101" s="59" t="e">
        <f>AJ101+AK101+AC101+AM101+I101+AL101+#REF!+J101+AE101+AG101+AH101+L101+#REF!+N101+M101+#REF!+AQ101+#REF!+AF101+AI101+#REF!+AN101+AD101+AO101+P101+#REF!+AZ101+#REF!+AP101+#REF!+#REF!+#REF!+#REF!+BA101+#REF!+K101</f>
        <v>#REF!</v>
      </c>
      <c r="CF101" s="59">
        <f t="shared" ref="CF101:CF132" si="62">CJ101+AX101+AR101+AW101</f>
        <v>0</v>
      </c>
      <c r="CG101" s="59" t="e">
        <f t="shared" ref="CG101:CG132" si="63">CK101+AU101+AV101+AT101</f>
        <v>#REF!</v>
      </c>
      <c r="CH101" s="59">
        <f t="shared" ref="CH101:CH132" si="64">CL101+AS101+N101+AY101+O101</f>
        <v>0</v>
      </c>
      <c r="CJ101" s="59">
        <f t="shared" ref="CJ101:CJ132" si="65">AJ101+AK101+AM101+I101+AL101+J101+L101+M101+AN101+AO101+AZ101+AP101+BA101+K101</f>
        <v>0</v>
      </c>
      <c r="CK101" s="59" t="e">
        <f>#REF!+AE101+AG101+AH101+#REF!+#REF!+AQ101+#REF!+AI101+#REF!+AD101+P101+#REF!+#REF!+#REF!+#REF!+#REF!+#REF!+#REF!</f>
        <v>#REF!</v>
      </c>
      <c r="CL101" s="59">
        <f t="shared" ref="CL101:CL132" si="66">AC101+AF101</f>
        <v>0</v>
      </c>
      <c r="CN101" s="59">
        <f t="shared" ref="CN101:CN132" si="67" xml:space="preserve"> COUNTIF(BP101:BZ101, "&gt;0") + COUNTIF(AT101, "&gt;0") + COUNTIF(O101, "&gt;0") + COUNTIF(AY101, "&gt;0") + COUNTIF(AX101, "&gt;0") + COUNTIF(AU101, "&gt;0") + COUNTIF(AS101,"&gt;0") + COUNTIF(AZ101,"&gt;0") + COUNTIF(AW101,"&gt;0") + COUNTIF(AV101,"&gt;0") + COUNTIF(AR101,"&gt;0") + COUNTIF(BA101,"&gt;0") + COUNTIF(P101,"&gt;0") + COUNTIF(N101, "&gt;0")</f>
        <v>0</v>
      </c>
      <c r="CO101" s="59">
        <f t="shared" si="51"/>
        <v>0</v>
      </c>
    </row>
    <row r="102" spans="1:93" s="59" customFormat="1" ht="14.4" x14ac:dyDescent="0.3">
      <c r="A102" s="60" t="s">
        <v>286</v>
      </c>
      <c r="B102" s="60" t="s">
        <v>390</v>
      </c>
      <c r="C102" s="60" t="s">
        <v>416</v>
      </c>
      <c r="D102" s="60" t="s">
        <v>79</v>
      </c>
      <c r="E102" s="60">
        <v>43.343046000000001</v>
      </c>
      <c r="F102" s="60">
        <v>-79.959704000000002</v>
      </c>
      <c r="G102" s="60">
        <v>36.194334429129185</v>
      </c>
      <c r="H102" s="61">
        <v>43656</v>
      </c>
      <c r="I102" s="20">
        <v>0</v>
      </c>
      <c r="J102" s="20">
        <v>0</v>
      </c>
      <c r="K102" s="20">
        <v>0</v>
      </c>
      <c r="L102" s="20">
        <v>0</v>
      </c>
      <c r="M102" s="20">
        <v>0</v>
      </c>
      <c r="N102" s="20">
        <v>0</v>
      </c>
      <c r="O102" s="20">
        <v>0</v>
      </c>
      <c r="P102" s="20">
        <v>0</v>
      </c>
      <c r="Q102" s="20">
        <v>0</v>
      </c>
      <c r="R102" s="20">
        <v>0</v>
      </c>
      <c r="S102" s="20">
        <v>0</v>
      </c>
      <c r="T102" s="20">
        <v>0</v>
      </c>
      <c r="U102" s="20">
        <v>0</v>
      </c>
      <c r="V102" s="20">
        <v>0</v>
      </c>
      <c r="W102" s="20">
        <v>0</v>
      </c>
      <c r="X102" s="20">
        <v>0</v>
      </c>
      <c r="Y102" s="20">
        <v>0</v>
      </c>
      <c r="Z102" s="20">
        <v>0</v>
      </c>
      <c r="AA102" s="20">
        <v>0</v>
      </c>
      <c r="AB102" s="20">
        <v>0</v>
      </c>
      <c r="AC102" s="20">
        <v>1</v>
      </c>
      <c r="AD102" s="20">
        <v>0</v>
      </c>
      <c r="AE102" s="20">
        <v>0</v>
      </c>
      <c r="AF102" s="20">
        <v>0</v>
      </c>
      <c r="AG102" s="20">
        <v>0</v>
      </c>
      <c r="AH102" s="20">
        <v>0</v>
      </c>
      <c r="AI102" s="20">
        <v>0</v>
      </c>
      <c r="AJ102" s="20">
        <v>0</v>
      </c>
      <c r="AK102" s="20">
        <v>0</v>
      </c>
      <c r="AL102" s="20">
        <v>0</v>
      </c>
      <c r="AM102" s="20">
        <v>2</v>
      </c>
      <c r="AN102" s="20">
        <v>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20">
        <v>0</v>
      </c>
      <c r="AW102" s="20">
        <v>0</v>
      </c>
      <c r="AX102" s="20">
        <v>0</v>
      </c>
      <c r="AY102" s="20">
        <v>0</v>
      </c>
      <c r="AZ102" s="20">
        <v>0</v>
      </c>
      <c r="BA102" s="20">
        <v>0</v>
      </c>
      <c r="BB102" s="73"/>
      <c r="BC102" s="73"/>
      <c r="BD102" s="73"/>
      <c r="BE102" s="73"/>
      <c r="BF102" s="73"/>
      <c r="BG102" s="59">
        <f t="shared" si="52"/>
        <v>3</v>
      </c>
      <c r="BH102" s="59">
        <v>5</v>
      </c>
      <c r="BI102" s="59">
        <v>0</v>
      </c>
      <c r="BJ102" s="59">
        <v>8</v>
      </c>
      <c r="BP102" s="59">
        <f t="shared" si="53"/>
        <v>2</v>
      </c>
      <c r="BQ102" s="59">
        <f t="shared" si="54"/>
        <v>0</v>
      </c>
      <c r="BR102" s="59">
        <f t="shared" si="55"/>
        <v>0</v>
      </c>
      <c r="BS102" s="59" t="e">
        <f>#REF!+#REF!+AD102</f>
        <v>#REF!</v>
      </c>
      <c r="BT102" s="59">
        <f t="shared" si="56"/>
        <v>0</v>
      </c>
      <c r="BU102" s="59" t="e">
        <f>#REF!+#REF!+#REF!+#REF!+#REF!+#REF!+#REF!+#REF!+#REF!+#REF!</f>
        <v>#REF!</v>
      </c>
      <c r="BV102" s="59">
        <f t="shared" si="57"/>
        <v>0</v>
      </c>
      <c r="BW102" s="59">
        <f t="shared" si="58"/>
        <v>0</v>
      </c>
      <c r="BX102" s="59">
        <f t="shared" si="59"/>
        <v>0</v>
      </c>
      <c r="BY102" s="59">
        <f t="shared" si="42"/>
        <v>0</v>
      </c>
      <c r="BZ102" s="59">
        <f t="shared" si="60"/>
        <v>0</v>
      </c>
      <c r="CB102" s="59">
        <f t="shared" si="61"/>
        <v>2</v>
      </c>
      <c r="CD102" s="59" t="e">
        <f>AJ102+AK102+AC102+AM102+I102+AL102+#REF!+J102+AE102+AG102+AH102+L102+#REF!+N102+M102+#REF!+AQ102+#REF!+AF102+AI102+#REF!+AN102+AD102+AO102+P102+#REF!+AZ102+#REF!+AP102+#REF!+#REF!+#REF!+#REF!+BA102+#REF!+K102</f>
        <v>#REF!</v>
      </c>
      <c r="CF102" s="59">
        <f t="shared" si="62"/>
        <v>2</v>
      </c>
      <c r="CG102" s="59" t="e">
        <f t="shared" si="63"/>
        <v>#REF!</v>
      </c>
      <c r="CH102" s="59">
        <f t="shared" si="64"/>
        <v>1</v>
      </c>
      <c r="CJ102" s="59">
        <f t="shared" si="65"/>
        <v>2</v>
      </c>
      <c r="CK102" s="59" t="e">
        <f>#REF!+AE102+AG102+AH102+#REF!+#REF!+AQ102+#REF!+AI102+#REF!+AD102+P102+#REF!+#REF!+#REF!+#REF!+#REF!+#REF!+#REF!</f>
        <v>#REF!</v>
      </c>
      <c r="CL102" s="59">
        <f t="shared" si="66"/>
        <v>1</v>
      </c>
      <c r="CN102" s="59">
        <f t="shared" si="67"/>
        <v>1</v>
      </c>
      <c r="CO102" s="59">
        <f t="shared" si="51"/>
        <v>1</v>
      </c>
    </row>
    <row r="103" spans="1:93" s="59" customFormat="1" ht="14.4" x14ac:dyDescent="0.3">
      <c r="A103" s="60" t="s">
        <v>286</v>
      </c>
      <c r="B103" s="60" t="s">
        <v>390</v>
      </c>
      <c r="C103" s="60" t="s">
        <v>416</v>
      </c>
      <c r="D103" s="60" t="s">
        <v>82</v>
      </c>
      <c r="E103" s="60">
        <v>43.343046000000001</v>
      </c>
      <c r="F103" s="60">
        <v>-79.959704000000002</v>
      </c>
      <c r="G103" s="60">
        <v>36.194334429129185</v>
      </c>
      <c r="H103" s="61">
        <v>43656</v>
      </c>
      <c r="I103" s="20">
        <v>0</v>
      </c>
      <c r="J103" s="20">
        <v>0</v>
      </c>
      <c r="K103" s="20">
        <v>0</v>
      </c>
      <c r="L103" s="20">
        <v>0</v>
      </c>
      <c r="M103" s="20">
        <v>0</v>
      </c>
      <c r="N103" s="20">
        <v>0</v>
      </c>
      <c r="O103" s="20">
        <v>0</v>
      </c>
      <c r="P103" s="20">
        <v>0</v>
      </c>
      <c r="Q103" s="20">
        <v>0</v>
      </c>
      <c r="R103" s="20">
        <v>0</v>
      </c>
      <c r="S103" s="20">
        <v>1</v>
      </c>
      <c r="T103" s="20">
        <v>0</v>
      </c>
      <c r="U103" s="20">
        <v>0</v>
      </c>
      <c r="V103" s="20">
        <v>0</v>
      </c>
      <c r="W103" s="20">
        <v>0</v>
      </c>
      <c r="X103" s="20">
        <v>0</v>
      </c>
      <c r="Y103" s="20">
        <v>0</v>
      </c>
      <c r="Z103" s="20">
        <v>0</v>
      </c>
      <c r="AA103" s="20">
        <v>0</v>
      </c>
      <c r="AB103" s="20">
        <v>0</v>
      </c>
      <c r="AC103" s="20">
        <v>0</v>
      </c>
      <c r="AD103" s="20">
        <v>0</v>
      </c>
      <c r="AE103" s="20">
        <v>0</v>
      </c>
      <c r="AF103" s="20">
        <v>0</v>
      </c>
      <c r="AG103" s="20">
        <v>0</v>
      </c>
      <c r="AH103" s="20">
        <v>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20">
        <v>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20">
        <v>0</v>
      </c>
      <c r="AW103" s="20">
        <v>0</v>
      </c>
      <c r="AX103" s="20">
        <v>0</v>
      </c>
      <c r="AY103" s="20">
        <v>0</v>
      </c>
      <c r="AZ103" s="20">
        <v>0</v>
      </c>
      <c r="BA103" s="20">
        <v>0</v>
      </c>
      <c r="BB103" s="73"/>
      <c r="BC103" s="73"/>
      <c r="BD103" s="73"/>
      <c r="BE103" s="73"/>
      <c r="BF103" s="73"/>
      <c r="BG103" s="59">
        <f t="shared" si="52"/>
        <v>3</v>
      </c>
      <c r="BH103" s="59">
        <v>3</v>
      </c>
      <c r="BI103" s="59">
        <v>0</v>
      </c>
      <c r="BJ103" s="59">
        <v>6</v>
      </c>
      <c r="BL103" s="59" t="s">
        <v>171</v>
      </c>
      <c r="BP103" s="59">
        <f t="shared" si="53"/>
        <v>0</v>
      </c>
      <c r="BQ103" s="59">
        <f t="shared" si="54"/>
        <v>0</v>
      </c>
      <c r="BR103" s="59">
        <f t="shared" si="55"/>
        <v>0</v>
      </c>
      <c r="BS103" s="59" t="e">
        <f>#REF!+#REF!+AD103</f>
        <v>#REF!</v>
      </c>
      <c r="BT103" s="59">
        <f t="shared" si="56"/>
        <v>0</v>
      </c>
      <c r="BU103" s="59" t="e">
        <f>#REF!+#REF!+#REF!+#REF!+#REF!+#REF!+#REF!+#REF!+#REF!+#REF!</f>
        <v>#REF!</v>
      </c>
      <c r="BV103" s="59">
        <f t="shared" si="57"/>
        <v>0</v>
      </c>
      <c r="BW103" s="59">
        <f t="shared" si="58"/>
        <v>0</v>
      </c>
      <c r="BX103" s="59">
        <f t="shared" si="59"/>
        <v>0</v>
      </c>
      <c r="BY103" s="59">
        <f t="shared" si="42"/>
        <v>0</v>
      </c>
      <c r="BZ103" s="59">
        <f t="shared" si="60"/>
        <v>0</v>
      </c>
      <c r="CB103" s="59">
        <f t="shared" si="61"/>
        <v>0</v>
      </c>
      <c r="CD103" s="59" t="e">
        <f>AJ103+AK103+AC103+AM103+I103+AL103+#REF!+J103+AE103+AG103+AH103+L103+#REF!+N103+M103+#REF!+AQ103+#REF!+AF103+AI103+#REF!+AN103+AD103+AO103+P103+#REF!+AZ103+#REF!+AP103+#REF!+#REF!+#REF!+#REF!+BA103+#REF!+K103</f>
        <v>#REF!</v>
      </c>
      <c r="CF103" s="59">
        <f t="shared" si="62"/>
        <v>0</v>
      </c>
      <c r="CG103" s="59" t="e">
        <f t="shared" si="63"/>
        <v>#REF!</v>
      </c>
      <c r="CH103" s="59">
        <f t="shared" si="64"/>
        <v>0</v>
      </c>
      <c r="CJ103" s="59">
        <f t="shared" si="65"/>
        <v>0</v>
      </c>
      <c r="CK103" s="59" t="e">
        <f>#REF!+AE103+AG103+AH103+#REF!+#REF!+AQ103+#REF!+AI103+#REF!+AD103+P103+#REF!+#REF!+#REF!+#REF!+#REF!+#REF!+#REF!</f>
        <v>#REF!</v>
      </c>
      <c r="CL103" s="59">
        <f t="shared" si="66"/>
        <v>0</v>
      </c>
      <c r="CN103" s="59">
        <f t="shared" si="67"/>
        <v>0</v>
      </c>
      <c r="CO103" s="59">
        <f t="shared" si="51"/>
        <v>0</v>
      </c>
    </row>
    <row r="104" spans="1:93" s="59" customFormat="1" ht="14.4" x14ac:dyDescent="0.3">
      <c r="A104" s="60" t="s">
        <v>286</v>
      </c>
      <c r="B104" s="60" t="s">
        <v>390</v>
      </c>
      <c r="C104" s="60" t="s">
        <v>416</v>
      </c>
      <c r="D104" s="60" t="s">
        <v>83</v>
      </c>
      <c r="E104" s="60">
        <v>43.343046000000001</v>
      </c>
      <c r="F104" s="60">
        <v>-79.959704000000002</v>
      </c>
      <c r="G104" s="60">
        <v>36.194334429129185</v>
      </c>
      <c r="H104" s="61">
        <v>43656</v>
      </c>
      <c r="I104" s="20">
        <v>0</v>
      </c>
      <c r="J104" s="20">
        <v>0</v>
      </c>
      <c r="K104" s="20">
        <v>0</v>
      </c>
      <c r="L104" s="20">
        <v>0</v>
      </c>
      <c r="M104" s="20">
        <v>0</v>
      </c>
      <c r="N104" s="20">
        <v>0</v>
      </c>
      <c r="O104" s="20">
        <v>0</v>
      </c>
      <c r="P104" s="20">
        <v>0</v>
      </c>
      <c r="Q104" s="20">
        <v>0</v>
      </c>
      <c r="R104" s="20">
        <v>0</v>
      </c>
      <c r="S104" s="20">
        <v>0</v>
      </c>
      <c r="T104" s="20">
        <v>0</v>
      </c>
      <c r="U104" s="20">
        <v>0</v>
      </c>
      <c r="V104" s="20">
        <v>0</v>
      </c>
      <c r="W104" s="20">
        <v>0</v>
      </c>
      <c r="X104" s="20">
        <v>0</v>
      </c>
      <c r="Y104" s="20">
        <v>0</v>
      </c>
      <c r="Z104" s="20">
        <v>0</v>
      </c>
      <c r="AA104" s="20">
        <v>0</v>
      </c>
      <c r="AB104" s="20">
        <v>0</v>
      </c>
      <c r="AC104" s="20">
        <v>0</v>
      </c>
      <c r="AD104" s="20">
        <v>0</v>
      </c>
      <c r="AE104" s="20">
        <v>0</v>
      </c>
      <c r="AF104" s="20">
        <v>0</v>
      </c>
      <c r="AG104" s="20">
        <v>0</v>
      </c>
      <c r="AH104" s="20">
        <v>0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20">
        <v>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20">
        <v>0</v>
      </c>
      <c r="AW104" s="20">
        <v>0</v>
      </c>
      <c r="AX104" s="20">
        <v>0</v>
      </c>
      <c r="AY104" s="20">
        <v>0</v>
      </c>
      <c r="AZ104" s="20">
        <v>0</v>
      </c>
      <c r="BA104" s="20">
        <v>0</v>
      </c>
      <c r="BB104" s="73"/>
      <c r="BC104" s="73"/>
      <c r="BD104" s="73"/>
      <c r="BE104" s="73"/>
      <c r="BF104" s="73"/>
      <c r="BG104" s="59">
        <f t="shared" si="52"/>
        <v>3</v>
      </c>
      <c r="BH104" s="59">
        <v>3</v>
      </c>
      <c r="BI104" s="59">
        <v>0</v>
      </c>
      <c r="BJ104" s="59">
        <v>6</v>
      </c>
      <c r="BP104" s="59">
        <f t="shared" si="53"/>
        <v>0</v>
      </c>
      <c r="BQ104" s="59">
        <f t="shared" si="54"/>
        <v>0</v>
      </c>
      <c r="BR104" s="59">
        <f t="shared" si="55"/>
        <v>0</v>
      </c>
      <c r="BS104" s="59" t="e">
        <f>#REF!+#REF!+AD104</f>
        <v>#REF!</v>
      </c>
      <c r="BT104" s="59">
        <f t="shared" si="56"/>
        <v>0</v>
      </c>
      <c r="BU104" s="59" t="e">
        <f>#REF!+#REF!+#REF!+#REF!+#REF!+#REF!+#REF!+#REF!+#REF!+#REF!</f>
        <v>#REF!</v>
      </c>
      <c r="BV104" s="59">
        <f t="shared" si="57"/>
        <v>0</v>
      </c>
      <c r="BW104" s="59">
        <f t="shared" si="58"/>
        <v>0</v>
      </c>
      <c r="BX104" s="59">
        <f t="shared" si="59"/>
        <v>0</v>
      </c>
      <c r="BY104" s="59">
        <f t="shared" si="42"/>
        <v>0</v>
      </c>
      <c r="BZ104" s="59">
        <f t="shared" si="60"/>
        <v>0</v>
      </c>
      <c r="CB104" s="59">
        <f t="shared" si="61"/>
        <v>0</v>
      </c>
      <c r="CD104" s="59" t="e">
        <f>AJ104+AK104+AC104+AM104+I104+AL104+#REF!+J104+AE104+AG104+AH104+L104+#REF!+N104+M104+#REF!+AQ104+#REF!+AF104+AI104+#REF!+AN104+AD104+AO104+P104+#REF!+AZ104+#REF!+AP104+#REF!+#REF!+#REF!+#REF!+BA104+#REF!+K104</f>
        <v>#REF!</v>
      </c>
      <c r="CF104" s="59">
        <f t="shared" si="62"/>
        <v>0</v>
      </c>
      <c r="CG104" s="59" t="e">
        <f t="shared" si="63"/>
        <v>#REF!</v>
      </c>
      <c r="CH104" s="59">
        <f t="shared" si="64"/>
        <v>0</v>
      </c>
      <c r="CJ104" s="59">
        <f t="shared" si="65"/>
        <v>0</v>
      </c>
      <c r="CK104" s="59" t="e">
        <f>#REF!+AE104+AG104+AH104+#REF!+#REF!+AQ104+#REF!+AI104+#REF!+AD104+P104+#REF!+#REF!+#REF!+#REF!+#REF!+#REF!+#REF!</f>
        <v>#REF!</v>
      </c>
      <c r="CL104" s="59">
        <f t="shared" si="66"/>
        <v>0</v>
      </c>
      <c r="CN104" s="59">
        <f t="shared" si="67"/>
        <v>0</v>
      </c>
      <c r="CO104" s="59">
        <f t="shared" si="51"/>
        <v>0</v>
      </c>
    </row>
    <row r="105" spans="1:93" s="59" customFormat="1" ht="14.4" x14ac:dyDescent="0.3">
      <c r="A105" s="60" t="s">
        <v>298</v>
      </c>
      <c r="B105" s="60" t="s">
        <v>391</v>
      </c>
      <c r="C105" s="60" t="s">
        <v>416</v>
      </c>
      <c r="D105" s="60" t="s">
        <v>79</v>
      </c>
      <c r="E105" s="60">
        <v>43.519441</v>
      </c>
      <c r="F105" s="60">
        <v>-79.750471000000005</v>
      </c>
      <c r="G105" s="60">
        <v>20.773113766565707</v>
      </c>
      <c r="H105" s="61">
        <v>43661</v>
      </c>
      <c r="I105" s="20">
        <v>0</v>
      </c>
      <c r="J105" s="20">
        <v>0</v>
      </c>
      <c r="K105" s="20">
        <v>0</v>
      </c>
      <c r="L105" s="20">
        <v>0</v>
      </c>
      <c r="M105" s="20">
        <v>0</v>
      </c>
      <c r="N105" s="20">
        <v>0</v>
      </c>
      <c r="O105" s="20">
        <v>0</v>
      </c>
      <c r="P105" s="20">
        <v>0</v>
      </c>
      <c r="Q105" s="20">
        <v>0</v>
      </c>
      <c r="R105" s="20">
        <v>0</v>
      </c>
      <c r="S105" s="20">
        <v>0</v>
      </c>
      <c r="T105" s="20">
        <v>0</v>
      </c>
      <c r="U105" s="20">
        <v>0</v>
      </c>
      <c r="V105" s="20">
        <v>0</v>
      </c>
      <c r="W105" s="20">
        <v>0</v>
      </c>
      <c r="X105" s="20">
        <v>0</v>
      </c>
      <c r="Y105" s="20">
        <v>0</v>
      </c>
      <c r="Z105" s="20">
        <v>0</v>
      </c>
      <c r="AA105" s="20">
        <v>0</v>
      </c>
      <c r="AB105" s="20">
        <v>0</v>
      </c>
      <c r="AC105" s="20">
        <v>0</v>
      </c>
      <c r="AD105" s="20">
        <v>0</v>
      </c>
      <c r="AE105" s="20">
        <v>0</v>
      </c>
      <c r="AF105" s="20">
        <v>0</v>
      </c>
      <c r="AG105" s="20">
        <v>0</v>
      </c>
      <c r="AH105" s="20">
        <v>0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20">
        <v>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20">
        <v>0</v>
      </c>
      <c r="AW105" s="20">
        <v>0</v>
      </c>
      <c r="AX105" s="20">
        <v>5</v>
      </c>
      <c r="AY105" s="20">
        <v>0</v>
      </c>
      <c r="AZ105" s="20">
        <v>0</v>
      </c>
      <c r="BA105" s="20">
        <v>0</v>
      </c>
      <c r="BB105" s="73"/>
      <c r="BC105" s="73"/>
      <c r="BD105" s="73"/>
      <c r="BE105" s="73"/>
      <c r="BF105" s="73"/>
      <c r="BG105" s="59">
        <f t="shared" si="52"/>
        <v>3</v>
      </c>
      <c r="BH105" s="59">
        <v>2</v>
      </c>
      <c r="BI105" s="59">
        <v>0</v>
      </c>
      <c r="BJ105" s="59">
        <v>5</v>
      </c>
      <c r="BL105" s="59" t="s">
        <v>173</v>
      </c>
      <c r="BP105" s="59">
        <f t="shared" si="53"/>
        <v>0</v>
      </c>
      <c r="BQ105" s="59">
        <f t="shared" si="54"/>
        <v>0</v>
      </c>
      <c r="BR105" s="59">
        <f t="shared" si="55"/>
        <v>0</v>
      </c>
      <c r="BS105" s="59" t="e">
        <f>#REF!+#REF!+AD105</f>
        <v>#REF!</v>
      </c>
      <c r="BT105" s="59">
        <f t="shared" si="56"/>
        <v>0</v>
      </c>
      <c r="BU105" s="59" t="e">
        <f>#REF!+#REF!+#REF!+#REF!+#REF!+#REF!+#REF!+#REF!+#REF!+#REF!</f>
        <v>#REF!</v>
      </c>
      <c r="BV105" s="59">
        <f t="shared" si="57"/>
        <v>0</v>
      </c>
      <c r="BW105" s="59">
        <f t="shared" si="58"/>
        <v>0</v>
      </c>
      <c r="BX105" s="59">
        <f t="shared" si="59"/>
        <v>0</v>
      </c>
      <c r="BY105" s="59">
        <f t="shared" si="42"/>
        <v>0</v>
      </c>
      <c r="BZ105" s="59">
        <f t="shared" si="60"/>
        <v>0</v>
      </c>
      <c r="CB105" s="59">
        <f t="shared" si="61"/>
        <v>5</v>
      </c>
      <c r="CD105" s="59" t="e">
        <f>AJ105+AK105+AC105+AM105+I105+AL105+#REF!+J105+AE105+AG105+AH105+L105+#REF!+N105+M105+#REF!+AQ105+#REF!+AF105+AI105+#REF!+AN105+AD105+AO105+P105+#REF!+AZ105+#REF!+AP105+#REF!+#REF!+#REF!+#REF!+BA105+#REF!+K105</f>
        <v>#REF!</v>
      </c>
      <c r="CF105" s="59">
        <f t="shared" si="62"/>
        <v>5</v>
      </c>
      <c r="CG105" s="59" t="e">
        <f t="shared" si="63"/>
        <v>#REF!</v>
      </c>
      <c r="CH105" s="59">
        <f t="shared" si="64"/>
        <v>0</v>
      </c>
      <c r="CJ105" s="59">
        <f t="shared" si="65"/>
        <v>0</v>
      </c>
      <c r="CK105" s="59" t="e">
        <f>#REF!+AE105+AG105+AH105+#REF!+#REF!+AQ105+#REF!+AI105+#REF!+AD105+P105+#REF!+#REF!+#REF!+#REF!+#REF!+#REF!+#REF!</f>
        <v>#REF!</v>
      </c>
      <c r="CL105" s="59">
        <f t="shared" si="66"/>
        <v>0</v>
      </c>
      <c r="CN105" s="59">
        <f t="shared" si="67"/>
        <v>1</v>
      </c>
      <c r="CO105" s="59">
        <f t="shared" si="51"/>
        <v>0</v>
      </c>
    </row>
    <row r="106" spans="1:93" s="59" customFormat="1" ht="14.4" x14ac:dyDescent="0.3">
      <c r="A106" s="60" t="s">
        <v>298</v>
      </c>
      <c r="B106" s="60" t="s">
        <v>391</v>
      </c>
      <c r="C106" s="60" t="s">
        <v>416</v>
      </c>
      <c r="D106" s="60" t="s">
        <v>82</v>
      </c>
      <c r="E106" s="60">
        <v>43.519441</v>
      </c>
      <c r="F106" s="60">
        <v>-79.750471000000005</v>
      </c>
      <c r="G106" s="60">
        <v>20.773113766565707</v>
      </c>
      <c r="H106" s="61">
        <v>43661</v>
      </c>
      <c r="I106" s="20">
        <v>0</v>
      </c>
      <c r="J106" s="20">
        <v>0</v>
      </c>
      <c r="K106" s="20">
        <v>0</v>
      </c>
      <c r="L106" s="20">
        <v>0</v>
      </c>
      <c r="M106" s="20">
        <v>0</v>
      </c>
      <c r="N106" s="20">
        <v>0</v>
      </c>
      <c r="O106" s="20">
        <v>0</v>
      </c>
      <c r="P106" s="20">
        <v>0</v>
      </c>
      <c r="Q106" s="20">
        <v>0</v>
      </c>
      <c r="R106" s="20">
        <v>0</v>
      </c>
      <c r="S106" s="20">
        <v>0</v>
      </c>
      <c r="T106" s="20">
        <v>0</v>
      </c>
      <c r="U106" s="20">
        <v>0</v>
      </c>
      <c r="V106" s="20">
        <v>0</v>
      </c>
      <c r="W106" s="20">
        <v>0</v>
      </c>
      <c r="X106" s="20">
        <v>0</v>
      </c>
      <c r="Y106" s="20">
        <v>0</v>
      </c>
      <c r="Z106" s="20">
        <v>0</v>
      </c>
      <c r="AA106" s="20">
        <v>0</v>
      </c>
      <c r="AB106" s="20">
        <v>0</v>
      </c>
      <c r="AC106" s="20">
        <v>1</v>
      </c>
      <c r="AD106" s="20">
        <v>0</v>
      </c>
      <c r="AE106" s="20">
        <v>0</v>
      </c>
      <c r="AF106" s="20">
        <v>0</v>
      </c>
      <c r="AG106" s="20">
        <v>0</v>
      </c>
      <c r="AH106" s="20">
        <v>0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20">
        <v>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20">
        <v>0</v>
      </c>
      <c r="AW106" s="20">
        <v>0</v>
      </c>
      <c r="AX106" s="20">
        <v>0</v>
      </c>
      <c r="AY106" s="20">
        <v>0</v>
      </c>
      <c r="AZ106" s="20">
        <v>0</v>
      </c>
      <c r="BA106" s="20">
        <v>0</v>
      </c>
      <c r="BB106" s="73"/>
      <c r="BC106" s="73"/>
      <c r="BD106" s="73"/>
      <c r="BE106" s="73"/>
      <c r="BF106" s="73"/>
      <c r="BG106" s="59">
        <f t="shared" si="52"/>
        <v>1</v>
      </c>
      <c r="BH106" s="59">
        <v>3</v>
      </c>
      <c r="BI106" s="59">
        <v>0</v>
      </c>
      <c r="BJ106" s="59">
        <v>4</v>
      </c>
      <c r="BL106" s="59" t="s">
        <v>174</v>
      </c>
      <c r="BP106" s="59">
        <f t="shared" si="53"/>
        <v>0</v>
      </c>
      <c r="BQ106" s="59">
        <f t="shared" si="54"/>
        <v>0</v>
      </c>
      <c r="BR106" s="59">
        <f t="shared" si="55"/>
        <v>0</v>
      </c>
      <c r="BS106" s="59" t="e">
        <f>#REF!+#REF!+AD106</f>
        <v>#REF!</v>
      </c>
      <c r="BT106" s="59">
        <f t="shared" si="56"/>
        <v>0</v>
      </c>
      <c r="BU106" s="59" t="e">
        <f>#REF!+#REF!+#REF!+#REF!+#REF!+#REF!+#REF!+#REF!+#REF!+#REF!</f>
        <v>#REF!</v>
      </c>
      <c r="BV106" s="59">
        <f t="shared" si="57"/>
        <v>0</v>
      </c>
      <c r="BW106" s="59">
        <f t="shared" si="58"/>
        <v>0</v>
      </c>
      <c r="BX106" s="59">
        <f t="shared" si="59"/>
        <v>0</v>
      </c>
      <c r="BY106" s="59">
        <f t="shared" si="42"/>
        <v>0</v>
      </c>
      <c r="BZ106" s="59">
        <f t="shared" si="60"/>
        <v>0</v>
      </c>
      <c r="CB106" s="59">
        <f t="shared" si="61"/>
        <v>0</v>
      </c>
      <c r="CD106" s="59" t="e">
        <f>AJ106+AK106+AC106+AM106+I106+AL106+#REF!+J106+AE106+AG106+AH106+L106+#REF!+N106+M106+#REF!+AQ106+#REF!+AF106+AI106+#REF!+AN106+AD106+AO106+P106+#REF!+AZ106+#REF!+AP106+#REF!+#REF!+#REF!+#REF!+BA106+#REF!+K106</f>
        <v>#REF!</v>
      </c>
      <c r="CF106" s="59">
        <f t="shared" si="62"/>
        <v>0</v>
      </c>
      <c r="CG106" s="59" t="e">
        <f t="shared" si="63"/>
        <v>#REF!</v>
      </c>
      <c r="CH106" s="59">
        <f t="shared" si="64"/>
        <v>1</v>
      </c>
      <c r="CJ106" s="59">
        <f t="shared" si="65"/>
        <v>0</v>
      </c>
      <c r="CK106" s="59" t="e">
        <f>#REF!+AE106+AG106+AH106+#REF!+#REF!+AQ106+#REF!+AI106+#REF!+AD106+P106+#REF!+#REF!+#REF!+#REF!+#REF!+#REF!+#REF!</f>
        <v>#REF!</v>
      </c>
      <c r="CL106" s="59">
        <f t="shared" si="66"/>
        <v>1</v>
      </c>
      <c r="CN106" s="59">
        <f t="shared" si="67"/>
        <v>0</v>
      </c>
      <c r="CO106" s="59">
        <f t="shared" si="51"/>
        <v>0</v>
      </c>
    </row>
    <row r="107" spans="1:93" s="59" customFormat="1" ht="14.4" x14ac:dyDescent="0.3">
      <c r="A107" s="60" t="s">
        <v>298</v>
      </c>
      <c r="B107" s="60" t="s">
        <v>391</v>
      </c>
      <c r="C107" s="60" t="s">
        <v>416</v>
      </c>
      <c r="D107" s="60" t="s">
        <v>83</v>
      </c>
      <c r="E107" s="60">
        <v>43.519441</v>
      </c>
      <c r="F107" s="60">
        <v>-79.750471000000005</v>
      </c>
      <c r="G107" s="60">
        <v>20.773113766565707</v>
      </c>
      <c r="H107" s="61">
        <v>43661</v>
      </c>
      <c r="I107" s="20">
        <v>0</v>
      </c>
      <c r="J107" s="20">
        <v>0</v>
      </c>
      <c r="K107" s="20">
        <v>0</v>
      </c>
      <c r="L107" s="20">
        <v>0</v>
      </c>
      <c r="M107" s="20">
        <v>0</v>
      </c>
      <c r="N107" s="20">
        <v>0</v>
      </c>
      <c r="O107" s="20">
        <v>0</v>
      </c>
      <c r="P107" s="20">
        <v>0</v>
      </c>
      <c r="Q107" s="20">
        <v>0</v>
      </c>
      <c r="R107" s="20">
        <v>0</v>
      </c>
      <c r="S107" s="20">
        <v>0</v>
      </c>
      <c r="T107" s="20">
        <v>0</v>
      </c>
      <c r="U107" s="20">
        <v>0</v>
      </c>
      <c r="V107" s="20">
        <v>0</v>
      </c>
      <c r="W107" s="20">
        <v>0</v>
      </c>
      <c r="X107" s="20">
        <v>0</v>
      </c>
      <c r="Y107" s="20">
        <v>0</v>
      </c>
      <c r="Z107" s="20">
        <v>0</v>
      </c>
      <c r="AA107" s="20">
        <v>0</v>
      </c>
      <c r="AB107" s="20">
        <v>0</v>
      </c>
      <c r="AC107" s="20">
        <v>1</v>
      </c>
      <c r="AD107" s="20">
        <v>0</v>
      </c>
      <c r="AE107" s="20">
        <v>0</v>
      </c>
      <c r="AF107" s="20">
        <v>0</v>
      </c>
      <c r="AG107" s="20">
        <v>0</v>
      </c>
      <c r="AH107" s="20">
        <v>0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20">
        <v>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20">
        <v>0</v>
      </c>
      <c r="AW107" s="20">
        <v>0</v>
      </c>
      <c r="AX107" s="20">
        <v>0</v>
      </c>
      <c r="AY107" s="20">
        <v>0</v>
      </c>
      <c r="AZ107" s="20">
        <v>0</v>
      </c>
      <c r="BA107" s="20">
        <v>0</v>
      </c>
      <c r="BB107" s="73"/>
      <c r="BC107" s="73"/>
      <c r="BD107" s="73"/>
      <c r="BE107" s="73"/>
      <c r="BF107" s="73"/>
      <c r="BG107" s="59">
        <f t="shared" si="52"/>
        <v>2</v>
      </c>
      <c r="BH107" s="59">
        <v>1</v>
      </c>
      <c r="BI107" s="59">
        <v>0</v>
      </c>
      <c r="BJ107" s="59">
        <v>3</v>
      </c>
      <c r="BL107" s="59" t="s">
        <v>176</v>
      </c>
      <c r="BP107" s="59">
        <f t="shared" si="53"/>
        <v>0</v>
      </c>
      <c r="BQ107" s="59">
        <f t="shared" si="54"/>
        <v>0</v>
      </c>
      <c r="BR107" s="59">
        <f t="shared" si="55"/>
        <v>0</v>
      </c>
      <c r="BS107" s="59" t="e">
        <f>#REF!+#REF!+AD107</f>
        <v>#REF!</v>
      </c>
      <c r="BT107" s="59">
        <f t="shared" si="56"/>
        <v>0</v>
      </c>
      <c r="BU107" s="59" t="e">
        <f>#REF!+#REF!+#REF!+#REF!+#REF!+#REF!+#REF!+#REF!+#REF!+#REF!</f>
        <v>#REF!</v>
      </c>
      <c r="BV107" s="59">
        <f t="shared" si="57"/>
        <v>0</v>
      </c>
      <c r="BW107" s="59">
        <f t="shared" si="58"/>
        <v>0</v>
      </c>
      <c r="BX107" s="59">
        <f t="shared" si="59"/>
        <v>0</v>
      </c>
      <c r="BY107" s="59">
        <f t="shared" si="42"/>
        <v>0</v>
      </c>
      <c r="BZ107" s="59">
        <f t="shared" si="60"/>
        <v>0</v>
      </c>
      <c r="CB107" s="59">
        <f t="shared" si="61"/>
        <v>0</v>
      </c>
      <c r="CD107" s="59" t="e">
        <f>AJ107+AK107+AC107+AM107+I107+AL107+#REF!+J107+AE107+AG107+AH107+L107+#REF!+N107+M107+#REF!+AQ107+#REF!+AF107+AI107+#REF!+AN107+AD107+AO107+P107+#REF!+AZ107+#REF!+AP107+#REF!+#REF!+#REF!+#REF!+BA107+#REF!+K107</f>
        <v>#REF!</v>
      </c>
      <c r="CF107" s="59">
        <f t="shared" si="62"/>
        <v>0</v>
      </c>
      <c r="CG107" s="59" t="e">
        <f t="shared" si="63"/>
        <v>#REF!</v>
      </c>
      <c r="CH107" s="59">
        <f t="shared" si="64"/>
        <v>1</v>
      </c>
      <c r="CJ107" s="59">
        <f t="shared" si="65"/>
        <v>0</v>
      </c>
      <c r="CK107" s="59" t="e">
        <f>#REF!+AE107+AG107+AH107+#REF!+#REF!+AQ107+#REF!+AI107+#REF!+AD107+P107+#REF!+#REF!+#REF!+#REF!+#REF!+#REF!+#REF!</f>
        <v>#REF!</v>
      </c>
      <c r="CL107" s="59">
        <f t="shared" si="66"/>
        <v>1</v>
      </c>
      <c r="CN107" s="59">
        <f t="shared" si="67"/>
        <v>0</v>
      </c>
      <c r="CO107" s="59">
        <f t="shared" si="51"/>
        <v>0</v>
      </c>
    </row>
    <row r="108" spans="1:93" s="59" customFormat="1" ht="14.4" x14ac:dyDescent="0.3">
      <c r="A108" s="60" t="s">
        <v>266</v>
      </c>
      <c r="B108" s="60" t="s">
        <v>392</v>
      </c>
      <c r="C108" s="60" t="s">
        <v>415</v>
      </c>
      <c r="D108" s="60" t="s">
        <v>79</v>
      </c>
      <c r="E108" s="60">
        <v>43.534939000000001</v>
      </c>
      <c r="F108" s="60">
        <v>-79.732911999999999</v>
      </c>
      <c r="G108" s="60">
        <v>19.508997954505052</v>
      </c>
      <c r="H108" s="61">
        <v>43653</v>
      </c>
      <c r="I108" s="20">
        <v>0</v>
      </c>
      <c r="J108" s="20">
        <v>0</v>
      </c>
      <c r="K108" s="20">
        <v>0</v>
      </c>
      <c r="L108" s="20">
        <v>0</v>
      </c>
      <c r="M108" s="20">
        <v>0</v>
      </c>
      <c r="N108" s="20">
        <v>0</v>
      </c>
      <c r="O108" s="20">
        <v>0</v>
      </c>
      <c r="P108" s="20">
        <v>0</v>
      </c>
      <c r="Q108" s="20">
        <v>0</v>
      </c>
      <c r="R108" s="20">
        <v>0</v>
      </c>
      <c r="S108" s="20">
        <v>0</v>
      </c>
      <c r="T108" s="20">
        <v>0</v>
      </c>
      <c r="U108" s="20">
        <v>0</v>
      </c>
      <c r="V108" s="20">
        <v>0</v>
      </c>
      <c r="W108" s="20">
        <v>0</v>
      </c>
      <c r="X108" s="20">
        <v>0</v>
      </c>
      <c r="Y108" s="20">
        <v>0</v>
      </c>
      <c r="Z108" s="20">
        <v>0</v>
      </c>
      <c r="AA108" s="20">
        <v>0</v>
      </c>
      <c r="AB108" s="20">
        <v>0</v>
      </c>
      <c r="AC108" s="20">
        <v>0</v>
      </c>
      <c r="AD108" s="20">
        <v>0</v>
      </c>
      <c r="AE108" s="20">
        <v>0</v>
      </c>
      <c r="AF108" s="20">
        <v>0</v>
      </c>
      <c r="AG108" s="20">
        <v>0</v>
      </c>
      <c r="AH108" s="20">
        <v>0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20">
        <v>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20">
        <v>0</v>
      </c>
      <c r="AW108" s="20">
        <v>0</v>
      </c>
      <c r="AX108" s="20">
        <v>0</v>
      </c>
      <c r="AY108" s="20">
        <v>0</v>
      </c>
      <c r="AZ108" s="20">
        <v>0</v>
      </c>
      <c r="BA108" s="20">
        <v>0</v>
      </c>
      <c r="BB108" s="73"/>
      <c r="BC108" s="73"/>
      <c r="BD108" s="73"/>
      <c r="BE108" s="73"/>
      <c r="BF108" s="73"/>
      <c r="BG108" s="59">
        <f t="shared" si="52"/>
        <v>0</v>
      </c>
      <c r="BH108" s="59">
        <v>3</v>
      </c>
      <c r="BI108" s="59">
        <v>0</v>
      </c>
      <c r="BJ108" s="59">
        <v>3</v>
      </c>
      <c r="BP108" s="59">
        <f t="shared" si="53"/>
        <v>0</v>
      </c>
      <c r="BQ108" s="59">
        <f t="shared" si="54"/>
        <v>0</v>
      </c>
      <c r="BR108" s="59">
        <f t="shared" si="55"/>
        <v>0</v>
      </c>
      <c r="BS108" s="59" t="e">
        <f>#REF!+#REF!+AD108</f>
        <v>#REF!</v>
      </c>
      <c r="BT108" s="59">
        <f t="shared" si="56"/>
        <v>0</v>
      </c>
      <c r="BU108" s="59" t="e">
        <f>#REF!+#REF!+#REF!+#REF!+#REF!+#REF!+#REF!+#REF!+#REF!+#REF!</f>
        <v>#REF!</v>
      </c>
      <c r="BV108" s="59">
        <f t="shared" si="57"/>
        <v>0</v>
      </c>
      <c r="BW108" s="59">
        <f t="shared" si="58"/>
        <v>0</v>
      </c>
      <c r="BX108" s="59">
        <f t="shared" si="59"/>
        <v>0</v>
      </c>
      <c r="BY108" s="59">
        <f t="shared" si="42"/>
        <v>0</v>
      </c>
      <c r="BZ108" s="59">
        <f t="shared" si="60"/>
        <v>0</v>
      </c>
      <c r="CB108" s="59">
        <f t="shared" si="61"/>
        <v>0</v>
      </c>
      <c r="CD108" s="59" t="e">
        <f>AJ108+AK108+AC108+AM108+I108+AL108+#REF!+J108+AE108+AG108+AH108+L108+#REF!+N108+M108+#REF!+AQ108+#REF!+AF108+AI108+#REF!+AN108+AD108+AO108+P108+#REF!+AZ108+#REF!+AP108+#REF!+#REF!+#REF!+#REF!+BA108+#REF!+K108</f>
        <v>#REF!</v>
      </c>
      <c r="CF108" s="59">
        <f t="shared" si="62"/>
        <v>0</v>
      </c>
      <c r="CG108" s="59" t="e">
        <f t="shared" si="63"/>
        <v>#REF!</v>
      </c>
      <c r="CH108" s="59">
        <f t="shared" si="64"/>
        <v>0</v>
      </c>
      <c r="CJ108" s="59">
        <f t="shared" si="65"/>
        <v>0</v>
      </c>
      <c r="CK108" s="59" t="e">
        <f>#REF!+AE108+AG108+AH108+#REF!+#REF!+AQ108+#REF!+AI108+#REF!+AD108+P108+#REF!+#REF!+#REF!+#REF!+#REF!+#REF!+#REF!</f>
        <v>#REF!</v>
      </c>
      <c r="CL108" s="59">
        <f t="shared" si="66"/>
        <v>0</v>
      </c>
      <c r="CN108" s="59">
        <f t="shared" si="67"/>
        <v>0</v>
      </c>
      <c r="CO108" s="59">
        <f t="shared" si="51"/>
        <v>0</v>
      </c>
    </row>
    <row r="109" spans="1:93" s="59" customFormat="1" ht="14.4" x14ac:dyDescent="0.3">
      <c r="A109" s="60" t="s">
        <v>266</v>
      </c>
      <c r="B109" s="60" t="s">
        <v>392</v>
      </c>
      <c r="C109" s="60" t="s">
        <v>415</v>
      </c>
      <c r="D109" s="60" t="s">
        <v>82</v>
      </c>
      <c r="E109" s="60">
        <v>43.534939000000001</v>
      </c>
      <c r="F109" s="60">
        <v>-79.732911999999999</v>
      </c>
      <c r="G109" s="60">
        <v>19.508997954505052</v>
      </c>
      <c r="H109" s="61">
        <v>43653</v>
      </c>
      <c r="I109" s="20">
        <v>0</v>
      </c>
      <c r="J109" s="20">
        <v>0</v>
      </c>
      <c r="K109" s="20">
        <v>0</v>
      </c>
      <c r="L109" s="20">
        <v>0</v>
      </c>
      <c r="M109" s="20">
        <v>0</v>
      </c>
      <c r="N109" s="20">
        <v>0</v>
      </c>
      <c r="O109" s="20">
        <v>0</v>
      </c>
      <c r="P109" s="20">
        <v>0</v>
      </c>
      <c r="Q109" s="20">
        <v>0</v>
      </c>
      <c r="R109" s="20">
        <v>0</v>
      </c>
      <c r="S109" s="20">
        <v>0</v>
      </c>
      <c r="T109" s="20">
        <v>0</v>
      </c>
      <c r="U109" s="20">
        <v>0</v>
      </c>
      <c r="V109" s="20">
        <v>0</v>
      </c>
      <c r="W109" s="20">
        <v>0</v>
      </c>
      <c r="X109" s="20">
        <v>0</v>
      </c>
      <c r="Y109" s="20">
        <v>0</v>
      </c>
      <c r="Z109" s="20">
        <v>0</v>
      </c>
      <c r="AA109" s="20">
        <v>0</v>
      </c>
      <c r="AB109" s="20">
        <v>0</v>
      </c>
      <c r="AC109" s="20">
        <v>1</v>
      </c>
      <c r="AD109" s="20">
        <v>0</v>
      </c>
      <c r="AE109" s="20">
        <v>0</v>
      </c>
      <c r="AF109" s="20">
        <v>0</v>
      </c>
      <c r="AG109" s="20">
        <v>0</v>
      </c>
      <c r="AH109" s="20">
        <v>0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20">
        <v>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20">
        <v>0</v>
      </c>
      <c r="AW109" s="20">
        <v>0</v>
      </c>
      <c r="AX109" s="20">
        <v>0</v>
      </c>
      <c r="AY109" s="20">
        <v>0</v>
      </c>
      <c r="AZ109" s="20">
        <v>0</v>
      </c>
      <c r="BA109" s="20">
        <v>0</v>
      </c>
      <c r="BB109" s="73"/>
      <c r="BC109" s="73"/>
      <c r="BD109" s="73"/>
      <c r="BE109" s="73"/>
      <c r="BF109" s="73"/>
      <c r="BG109" s="59">
        <f t="shared" si="52"/>
        <v>0</v>
      </c>
      <c r="BH109" s="59">
        <v>4</v>
      </c>
      <c r="BI109" s="59">
        <v>0</v>
      </c>
      <c r="BJ109" s="59">
        <v>4</v>
      </c>
      <c r="BL109" s="59" t="s">
        <v>177</v>
      </c>
      <c r="BP109" s="59">
        <f t="shared" si="53"/>
        <v>0</v>
      </c>
      <c r="BQ109" s="59">
        <f t="shared" si="54"/>
        <v>0</v>
      </c>
      <c r="BR109" s="59">
        <f t="shared" si="55"/>
        <v>0</v>
      </c>
      <c r="BS109" s="59" t="e">
        <f>#REF!+#REF!+AD109</f>
        <v>#REF!</v>
      </c>
      <c r="BT109" s="59">
        <f t="shared" si="56"/>
        <v>0</v>
      </c>
      <c r="BU109" s="59" t="e">
        <f>#REF!+#REF!+#REF!+#REF!+#REF!+#REF!+#REF!+#REF!+#REF!+#REF!</f>
        <v>#REF!</v>
      </c>
      <c r="BV109" s="59">
        <f t="shared" si="57"/>
        <v>0</v>
      </c>
      <c r="BW109" s="59">
        <f t="shared" si="58"/>
        <v>0</v>
      </c>
      <c r="BX109" s="59">
        <f t="shared" si="59"/>
        <v>0</v>
      </c>
      <c r="BY109" s="59">
        <f t="shared" si="42"/>
        <v>0</v>
      </c>
      <c r="BZ109" s="59">
        <f t="shared" si="60"/>
        <v>0</v>
      </c>
      <c r="CB109" s="59">
        <f t="shared" si="61"/>
        <v>0</v>
      </c>
      <c r="CD109" s="59" t="e">
        <f>AJ109+AK109+AC109+AM109+I109+AL109+#REF!+J109+AE109+AG109+AH109+L109+#REF!+N109+M109+#REF!+AQ109+#REF!+AF109+AI109+#REF!+AN109+AD109+AO109+P109+#REF!+AZ109+#REF!+AP109+#REF!+#REF!+#REF!+#REF!+BA109+#REF!+K109</f>
        <v>#REF!</v>
      </c>
      <c r="CF109" s="59">
        <f t="shared" si="62"/>
        <v>0</v>
      </c>
      <c r="CG109" s="59" t="e">
        <f t="shared" si="63"/>
        <v>#REF!</v>
      </c>
      <c r="CH109" s="59">
        <f t="shared" si="64"/>
        <v>1</v>
      </c>
      <c r="CJ109" s="59">
        <f t="shared" si="65"/>
        <v>0</v>
      </c>
      <c r="CK109" s="59" t="e">
        <f>#REF!+AE109+AG109+AH109+#REF!+#REF!+AQ109+#REF!+AI109+#REF!+AD109+P109+#REF!+#REF!+#REF!+#REF!+#REF!+#REF!+#REF!</f>
        <v>#REF!</v>
      </c>
      <c r="CL109" s="59">
        <f t="shared" si="66"/>
        <v>1</v>
      </c>
      <c r="CN109" s="59">
        <f t="shared" si="67"/>
        <v>0</v>
      </c>
      <c r="CO109" s="59">
        <f t="shared" si="51"/>
        <v>0</v>
      </c>
    </row>
    <row r="110" spans="1:93" s="59" customFormat="1" ht="14.4" x14ac:dyDescent="0.3">
      <c r="A110" s="60" t="s">
        <v>266</v>
      </c>
      <c r="B110" s="60" t="s">
        <v>392</v>
      </c>
      <c r="C110" s="60" t="s">
        <v>415</v>
      </c>
      <c r="D110" s="60" t="s">
        <v>83</v>
      </c>
      <c r="E110" s="60">
        <v>43.534939000000001</v>
      </c>
      <c r="F110" s="60">
        <v>-79.732911999999999</v>
      </c>
      <c r="G110" s="60">
        <v>19.508997954505052</v>
      </c>
      <c r="H110" s="61">
        <v>43653</v>
      </c>
      <c r="I110" s="20">
        <v>0</v>
      </c>
      <c r="J110" s="20">
        <v>0</v>
      </c>
      <c r="K110" s="20">
        <v>0</v>
      </c>
      <c r="L110" s="20">
        <v>1</v>
      </c>
      <c r="M110" s="20">
        <v>0</v>
      </c>
      <c r="N110" s="20">
        <v>0</v>
      </c>
      <c r="O110" s="20">
        <v>0</v>
      </c>
      <c r="P110" s="20">
        <v>0</v>
      </c>
      <c r="Q110" s="20">
        <v>0</v>
      </c>
      <c r="R110" s="20">
        <v>0</v>
      </c>
      <c r="S110" s="20">
        <v>0</v>
      </c>
      <c r="T110" s="20">
        <v>0</v>
      </c>
      <c r="U110" s="20">
        <v>0</v>
      </c>
      <c r="V110" s="20">
        <v>0</v>
      </c>
      <c r="W110" s="20">
        <v>0</v>
      </c>
      <c r="X110" s="20">
        <v>0</v>
      </c>
      <c r="Y110" s="20">
        <v>0</v>
      </c>
      <c r="Z110" s="20">
        <v>0</v>
      </c>
      <c r="AA110" s="20">
        <v>0</v>
      </c>
      <c r="AB110" s="20">
        <v>0</v>
      </c>
      <c r="AC110" s="20">
        <v>0</v>
      </c>
      <c r="AD110" s="20">
        <v>0</v>
      </c>
      <c r="AE110" s="20">
        <v>0</v>
      </c>
      <c r="AF110" s="20">
        <v>0</v>
      </c>
      <c r="AG110" s="20">
        <v>0</v>
      </c>
      <c r="AH110" s="20">
        <v>0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20">
        <v>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20">
        <v>0</v>
      </c>
      <c r="AW110" s="20">
        <v>0</v>
      </c>
      <c r="AX110" s="20">
        <v>0</v>
      </c>
      <c r="AY110" s="20">
        <v>0</v>
      </c>
      <c r="AZ110" s="20">
        <v>0</v>
      </c>
      <c r="BA110" s="20">
        <v>0</v>
      </c>
      <c r="BB110" s="73"/>
      <c r="BC110" s="73"/>
      <c r="BD110" s="73"/>
      <c r="BE110" s="73"/>
      <c r="BF110" s="73"/>
      <c r="BG110" s="59">
        <f t="shared" si="52"/>
        <v>0</v>
      </c>
      <c r="BH110" s="59">
        <v>2</v>
      </c>
      <c r="BI110" s="59">
        <v>2</v>
      </c>
      <c r="BJ110" s="59">
        <v>4</v>
      </c>
      <c r="BP110" s="59">
        <f t="shared" si="53"/>
        <v>0</v>
      </c>
      <c r="BQ110" s="59">
        <f t="shared" si="54"/>
        <v>0</v>
      </c>
      <c r="BR110" s="59">
        <f t="shared" si="55"/>
        <v>1</v>
      </c>
      <c r="BS110" s="59" t="e">
        <f>#REF!+#REF!+AD110</f>
        <v>#REF!</v>
      </c>
      <c r="BT110" s="59">
        <f t="shared" si="56"/>
        <v>0</v>
      </c>
      <c r="BU110" s="59" t="e">
        <f>#REF!+#REF!+#REF!+#REF!+#REF!+#REF!+#REF!+#REF!+#REF!+#REF!</f>
        <v>#REF!</v>
      </c>
      <c r="BV110" s="59">
        <f t="shared" si="57"/>
        <v>0</v>
      </c>
      <c r="BW110" s="59">
        <f t="shared" si="58"/>
        <v>0</v>
      </c>
      <c r="BX110" s="59">
        <f t="shared" si="59"/>
        <v>0</v>
      </c>
      <c r="BY110" s="59">
        <f t="shared" si="42"/>
        <v>0</v>
      </c>
      <c r="BZ110" s="59">
        <f t="shared" si="60"/>
        <v>0</v>
      </c>
      <c r="CB110" s="59">
        <f t="shared" si="61"/>
        <v>0</v>
      </c>
      <c r="CD110" s="59" t="e">
        <f>AJ110+AK110+AC110+AM110+I110+AL110+#REF!+J110+AE110+AG110+AH110+L110+#REF!+N110+M110+#REF!+AQ110+#REF!+AF110+AI110+#REF!+AN110+AD110+AO110+P110+#REF!+AZ110+#REF!+AP110+#REF!+#REF!+#REF!+#REF!+BA110+#REF!+K110</f>
        <v>#REF!</v>
      </c>
      <c r="CF110" s="59">
        <f t="shared" si="62"/>
        <v>1</v>
      </c>
      <c r="CG110" s="59" t="e">
        <f t="shared" si="63"/>
        <v>#REF!</v>
      </c>
      <c r="CH110" s="59">
        <f t="shared" si="64"/>
        <v>0</v>
      </c>
      <c r="CJ110" s="59">
        <f t="shared" si="65"/>
        <v>1</v>
      </c>
      <c r="CK110" s="59" t="e">
        <f>#REF!+AE110+AG110+AH110+#REF!+#REF!+AQ110+#REF!+AI110+#REF!+AD110+P110+#REF!+#REF!+#REF!+#REF!+#REF!+#REF!+#REF!</f>
        <v>#REF!</v>
      </c>
      <c r="CL110" s="59">
        <f t="shared" si="66"/>
        <v>0</v>
      </c>
      <c r="CN110" s="59">
        <f t="shared" si="67"/>
        <v>1</v>
      </c>
      <c r="CO110" s="59">
        <f t="shared" si="51"/>
        <v>1</v>
      </c>
    </row>
    <row r="111" spans="1:93" s="59" customFormat="1" ht="14.4" x14ac:dyDescent="0.3">
      <c r="A111" s="60" t="s">
        <v>280</v>
      </c>
      <c r="B111" s="60" t="s">
        <v>393</v>
      </c>
      <c r="C111" s="60" t="s">
        <v>415</v>
      </c>
      <c r="D111" s="60" t="s">
        <v>79</v>
      </c>
      <c r="E111" s="60">
        <v>43.535065000000003</v>
      </c>
      <c r="F111" s="60">
        <v>-79.721652000000006</v>
      </c>
      <c r="G111" s="60">
        <v>18.997972198905334</v>
      </c>
      <c r="H111" s="61">
        <v>43655</v>
      </c>
      <c r="I111" s="20">
        <v>0</v>
      </c>
      <c r="J111" s="20">
        <v>0</v>
      </c>
      <c r="K111" s="20">
        <v>0</v>
      </c>
      <c r="L111" s="20">
        <v>0</v>
      </c>
      <c r="M111" s="20">
        <v>0</v>
      </c>
      <c r="N111" s="20">
        <v>0</v>
      </c>
      <c r="O111" s="20">
        <v>0</v>
      </c>
      <c r="P111" s="20">
        <v>0</v>
      </c>
      <c r="Q111" s="20">
        <v>0</v>
      </c>
      <c r="R111" s="20">
        <v>0</v>
      </c>
      <c r="S111" s="20">
        <v>0</v>
      </c>
      <c r="T111" s="20">
        <v>0</v>
      </c>
      <c r="U111" s="20">
        <v>0</v>
      </c>
      <c r="V111" s="20">
        <v>0</v>
      </c>
      <c r="W111" s="20">
        <v>0</v>
      </c>
      <c r="X111" s="20">
        <v>0</v>
      </c>
      <c r="Y111" s="20">
        <v>0</v>
      </c>
      <c r="Z111" s="20">
        <v>0</v>
      </c>
      <c r="AA111" s="20">
        <v>0</v>
      </c>
      <c r="AB111" s="20">
        <v>0</v>
      </c>
      <c r="AC111" s="20">
        <v>0</v>
      </c>
      <c r="AD111" s="20">
        <v>0</v>
      </c>
      <c r="AE111" s="20">
        <v>0</v>
      </c>
      <c r="AF111" s="20">
        <v>0</v>
      </c>
      <c r="AG111" s="20">
        <v>0</v>
      </c>
      <c r="AH111" s="20">
        <v>0</v>
      </c>
      <c r="AI111" s="20">
        <v>0</v>
      </c>
      <c r="AJ111" s="20">
        <v>0</v>
      </c>
      <c r="AK111" s="20">
        <v>2</v>
      </c>
      <c r="AL111" s="20">
        <v>0</v>
      </c>
      <c r="AM111" s="20">
        <v>0</v>
      </c>
      <c r="AN111" s="20">
        <v>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20">
        <v>0</v>
      </c>
      <c r="AW111" s="20">
        <v>0</v>
      </c>
      <c r="AX111" s="20">
        <v>1</v>
      </c>
      <c r="AY111" s="20">
        <v>0</v>
      </c>
      <c r="AZ111" s="20">
        <v>0</v>
      </c>
      <c r="BA111" s="20">
        <v>0</v>
      </c>
      <c r="BB111" s="73"/>
      <c r="BC111" s="73"/>
      <c r="BD111" s="73"/>
      <c r="BE111" s="73"/>
      <c r="BF111" s="73"/>
      <c r="BG111" s="59">
        <f t="shared" si="52"/>
        <v>0</v>
      </c>
      <c r="BH111" s="59">
        <v>3</v>
      </c>
      <c r="BI111" s="59">
        <v>1</v>
      </c>
      <c r="BJ111" s="59">
        <v>4</v>
      </c>
      <c r="BP111" s="59">
        <f t="shared" si="53"/>
        <v>2</v>
      </c>
      <c r="BQ111" s="59">
        <f t="shared" si="54"/>
        <v>0</v>
      </c>
      <c r="BR111" s="59">
        <f t="shared" si="55"/>
        <v>0</v>
      </c>
      <c r="BS111" s="59" t="e">
        <f>#REF!+#REF!+AD111</f>
        <v>#REF!</v>
      </c>
      <c r="BT111" s="59">
        <f t="shared" si="56"/>
        <v>0</v>
      </c>
      <c r="BU111" s="59" t="e">
        <f>#REF!+#REF!+#REF!+#REF!+#REF!+#REF!+#REF!+#REF!+#REF!+#REF!</f>
        <v>#REF!</v>
      </c>
      <c r="BV111" s="59">
        <f t="shared" si="57"/>
        <v>0</v>
      </c>
      <c r="BW111" s="59">
        <f t="shared" si="58"/>
        <v>0</v>
      </c>
      <c r="BX111" s="59">
        <f t="shared" si="59"/>
        <v>0</v>
      </c>
      <c r="BY111" s="59">
        <f t="shared" si="42"/>
        <v>0</v>
      </c>
      <c r="BZ111" s="59">
        <f t="shared" si="60"/>
        <v>0</v>
      </c>
      <c r="CB111" s="59">
        <f t="shared" si="61"/>
        <v>3</v>
      </c>
      <c r="CD111" s="59" t="e">
        <f>AJ111+AK111+AC111+AM111+I111+AL111+#REF!+J111+AE111+AG111+AH111+L111+#REF!+N111+M111+#REF!+AQ111+#REF!+AF111+AI111+#REF!+AN111+AD111+AO111+P111+#REF!+AZ111+#REF!+AP111+#REF!+#REF!+#REF!+#REF!+BA111+#REF!+K111</f>
        <v>#REF!</v>
      </c>
      <c r="CF111" s="59">
        <f t="shared" si="62"/>
        <v>3</v>
      </c>
      <c r="CG111" s="59" t="e">
        <f t="shared" si="63"/>
        <v>#REF!</v>
      </c>
      <c r="CH111" s="59">
        <f t="shared" si="64"/>
        <v>0</v>
      </c>
      <c r="CJ111" s="59">
        <f t="shared" si="65"/>
        <v>2</v>
      </c>
      <c r="CK111" s="59" t="e">
        <f>#REF!+AE111+AG111+AH111+#REF!+#REF!+AQ111+#REF!+AI111+#REF!+AD111+P111+#REF!+#REF!+#REF!+#REF!+#REF!+#REF!+#REF!</f>
        <v>#REF!</v>
      </c>
      <c r="CL111" s="59">
        <f t="shared" si="66"/>
        <v>0</v>
      </c>
      <c r="CN111" s="59">
        <f t="shared" si="67"/>
        <v>2</v>
      </c>
      <c r="CO111" s="59">
        <f t="shared" si="51"/>
        <v>1</v>
      </c>
    </row>
    <row r="112" spans="1:93" s="59" customFormat="1" ht="14.4" x14ac:dyDescent="0.3">
      <c r="A112" s="60" t="s">
        <v>280</v>
      </c>
      <c r="B112" s="60" t="s">
        <v>393</v>
      </c>
      <c r="C112" s="60" t="s">
        <v>415</v>
      </c>
      <c r="D112" s="60" t="s">
        <v>82</v>
      </c>
      <c r="E112" s="60">
        <v>43.535065000000003</v>
      </c>
      <c r="F112" s="60">
        <v>-79.721652000000006</v>
      </c>
      <c r="G112" s="60">
        <v>18.997972198905334</v>
      </c>
      <c r="H112" s="61">
        <v>43655</v>
      </c>
      <c r="I112" s="20">
        <v>0</v>
      </c>
      <c r="J112" s="20">
        <v>0</v>
      </c>
      <c r="K112" s="20">
        <v>0</v>
      </c>
      <c r="L112" s="20">
        <v>0</v>
      </c>
      <c r="M112" s="20">
        <v>0</v>
      </c>
      <c r="N112" s="20">
        <v>0</v>
      </c>
      <c r="O112" s="20">
        <v>0</v>
      </c>
      <c r="P112" s="20">
        <v>0</v>
      </c>
      <c r="Q112" s="20">
        <v>0</v>
      </c>
      <c r="R112" s="20">
        <v>0</v>
      </c>
      <c r="S112" s="20">
        <v>0</v>
      </c>
      <c r="T112" s="20">
        <v>0</v>
      </c>
      <c r="U112" s="20">
        <v>0</v>
      </c>
      <c r="V112" s="20">
        <v>0</v>
      </c>
      <c r="W112" s="20">
        <v>0</v>
      </c>
      <c r="X112" s="20">
        <v>0</v>
      </c>
      <c r="Y112" s="20">
        <v>0</v>
      </c>
      <c r="Z112" s="20">
        <v>0</v>
      </c>
      <c r="AA112" s="20">
        <v>0</v>
      </c>
      <c r="AB112" s="20">
        <v>0</v>
      </c>
      <c r="AC112" s="20">
        <v>0</v>
      </c>
      <c r="AD112" s="20">
        <v>0</v>
      </c>
      <c r="AE112" s="20">
        <v>0</v>
      </c>
      <c r="AF112" s="20">
        <v>0</v>
      </c>
      <c r="AG112" s="20">
        <v>0</v>
      </c>
      <c r="AH112" s="20">
        <v>0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20">
        <v>0</v>
      </c>
      <c r="AO112" s="20">
        <v>0</v>
      </c>
      <c r="AP112" s="20">
        <v>0</v>
      </c>
      <c r="AQ112" s="20">
        <v>0</v>
      </c>
      <c r="AR112" s="20">
        <v>0</v>
      </c>
      <c r="AS112" s="20">
        <v>0</v>
      </c>
      <c r="AT112" s="20">
        <v>0</v>
      </c>
      <c r="AU112" s="20">
        <v>0</v>
      </c>
      <c r="AV112" s="20">
        <v>0</v>
      </c>
      <c r="AW112" s="20">
        <v>0</v>
      </c>
      <c r="AX112" s="20">
        <v>1</v>
      </c>
      <c r="AY112" s="20">
        <v>0</v>
      </c>
      <c r="AZ112" s="20">
        <v>0</v>
      </c>
      <c r="BA112" s="20">
        <v>0</v>
      </c>
      <c r="BB112" s="73"/>
      <c r="BC112" s="73"/>
      <c r="BD112" s="73"/>
      <c r="BE112" s="73"/>
      <c r="BF112" s="73"/>
      <c r="BG112" s="59">
        <f t="shared" si="52"/>
        <v>1</v>
      </c>
      <c r="BH112" s="59">
        <v>4</v>
      </c>
      <c r="BI112" s="59">
        <v>1</v>
      </c>
      <c r="BJ112" s="59">
        <v>6</v>
      </c>
      <c r="BL112" s="59" t="s">
        <v>179</v>
      </c>
      <c r="BP112" s="59">
        <f t="shared" si="53"/>
        <v>0</v>
      </c>
      <c r="BQ112" s="59">
        <f t="shared" si="54"/>
        <v>0</v>
      </c>
      <c r="BR112" s="59">
        <f t="shared" si="55"/>
        <v>0</v>
      </c>
      <c r="BS112" s="59" t="e">
        <f>#REF!+#REF!+AD112</f>
        <v>#REF!</v>
      </c>
      <c r="BT112" s="59">
        <f t="shared" si="56"/>
        <v>0</v>
      </c>
      <c r="BU112" s="59" t="e">
        <f>#REF!+#REF!+#REF!+#REF!+#REF!+#REF!+#REF!+#REF!+#REF!+#REF!</f>
        <v>#REF!</v>
      </c>
      <c r="BV112" s="59">
        <f t="shared" si="57"/>
        <v>0</v>
      </c>
      <c r="BW112" s="59">
        <f t="shared" si="58"/>
        <v>0</v>
      </c>
      <c r="BX112" s="59">
        <f t="shared" si="59"/>
        <v>0</v>
      </c>
      <c r="BY112" s="59">
        <f t="shared" si="42"/>
        <v>0</v>
      </c>
      <c r="BZ112" s="59">
        <f t="shared" si="60"/>
        <v>0</v>
      </c>
      <c r="CB112" s="59">
        <f t="shared" si="61"/>
        <v>1</v>
      </c>
      <c r="CD112" s="59" t="e">
        <f>AJ112+AK112+AC112+AM112+I112+AL112+#REF!+J112+AE112+AG112+AH112+L112+#REF!+N112+M112+#REF!+AQ112+#REF!+AF112+AI112+#REF!+AN112+AD112+AO112+P112+#REF!+AZ112+#REF!+AP112+#REF!+#REF!+#REF!+#REF!+BA112+#REF!+K112</f>
        <v>#REF!</v>
      </c>
      <c r="CF112" s="59">
        <f t="shared" si="62"/>
        <v>1</v>
      </c>
      <c r="CG112" s="59" t="e">
        <f t="shared" si="63"/>
        <v>#REF!</v>
      </c>
      <c r="CH112" s="59">
        <f t="shared" si="64"/>
        <v>0</v>
      </c>
      <c r="CJ112" s="59">
        <f t="shared" si="65"/>
        <v>0</v>
      </c>
      <c r="CK112" s="59" t="e">
        <f>#REF!+AE112+AG112+AH112+#REF!+#REF!+AQ112+#REF!+AI112+#REF!+AD112+P112+#REF!+#REF!+#REF!+#REF!+#REF!+#REF!+#REF!</f>
        <v>#REF!</v>
      </c>
      <c r="CL112" s="59">
        <f t="shared" si="66"/>
        <v>0</v>
      </c>
      <c r="CN112" s="59">
        <f t="shared" si="67"/>
        <v>1</v>
      </c>
      <c r="CO112" s="59">
        <f t="shared" si="51"/>
        <v>0</v>
      </c>
    </row>
    <row r="113" spans="1:93" s="59" customFormat="1" ht="14.4" x14ac:dyDescent="0.3">
      <c r="A113" s="60" t="s">
        <v>280</v>
      </c>
      <c r="B113" s="60" t="s">
        <v>393</v>
      </c>
      <c r="C113" s="60" t="s">
        <v>415</v>
      </c>
      <c r="D113" s="60" t="s">
        <v>83</v>
      </c>
      <c r="E113" s="60">
        <v>43.535065000000003</v>
      </c>
      <c r="F113" s="60">
        <v>-79.721652000000006</v>
      </c>
      <c r="G113" s="60">
        <v>18.997972198905334</v>
      </c>
      <c r="H113" s="61">
        <v>43655</v>
      </c>
      <c r="I113" s="20">
        <v>0</v>
      </c>
      <c r="J113" s="20">
        <v>0</v>
      </c>
      <c r="K113" s="20">
        <v>0</v>
      </c>
      <c r="L113" s="20">
        <v>0</v>
      </c>
      <c r="M113" s="20">
        <v>0</v>
      </c>
      <c r="N113" s="20">
        <v>0</v>
      </c>
      <c r="O113" s="20">
        <v>0</v>
      </c>
      <c r="P113" s="20">
        <v>0</v>
      </c>
      <c r="Q113" s="20">
        <v>0</v>
      </c>
      <c r="R113" s="20">
        <v>0</v>
      </c>
      <c r="S113" s="20">
        <v>0</v>
      </c>
      <c r="T113" s="20">
        <v>0</v>
      </c>
      <c r="U113" s="20">
        <v>0</v>
      </c>
      <c r="V113" s="20">
        <v>0</v>
      </c>
      <c r="W113" s="20">
        <v>0</v>
      </c>
      <c r="X113" s="20">
        <v>0</v>
      </c>
      <c r="Y113" s="20">
        <v>0</v>
      </c>
      <c r="Z113" s="20">
        <v>0</v>
      </c>
      <c r="AA113" s="20">
        <v>0</v>
      </c>
      <c r="AB113" s="20">
        <v>0</v>
      </c>
      <c r="AC113" s="20">
        <v>0</v>
      </c>
      <c r="AD113" s="20">
        <v>0</v>
      </c>
      <c r="AE113" s="20">
        <v>0</v>
      </c>
      <c r="AF113" s="20">
        <v>0</v>
      </c>
      <c r="AG113" s="20">
        <v>0</v>
      </c>
      <c r="AH113" s="20">
        <v>0</v>
      </c>
      <c r="AI113" s="20">
        <v>0</v>
      </c>
      <c r="AJ113" s="20">
        <v>0</v>
      </c>
      <c r="AK113" s="20">
        <v>0</v>
      </c>
      <c r="AL113" s="20">
        <v>0</v>
      </c>
      <c r="AM113" s="20">
        <v>1</v>
      </c>
      <c r="AN113" s="20">
        <v>0</v>
      </c>
      <c r="AO113" s="20">
        <v>0</v>
      </c>
      <c r="AP113" s="20">
        <v>0</v>
      </c>
      <c r="AQ113" s="20">
        <v>0</v>
      </c>
      <c r="AR113" s="20">
        <v>0</v>
      </c>
      <c r="AS113" s="20">
        <v>0</v>
      </c>
      <c r="AT113" s="20">
        <v>0</v>
      </c>
      <c r="AU113" s="20">
        <v>0</v>
      </c>
      <c r="AV113" s="20">
        <v>0</v>
      </c>
      <c r="AW113" s="20">
        <v>0</v>
      </c>
      <c r="AX113" s="20">
        <v>1</v>
      </c>
      <c r="AY113" s="20">
        <v>0</v>
      </c>
      <c r="AZ113" s="20">
        <v>0</v>
      </c>
      <c r="BA113" s="20">
        <v>0</v>
      </c>
      <c r="BB113" s="73"/>
      <c r="BC113" s="73"/>
      <c r="BD113" s="73"/>
      <c r="BE113" s="73"/>
      <c r="BF113" s="73"/>
      <c r="BG113" s="59">
        <f t="shared" si="52"/>
        <v>1</v>
      </c>
      <c r="BH113" s="59">
        <v>5</v>
      </c>
      <c r="BI113" s="59">
        <v>0</v>
      </c>
      <c r="BJ113" s="59">
        <v>6</v>
      </c>
      <c r="BL113" s="59" t="s">
        <v>181</v>
      </c>
      <c r="BP113" s="59">
        <f t="shared" si="53"/>
        <v>1</v>
      </c>
      <c r="BQ113" s="59">
        <f t="shared" si="54"/>
        <v>0</v>
      </c>
      <c r="BR113" s="59">
        <f t="shared" si="55"/>
        <v>0</v>
      </c>
      <c r="BS113" s="59" t="e">
        <f>#REF!+#REF!+AD113</f>
        <v>#REF!</v>
      </c>
      <c r="BT113" s="59">
        <f t="shared" si="56"/>
        <v>0</v>
      </c>
      <c r="BU113" s="59" t="e">
        <f>#REF!+#REF!+#REF!+#REF!+#REF!+#REF!+#REF!+#REF!+#REF!+#REF!</f>
        <v>#REF!</v>
      </c>
      <c r="BV113" s="59">
        <f t="shared" si="57"/>
        <v>0</v>
      </c>
      <c r="BW113" s="59">
        <f t="shared" si="58"/>
        <v>0</v>
      </c>
      <c r="BX113" s="59">
        <f t="shared" si="59"/>
        <v>0</v>
      </c>
      <c r="BY113" s="59">
        <f t="shared" si="42"/>
        <v>0</v>
      </c>
      <c r="BZ113" s="59">
        <f t="shared" si="60"/>
        <v>0</v>
      </c>
      <c r="CB113" s="59">
        <f t="shared" si="61"/>
        <v>2</v>
      </c>
      <c r="CD113" s="59" t="e">
        <f>AJ113+AK113+AC113+AM113+I113+AL113+#REF!+J113+AE113+AG113+AH113+L113+#REF!+N113+M113+#REF!+AQ113+#REF!+AF113+AI113+#REF!+AN113+AD113+AO113+P113+#REF!+AZ113+#REF!+AP113+#REF!+#REF!+#REF!+#REF!+BA113+#REF!+K113</f>
        <v>#REF!</v>
      </c>
      <c r="CF113" s="59">
        <f t="shared" si="62"/>
        <v>2</v>
      </c>
      <c r="CG113" s="59" t="e">
        <f t="shared" si="63"/>
        <v>#REF!</v>
      </c>
      <c r="CH113" s="59">
        <f t="shared" si="64"/>
        <v>0</v>
      </c>
      <c r="CJ113" s="59">
        <f t="shared" si="65"/>
        <v>1</v>
      </c>
      <c r="CK113" s="59" t="e">
        <f>#REF!+AE113+AG113+AH113+#REF!+#REF!+AQ113+#REF!+AI113+#REF!+AD113+P113+#REF!+#REF!+#REF!+#REF!+#REF!+#REF!+#REF!</f>
        <v>#REF!</v>
      </c>
      <c r="CL113" s="59">
        <f t="shared" si="66"/>
        <v>0</v>
      </c>
      <c r="CN113" s="59">
        <f t="shared" si="67"/>
        <v>2</v>
      </c>
      <c r="CO113" s="59">
        <f t="shared" si="51"/>
        <v>1</v>
      </c>
    </row>
    <row r="114" spans="1:93" s="59" customFormat="1" ht="14.4" x14ac:dyDescent="0.3">
      <c r="A114" s="60" t="s">
        <v>259</v>
      </c>
      <c r="B114" s="60" t="s">
        <v>394</v>
      </c>
      <c r="C114" s="60" t="s">
        <v>415</v>
      </c>
      <c r="D114" s="60" t="s">
        <v>79</v>
      </c>
      <c r="E114" s="60">
        <v>43.669676000000003</v>
      </c>
      <c r="F114" s="60">
        <v>-79.422881000000004</v>
      </c>
      <c r="G114" s="60">
        <v>2.2919132492652632</v>
      </c>
      <c r="H114" s="61">
        <v>43650</v>
      </c>
      <c r="I114" s="20">
        <v>0</v>
      </c>
      <c r="J114" s="20">
        <v>0</v>
      </c>
      <c r="K114" s="20">
        <v>0</v>
      </c>
      <c r="L114" s="20">
        <v>0</v>
      </c>
      <c r="M114" s="20">
        <v>0</v>
      </c>
      <c r="N114" s="20">
        <v>0</v>
      </c>
      <c r="O114" s="20">
        <v>0</v>
      </c>
      <c r="P114" s="20">
        <v>0</v>
      </c>
      <c r="Q114" s="20">
        <v>0</v>
      </c>
      <c r="R114" s="20">
        <v>0</v>
      </c>
      <c r="S114" s="20">
        <v>0</v>
      </c>
      <c r="T114" s="20">
        <v>0</v>
      </c>
      <c r="U114" s="20">
        <v>0</v>
      </c>
      <c r="V114" s="20">
        <v>0</v>
      </c>
      <c r="W114" s="20">
        <v>0</v>
      </c>
      <c r="X114" s="20">
        <v>0</v>
      </c>
      <c r="Y114" s="20">
        <v>0</v>
      </c>
      <c r="Z114" s="20">
        <v>0</v>
      </c>
      <c r="AA114" s="20">
        <v>0</v>
      </c>
      <c r="AB114" s="20">
        <v>0</v>
      </c>
      <c r="AC114" s="20">
        <v>1</v>
      </c>
      <c r="AD114" s="20">
        <v>0</v>
      </c>
      <c r="AE114" s="20">
        <v>0</v>
      </c>
      <c r="AF114" s="20">
        <v>0</v>
      </c>
      <c r="AG114" s="20">
        <v>0</v>
      </c>
      <c r="AH114" s="20">
        <v>0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20">
        <v>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20">
        <v>0</v>
      </c>
      <c r="AW114" s="20">
        <v>0</v>
      </c>
      <c r="AX114" s="20">
        <v>0</v>
      </c>
      <c r="AY114" s="20">
        <v>0</v>
      </c>
      <c r="AZ114" s="20">
        <v>0</v>
      </c>
      <c r="BA114" s="20">
        <v>0</v>
      </c>
      <c r="BB114" s="73"/>
      <c r="BC114" s="73"/>
      <c r="BD114" s="73"/>
      <c r="BE114" s="73"/>
      <c r="BF114" s="73"/>
      <c r="BG114" s="59">
        <f t="shared" si="52"/>
        <v>0</v>
      </c>
      <c r="BH114" s="59">
        <v>2</v>
      </c>
      <c r="BI114" s="59">
        <v>1</v>
      </c>
      <c r="BJ114" s="59">
        <v>3</v>
      </c>
      <c r="BP114" s="59">
        <f t="shared" si="53"/>
        <v>0</v>
      </c>
      <c r="BQ114" s="59">
        <f t="shared" si="54"/>
        <v>0</v>
      </c>
      <c r="BR114" s="59">
        <f t="shared" si="55"/>
        <v>0</v>
      </c>
      <c r="BS114" s="59" t="e">
        <f>#REF!+#REF!+AD114</f>
        <v>#REF!</v>
      </c>
      <c r="BT114" s="59">
        <f t="shared" si="56"/>
        <v>0</v>
      </c>
      <c r="BU114" s="59" t="e">
        <f>#REF!+#REF!+#REF!+#REF!+#REF!+#REF!+#REF!+#REF!+#REF!+#REF!</f>
        <v>#REF!</v>
      </c>
      <c r="BV114" s="59">
        <f t="shared" si="57"/>
        <v>0</v>
      </c>
      <c r="BW114" s="59">
        <f t="shared" si="58"/>
        <v>0</v>
      </c>
      <c r="BX114" s="59">
        <f t="shared" si="59"/>
        <v>0</v>
      </c>
      <c r="BY114" s="59">
        <f t="shared" si="42"/>
        <v>0</v>
      </c>
      <c r="BZ114" s="59">
        <f t="shared" si="60"/>
        <v>0</v>
      </c>
      <c r="CB114" s="59">
        <f t="shared" si="61"/>
        <v>0</v>
      </c>
      <c r="CD114" s="59" t="e">
        <f>AJ114+AK114+AC114+AM114+I114+AL114+#REF!+J114+AE114+AG114+AH114+L114+#REF!+N114+M114+#REF!+AQ114+#REF!+AF114+AI114+#REF!+AN114+AD114+AO114+P114+#REF!+AZ114+#REF!+AP114+#REF!+#REF!+#REF!+#REF!+BA114+#REF!+K114</f>
        <v>#REF!</v>
      </c>
      <c r="CF114" s="59">
        <f t="shared" si="62"/>
        <v>0</v>
      </c>
      <c r="CG114" s="59" t="e">
        <f t="shared" si="63"/>
        <v>#REF!</v>
      </c>
      <c r="CH114" s="59">
        <f t="shared" si="64"/>
        <v>1</v>
      </c>
      <c r="CJ114" s="59">
        <f t="shared" si="65"/>
        <v>0</v>
      </c>
      <c r="CK114" s="59" t="e">
        <f>#REF!+AE114+AG114+AH114+#REF!+#REF!+AQ114+#REF!+AI114+#REF!+AD114+P114+#REF!+#REF!+#REF!+#REF!+#REF!+#REF!+#REF!</f>
        <v>#REF!</v>
      </c>
      <c r="CL114" s="59">
        <f t="shared" si="66"/>
        <v>1</v>
      </c>
      <c r="CN114" s="59">
        <f t="shared" si="67"/>
        <v>0</v>
      </c>
      <c r="CO114" s="59">
        <f t="shared" si="51"/>
        <v>0</v>
      </c>
    </row>
    <row r="115" spans="1:93" s="59" customFormat="1" ht="14.4" x14ac:dyDescent="0.3">
      <c r="A115" s="60" t="s">
        <v>259</v>
      </c>
      <c r="B115" s="60" t="s">
        <v>394</v>
      </c>
      <c r="C115" s="60" t="s">
        <v>415</v>
      </c>
      <c r="D115" s="60" t="s">
        <v>82</v>
      </c>
      <c r="E115" s="60">
        <v>43.669676000000003</v>
      </c>
      <c r="F115" s="60">
        <v>-79.422881000000004</v>
      </c>
      <c r="G115" s="60">
        <v>2.2919132492652632</v>
      </c>
      <c r="H115" s="61">
        <v>43650</v>
      </c>
      <c r="I115" s="20">
        <v>0</v>
      </c>
      <c r="J115" s="20">
        <v>0</v>
      </c>
      <c r="K115" s="20">
        <v>0</v>
      </c>
      <c r="L115" s="20">
        <v>0</v>
      </c>
      <c r="M115" s="20">
        <v>0</v>
      </c>
      <c r="N115" s="20">
        <v>0</v>
      </c>
      <c r="O115" s="20">
        <v>0</v>
      </c>
      <c r="P115" s="20">
        <v>0</v>
      </c>
      <c r="Q115" s="20">
        <v>0</v>
      </c>
      <c r="R115" s="20">
        <v>0</v>
      </c>
      <c r="S115" s="20">
        <v>0</v>
      </c>
      <c r="T115" s="20">
        <v>0</v>
      </c>
      <c r="U115" s="20">
        <v>0</v>
      </c>
      <c r="V115" s="20">
        <v>0</v>
      </c>
      <c r="W115" s="20">
        <v>0</v>
      </c>
      <c r="X115" s="20">
        <v>0</v>
      </c>
      <c r="Y115" s="20">
        <v>0</v>
      </c>
      <c r="Z115" s="20">
        <v>0</v>
      </c>
      <c r="AA115" s="20">
        <v>0</v>
      </c>
      <c r="AB115" s="20">
        <v>0</v>
      </c>
      <c r="AC115" s="20">
        <v>0</v>
      </c>
      <c r="AD115" s="20">
        <v>0</v>
      </c>
      <c r="AE115" s="20">
        <v>0</v>
      </c>
      <c r="AF115" s="20">
        <v>0</v>
      </c>
      <c r="AG115" s="20">
        <v>0</v>
      </c>
      <c r="AH115" s="20">
        <v>0</v>
      </c>
      <c r="AI115" s="20">
        <v>0</v>
      </c>
      <c r="AJ115" s="20">
        <v>0</v>
      </c>
      <c r="AK115" s="20">
        <v>0</v>
      </c>
      <c r="AL115" s="20">
        <v>0</v>
      </c>
      <c r="AM115" s="20">
        <v>1</v>
      </c>
      <c r="AN115" s="20">
        <v>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20">
        <v>0</v>
      </c>
      <c r="AW115" s="20">
        <v>0</v>
      </c>
      <c r="AX115" s="20">
        <v>0</v>
      </c>
      <c r="AY115" s="20">
        <v>0</v>
      </c>
      <c r="AZ115" s="20">
        <v>0</v>
      </c>
      <c r="BA115" s="20">
        <v>0</v>
      </c>
      <c r="BB115" s="73"/>
      <c r="BC115" s="73"/>
      <c r="BD115" s="73"/>
      <c r="BE115" s="73"/>
      <c r="BF115" s="73"/>
      <c r="BG115" s="59">
        <f t="shared" si="52"/>
        <v>0</v>
      </c>
      <c r="BH115" s="59">
        <v>3</v>
      </c>
      <c r="BI115" s="59">
        <v>1</v>
      </c>
      <c r="BJ115" s="59">
        <v>4</v>
      </c>
      <c r="BL115" s="59" t="s">
        <v>182</v>
      </c>
      <c r="BP115" s="59">
        <f t="shared" si="53"/>
        <v>1</v>
      </c>
      <c r="BQ115" s="59">
        <f t="shared" si="54"/>
        <v>0</v>
      </c>
      <c r="BR115" s="59">
        <f t="shared" si="55"/>
        <v>0</v>
      </c>
      <c r="BS115" s="59" t="e">
        <f>#REF!+#REF!+AD115</f>
        <v>#REF!</v>
      </c>
      <c r="BT115" s="59">
        <f t="shared" si="56"/>
        <v>0</v>
      </c>
      <c r="BU115" s="59" t="e">
        <f>#REF!+#REF!+#REF!+#REF!+#REF!+#REF!+#REF!+#REF!+#REF!+#REF!</f>
        <v>#REF!</v>
      </c>
      <c r="BV115" s="59">
        <f t="shared" si="57"/>
        <v>0</v>
      </c>
      <c r="BW115" s="59">
        <f t="shared" si="58"/>
        <v>0</v>
      </c>
      <c r="BX115" s="59">
        <f t="shared" si="59"/>
        <v>0</v>
      </c>
      <c r="BY115" s="59">
        <f t="shared" si="42"/>
        <v>0</v>
      </c>
      <c r="BZ115" s="59">
        <f t="shared" si="60"/>
        <v>0</v>
      </c>
      <c r="CB115" s="59">
        <f t="shared" si="61"/>
        <v>1</v>
      </c>
      <c r="CD115" s="59" t="e">
        <f>AJ115+AK115+AC115+AM115+I115+AL115+#REF!+J115+AE115+AG115+AH115+L115+#REF!+N115+M115+#REF!+AQ115+#REF!+AF115+AI115+#REF!+AN115+AD115+AO115+P115+#REF!+AZ115+#REF!+AP115+#REF!+#REF!+#REF!+#REF!+BA115+#REF!+K115</f>
        <v>#REF!</v>
      </c>
      <c r="CF115" s="59">
        <f t="shared" si="62"/>
        <v>1</v>
      </c>
      <c r="CG115" s="59" t="e">
        <f t="shared" si="63"/>
        <v>#REF!</v>
      </c>
      <c r="CH115" s="59">
        <f t="shared" si="64"/>
        <v>0</v>
      </c>
      <c r="CJ115" s="59">
        <f t="shared" si="65"/>
        <v>1</v>
      </c>
      <c r="CK115" s="59" t="e">
        <f>#REF!+AE115+AG115+AH115+#REF!+#REF!+AQ115+#REF!+AI115+#REF!+AD115+P115+#REF!+#REF!+#REF!+#REF!+#REF!+#REF!+#REF!</f>
        <v>#REF!</v>
      </c>
      <c r="CL115" s="59">
        <f t="shared" si="66"/>
        <v>0</v>
      </c>
      <c r="CN115" s="59">
        <f t="shared" si="67"/>
        <v>1</v>
      </c>
      <c r="CO115" s="59">
        <f t="shared" si="51"/>
        <v>1</v>
      </c>
    </row>
    <row r="116" spans="1:93" s="59" customFormat="1" ht="14.4" x14ac:dyDescent="0.3">
      <c r="A116" s="60" t="s">
        <v>259</v>
      </c>
      <c r="B116" s="60" t="s">
        <v>394</v>
      </c>
      <c r="C116" s="60" t="s">
        <v>415</v>
      </c>
      <c r="D116" s="60" t="s">
        <v>83</v>
      </c>
      <c r="E116" s="60">
        <v>43.669676000000003</v>
      </c>
      <c r="F116" s="60">
        <v>-79.422881000000004</v>
      </c>
      <c r="G116" s="60">
        <v>2.2919132492652632</v>
      </c>
      <c r="H116" s="61">
        <v>43650</v>
      </c>
      <c r="I116" s="20">
        <v>0</v>
      </c>
      <c r="J116" s="20">
        <v>0</v>
      </c>
      <c r="K116" s="20">
        <v>0</v>
      </c>
      <c r="L116" s="20">
        <v>0</v>
      </c>
      <c r="M116" s="20">
        <v>0</v>
      </c>
      <c r="N116" s="20">
        <v>0</v>
      </c>
      <c r="O116" s="20">
        <v>0</v>
      </c>
      <c r="P116" s="20">
        <v>0</v>
      </c>
      <c r="Q116" s="20">
        <v>0</v>
      </c>
      <c r="R116" s="20">
        <v>0</v>
      </c>
      <c r="S116" s="20">
        <v>0</v>
      </c>
      <c r="T116" s="20">
        <v>0</v>
      </c>
      <c r="U116" s="20">
        <v>0</v>
      </c>
      <c r="V116" s="20">
        <v>0</v>
      </c>
      <c r="W116" s="20">
        <v>0</v>
      </c>
      <c r="X116" s="20">
        <v>0</v>
      </c>
      <c r="Y116" s="20">
        <v>0</v>
      </c>
      <c r="Z116" s="20">
        <v>0</v>
      </c>
      <c r="AA116" s="20">
        <v>0</v>
      </c>
      <c r="AB116" s="20">
        <v>0</v>
      </c>
      <c r="AC116" s="20">
        <v>0</v>
      </c>
      <c r="AD116" s="20">
        <v>0</v>
      </c>
      <c r="AE116" s="20">
        <v>0</v>
      </c>
      <c r="AF116" s="20">
        <v>0</v>
      </c>
      <c r="AG116" s="20">
        <v>0</v>
      </c>
      <c r="AH116" s="20">
        <v>0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20">
        <v>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20">
        <v>0</v>
      </c>
      <c r="AW116" s="20">
        <v>0</v>
      </c>
      <c r="AX116" s="20">
        <v>0</v>
      </c>
      <c r="AY116" s="20">
        <v>0</v>
      </c>
      <c r="AZ116" s="20">
        <v>0</v>
      </c>
      <c r="BA116" s="20">
        <v>0</v>
      </c>
      <c r="BB116" s="73"/>
      <c r="BC116" s="73"/>
      <c r="BD116" s="73"/>
      <c r="BE116" s="73"/>
      <c r="BF116" s="73"/>
      <c r="BG116" s="59">
        <f t="shared" si="52"/>
        <v>0</v>
      </c>
      <c r="BH116" s="59">
        <v>3</v>
      </c>
      <c r="BI116" s="59">
        <v>1</v>
      </c>
      <c r="BJ116" s="59">
        <v>4</v>
      </c>
      <c r="BL116" s="59" t="s">
        <v>184</v>
      </c>
      <c r="BP116" s="59">
        <f t="shared" si="53"/>
        <v>0</v>
      </c>
      <c r="BQ116" s="59">
        <f t="shared" si="54"/>
        <v>0</v>
      </c>
      <c r="BR116" s="59">
        <f t="shared" si="55"/>
        <v>0</v>
      </c>
      <c r="BS116" s="59" t="e">
        <f>#REF!+#REF!+AD116</f>
        <v>#REF!</v>
      </c>
      <c r="BT116" s="59">
        <f t="shared" si="56"/>
        <v>0</v>
      </c>
      <c r="BU116" s="59" t="e">
        <f>#REF!+#REF!+#REF!+#REF!+#REF!+#REF!+#REF!+#REF!+#REF!+#REF!</f>
        <v>#REF!</v>
      </c>
      <c r="BV116" s="59">
        <f t="shared" si="57"/>
        <v>0</v>
      </c>
      <c r="BW116" s="59">
        <f t="shared" si="58"/>
        <v>0</v>
      </c>
      <c r="BX116" s="59">
        <f t="shared" si="59"/>
        <v>0</v>
      </c>
      <c r="BY116" s="59">
        <f t="shared" si="42"/>
        <v>0</v>
      </c>
      <c r="BZ116" s="59">
        <f t="shared" si="60"/>
        <v>0</v>
      </c>
      <c r="CB116" s="59">
        <f t="shared" si="61"/>
        <v>0</v>
      </c>
      <c r="CD116" s="59" t="e">
        <f>AJ116+AK116+AC116+AM116+I116+AL116+#REF!+J116+AE116+AG116+AH116+L116+#REF!+N116+M116+#REF!+AQ116+#REF!+AF116+AI116+#REF!+AN116+AD116+AO116+P116+#REF!+AZ116+#REF!+AP116+#REF!+#REF!+#REF!+#REF!+BA116+#REF!+K116</f>
        <v>#REF!</v>
      </c>
      <c r="CF116" s="59">
        <f t="shared" si="62"/>
        <v>0</v>
      </c>
      <c r="CG116" s="59" t="e">
        <f t="shared" si="63"/>
        <v>#REF!</v>
      </c>
      <c r="CH116" s="59">
        <f t="shared" si="64"/>
        <v>0</v>
      </c>
      <c r="CJ116" s="59">
        <f t="shared" si="65"/>
        <v>0</v>
      </c>
      <c r="CK116" s="59" t="e">
        <f>#REF!+AE116+AG116+AH116+#REF!+#REF!+AQ116+#REF!+AI116+#REF!+AD116+P116+#REF!+#REF!+#REF!+#REF!+#REF!+#REF!+#REF!</f>
        <v>#REF!</v>
      </c>
      <c r="CL116" s="59">
        <f t="shared" si="66"/>
        <v>0</v>
      </c>
      <c r="CN116" s="59">
        <f t="shared" si="67"/>
        <v>0</v>
      </c>
      <c r="CO116" s="59">
        <f t="shared" si="51"/>
        <v>0</v>
      </c>
    </row>
    <row r="117" spans="1:93" s="59" customFormat="1" ht="14.4" x14ac:dyDescent="0.3">
      <c r="A117" s="60" t="s">
        <v>258</v>
      </c>
      <c r="B117" s="60" t="s">
        <v>395</v>
      </c>
      <c r="C117" s="60" t="s">
        <v>415</v>
      </c>
      <c r="D117" s="60" t="s">
        <v>79</v>
      </c>
      <c r="E117" s="60">
        <v>43.680726</v>
      </c>
      <c r="F117" s="60">
        <v>-79.411250999999993</v>
      </c>
      <c r="G117" s="60">
        <v>2.2676667969489746</v>
      </c>
      <c r="H117" s="61">
        <v>43650</v>
      </c>
      <c r="I117" s="20">
        <v>0</v>
      </c>
      <c r="J117" s="20">
        <v>0</v>
      </c>
      <c r="K117" s="20">
        <v>0</v>
      </c>
      <c r="L117" s="20">
        <v>0</v>
      </c>
      <c r="M117" s="20">
        <v>0</v>
      </c>
      <c r="N117" s="20">
        <v>0</v>
      </c>
      <c r="O117" s="20">
        <v>0</v>
      </c>
      <c r="P117" s="20">
        <v>0</v>
      </c>
      <c r="Q117" s="20">
        <v>0</v>
      </c>
      <c r="R117" s="20">
        <v>0</v>
      </c>
      <c r="S117" s="20">
        <v>0</v>
      </c>
      <c r="T117" s="20">
        <v>0</v>
      </c>
      <c r="U117" s="20">
        <v>0</v>
      </c>
      <c r="V117" s="20">
        <v>0</v>
      </c>
      <c r="W117" s="20">
        <v>0</v>
      </c>
      <c r="X117" s="20">
        <v>0</v>
      </c>
      <c r="Y117" s="20">
        <v>0</v>
      </c>
      <c r="Z117" s="20">
        <v>0</v>
      </c>
      <c r="AA117" s="20">
        <v>0</v>
      </c>
      <c r="AB117" s="20">
        <v>0</v>
      </c>
      <c r="AC117" s="20">
        <v>1</v>
      </c>
      <c r="AD117" s="20">
        <v>0</v>
      </c>
      <c r="AE117" s="20">
        <v>0</v>
      </c>
      <c r="AF117" s="20">
        <v>0</v>
      </c>
      <c r="AG117" s="20">
        <v>0</v>
      </c>
      <c r="AH117" s="20">
        <v>0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20">
        <v>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20">
        <v>0</v>
      </c>
      <c r="AW117" s="20">
        <v>0</v>
      </c>
      <c r="AX117" s="20">
        <v>0</v>
      </c>
      <c r="AY117" s="20">
        <v>0</v>
      </c>
      <c r="AZ117" s="20">
        <v>0</v>
      </c>
      <c r="BA117" s="20">
        <v>0</v>
      </c>
      <c r="BB117" s="73"/>
      <c r="BC117" s="73"/>
      <c r="BD117" s="73"/>
      <c r="BE117" s="73"/>
      <c r="BF117" s="73"/>
      <c r="BG117" s="59">
        <f t="shared" si="52"/>
        <v>0</v>
      </c>
      <c r="BH117" s="59">
        <v>3</v>
      </c>
      <c r="BI117" s="59">
        <v>1</v>
      </c>
      <c r="BJ117" s="59">
        <v>4</v>
      </c>
      <c r="BL117" s="59" t="s">
        <v>185</v>
      </c>
      <c r="BP117" s="59">
        <f t="shared" si="53"/>
        <v>0</v>
      </c>
      <c r="BQ117" s="59">
        <f t="shared" si="54"/>
        <v>0</v>
      </c>
      <c r="BR117" s="59">
        <f t="shared" si="55"/>
        <v>0</v>
      </c>
      <c r="BS117" s="59" t="e">
        <f>#REF!+#REF!+AD117</f>
        <v>#REF!</v>
      </c>
      <c r="BT117" s="59">
        <f t="shared" si="56"/>
        <v>0</v>
      </c>
      <c r="BU117" s="59" t="e">
        <f>#REF!+#REF!+#REF!+#REF!+#REF!+#REF!+#REF!+#REF!+#REF!+#REF!</f>
        <v>#REF!</v>
      </c>
      <c r="BV117" s="59">
        <f t="shared" si="57"/>
        <v>0</v>
      </c>
      <c r="BW117" s="59">
        <f t="shared" si="58"/>
        <v>0</v>
      </c>
      <c r="BX117" s="59">
        <f t="shared" si="59"/>
        <v>0</v>
      </c>
      <c r="BY117" s="59">
        <f t="shared" si="42"/>
        <v>0</v>
      </c>
      <c r="BZ117" s="59">
        <f t="shared" si="60"/>
        <v>0</v>
      </c>
      <c r="CB117" s="59">
        <f t="shared" si="61"/>
        <v>0</v>
      </c>
      <c r="CD117" s="59" t="e">
        <f>AJ117+AK117+AC117+AM117+I117+AL117+#REF!+J117+AE117+AG117+AH117+L117+#REF!+N117+M117+#REF!+AQ117+#REF!+AF117+AI117+#REF!+AN117+AD117+AO117+P117+#REF!+AZ117+#REF!+AP117+#REF!+#REF!+#REF!+#REF!+BA117+#REF!+K117</f>
        <v>#REF!</v>
      </c>
      <c r="CF117" s="59">
        <f t="shared" si="62"/>
        <v>0</v>
      </c>
      <c r="CG117" s="59" t="e">
        <f t="shared" si="63"/>
        <v>#REF!</v>
      </c>
      <c r="CH117" s="59">
        <f t="shared" si="64"/>
        <v>1</v>
      </c>
      <c r="CJ117" s="59">
        <f t="shared" si="65"/>
        <v>0</v>
      </c>
      <c r="CK117" s="59" t="e">
        <f>#REF!+AE117+AG117+AH117+#REF!+#REF!+AQ117+#REF!+AI117+#REF!+AD117+P117+#REF!+#REF!+#REF!+#REF!+#REF!+#REF!+#REF!</f>
        <v>#REF!</v>
      </c>
      <c r="CL117" s="59">
        <f t="shared" si="66"/>
        <v>1</v>
      </c>
      <c r="CN117" s="59">
        <f t="shared" si="67"/>
        <v>0</v>
      </c>
      <c r="CO117" s="59">
        <f t="shared" si="51"/>
        <v>0</v>
      </c>
    </row>
    <row r="118" spans="1:93" s="59" customFormat="1" ht="14.4" x14ac:dyDescent="0.3">
      <c r="A118" s="60" t="s">
        <v>258</v>
      </c>
      <c r="B118" s="60" t="s">
        <v>395</v>
      </c>
      <c r="C118" s="60" t="s">
        <v>415</v>
      </c>
      <c r="D118" s="60" t="s">
        <v>82</v>
      </c>
      <c r="E118" s="60">
        <v>43.680726</v>
      </c>
      <c r="F118" s="60">
        <v>-79.411250999999993</v>
      </c>
      <c r="G118" s="60">
        <v>2.2676667969489746</v>
      </c>
      <c r="H118" s="61">
        <v>43650</v>
      </c>
      <c r="I118" s="20">
        <v>0</v>
      </c>
      <c r="J118" s="20">
        <v>0</v>
      </c>
      <c r="K118" s="20">
        <v>0</v>
      </c>
      <c r="L118" s="20">
        <v>0</v>
      </c>
      <c r="M118" s="20">
        <v>0</v>
      </c>
      <c r="N118" s="20">
        <v>0</v>
      </c>
      <c r="O118" s="20">
        <v>0</v>
      </c>
      <c r="P118" s="20">
        <v>0</v>
      </c>
      <c r="Q118" s="20">
        <v>0</v>
      </c>
      <c r="R118" s="20">
        <v>0</v>
      </c>
      <c r="S118" s="20">
        <v>0</v>
      </c>
      <c r="T118" s="20">
        <v>0</v>
      </c>
      <c r="U118" s="20">
        <v>0</v>
      </c>
      <c r="V118" s="20">
        <v>0</v>
      </c>
      <c r="W118" s="20">
        <v>0</v>
      </c>
      <c r="X118" s="20">
        <v>0</v>
      </c>
      <c r="Y118" s="20">
        <v>0</v>
      </c>
      <c r="Z118" s="20">
        <v>0</v>
      </c>
      <c r="AA118" s="20">
        <v>0</v>
      </c>
      <c r="AB118" s="20">
        <v>0</v>
      </c>
      <c r="AC118" s="20">
        <v>0</v>
      </c>
      <c r="AD118" s="20">
        <v>0</v>
      </c>
      <c r="AE118" s="20">
        <v>0</v>
      </c>
      <c r="AF118" s="20">
        <v>0</v>
      </c>
      <c r="AG118" s="20">
        <v>0</v>
      </c>
      <c r="AH118" s="20">
        <v>0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20">
        <v>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20">
        <v>0</v>
      </c>
      <c r="AW118" s="20">
        <v>0</v>
      </c>
      <c r="AX118" s="20">
        <v>0</v>
      </c>
      <c r="AY118" s="20">
        <v>0</v>
      </c>
      <c r="AZ118" s="20">
        <v>0</v>
      </c>
      <c r="BA118" s="20">
        <v>0</v>
      </c>
      <c r="BB118" s="73"/>
      <c r="BC118" s="73"/>
      <c r="BD118" s="73"/>
      <c r="BE118" s="73"/>
      <c r="BF118" s="73"/>
      <c r="BG118" s="59">
        <f t="shared" si="52"/>
        <v>0</v>
      </c>
      <c r="BH118" s="59">
        <v>2</v>
      </c>
      <c r="BI118" s="59">
        <v>3</v>
      </c>
      <c r="BJ118" s="59">
        <v>5</v>
      </c>
      <c r="BL118" s="59" t="s">
        <v>187</v>
      </c>
      <c r="BP118" s="59">
        <f t="shared" si="53"/>
        <v>0</v>
      </c>
      <c r="BQ118" s="59">
        <f t="shared" si="54"/>
        <v>0</v>
      </c>
      <c r="BR118" s="59">
        <f t="shared" si="55"/>
        <v>0</v>
      </c>
      <c r="BS118" s="59" t="e">
        <f>#REF!+#REF!+AD118</f>
        <v>#REF!</v>
      </c>
      <c r="BT118" s="59">
        <f t="shared" si="56"/>
        <v>0</v>
      </c>
      <c r="BU118" s="59" t="e">
        <f>#REF!+#REF!+#REF!+#REF!+#REF!+#REF!+#REF!+#REF!+#REF!+#REF!</f>
        <v>#REF!</v>
      </c>
      <c r="BV118" s="59">
        <f t="shared" si="57"/>
        <v>0</v>
      </c>
      <c r="BW118" s="59">
        <f t="shared" si="58"/>
        <v>0</v>
      </c>
      <c r="BX118" s="59">
        <f t="shared" si="59"/>
        <v>0</v>
      </c>
      <c r="BY118" s="59">
        <f t="shared" si="42"/>
        <v>0</v>
      </c>
      <c r="BZ118" s="59">
        <f t="shared" si="60"/>
        <v>0</v>
      </c>
      <c r="CB118" s="59">
        <f t="shared" si="61"/>
        <v>0</v>
      </c>
      <c r="CD118" s="59" t="e">
        <f>AJ118+AK118+AC118+AM118+I118+AL118+#REF!+J118+AE118+AG118+AH118+L118+#REF!+N118+M118+#REF!+AQ118+#REF!+AF118+AI118+#REF!+AN118+AD118+AO118+P118+#REF!+AZ118+#REF!+AP118+#REF!+#REF!+#REF!+#REF!+BA118+#REF!+K118</f>
        <v>#REF!</v>
      </c>
      <c r="CF118" s="59">
        <f t="shared" si="62"/>
        <v>0</v>
      </c>
      <c r="CG118" s="59" t="e">
        <f t="shared" si="63"/>
        <v>#REF!</v>
      </c>
      <c r="CH118" s="59">
        <f t="shared" si="64"/>
        <v>0</v>
      </c>
      <c r="CJ118" s="59">
        <f t="shared" si="65"/>
        <v>0</v>
      </c>
      <c r="CK118" s="59" t="e">
        <f>#REF!+AE118+AG118+AH118+#REF!+#REF!+AQ118+#REF!+AI118+#REF!+AD118+P118+#REF!+#REF!+#REF!+#REF!+#REF!+#REF!+#REF!</f>
        <v>#REF!</v>
      </c>
      <c r="CL118" s="59">
        <f t="shared" si="66"/>
        <v>0</v>
      </c>
      <c r="CN118" s="59">
        <f t="shared" si="67"/>
        <v>0</v>
      </c>
      <c r="CO118" s="59">
        <f t="shared" si="51"/>
        <v>0</v>
      </c>
    </row>
    <row r="119" spans="1:93" s="59" customFormat="1" ht="14.4" x14ac:dyDescent="0.3">
      <c r="A119" s="60" t="s">
        <v>260</v>
      </c>
      <c r="B119" s="60" t="s">
        <v>396</v>
      </c>
      <c r="C119" s="60" t="s">
        <v>415</v>
      </c>
      <c r="D119" s="60" t="s">
        <v>79</v>
      </c>
      <c r="E119" s="60">
        <v>43.671067999999998</v>
      </c>
      <c r="F119" s="60">
        <v>-79.452408000000005</v>
      </c>
      <c r="G119" s="60">
        <v>3.7162386032683976</v>
      </c>
      <c r="H119" s="61">
        <v>43650</v>
      </c>
      <c r="I119" s="20">
        <v>1</v>
      </c>
      <c r="J119" s="20">
        <v>0</v>
      </c>
      <c r="K119" s="20">
        <v>0</v>
      </c>
      <c r="L119" s="20">
        <v>0</v>
      </c>
      <c r="M119" s="20">
        <v>0</v>
      </c>
      <c r="N119" s="20">
        <v>0</v>
      </c>
      <c r="O119" s="20">
        <v>0</v>
      </c>
      <c r="P119" s="20">
        <v>0</v>
      </c>
      <c r="Q119" s="20">
        <v>0</v>
      </c>
      <c r="R119" s="20">
        <v>0</v>
      </c>
      <c r="S119" s="20">
        <v>0</v>
      </c>
      <c r="T119" s="20">
        <v>0</v>
      </c>
      <c r="U119" s="20">
        <v>0</v>
      </c>
      <c r="V119" s="20">
        <v>0</v>
      </c>
      <c r="W119" s="20">
        <v>0</v>
      </c>
      <c r="X119" s="20">
        <v>0</v>
      </c>
      <c r="Y119" s="20">
        <v>0</v>
      </c>
      <c r="Z119" s="20">
        <v>0</v>
      </c>
      <c r="AA119" s="20">
        <v>0</v>
      </c>
      <c r="AB119" s="20">
        <v>0</v>
      </c>
      <c r="AC119" s="20">
        <v>1</v>
      </c>
      <c r="AD119" s="20">
        <v>0</v>
      </c>
      <c r="AE119" s="20">
        <v>0</v>
      </c>
      <c r="AF119" s="20">
        <v>0</v>
      </c>
      <c r="AG119" s="20">
        <v>0</v>
      </c>
      <c r="AH119" s="20">
        <v>0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20">
        <v>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20">
        <v>0</v>
      </c>
      <c r="AW119" s="20">
        <v>0</v>
      </c>
      <c r="AX119" s="20">
        <v>0</v>
      </c>
      <c r="AY119" s="20">
        <v>0</v>
      </c>
      <c r="AZ119" s="20">
        <v>0</v>
      </c>
      <c r="BA119" s="20">
        <v>0</v>
      </c>
      <c r="BB119" s="73"/>
      <c r="BC119" s="73"/>
      <c r="BD119" s="73"/>
      <c r="BE119" s="73"/>
      <c r="BF119" s="73"/>
      <c r="BG119" s="59">
        <f t="shared" si="52"/>
        <v>0</v>
      </c>
      <c r="BH119" s="59">
        <v>4</v>
      </c>
      <c r="BI119" s="59">
        <v>1</v>
      </c>
      <c r="BJ119" s="59">
        <v>5</v>
      </c>
      <c r="BL119" s="59" t="s">
        <v>188</v>
      </c>
      <c r="BP119" s="59">
        <f t="shared" si="53"/>
        <v>0</v>
      </c>
      <c r="BQ119" s="59">
        <f t="shared" si="54"/>
        <v>0</v>
      </c>
      <c r="BR119" s="59">
        <f t="shared" si="55"/>
        <v>0</v>
      </c>
      <c r="BS119" s="59" t="e">
        <f>#REF!+#REF!+AD119</f>
        <v>#REF!</v>
      </c>
      <c r="BT119" s="59">
        <f t="shared" si="56"/>
        <v>1</v>
      </c>
      <c r="BU119" s="59" t="e">
        <f>#REF!+#REF!+#REF!+#REF!+#REF!+#REF!+#REF!+#REF!+#REF!+#REF!</f>
        <v>#REF!</v>
      </c>
      <c r="BV119" s="59">
        <f t="shared" si="57"/>
        <v>0</v>
      </c>
      <c r="BW119" s="59">
        <f t="shared" si="58"/>
        <v>0</v>
      </c>
      <c r="BX119" s="59">
        <f t="shared" si="59"/>
        <v>0</v>
      </c>
      <c r="BY119" s="59">
        <f t="shared" si="42"/>
        <v>0</v>
      </c>
      <c r="BZ119" s="59">
        <f t="shared" si="60"/>
        <v>0</v>
      </c>
      <c r="CB119" s="59">
        <f t="shared" si="61"/>
        <v>0</v>
      </c>
      <c r="CD119" s="59" t="e">
        <f>AJ119+AK119+AC119+AM119+I119+AL119+#REF!+J119+AE119+AG119+AH119+L119+#REF!+N119+M119+#REF!+AQ119+#REF!+AF119+AI119+#REF!+AN119+AD119+AO119+P119+#REF!+AZ119+#REF!+AP119+#REF!+#REF!+#REF!+#REF!+BA119+#REF!+K119</f>
        <v>#REF!</v>
      </c>
      <c r="CF119" s="59">
        <f t="shared" si="62"/>
        <v>1</v>
      </c>
      <c r="CG119" s="59" t="e">
        <f t="shared" si="63"/>
        <v>#REF!</v>
      </c>
      <c r="CH119" s="59">
        <f t="shared" si="64"/>
        <v>1</v>
      </c>
      <c r="CJ119" s="59">
        <f t="shared" si="65"/>
        <v>1</v>
      </c>
      <c r="CK119" s="59" t="e">
        <f>#REF!+AE119+AG119+AH119+#REF!+#REF!+AQ119+#REF!+AI119+#REF!+AD119+P119+#REF!+#REF!+#REF!+#REF!+#REF!+#REF!+#REF!</f>
        <v>#REF!</v>
      </c>
      <c r="CL119" s="59">
        <f t="shared" si="66"/>
        <v>1</v>
      </c>
      <c r="CN119" s="59">
        <f t="shared" si="67"/>
        <v>1</v>
      </c>
      <c r="CO119" s="59">
        <f t="shared" si="51"/>
        <v>1</v>
      </c>
    </row>
    <row r="120" spans="1:93" s="59" customFormat="1" ht="14.4" x14ac:dyDescent="0.3">
      <c r="A120" s="60" t="s">
        <v>260</v>
      </c>
      <c r="B120" s="60" t="s">
        <v>396</v>
      </c>
      <c r="C120" s="60" t="s">
        <v>415</v>
      </c>
      <c r="D120" s="60" t="s">
        <v>82</v>
      </c>
      <c r="E120" s="60">
        <v>43.671067999999998</v>
      </c>
      <c r="F120" s="60">
        <v>-79.452408000000005</v>
      </c>
      <c r="G120" s="60">
        <v>3.7162386032683976</v>
      </c>
      <c r="H120" s="61">
        <v>43650</v>
      </c>
      <c r="I120" s="20">
        <v>0</v>
      </c>
      <c r="J120" s="20">
        <v>0</v>
      </c>
      <c r="K120" s="20">
        <v>0</v>
      </c>
      <c r="L120" s="20">
        <v>0</v>
      </c>
      <c r="M120" s="20">
        <v>0</v>
      </c>
      <c r="N120" s="20">
        <v>0</v>
      </c>
      <c r="O120" s="20">
        <v>0</v>
      </c>
      <c r="P120" s="20">
        <v>0</v>
      </c>
      <c r="Q120" s="20">
        <v>0</v>
      </c>
      <c r="R120" s="20">
        <v>0</v>
      </c>
      <c r="S120" s="20">
        <v>0</v>
      </c>
      <c r="T120" s="20">
        <v>0</v>
      </c>
      <c r="U120" s="20">
        <v>0</v>
      </c>
      <c r="V120" s="20">
        <v>0</v>
      </c>
      <c r="W120" s="20">
        <v>0</v>
      </c>
      <c r="X120" s="20">
        <v>0</v>
      </c>
      <c r="Y120" s="20">
        <v>0</v>
      </c>
      <c r="Z120" s="20">
        <v>0</v>
      </c>
      <c r="AA120" s="20">
        <v>0</v>
      </c>
      <c r="AB120" s="20">
        <v>0</v>
      </c>
      <c r="AC120" s="20">
        <v>0</v>
      </c>
      <c r="AD120" s="20">
        <v>0</v>
      </c>
      <c r="AE120" s="20">
        <v>0</v>
      </c>
      <c r="AF120" s="20">
        <v>0</v>
      </c>
      <c r="AG120" s="20">
        <v>0</v>
      </c>
      <c r="AH120" s="20">
        <v>0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20">
        <v>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20">
        <v>0</v>
      </c>
      <c r="AW120" s="20">
        <v>0</v>
      </c>
      <c r="AX120" s="20">
        <v>0</v>
      </c>
      <c r="AY120" s="20">
        <v>0</v>
      </c>
      <c r="AZ120" s="20">
        <v>0</v>
      </c>
      <c r="BA120" s="20">
        <v>0</v>
      </c>
      <c r="BB120" s="73"/>
      <c r="BC120" s="73"/>
      <c r="BD120" s="73"/>
      <c r="BE120" s="73"/>
      <c r="BF120" s="73"/>
      <c r="BG120" s="59">
        <f t="shared" si="52"/>
        <v>0</v>
      </c>
      <c r="BH120" s="59">
        <v>9</v>
      </c>
      <c r="BI120" s="59">
        <v>3</v>
      </c>
      <c r="BJ120" s="59">
        <v>12</v>
      </c>
      <c r="BL120" s="59" t="s">
        <v>189</v>
      </c>
      <c r="BP120" s="59">
        <f t="shared" si="53"/>
        <v>0</v>
      </c>
      <c r="BQ120" s="59">
        <f t="shared" si="54"/>
        <v>0</v>
      </c>
      <c r="BR120" s="59">
        <f t="shared" si="55"/>
        <v>0</v>
      </c>
      <c r="BS120" s="59" t="e">
        <f>#REF!+#REF!+AD120</f>
        <v>#REF!</v>
      </c>
      <c r="BT120" s="59">
        <f t="shared" si="56"/>
        <v>0</v>
      </c>
      <c r="BU120" s="59" t="e">
        <f>#REF!+#REF!+#REF!+#REF!+#REF!+#REF!+#REF!+#REF!+#REF!+#REF!</f>
        <v>#REF!</v>
      </c>
      <c r="BV120" s="59">
        <f t="shared" si="57"/>
        <v>0</v>
      </c>
      <c r="BW120" s="59">
        <f t="shared" si="58"/>
        <v>0</v>
      </c>
      <c r="BX120" s="59">
        <f t="shared" si="59"/>
        <v>0</v>
      </c>
      <c r="BY120" s="59">
        <f t="shared" si="42"/>
        <v>0</v>
      </c>
      <c r="BZ120" s="59">
        <f t="shared" si="60"/>
        <v>0</v>
      </c>
      <c r="CB120" s="59">
        <f t="shared" si="61"/>
        <v>0</v>
      </c>
      <c r="CD120" s="59" t="e">
        <f>AJ120+AK120+AC120+AM120+I120+AL120+#REF!+J120+AE120+AG120+AH120+L120+#REF!+N120+M120+#REF!+AQ120+#REF!+AF120+AI120+#REF!+AN120+AD120+AO120+P120+#REF!+AZ120+#REF!+AP120+#REF!+#REF!+#REF!+#REF!+BA120+#REF!+K120</f>
        <v>#REF!</v>
      </c>
      <c r="CF120" s="59">
        <f t="shared" si="62"/>
        <v>0</v>
      </c>
      <c r="CG120" s="59" t="e">
        <f t="shared" si="63"/>
        <v>#REF!</v>
      </c>
      <c r="CH120" s="59">
        <f t="shared" si="64"/>
        <v>0</v>
      </c>
      <c r="CJ120" s="59">
        <f t="shared" si="65"/>
        <v>0</v>
      </c>
      <c r="CK120" s="59" t="e">
        <f>#REF!+AE120+AG120+AH120+#REF!+#REF!+AQ120+#REF!+AI120+#REF!+AD120+P120+#REF!+#REF!+#REF!+#REF!+#REF!+#REF!+#REF!</f>
        <v>#REF!</v>
      </c>
      <c r="CL120" s="59">
        <f t="shared" si="66"/>
        <v>0</v>
      </c>
      <c r="CN120" s="59">
        <f t="shared" si="67"/>
        <v>0</v>
      </c>
      <c r="CO120" s="59">
        <f t="shared" si="51"/>
        <v>0</v>
      </c>
    </row>
    <row r="121" spans="1:93" s="59" customFormat="1" ht="14.4" x14ac:dyDescent="0.3">
      <c r="A121" s="60" t="s">
        <v>260</v>
      </c>
      <c r="B121" s="60" t="s">
        <v>396</v>
      </c>
      <c r="C121" s="60" t="s">
        <v>415</v>
      </c>
      <c r="D121" s="60" t="s">
        <v>83</v>
      </c>
      <c r="E121" s="60">
        <v>43.671067999999998</v>
      </c>
      <c r="F121" s="60">
        <v>-79.452408000000005</v>
      </c>
      <c r="G121" s="60">
        <v>3.7162386032683976</v>
      </c>
      <c r="H121" s="61">
        <v>43650</v>
      </c>
      <c r="I121" s="20">
        <v>0</v>
      </c>
      <c r="J121" s="20">
        <v>0</v>
      </c>
      <c r="K121" s="20">
        <v>0</v>
      </c>
      <c r="L121" s="20">
        <v>0</v>
      </c>
      <c r="M121" s="20">
        <v>0</v>
      </c>
      <c r="N121" s="20">
        <v>0</v>
      </c>
      <c r="O121" s="20">
        <v>0</v>
      </c>
      <c r="P121" s="20">
        <v>0</v>
      </c>
      <c r="Q121" s="20">
        <v>0</v>
      </c>
      <c r="R121" s="20">
        <v>0</v>
      </c>
      <c r="S121" s="20">
        <v>0</v>
      </c>
      <c r="T121" s="20">
        <v>0</v>
      </c>
      <c r="U121" s="20">
        <v>0</v>
      </c>
      <c r="V121" s="20">
        <v>0</v>
      </c>
      <c r="W121" s="20">
        <v>0</v>
      </c>
      <c r="X121" s="20">
        <v>0</v>
      </c>
      <c r="Y121" s="20">
        <v>0</v>
      </c>
      <c r="Z121" s="20">
        <v>0</v>
      </c>
      <c r="AA121" s="20">
        <v>0</v>
      </c>
      <c r="AB121" s="20">
        <v>0</v>
      </c>
      <c r="AC121" s="20">
        <v>0</v>
      </c>
      <c r="AD121" s="20">
        <v>0</v>
      </c>
      <c r="AE121" s="20">
        <v>0</v>
      </c>
      <c r="AF121" s="20">
        <v>0</v>
      </c>
      <c r="AG121" s="20">
        <v>0</v>
      </c>
      <c r="AH121" s="20">
        <v>0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20">
        <v>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20">
        <v>0</v>
      </c>
      <c r="AW121" s="20">
        <v>0</v>
      </c>
      <c r="AX121" s="20">
        <v>0</v>
      </c>
      <c r="AY121" s="20">
        <v>0</v>
      </c>
      <c r="AZ121" s="20">
        <v>0</v>
      </c>
      <c r="BA121" s="20">
        <v>0</v>
      </c>
      <c r="BB121" s="73"/>
      <c r="BC121" s="73"/>
      <c r="BD121" s="73"/>
      <c r="BE121" s="73"/>
      <c r="BF121" s="73"/>
      <c r="BG121" s="59">
        <f t="shared" si="52"/>
        <v>0</v>
      </c>
      <c r="BH121" s="59">
        <v>1</v>
      </c>
      <c r="BI121" s="59">
        <v>0</v>
      </c>
      <c r="BJ121" s="59">
        <v>1</v>
      </c>
      <c r="BP121" s="59">
        <f t="shared" si="53"/>
        <v>0</v>
      </c>
      <c r="BQ121" s="59">
        <f t="shared" si="54"/>
        <v>0</v>
      </c>
      <c r="BR121" s="59">
        <f t="shared" si="55"/>
        <v>0</v>
      </c>
      <c r="BS121" s="59" t="e">
        <f>#REF!+#REF!+AD121</f>
        <v>#REF!</v>
      </c>
      <c r="BT121" s="59">
        <f t="shared" si="56"/>
        <v>0</v>
      </c>
      <c r="BU121" s="59" t="e">
        <f>#REF!+#REF!+#REF!+#REF!+#REF!+#REF!+#REF!+#REF!+#REF!+#REF!</f>
        <v>#REF!</v>
      </c>
      <c r="BV121" s="59">
        <f t="shared" si="57"/>
        <v>0</v>
      </c>
      <c r="BW121" s="59">
        <f t="shared" si="58"/>
        <v>0</v>
      </c>
      <c r="BX121" s="59">
        <f t="shared" si="59"/>
        <v>0</v>
      </c>
      <c r="BY121" s="59">
        <f t="shared" si="42"/>
        <v>0</v>
      </c>
      <c r="BZ121" s="59">
        <f t="shared" si="60"/>
        <v>0</v>
      </c>
      <c r="CB121" s="59">
        <f t="shared" si="61"/>
        <v>0</v>
      </c>
      <c r="CD121" s="59" t="e">
        <f>AJ121+AK121+AC121+AM121+I121+AL121+#REF!+J121+AE121+AG121+AH121+L121+#REF!+N121+M121+#REF!+AQ121+#REF!+AF121+AI121+#REF!+AN121+AD121+AO121+P121+#REF!+AZ121+#REF!+AP121+#REF!+#REF!+#REF!+#REF!+BA121+#REF!+K121</f>
        <v>#REF!</v>
      </c>
      <c r="CF121" s="59">
        <f t="shared" si="62"/>
        <v>0</v>
      </c>
      <c r="CG121" s="59" t="e">
        <f t="shared" si="63"/>
        <v>#REF!</v>
      </c>
      <c r="CH121" s="59">
        <f t="shared" si="64"/>
        <v>0</v>
      </c>
      <c r="CJ121" s="59">
        <f t="shared" si="65"/>
        <v>0</v>
      </c>
      <c r="CK121" s="59" t="e">
        <f>#REF!+AE121+AG121+AH121+#REF!+#REF!+AQ121+#REF!+AI121+#REF!+AD121+P121+#REF!+#REF!+#REF!+#REF!+#REF!+#REF!+#REF!</f>
        <v>#REF!</v>
      </c>
      <c r="CL121" s="59">
        <f t="shared" si="66"/>
        <v>0</v>
      </c>
      <c r="CN121" s="59">
        <f t="shared" si="67"/>
        <v>0</v>
      </c>
      <c r="CO121" s="59">
        <f t="shared" si="51"/>
        <v>0</v>
      </c>
    </row>
    <row r="122" spans="1:93" s="59" customFormat="1" ht="14.4" x14ac:dyDescent="0.3">
      <c r="A122" s="60" t="s">
        <v>257</v>
      </c>
      <c r="B122" s="60" t="s">
        <v>397</v>
      </c>
      <c r="C122" s="60" t="s">
        <v>415</v>
      </c>
      <c r="D122" s="60" t="s">
        <v>79</v>
      </c>
      <c r="E122" s="60">
        <v>43.67024</v>
      </c>
      <c r="F122" s="60">
        <v>-79.462135000000004</v>
      </c>
      <c r="G122" s="60">
        <v>4.1723995782564574</v>
      </c>
      <c r="H122" s="61">
        <v>43650</v>
      </c>
      <c r="I122" s="20">
        <v>0</v>
      </c>
      <c r="J122" s="20">
        <v>0</v>
      </c>
      <c r="K122" s="20">
        <v>0</v>
      </c>
      <c r="L122" s="20">
        <v>0</v>
      </c>
      <c r="M122" s="20">
        <v>0</v>
      </c>
      <c r="N122" s="20">
        <v>0</v>
      </c>
      <c r="O122" s="20">
        <v>0</v>
      </c>
      <c r="P122" s="20">
        <v>0</v>
      </c>
      <c r="Q122" s="20">
        <v>0</v>
      </c>
      <c r="R122" s="20">
        <v>0</v>
      </c>
      <c r="S122" s="20">
        <v>0</v>
      </c>
      <c r="T122" s="20">
        <v>0</v>
      </c>
      <c r="U122" s="20">
        <v>0</v>
      </c>
      <c r="V122" s="20">
        <v>0</v>
      </c>
      <c r="W122" s="20">
        <v>0</v>
      </c>
      <c r="X122" s="20">
        <v>0</v>
      </c>
      <c r="Y122" s="20">
        <v>0</v>
      </c>
      <c r="Z122" s="20">
        <v>0</v>
      </c>
      <c r="AA122" s="20">
        <v>0</v>
      </c>
      <c r="AB122" s="20">
        <v>0</v>
      </c>
      <c r="AC122" s="20">
        <v>0</v>
      </c>
      <c r="AD122" s="20">
        <v>0</v>
      </c>
      <c r="AE122" s="20">
        <v>0</v>
      </c>
      <c r="AF122" s="20">
        <v>0</v>
      </c>
      <c r="AG122" s="20">
        <v>0</v>
      </c>
      <c r="AH122" s="20">
        <v>0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20">
        <v>0</v>
      </c>
      <c r="AO122" s="20">
        <v>0</v>
      </c>
      <c r="AP122" s="20">
        <v>0</v>
      </c>
      <c r="AQ122" s="20">
        <v>0</v>
      </c>
      <c r="AR122" s="20">
        <v>0</v>
      </c>
      <c r="AS122" s="20">
        <v>1</v>
      </c>
      <c r="AT122" s="20">
        <v>0</v>
      </c>
      <c r="AU122" s="20">
        <v>0</v>
      </c>
      <c r="AV122" s="20">
        <v>0</v>
      </c>
      <c r="AW122" s="20">
        <v>0</v>
      </c>
      <c r="AX122" s="20">
        <v>0</v>
      </c>
      <c r="AY122" s="20">
        <v>0</v>
      </c>
      <c r="AZ122" s="20">
        <v>0</v>
      </c>
      <c r="BA122" s="20">
        <v>0</v>
      </c>
      <c r="BB122" s="73"/>
      <c r="BC122" s="73"/>
      <c r="BD122" s="73"/>
      <c r="BE122" s="73"/>
      <c r="BF122" s="73"/>
      <c r="BG122" s="59">
        <f t="shared" si="52"/>
        <v>0</v>
      </c>
      <c r="BH122" s="59">
        <v>1</v>
      </c>
      <c r="BI122" s="59">
        <v>0</v>
      </c>
      <c r="BJ122" s="59">
        <v>1</v>
      </c>
      <c r="BL122" s="59" t="s">
        <v>191</v>
      </c>
      <c r="BP122" s="59">
        <f t="shared" si="53"/>
        <v>0</v>
      </c>
      <c r="BQ122" s="59">
        <f t="shared" si="54"/>
        <v>0</v>
      </c>
      <c r="BR122" s="59">
        <f t="shared" si="55"/>
        <v>0</v>
      </c>
      <c r="BS122" s="59" t="e">
        <f>#REF!+#REF!+AD122</f>
        <v>#REF!</v>
      </c>
      <c r="BT122" s="59">
        <f t="shared" si="56"/>
        <v>0</v>
      </c>
      <c r="BU122" s="59" t="e">
        <f>#REF!+#REF!+#REF!+#REF!+#REF!+#REF!+#REF!+#REF!+#REF!+#REF!</f>
        <v>#REF!</v>
      </c>
      <c r="BV122" s="59">
        <f t="shared" si="57"/>
        <v>0</v>
      </c>
      <c r="BW122" s="59">
        <f t="shared" si="58"/>
        <v>0</v>
      </c>
      <c r="BX122" s="59">
        <f t="shared" si="59"/>
        <v>1</v>
      </c>
      <c r="BY122" s="59">
        <f t="shared" si="42"/>
        <v>1</v>
      </c>
      <c r="BZ122" s="59">
        <f t="shared" si="60"/>
        <v>0</v>
      </c>
      <c r="CB122" s="59">
        <f t="shared" si="61"/>
        <v>1</v>
      </c>
      <c r="CD122" s="59" t="e">
        <f>AJ122+AK122+AC122+AM122+I122+AL122+#REF!+J122+AE122+AG122+AH122+L122+#REF!+N122+M122+#REF!+AQ122+#REF!+AF122+AI122+#REF!+AN122+AD122+AO122+P122+#REF!+AZ122+#REF!+AP122+#REF!+#REF!+#REF!+#REF!+BA122+#REF!+K122</f>
        <v>#REF!</v>
      </c>
      <c r="CF122" s="59">
        <f t="shared" si="62"/>
        <v>0</v>
      </c>
      <c r="CG122" s="59" t="e">
        <f t="shared" si="63"/>
        <v>#REF!</v>
      </c>
      <c r="CH122" s="59">
        <f t="shared" si="64"/>
        <v>1</v>
      </c>
      <c r="CJ122" s="59">
        <f t="shared" si="65"/>
        <v>0</v>
      </c>
      <c r="CK122" s="59" t="e">
        <f>#REF!+AE122+AG122+AH122+#REF!+#REF!+AQ122+#REF!+AI122+#REF!+AD122+P122+#REF!+#REF!+#REF!+#REF!+#REF!+#REF!+#REF!</f>
        <v>#REF!</v>
      </c>
      <c r="CL122" s="59">
        <f t="shared" si="66"/>
        <v>0</v>
      </c>
      <c r="CN122" s="59">
        <f t="shared" si="67"/>
        <v>3</v>
      </c>
      <c r="CO122" s="59">
        <f t="shared" si="51"/>
        <v>2</v>
      </c>
    </row>
    <row r="123" spans="1:93" s="59" customFormat="1" ht="14.4" x14ac:dyDescent="0.3">
      <c r="A123" s="60" t="s">
        <v>257</v>
      </c>
      <c r="B123" s="60" t="s">
        <v>397</v>
      </c>
      <c r="C123" s="60" t="s">
        <v>415</v>
      </c>
      <c r="D123" s="60" t="s">
        <v>82</v>
      </c>
      <c r="E123" s="60">
        <v>43.67024</v>
      </c>
      <c r="F123" s="60">
        <v>-79.462135000000004</v>
      </c>
      <c r="G123" s="60">
        <v>4.1723995782564574</v>
      </c>
      <c r="H123" s="61">
        <v>43650</v>
      </c>
      <c r="I123" s="20">
        <v>0</v>
      </c>
      <c r="J123" s="20">
        <v>0</v>
      </c>
      <c r="K123" s="20">
        <v>0</v>
      </c>
      <c r="L123" s="20">
        <v>0</v>
      </c>
      <c r="M123" s="20">
        <v>0</v>
      </c>
      <c r="N123" s="20">
        <v>0</v>
      </c>
      <c r="O123" s="20">
        <v>0</v>
      </c>
      <c r="P123" s="20">
        <v>0</v>
      </c>
      <c r="Q123" s="20">
        <v>0</v>
      </c>
      <c r="R123" s="20">
        <v>0</v>
      </c>
      <c r="S123" s="20">
        <v>0</v>
      </c>
      <c r="T123" s="20">
        <v>0</v>
      </c>
      <c r="U123" s="20">
        <v>0</v>
      </c>
      <c r="V123" s="20">
        <v>0</v>
      </c>
      <c r="W123" s="20">
        <v>0</v>
      </c>
      <c r="X123" s="20">
        <v>0</v>
      </c>
      <c r="Y123" s="20">
        <v>0</v>
      </c>
      <c r="Z123" s="20">
        <v>0</v>
      </c>
      <c r="AA123" s="20">
        <v>0</v>
      </c>
      <c r="AB123" s="20">
        <v>0</v>
      </c>
      <c r="AC123" s="20">
        <v>0</v>
      </c>
      <c r="AD123" s="20">
        <v>0</v>
      </c>
      <c r="AE123" s="20">
        <v>0</v>
      </c>
      <c r="AF123" s="20">
        <v>0</v>
      </c>
      <c r="AG123" s="20">
        <v>0</v>
      </c>
      <c r="AH123" s="20">
        <v>0</v>
      </c>
      <c r="AI123" s="20">
        <v>0</v>
      </c>
      <c r="AJ123" s="20">
        <v>0</v>
      </c>
      <c r="AK123" s="20">
        <v>0</v>
      </c>
      <c r="AL123" s="20">
        <v>0</v>
      </c>
      <c r="AM123" s="20">
        <v>1</v>
      </c>
      <c r="AN123" s="20">
        <v>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20">
        <v>0</v>
      </c>
      <c r="AW123" s="20">
        <v>0</v>
      </c>
      <c r="AX123" s="20">
        <v>0</v>
      </c>
      <c r="AY123" s="20">
        <v>0</v>
      </c>
      <c r="AZ123" s="20">
        <v>0</v>
      </c>
      <c r="BA123" s="20">
        <v>0</v>
      </c>
      <c r="BB123" s="73"/>
      <c r="BC123" s="73"/>
      <c r="BD123" s="73"/>
      <c r="BE123" s="73"/>
      <c r="BF123" s="73"/>
      <c r="BG123" s="59">
        <f t="shared" si="52"/>
        <v>0</v>
      </c>
      <c r="BH123" s="59">
        <v>4</v>
      </c>
      <c r="BI123" s="59">
        <v>1</v>
      </c>
      <c r="BJ123" s="59">
        <v>5</v>
      </c>
      <c r="BP123" s="59">
        <f t="shared" si="53"/>
        <v>1</v>
      </c>
      <c r="BQ123" s="59">
        <f t="shared" si="54"/>
        <v>0</v>
      </c>
      <c r="BR123" s="59">
        <f t="shared" si="55"/>
        <v>0</v>
      </c>
      <c r="BS123" s="59" t="e">
        <f>#REF!+#REF!+AD123</f>
        <v>#REF!</v>
      </c>
      <c r="BT123" s="59">
        <f t="shared" si="56"/>
        <v>0</v>
      </c>
      <c r="BU123" s="59" t="e">
        <f>#REF!+#REF!+#REF!+#REF!+#REF!+#REF!+#REF!+#REF!+#REF!+#REF!</f>
        <v>#REF!</v>
      </c>
      <c r="BV123" s="59">
        <f t="shared" si="57"/>
        <v>0</v>
      </c>
      <c r="BW123" s="59">
        <f t="shared" si="58"/>
        <v>0</v>
      </c>
      <c r="BX123" s="59">
        <f t="shared" si="59"/>
        <v>0</v>
      </c>
      <c r="BY123" s="59">
        <f t="shared" si="42"/>
        <v>0</v>
      </c>
      <c r="BZ123" s="59">
        <f t="shared" si="60"/>
        <v>0</v>
      </c>
      <c r="CB123" s="59">
        <f t="shared" si="61"/>
        <v>1</v>
      </c>
      <c r="CD123" s="59" t="e">
        <f>AJ123+AK123+AC123+AM123+I123+AL123+#REF!+J123+AE123+AG123+AH123+L123+#REF!+N123+M123+#REF!+AQ123+#REF!+AF123+AI123+#REF!+AN123+AD123+AO123+P123+#REF!+AZ123+#REF!+AP123+#REF!+#REF!+#REF!+#REF!+BA123+#REF!+K123</f>
        <v>#REF!</v>
      </c>
      <c r="CF123" s="59">
        <f t="shared" si="62"/>
        <v>1</v>
      </c>
      <c r="CG123" s="59" t="e">
        <f t="shared" si="63"/>
        <v>#REF!</v>
      </c>
      <c r="CH123" s="59">
        <f t="shared" si="64"/>
        <v>0</v>
      </c>
      <c r="CJ123" s="59">
        <f t="shared" si="65"/>
        <v>1</v>
      </c>
      <c r="CK123" s="59" t="e">
        <f>#REF!+AE123+AG123+AH123+#REF!+#REF!+AQ123+#REF!+AI123+#REF!+AD123+P123+#REF!+#REF!+#REF!+#REF!+#REF!+#REF!+#REF!</f>
        <v>#REF!</v>
      </c>
      <c r="CL123" s="59">
        <f t="shared" si="66"/>
        <v>0</v>
      </c>
      <c r="CN123" s="59">
        <f t="shared" si="67"/>
        <v>1</v>
      </c>
      <c r="CO123" s="59">
        <f t="shared" si="51"/>
        <v>1</v>
      </c>
    </row>
    <row r="124" spans="1:93" s="59" customFormat="1" ht="14.4" x14ac:dyDescent="0.3">
      <c r="A124" s="60" t="s">
        <v>257</v>
      </c>
      <c r="B124" s="60" t="s">
        <v>397</v>
      </c>
      <c r="C124" s="60" t="s">
        <v>415</v>
      </c>
      <c r="D124" s="60" t="s">
        <v>83</v>
      </c>
      <c r="E124" s="60">
        <v>43.67024</v>
      </c>
      <c r="F124" s="60">
        <v>-79.462135000000004</v>
      </c>
      <c r="G124" s="60">
        <v>4.1723995782564574</v>
      </c>
      <c r="H124" s="61">
        <v>43650</v>
      </c>
      <c r="I124" s="20">
        <v>0</v>
      </c>
      <c r="J124" s="20">
        <v>0</v>
      </c>
      <c r="K124" s="20">
        <v>0</v>
      </c>
      <c r="L124" s="20">
        <v>0</v>
      </c>
      <c r="M124" s="20">
        <v>0</v>
      </c>
      <c r="N124" s="20">
        <v>0</v>
      </c>
      <c r="O124" s="20">
        <v>0</v>
      </c>
      <c r="P124" s="20">
        <v>0</v>
      </c>
      <c r="Q124" s="20">
        <v>0</v>
      </c>
      <c r="R124" s="20">
        <v>0</v>
      </c>
      <c r="S124" s="20">
        <v>0</v>
      </c>
      <c r="T124" s="20">
        <v>0</v>
      </c>
      <c r="U124" s="20">
        <v>0</v>
      </c>
      <c r="V124" s="20">
        <v>0</v>
      </c>
      <c r="W124" s="20">
        <v>0</v>
      </c>
      <c r="X124" s="20">
        <v>0</v>
      </c>
      <c r="Y124" s="20">
        <v>0</v>
      </c>
      <c r="Z124" s="20">
        <v>0</v>
      </c>
      <c r="AA124" s="20">
        <v>0</v>
      </c>
      <c r="AB124" s="20">
        <v>0</v>
      </c>
      <c r="AC124" s="20">
        <v>0</v>
      </c>
      <c r="AD124" s="20">
        <v>0</v>
      </c>
      <c r="AE124" s="20">
        <v>0</v>
      </c>
      <c r="AF124" s="20">
        <v>0</v>
      </c>
      <c r="AG124" s="20">
        <v>0</v>
      </c>
      <c r="AH124" s="20">
        <v>0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20">
        <v>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20">
        <v>0</v>
      </c>
      <c r="AW124" s="20">
        <v>0</v>
      </c>
      <c r="AX124" s="20">
        <v>0</v>
      </c>
      <c r="AY124" s="20">
        <v>0</v>
      </c>
      <c r="AZ124" s="20">
        <v>0</v>
      </c>
      <c r="BA124" s="20">
        <v>0</v>
      </c>
      <c r="BB124" s="73"/>
      <c r="BC124" s="73"/>
      <c r="BD124" s="73"/>
      <c r="BE124" s="73"/>
      <c r="BF124" s="73"/>
      <c r="BG124" s="59">
        <f t="shared" si="52"/>
        <v>0</v>
      </c>
      <c r="BH124" s="59">
        <v>2</v>
      </c>
      <c r="BI124" s="59">
        <v>3</v>
      </c>
      <c r="BJ124" s="59">
        <v>5</v>
      </c>
      <c r="BL124" s="59" t="s">
        <v>193</v>
      </c>
      <c r="BP124" s="59">
        <f t="shared" si="53"/>
        <v>0</v>
      </c>
      <c r="BQ124" s="59">
        <f t="shared" si="54"/>
        <v>0</v>
      </c>
      <c r="BR124" s="59">
        <f t="shared" si="55"/>
        <v>0</v>
      </c>
      <c r="BS124" s="59" t="e">
        <f>#REF!+#REF!+AD124</f>
        <v>#REF!</v>
      </c>
      <c r="BT124" s="59">
        <f t="shared" si="56"/>
        <v>0</v>
      </c>
      <c r="BU124" s="59" t="e">
        <f>#REF!+#REF!+#REF!+#REF!+#REF!+#REF!+#REF!+#REF!+#REF!+#REF!</f>
        <v>#REF!</v>
      </c>
      <c r="BV124" s="59">
        <f t="shared" si="57"/>
        <v>0</v>
      </c>
      <c r="BW124" s="59">
        <f t="shared" si="58"/>
        <v>0</v>
      </c>
      <c r="BX124" s="59">
        <f t="shared" si="59"/>
        <v>0</v>
      </c>
      <c r="BY124" s="59">
        <f t="shared" si="42"/>
        <v>0</v>
      </c>
      <c r="BZ124" s="59">
        <f t="shared" si="60"/>
        <v>0</v>
      </c>
      <c r="CB124" s="59">
        <f t="shared" si="61"/>
        <v>0</v>
      </c>
      <c r="CD124" s="59" t="e">
        <f>AJ124+AK124+AC124+AM124+I124+AL124+#REF!+J124+AE124+AG124+AH124+L124+#REF!+N124+M124+#REF!+AQ124+#REF!+AF124+AI124+#REF!+AN124+AD124+AO124+P124+#REF!+AZ124+#REF!+AP124+#REF!+#REF!+#REF!+#REF!+BA124+#REF!+K124</f>
        <v>#REF!</v>
      </c>
      <c r="CF124" s="59">
        <f t="shared" si="62"/>
        <v>0</v>
      </c>
      <c r="CG124" s="59" t="e">
        <f t="shared" si="63"/>
        <v>#REF!</v>
      </c>
      <c r="CH124" s="59">
        <f t="shared" si="64"/>
        <v>0</v>
      </c>
      <c r="CJ124" s="59">
        <f t="shared" si="65"/>
        <v>0</v>
      </c>
      <c r="CK124" s="59" t="e">
        <f>#REF!+AE124+AG124+AH124+#REF!+#REF!+AQ124+#REF!+AI124+#REF!+AD124+P124+#REF!+#REF!+#REF!+#REF!+#REF!+#REF!+#REF!</f>
        <v>#REF!</v>
      </c>
      <c r="CL124" s="59">
        <f t="shared" si="66"/>
        <v>0</v>
      </c>
      <c r="CN124" s="59">
        <f t="shared" si="67"/>
        <v>0</v>
      </c>
      <c r="CO124" s="59">
        <f t="shared" si="51"/>
        <v>0</v>
      </c>
    </row>
    <row r="125" spans="1:93" s="59" customFormat="1" ht="14.4" x14ac:dyDescent="0.3">
      <c r="A125" s="60" t="s">
        <v>261</v>
      </c>
      <c r="B125" s="60" t="s">
        <v>398</v>
      </c>
      <c r="C125" s="60" t="s">
        <v>415</v>
      </c>
      <c r="D125" s="60" t="s">
        <v>79</v>
      </c>
      <c r="E125" s="60">
        <v>43.670453999999999</v>
      </c>
      <c r="F125" s="60">
        <v>-79.482483999999999</v>
      </c>
      <c r="G125" s="60">
        <v>5.1702146820794361</v>
      </c>
      <c r="H125" s="61">
        <v>43651</v>
      </c>
      <c r="I125" s="20">
        <v>0</v>
      </c>
      <c r="J125" s="20">
        <v>0</v>
      </c>
      <c r="K125" s="20">
        <v>0</v>
      </c>
      <c r="L125" s="20">
        <v>0</v>
      </c>
      <c r="M125" s="20">
        <v>0</v>
      </c>
      <c r="N125" s="20">
        <v>0</v>
      </c>
      <c r="O125" s="20">
        <v>0</v>
      </c>
      <c r="P125" s="20">
        <v>0</v>
      </c>
      <c r="Q125" s="20">
        <v>0</v>
      </c>
      <c r="R125" s="20">
        <v>0</v>
      </c>
      <c r="S125" s="20">
        <v>2</v>
      </c>
      <c r="T125" s="20">
        <v>0</v>
      </c>
      <c r="U125" s="20">
        <v>0</v>
      </c>
      <c r="V125" s="20">
        <v>0</v>
      </c>
      <c r="W125" s="20">
        <v>0</v>
      </c>
      <c r="X125" s="20">
        <v>0</v>
      </c>
      <c r="Y125" s="20">
        <v>0</v>
      </c>
      <c r="Z125" s="20">
        <v>0</v>
      </c>
      <c r="AA125" s="20">
        <v>0</v>
      </c>
      <c r="AB125" s="20">
        <v>0</v>
      </c>
      <c r="AC125" s="20">
        <v>2</v>
      </c>
      <c r="AD125" s="20">
        <v>0</v>
      </c>
      <c r="AE125" s="20">
        <v>0</v>
      </c>
      <c r="AF125" s="20">
        <v>0</v>
      </c>
      <c r="AG125" s="20">
        <v>0</v>
      </c>
      <c r="AH125" s="20">
        <v>0</v>
      </c>
      <c r="AI125" s="20">
        <v>0</v>
      </c>
      <c r="AJ125" s="20">
        <v>0</v>
      </c>
      <c r="AK125" s="20">
        <v>0</v>
      </c>
      <c r="AL125" s="20">
        <v>0</v>
      </c>
      <c r="AM125" s="20">
        <v>9</v>
      </c>
      <c r="AN125" s="20">
        <v>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20">
        <v>0</v>
      </c>
      <c r="AW125" s="20">
        <v>0</v>
      </c>
      <c r="AX125" s="20">
        <v>0</v>
      </c>
      <c r="AY125" s="20">
        <v>0</v>
      </c>
      <c r="AZ125" s="20">
        <v>0</v>
      </c>
      <c r="BA125" s="20">
        <v>0</v>
      </c>
      <c r="BB125" s="73"/>
      <c r="BC125" s="73"/>
      <c r="BD125" s="73"/>
      <c r="BE125" s="73"/>
      <c r="BF125" s="73"/>
      <c r="BG125" s="59">
        <f t="shared" si="52"/>
        <v>1</v>
      </c>
      <c r="BH125" s="59">
        <v>4</v>
      </c>
      <c r="BI125" s="59">
        <v>0</v>
      </c>
      <c r="BJ125" s="59">
        <v>5</v>
      </c>
      <c r="BP125" s="59">
        <f t="shared" si="53"/>
        <v>9</v>
      </c>
      <c r="BQ125" s="59">
        <f t="shared" si="54"/>
        <v>0</v>
      </c>
      <c r="BR125" s="59">
        <f t="shared" si="55"/>
        <v>0</v>
      </c>
      <c r="BS125" s="59" t="e">
        <f>#REF!+#REF!+AD125</f>
        <v>#REF!</v>
      </c>
      <c r="BT125" s="59">
        <f t="shared" si="56"/>
        <v>0</v>
      </c>
      <c r="BU125" s="59" t="e">
        <f>#REF!+#REF!+#REF!+#REF!+#REF!+#REF!+#REF!+#REF!+#REF!+#REF!</f>
        <v>#REF!</v>
      </c>
      <c r="BV125" s="59">
        <f t="shared" si="57"/>
        <v>0</v>
      </c>
      <c r="BW125" s="59">
        <f t="shared" si="58"/>
        <v>0</v>
      </c>
      <c r="BX125" s="59">
        <f t="shared" si="59"/>
        <v>0</v>
      </c>
      <c r="BY125" s="59">
        <f t="shared" si="42"/>
        <v>0</v>
      </c>
      <c r="BZ125" s="59">
        <f t="shared" si="60"/>
        <v>0</v>
      </c>
      <c r="CB125" s="59">
        <f t="shared" si="61"/>
        <v>9</v>
      </c>
      <c r="CD125" s="59" t="e">
        <f>AJ125+AK125+AC125+AM125+I125+AL125+#REF!+J125+AE125+AG125+AH125+L125+#REF!+N125+M125+#REF!+AQ125+#REF!+AF125+AI125+#REF!+AN125+AD125+AO125+P125+#REF!+AZ125+#REF!+AP125+#REF!+#REF!+#REF!+#REF!+BA125+#REF!+K125</f>
        <v>#REF!</v>
      </c>
      <c r="CF125" s="59">
        <f t="shared" si="62"/>
        <v>9</v>
      </c>
      <c r="CG125" s="59" t="e">
        <f t="shared" si="63"/>
        <v>#REF!</v>
      </c>
      <c r="CH125" s="59">
        <f t="shared" si="64"/>
        <v>2</v>
      </c>
      <c r="CJ125" s="59">
        <f t="shared" si="65"/>
        <v>9</v>
      </c>
      <c r="CK125" s="59" t="e">
        <f>#REF!+AE125+AG125+AH125+#REF!+#REF!+AQ125+#REF!+AI125+#REF!+AD125+P125+#REF!+#REF!+#REF!+#REF!+#REF!+#REF!+#REF!</f>
        <v>#REF!</v>
      </c>
      <c r="CL125" s="59">
        <f t="shared" si="66"/>
        <v>2</v>
      </c>
      <c r="CN125" s="59">
        <f t="shared" si="67"/>
        <v>1</v>
      </c>
      <c r="CO125" s="59">
        <f t="shared" si="51"/>
        <v>1</v>
      </c>
    </row>
    <row r="126" spans="1:93" s="59" customFormat="1" ht="14.4" x14ac:dyDescent="0.3">
      <c r="A126" s="60" t="s">
        <v>261</v>
      </c>
      <c r="B126" s="60" t="s">
        <v>398</v>
      </c>
      <c r="C126" s="60" t="s">
        <v>415</v>
      </c>
      <c r="D126" s="60" t="s">
        <v>82</v>
      </c>
      <c r="E126" s="60">
        <v>43.670453999999999</v>
      </c>
      <c r="F126" s="60">
        <v>-79.482483999999999</v>
      </c>
      <c r="G126" s="60">
        <v>5.1702146820794361</v>
      </c>
      <c r="H126" s="61">
        <v>43651</v>
      </c>
      <c r="I126" s="20">
        <v>0</v>
      </c>
      <c r="J126" s="20">
        <v>0</v>
      </c>
      <c r="K126" s="20">
        <v>0</v>
      </c>
      <c r="L126" s="20">
        <v>0</v>
      </c>
      <c r="M126" s="20">
        <v>0</v>
      </c>
      <c r="N126" s="20">
        <v>0</v>
      </c>
      <c r="O126" s="20">
        <v>0</v>
      </c>
      <c r="P126" s="20">
        <v>0</v>
      </c>
      <c r="Q126" s="20">
        <v>0</v>
      </c>
      <c r="R126" s="20">
        <v>0</v>
      </c>
      <c r="S126" s="20">
        <v>1</v>
      </c>
      <c r="T126" s="20">
        <v>0</v>
      </c>
      <c r="U126" s="20">
        <v>0</v>
      </c>
      <c r="V126" s="20">
        <v>0</v>
      </c>
      <c r="W126" s="20">
        <v>0</v>
      </c>
      <c r="X126" s="20">
        <v>0</v>
      </c>
      <c r="Y126" s="20">
        <v>0</v>
      </c>
      <c r="Z126" s="20">
        <v>0</v>
      </c>
      <c r="AA126" s="20">
        <v>0</v>
      </c>
      <c r="AB126" s="20">
        <v>0</v>
      </c>
      <c r="AC126" s="20">
        <v>0</v>
      </c>
      <c r="AD126" s="20">
        <v>0</v>
      </c>
      <c r="AE126" s="20">
        <v>0</v>
      </c>
      <c r="AF126" s="20">
        <v>0</v>
      </c>
      <c r="AG126" s="20">
        <v>0</v>
      </c>
      <c r="AH126" s="20">
        <v>0</v>
      </c>
      <c r="AI126" s="20">
        <v>0</v>
      </c>
      <c r="AJ126" s="20">
        <v>0</v>
      </c>
      <c r="AK126" s="20">
        <v>0</v>
      </c>
      <c r="AL126" s="20">
        <v>0</v>
      </c>
      <c r="AM126" s="20">
        <v>1</v>
      </c>
      <c r="AN126" s="20">
        <v>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20">
        <v>0</v>
      </c>
      <c r="AW126" s="20">
        <v>0</v>
      </c>
      <c r="AX126" s="20">
        <v>0</v>
      </c>
      <c r="AY126" s="20">
        <v>0</v>
      </c>
      <c r="AZ126" s="20">
        <v>0</v>
      </c>
      <c r="BA126" s="20">
        <v>0</v>
      </c>
      <c r="BB126" s="73"/>
      <c r="BC126" s="73"/>
      <c r="BD126" s="73"/>
      <c r="BE126" s="73"/>
      <c r="BF126" s="73"/>
      <c r="BG126" s="59">
        <f t="shared" si="52"/>
        <v>0</v>
      </c>
      <c r="BH126" s="59">
        <v>2</v>
      </c>
      <c r="BI126" s="59">
        <v>0</v>
      </c>
      <c r="BJ126" s="59">
        <v>2</v>
      </c>
      <c r="BP126" s="59">
        <f t="shared" si="53"/>
        <v>1</v>
      </c>
      <c r="BQ126" s="59">
        <f t="shared" si="54"/>
        <v>0</v>
      </c>
      <c r="BR126" s="59">
        <f t="shared" si="55"/>
        <v>0</v>
      </c>
      <c r="BS126" s="59" t="e">
        <f>#REF!+#REF!+AD126</f>
        <v>#REF!</v>
      </c>
      <c r="BT126" s="59">
        <f t="shared" si="56"/>
        <v>0</v>
      </c>
      <c r="BU126" s="59" t="e">
        <f>#REF!+#REF!+#REF!+#REF!+#REF!+#REF!+#REF!+#REF!+#REF!+#REF!</f>
        <v>#REF!</v>
      </c>
      <c r="BV126" s="59">
        <f t="shared" si="57"/>
        <v>0</v>
      </c>
      <c r="BW126" s="59">
        <f t="shared" si="58"/>
        <v>0</v>
      </c>
      <c r="BX126" s="59">
        <f t="shared" si="59"/>
        <v>0</v>
      </c>
      <c r="BY126" s="59">
        <f t="shared" si="42"/>
        <v>0</v>
      </c>
      <c r="BZ126" s="59">
        <f t="shared" si="60"/>
        <v>0</v>
      </c>
      <c r="CB126" s="59">
        <f t="shared" si="61"/>
        <v>1</v>
      </c>
      <c r="CD126" s="59" t="e">
        <f>AJ126+AK126+AC126+AM126+I126+AL126+#REF!+J126+AE126+AG126+AH126+L126+#REF!+N126+M126+#REF!+AQ126+#REF!+AF126+AI126+#REF!+AN126+AD126+AO126+P126+#REF!+AZ126+#REF!+AP126+#REF!+#REF!+#REF!+#REF!+BA126+#REF!+K126</f>
        <v>#REF!</v>
      </c>
      <c r="CF126" s="59">
        <f t="shared" si="62"/>
        <v>1</v>
      </c>
      <c r="CG126" s="59" t="e">
        <f t="shared" si="63"/>
        <v>#REF!</v>
      </c>
      <c r="CH126" s="59">
        <f t="shared" si="64"/>
        <v>0</v>
      </c>
      <c r="CJ126" s="59">
        <f t="shared" si="65"/>
        <v>1</v>
      </c>
      <c r="CK126" s="59" t="e">
        <f>#REF!+AE126+AG126+AH126+#REF!+#REF!+AQ126+#REF!+AI126+#REF!+AD126+P126+#REF!+#REF!+#REF!+#REF!+#REF!+#REF!+#REF!</f>
        <v>#REF!</v>
      </c>
      <c r="CL126" s="59">
        <f t="shared" si="66"/>
        <v>0</v>
      </c>
      <c r="CN126" s="59">
        <f t="shared" si="67"/>
        <v>1</v>
      </c>
      <c r="CO126" s="59">
        <f t="shared" si="51"/>
        <v>1</v>
      </c>
    </row>
    <row r="127" spans="1:93" s="59" customFormat="1" ht="14.4" x14ac:dyDescent="0.3">
      <c r="A127" s="60" t="s">
        <v>261</v>
      </c>
      <c r="B127" s="60" t="s">
        <v>398</v>
      </c>
      <c r="C127" s="60" t="s">
        <v>415</v>
      </c>
      <c r="D127" s="60" t="s">
        <v>83</v>
      </c>
      <c r="E127" s="60">
        <v>43.670453999999999</v>
      </c>
      <c r="F127" s="60">
        <v>-79.482483999999999</v>
      </c>
      <c r="G127" s="60">
        <v>5.1702146820794361</v>
      </c>
      <c r="H127" s="61">
        <v>43651</v>
      </c>
      <c r="I127" s="20">
        <v>0</v>
      </c>
      <c r="J127" s="20">
        <v>0</v>
      </c>
      <c r="K127" s="20">
        <v>0</v>
      </c>
      <c r="L127" s="20">
        <v>0</v>
      </c>
      <c r="M127" s="20">
        <v>0</v>
      </c>
      <c r="N127" s="20">
        <v>0</v>
      </c>
      <c r="O127" s="20">
        <v>0</v>
      </c>
      <c r="P127" s="20">
        <v>0</v>
      </c>
      <c r="Q127" s="20">
        <v>0</v>
      </c>
      <c r="R127" s="20">
        <v>0</v>
      </c>
      <c r="S127" s="20">
        <v>1</v>
      </c>
      <c r="T127" s="20">
        <v>0</v>
      </c>
      <c r="U127" s="20">
        <v>0</v>
      </c>
      <c r="V127" s="20">
        <v>0</v>
      </c>
      <c r="W127" s="20">
        <v>0</v>
      </c>
      <c r="X127" s="20">
        <v>0</v>
      </c>
      <c r="Y127" s="20">
        <v>0</v>
      </c>
      <c r="Z127" s="20">
        <v>0</v>
      </c>
      <c r="AA127" s="20">
        <v>0</v>
      </c>
      <c r="AB127" s="20">
        <v>0</v>
      </c>
      <c r="AC127" s="20">
        <v>1</v>
      </c>
      <c r="AD127" s="20">
        <v>0</v>
      </c>
      <c r="AE127" s="20">
        <v>0</v>
      </c>
      <c r="AF127" s="20">
        <v>0</v>
      </c>
      <c r="AG127" s="20">
        <v>0</v>
      </c>
      <c r="AH127" s="20">
        <v>0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20">
        <v>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20">
        <v>0</v>
      </c>
      <c r="AW127" s="20">
        <v>0</v>
      </c>
      <c r="AX127" s="20">
        <v>0</v>
      </c>
      <c r="AY127" s="20">
        <v>0</v>
      </c>
      <c r="AZ127" s="20">
        <v>0</v>
      </c>
      <c r="BA127" s="20">
        <v>0</v>
      </c>
      <c r="BB127" s="73"/>
      <c r="BC127" s="73"/>
      <c r="BD127" s="73"/>
      <c r="BE127" s="73"/>
      <c r="BF127" s="73"/>
      <c r="BG127" s="59">
        <f t="shared" si="52"/>
        <v>0</v>
      </c>
      <c r="BH127" s="59">
        <v>4</v>
      </c>
      <c r="BI127" s="59">
        <v>1</v>
      </c>
      <c r="BJ127" s="59">
        <v>5</v>
      </c>
      <c r="BL127" s="59" t="s">
        <v>195</v>
      </c>
      <c r="BP127" s="59">
        <f t="shared" si="53"/>
        <v>0</v>
      </c>
      <c r="BQ127" s="59">
        <f t="shared" si="54"/>
        <v>0</v>
      </c>
      <c r="BR127" s="59">
        <f t="shared" si="55"/>
        <v>0</v>
      </c>
      <c r="BS127" s="59" t="e">
        <f>#REF!+#REF!+AD127</f>
        <v>#REF!</v>
      </c>
      <c r="BT127" s="59">
        <f t="shared" si="56"/>
        <v>0</v>
      </c>
      <c r="BU127" s="59" t="e">
        <f>#REF!+#REF!+#REF!+#REF!+#REF!+#REF!+#REF!+#REF!+#REF!+#REF!</f>
        <v>#REF!</v>
      </c>
      <c r="BV127" s="59">
        <f t="shared" si="57"/>
        <v>0</v>
      </c>
      <c r="BW127" s="59">
        <f t="shared" si="58"/>
        <v>0</v>
      </c>
      <c r="BX127" s="59">
        <f t="shared" si="59"/>
        <v>0</v>
      </c>
      <c r="BY127" s="59">
        <f t="shared" si="42"/>
        <v>0</v>
      </c>
      <c r="BZ127" s="59">
        <f t="shared" si="60"/>
        <v>0</v>
      </c>
      <c r="CB127" s="59">
        <f t="shared" si="61"/>
        <v>0</v>
      </c>
      <c r="CD127" s="59" t="e">
        <f>AJ127+AK127+AC127+AM127+I127+AL127+#REF!+J127+AE127+AG127+AH127+L127+#REF!+N127+M127+#REF!+AQ127+#REF!+AF127+AI127+#REF!+AN127+AD127+AO127+P127+#REF!+AZ127+#REF!+AP127+#REF!+#REF!+#REF!+#REF!+BA127+#REF!+K127</f>
        <v>#REF!</v>
      </c>
      <c r="CF127" s="59">
        <f t="shared" si="62"/>
        <v>0</v>
      </c>
      <c r="CG127" s="59" t="e">
        <f t="shared" si="63"/>
        <v>#REF!</v>
      </c>
      <c r="CH127" s="59">
        <f t="shared" si="64"/>
        <v>1</v>
      </c>
      <c r="CJ127" s="59">
        <f t="shared" si="65"/>
        <v>0</v>
      </c>
      <c r="CK127" s="59" t="e">
        <f>#REF!+AE127+AG127+AH127+#REF!+#REF!+AQ127+#REF!+AI127+#REF!+AD127+P127+#REF!+#REF!+#REF!+#REF!+#REF!+#REF!+#REF!</f>
        <v>#REF!</v>
      </c>
      <c r="CL127" s="59">
        <f t="shared" si="66"/>
        <v>1</v>
      </c>
      <c r="CN127" s="59">
        <f t="shared" si="67"/>
        <v>0</v>
      </c>
      <c r="CO127" s="59">
        <f t="shared" si="51"/>
        <v>0</v>
      </c>
    </row>
    <row r="128" spans="1:93" s="59" customFormat="1" ht="14.4" x14ac:dyDescent="0.3">
      <c r="A128" s="60" t="s">
        <v>306</v>
      </c>
      <c r="B128" s="60" t="s">
        <v>399</v>
      </c>
      <c r="C128" s="60" t="s">
        <v>417</v>
      </c>
      <c r="D128" s="60" t="s">
        <v>79</v>
      </c>
      <c r="E128" s="60">
        <v>43.646988</v>
      </c>
      <c r="F128" s="60">
        <v>-79.583586999999994</v>
      </c>
      <c r="G128" s="60">
        <v>10.153144804362919</v>
      </c>
      <c r="H128" s="61">
        <v>43662</v>
      </c>
      <c r="I128" s="20">
        <v>0</v>
      </c>
      <c r="J128" s="20">
        <v>0</v>
      </c>
      <c r="K128" s="20">
        <v>0</v>
      </c>
      <c r="L128" s="20">
        <v>0</v>
      </c>
      <c r="M128" s="20">
        <v>0</v>
      </c>
      <c r="N128" s="20">
        <v>0</v>
      </c>
      <c r="O128" s="20">
        <v>0</v>
      </c>
      <c r="P128" s="20">
        <v>0</v>
      </c>
      <c r="Q128" s="20">
        <v>0</v>
      </c>
      <c r="R128" s="20">
        <v>0</v>
      </c>
      <c r="S128" s="20">
        <v>0</v>
      </c>
      <c r="T128" s="20">
        <v>0</v>
      </c>
      <c r="U128" s="20">
        <v>0</v>
      </c>
      <c r="V128" s="20">
        <v>0</v>
      </c>
      <c r="W128" s="20">
        <v>0</v>
      </c>
      <c r="X128" s="20">
        <v>0</v>
      </c>
      <c r="Y128" s="20">
        <v>0</v>
      </c>
      <c r="Z128" s="20">
        <v>0</v>
      </c>
      <c r="AA128" s="20">
        <v>0</v>
      </c>
      <c r="AB128" s="20">
        <v>0</v>
      </c>
      <c r="AC128" s="20">
        <v>0</v>
      </c>
      <c r="AD128" s="20">
        <v>0</v>
      </c>
      <c r="AE128" s="20">
        <v>0</v>
      </c>
      <c r="AF128" s="20">
        <v>0</v>
      </c>
      <c r="AG128" s="20">
        <v>0</v>
      </c>
      <c r="AH128" s="20">
        <v>0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20">
        <v>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20">
        <v>0</v>
      </c>
      <c r="AW128" s="20">
        <v>0</v>
      </c>
      <c r="AX128" s="20">
        <v>0</v>
      </c>
      <c r="AY128" s="20">
        <v>0</v>
      </c>
      <c r="AZ128" s="20">
        <v>0</v>
      </c>
      <c r="BA128" s="20">
        <v>0</v>
      </c>
      <c r="BB128" s="73"/>
      <c r="BC128" s="73"/>
      <c r="BD128" s="73"/>
      <c r="BE128" s="73"/>
      <c r="BF128" s="73"/>
      <c r="BG128" s="59">
        <f t="shared" si="52"/>
        <v>0</v>
      </c>
      <c r="BH128" s="59">
        <v>2</v>
      </c>
      <c r="BI128" s="59">
        <v>2</v>
      </c>
      <c r="BJ128" s="59">
        <v>4</v>
      </c>
      <c r="BL128" s="59" t="s">
        <v>197</v>
      </c>
      <c r="BP128" s="59">
        <f t="shared" si="53"/>
        <v>0</v>
      </c>
      <c r="BQ128" s="59">
        <f t="shared" si="54"/>
        <v>0</v>
      </c>
      <c r="BR128" s="59">
        <f t="shared" si="55"/>
        <v>0</v>
      </c>
      <c r="BS128" s="59" t="e">
        <f>#REF!+#REF!+AD128</f>
        <v>#REF!</v>
      </c>
      <c r="BT128" s="59">
        <f t="shared" si="56"/>
        <v>0</v>
      </c>
      <c r="BU128" s="59" t="e">
        <f>#REF!+#REF!+#REF!+#REF!+#REF!+#REF!+#REF!+#REF!+#REF!+#REF!</f>
        <v>#REF!</v>
      </c>
      <c r="BV128" s="59">
        <f t="shared" si="57"/>
        <v>0</v>
      </c>
      <c r="BW128" s="59">
        <f t="shared" si="58"/>
        <v>0</v>
      </c>
      <c r="BX128" s="59">
        <f t="shared" si="59"/>
        <v>0</v>
      </c>
      <c r="BY128" s="59">
        <f t="shared" si="42"/>
        <v>0</v>
      </c>
      <c r="BZ128" s="59">
        <f t="shared" si="60"/>
        <v>0</v>
      </c>
      <c r="CB128" s="59">
        <f t="shared" si="61"/>
        <v>0</v>
      </c>
      <c r="CD128" s="59" t="e">
        <f>AJ128+AK128+AC128+AM128+I128+AL128+#REF!+J128+AE128+AG128+AH128+L128+#REF!+N128+M128+#REF!+AQ128+#REF!+AF128+AI128+#REF!+AN128+AD128+AO128+P128+#REF!+AZ128+#REF!+AP128+#REF!+#REF!+#REF!+#REF!+BA128+#REF!+K128</f>
        <v>#REF!</v>
      </c>
      <c r="CF128" s="59">
        <f t="shared" si="62"/>
        <v>0</v>
      </c>
      <c r="CG128" s="59" t="e">
        <f t="shared" si="63"/>
        <v>#REF!</v>
      </c>
      <c r="CH128" s="59">
        <f t="shared" si="64"/>
        <v>0</v>
      </c>
      <c r="CJ128" s="59">
        <f t="shared" si="65"/>
        <v>0</v>
      </c>
      <c r="CK128" s="59" t="e">
        <f>#REF!+AE128+AG128+AH128+#REF!+#REF!+AQ128+#REF!+AI128+#REF!+AD128+P128+#REF!+#REF!+#REF!+#REF!+#REF!+#REF!+#REF!</f>
        <v>#REF!</v>
      </c>
      <c r="CL128" s="59">
        <f t="shared" si="66"/>
        <v>0</v>
      </c>
      <c r="CN128" s="59">
        <f t="shared" si="67"/>
        <v>0</v>
      </c>
      <c r="CO128" s="59">
        <f t="shared" si="51"/>
        <v>0</v>
      </c>
    </row>
    <row r="129" spans="1:93" s="59" customFormat="1" ht="14.4" x14ac:dyDescent="0.3">
      <c r="A129" s="60" t="s">
        <v>305</v>
      </c>
      <c r="B129" s="60" t="s">
        <v>400</v>
      </c>
      <c r="C129" s="60" t="s">
        <v>417</v>
      </c>
      <c r="D129" s="60" t="s">
        <v>79</v>
      </c>
      <c r="E129" s="60">
        <v>43.654606999999999</v>
      </c>
      <c r="F129" s="60">
        <v>-79.607518999999996</v>
      </c>
      <c r="G129" s="60">
        <v>11.328943255042534</v>
      </c>
      <c r="H129" s="61">
        <v>43662</v>
      </c>
      <c r="I129" s="20">
        <v>0</v>
      </c>
      <c r="J129" s="20">
        <v>0</v>
      </c>
      <c r="K129" s="20">
        <v>0</v>
      </c>
      <c r="L129" s="20">
        <v>0</v>
      </c>
      <c r="M129" s="20">
        <v>0</v>
      </c>
      <c r="N129" s="20">
        <v>0</v>
      </c>
      <c r="O129" s="20">
        <v>0</v>
      </c>
      <c r="P129" s="20">
        <v>0</v>
      </c>
      <c r="Q129" s="20">
        <v>0</v>
      </c>
      <c r="R129" s="20">
        <v>0</v>
      </c>
      <c r="S129" s="20">
        <v>0</v>
      </c>
      <c r="T129" s="20">
        <v>0</v>
      </c>
      <c r="U129" s="20">
        <v>0</v>
      </c>
      <c r="V129" s="20">
        <v>0</v>
      </c>
      <c r="W129" s="20">
        <v>0</v>
      </c>
      <c r="X129" s="20">
        <v>0</v>
      </c>
      <c r="Y129" s="20">
        <v>0</v>
      </c>
      <c r="Z129" s="20">
        <v>0</v>
      </c>
      <c r="AA129" s="20">
        <v>0</v>
      </c>
      <c r="AB129" s="20">
        <v>0</v>
      </c>
      <c r="AC129" s="20">
        <v>0</v>
      </c>
      <c r="AD129" s="20">
        <v>0</v>
      </c>
      <c r="AE129" s="20">
        <v>0</v>
      </c>
      <c r="AF129" s="20">
        <v>0</v>
      </c>
      <c r="AG129" s="20">
        <v>0</v>
      </c>
      <c r="AH129" s="20"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20">
        <v>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20">
        <v>0</v>
      </c>
      <c r="AW129" s="20">
        <v>0</v>
      </c>
      <c r="AX129" s="20">
        <v>0</v>
      </c>
      <c r="AY129" s="20">
        <v>0</v>
      </c>
      <c r="AZ129" s="20">
        <v>0</v>
      </c>
      <c r="BA129" s="20">
        <v>0</v>
      </c>
      <c r="BB129" s="73"/>
      <c r="BC129" s="73"/>
      <c r="BD129" s="73"/>
      <c r="BE129" s="73"/>
      <c r="BF129" s="73"/>
      <c r="BG129" s="59">
        <f t="shared" si="52"/>
        <v>0</v>
      </c>
      <c r="BH129" s="59">
        <v>4</v>
      </c>
      <c r="BI129" s="59">
        <v>0</v>
      </c>
      <c r="BJ129" s="59">
        <v>4</v>
      </c>
      <c r="BL129" s="59" t="s">
        <v>198</v>
      </c>
      <c r="BP129" s="59">
        <f t="shared" si="53"/>
        <v>0</v>
      </c>
      <c r="BQ129" s="59">
        <f t="shared" si="54"/>
        <v>0</v>
      </c>
      <c r="BR129" s="59">
        <f t="shared" si="55"/>
        <v>0</v>
      </c>
      <c r="BS129" s="59" t="e">
        <f>#REF!+#REF!+AD129</f>
        <v>#REF!</v>
      </c>
      <c r="BT129" s="59">
        <f t="shared" si="56"/>
        <v>0</v>
      </c>
      <c r="BU129" s="59" t="e">
        <f>#REF!+#REF!+#REF!+#REF!+#REF!+#REF!+#REF!+#REF!+#REF!+#REF!</f>
        <v>#REF!</v>
      </c>
      <c r="BV129" s="59">
        <f t="shared" si="57"/>
        <v>0</v>
      </c>
      <c r="BW129" s="59">
        <f t="shared" si="58"/>
        <v>0</v>
      </c>
      <c r="BX129" s="59">
        <f t="shared" si="59"/>
        <v>0</v>
      </c>
      <c r="BY129" s="59">
        <f t="shared" si="42"/>
        <v>0</v>
      </c>
      <c r="BZ129" s="59">
        <f t="shared" si="60"/>
        <v>0</v>
      </c>
      <c r="CB129" s="59">
        <f t="shared" si="61"/>
        <v>0</v>
      </c>
      <c r="CD129" s="59" t="e">
        <f>AJ129+AK129+AC129+AM129+I129+AL129+#REF!+J129+AE129+AG129+AH129+L129+#REF!+N129+M129+#REF!+AQ129+#REF!+AF129+AI129+#REF!+AN129+AD129+AO129+P129+#REF!+AZ129+#REF!+AP129+#REF!+#REF!+#REF!+#REF!+BA129+#REF!+K129</f>
        <v>#REF!</v>
      </c>
      <c r="CF129" s="59">
        <f t="shared" si="62"/>
        <v>0</v>
      </c>
      <c r="CG129" s="59" t="e">
        <f t="shared" si="63"/>
        <v>#REF!</v>
      </c>
      <c r="CH129" s="59">
        <f t="shared" si="64"/>
        <v>0</v>
      </c>
      <c r="CJ129" s="59">
        <f t="shared" si="65"/>
        <v>0</v>
      </c>
      <c r="CK129" s="59" t="e">
        <f>#REF!+AE129+AG129+AH129+#REF!+#REF!+AQ129+#REF!+AI129+#REF!+AD129+P129+#REF!+#REF!+#REF!+#REF!+#REF!+#REF!+#REF!</f>
        <v>#REF!</v>
      </c>
      <c r="CL129" s="59">
        <f t="shared" si="66"/>
        <v>0</v>
      </c>
      <c r="CN129" s="59">
        <f t="shared" si="67"/>
        <v>0</v>
      </c>
      <c r="CO129" s="59">
        <f t="shared" si="51"/>
        <v>0</v>
      </c>
    </row>
    <row r="130" spans="1:93" s="59" customFormat="1" ht="14.4" x14ac:dyDescent="0.3">
      <c r="A130" s="60" t="s">
        <v>305</v>
      </c>
      <c r="B130" s="60" t="s">
        <v>400</v>
      </c>
      <c r="C130" s="60" t="s">
        <v>417</v>
      </c>
      <c r="D130" s="60" t="s">
        <v>82</v>
      </c>
      <c r="E130" s="60">
        <v>43.654606999999999</v>
      </c>
      <c r="F130" s="60">
        <v>-79.607518999999996</v>
      </c>
      <c r="G130" s="60">
        <v>11.328943255042534</v>
      </c>
      <c r="H130" s="61">
        <v>43662</v>
      </c>
      <c r="I130" s="20">
        <v>0</v>
      </c>
      <c r="J130" s="20">
        <v>0</v>
      </c>
      <c r="K130" s="20">
        <v>0</v>
      </c>
      <c r="L130" s="20">
        <v>0</v>
      </c>
      <c r="M130" s="20">
        <v>0</v>
      </c>
      <c r="N130" s="20">
        <v>0</v>
      </c>
      <c r="O130" s="20">
        <v>0</v>
      </c>
      <c r="P130" s="20">
        <v>0</v>
      </c>
      <c r="Q130" s="20">
        <v>0</v>
      </c>
      <c r="R130" s="20">
        <v>0</v>
      </c>
      <c r="S130" s="20">
        <v>0</v>
      </c>
      <c r="T130" s="20">
        <v>0</v>
      </c>
      <c r="U130" s="20">
        <v>0</v>
      </c>
      <c r="V130" s="20">
        <v>0</v>
      </c>
      <c r="W130" s="20">
        <v>0</v>
      </c>
      <c r="X130" s="20">
        <v>0</v>
      </c>
      <c r="Y130" s="20">
        <v>0</v>
      </c>
      <c r="Z130" s="20">
        <v>0</v>
      </c>
      <c r="AA130" s="20">
        <v>0</v>
      </c>
      <c r="AB130" s="20">
        <v>0</v>
      </c>
      <c r="AC130" s="20">
        <v>0</v>
      </c>
      <c r="AD130" s="20">
        <v>0</v>
      </c>
      <c r="AE130" s="20">
        <v>0</v>
      </c>
      <c r="AF130" s="20">
        <v>0</v>
      </c>
      <c r="AG130" s="20">
        <v>0</v>
      </c>
      <c r="AH130" s="20">
        <v>0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20">
        <v>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20">
        <v>0</v>
      </c>
      <c r="AW130" s="20">
        <v>0</v>
      </c>
      <c r="AX130" s="20">
        <v>0</v>
      </c>
      <c r="AY130" s="20">
        <v>0</v>
      </c>
      <c r="AZ130" s="20">
        <v>0</v>
      </c>
      <c r="BA130" s="20">
        <v>0</v>
      </c>
      <c r="BB130" s="73"/>
      <c r="BC130" s="73"/>
      <c r="BD130" s="73"/>
      <c r="BE130" s="73"/>
      <c r="BF130" s="73"/>
      <c r="BG130" s="59">
        <f t="shared" si="52"/>
        <v>0</v>
      </c>
      <c r="BH130" s="59">
        <v>6</v>
      </c>
      <c r="BI130" s="59">
        <v>0</v>
      </c>
      <c r="BJ130" s="59">
        <v>6</v>
      </c>
      <c r="BL130" s="59" t="s">
        <v>199</v>
      </c>
      <c r="BP130" s="59">
        <f t="shared" si="53"/>
        <v>0</v>
      </c>
      <c r="BQ130" s="59">
        <f t="shared" si="54"/>
        <v>0</v>
      </c>
      <c r="BR130" s="59">
        <f t="shared" si="55"/>
        <v>0</v>
      </c>
      <c r="BS130" s="59" t="e">
        <f>#REF!+#REF!+AD130</f>
        <v>#REF!</v>
      </c>
      <c r="BT130" s="59">
        <f t="shared" si="56"/>
        <v>0</v>
      </c>
      <c r="BU130" s="59" t="e">
        <f>#REF!+#REF!+#REF!+#REF!+#REF!+#REF!+#REF!+#REF!+#REF!+#REF!</f>
        <v>#REF!</v>
      </c>
      <c r="BV130" s="59">
        <f t="shared" si="57"/>
        <v>0</v>
      </c>
      <c r="BW130" s="59">
        <f t="shared" si="58"/>
        <v>0</v>
      </c>
      <c r="BX130" s="59">
        <f t="shared" si="59"/>
        <v>0</v>
      </c>
      <c r="BY130" s="59">
        <f t="shared" si="42"/>
        <v>0</v>
      </c>
      <c r="BZ130" s="59">
        <f t="shared" si="60"/>
        <v>0</v>
      </c>
      <c r="CB130" s="59">
        <f t="shared" si="61"/>
        <v>0</v>
      </c>
      <c r="CD130" s="59" t="e">
        <f>AJ130+AK130+AC130+AM130+I130+AL130+#REF!+J130+AE130+AG130+AH130+L130+#REF!+N130+M130+#REF!+AQ130+#REF!+AF130+AI130+#REF!+AN130+AD130+AO130+P130+#REF!+AZ130+#REF!+AP130+#REF!+#REF!+#REF!+#REF!+BA130+#REF!+K130</f>
        <v>#REF!</v>
      </c>
      <c r="CF130" s="59">
        <f t="shared" si="62"/>
        <v>0</v>
      </c>
      <c r="CG130" s="59" t="e">
        <f t="shared" si="63"/>
        <v>#REF!</v>
      </c>
      <c r="CH130" s="59">
        <f t="shared" si="64"/>
        <v>0</v>
      </c>
      <c r="CJ130" s="59">
        <f t="shared" si="65"/>
        <v>0</v>
      </c>
      <c r="CK130" s="59" t="e">
        <f>#REF!+AE130+AG130+AH130+#REF!+#REF!+AQ130+#REF!+AI130+#REF!+AD130+P130+#REF!+#REF!+#REF!+#REF!+#REF!+#REF!+#REF!</f>
        <v>#REF!</v>
      </c>
      <c r="CL130" s="59">
        <f t="shared" si="66"/>
        <v>0</v>
      </c>
      <c r="CN130" s="59">
        <f t="shared" si="67"/>
        <v>0</v>
      </c>
      <c r="CO130" s="59">
        <f t="shared" si="51"/>
        <v>0</v>
      </c>
    </row>
    <row r="131" spans="1:93" s="59" customFormat="1" ht="14.4" x14ac:dyDescent="0.3">
      <c r="A131" s="60" t="s">
        <v>305</v>
      </c>
      <c r="B131" s="60" t="s">
        <v>400</v>
      </c>
      <c r="C131" s="60" t="s">
        <v>417</v>
      </c>
      <c r="D131" s="60" t="s">
        <v>83</v>
      </c>
      <c r="E131" s="60">
        <v>43.654606999999999</v>
      </c>
      <c r="F131" s="60">
        <v>-79.607518999999996</v>
      </c>
      <c r="G131" s="60">
        <v>11.328943255042534</v>
      </c>
      <c r="H131" s="61">
        <v>43662</v>
      </c>
      <c r="I131" s="20">
        <v>0</v>
      </c>
      <c r="J131" s="20">
        <v>0</v>
      </c>
      <c r="K131" s="20">
        <v>0</v>
      </c>
      <c r="L131" s="20">
        <v>0</v>
      </c>
      <c r="M131" s="20">
        <v>0</v>
      </c>
      <c r="N131" s="20">
        <v>0</v>
      </c>
      <c r="O131" s="20">
        <v>0</v>
      </c>
      <c r="P131" s="20">
        <v>0</v>
      </c>
      <c r="Q131" s="20">
        <v>0</v>
      </c>
      <c r="R131" s="20">
        <v>0</v>
      </c>
      <c r="S131" s="20">
        <v>0</v>
      </c>
      <c r="T131" s="20">
        <v>0</v>
      </c>
      <c r="U131" s="20">
        <v>0</v>
      </c>
      <c r="V131" s="20">
        <v>0</v>
      </c>
      <c r="W131" s="20">
        <v>0</v>
      </c>
      <c r="X131" s="20">
        <v>0</v>
      </c>
      <c r="Y131" s="20">
        <v>0</v>
      </c>
      <c r="Z131" s="20">
        <v>0</v>
      </c>
      <c r="AA131" s="20">
        <v>0</v>
      </c>
      <c r="AB131" s="20">
        <v>0</v>
      </c>
      <c r="AC131" s="20">
        <v>0</v>
      </c>
      <c r="AD131" s="20">
        <v>0</v>
      </c>
      <c r="AE131" s="20">
        <v>0</v>
      </c>
      <c r="AF131" s="20">
        <v>0</v>
      </c>
      <c r="AG131" s="20">
        <v>0</v>
      </c>
      <c r="AH131" s="20">
        <v>0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20">
        <v>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20">
        <v>0</v>
      </c>
      <c r="AW131" s="20">
        <v>0</v>
      </c>
      <c r="AX131" s="20">
        <v>0</v>
      </c>
      <c r="AY131" s="20">
        <v>0</v>
      </c>
      <c r="AZ131" s="20">
        <v>0</v>
      </c>
      <c r="BA131" s="20">
        <v>0</v>
      </c>
      <c r="BB131" s="73"/>
      <c r="BC131" s="73"/>
      <c r="BD131" s="73"/>
      <c r="BE131" s="73"/>
      <c r="BF131" s="73"/>
      <c r="BG131" s="59">
        <f t="shared" si="52"/>
        <v>0</v>
      </c>
      <c r="BH131" s="59">
        <v>4</v>
      </c>
      <c r="BI131" s="59">
        <v>0</v>
      </c>
      <c r="BJ131" s="59">
        <v>4</v>
      </c>
      <c r="BL131" s="59" t="s">
        <v>201</v>
      </c>
      <c r="BP131" s="59">
        <f t="shared" si="53"/>
        <v>0</v>
      </c>
      <c r="BQ131" s="59">
        <f t="shared" si="54"/>
        <v>0</v>
      </c>
      <c r="BR131" s="59">
        <f t="shared" si="55"/>
        <v>0</v>
      </c>
      <c r="BS131" s="59" t="e">
        <f>#REF!+#REF!+AD131</f>
        <v>#REF!</v>
      </c>
      <c r="BT131" s="59">
        <f t="shared" si="56"/>
        <v>0</v>
      </c>
      <c r="BU131" s="59" t="e">
        <f>#REF!+#REF!+#REF!+#REF!+#REF!+#REF!+#REF!+#REF!+#REF!+#REF!</f>
        <v>#REF!</v>
      </c>
      <c r="BV131" s="59">
        <f t="shared" si="57"/>
        <v>0</v>
      </c>
      <c r="BW131" s="59">
        <f t="shared" si="58"/>
        <v>0</v>
      </c>
      <c r="BX131" s="59">
        <f t="shared" si="59"/>
        <v>0</v>
      </c>
      <c r="BY131" s="59">
        <f t="shared" si="42"/>
        <v>0</v>
      </c>
      <c r="BZ131" s="59">
        <f t="shared" si="60"/>
        <v>0</v>
      </c>
      <c r="CB131" s="59">
        <f t="shared" si="61"/>
        <v>0</v>
      </c>
      <c r="CD131" s="59" t="e">
        <f>AJ131+AK131+AC131+AM131+I131+AL131+#REF!+J131+AE131+AG131+AH131+L131+#REF!+N131+M131+#REF!+AQ131+#REF!+AF131+AI131+#REF!+AN131+AD131+AO131+P131+#REF!+AZ131+#REF!+AP131+#REF!+#REF!+#REF!+#REF!+BA131+#REF!+K131</f>
        <v>#REF!</v>
      </c>
      <c r="CF131" s="59">
        <f t="shared" si="62"/>
        <v>0</v>
      </c>
      <c r="CG131" s="59" t="e">
        <f t="shared" si="63"/>
        <v>#REF!</v>
      </c>
      <c r="CH131" s="59">
        <f t="shared" si="64"/>
        <v>0</v>
      </c>
      <c r="CJ131" s="59">
        <f t="shared" si="65"/>
        <v>0</v>
      </c>
      <c r="CK131" s="59" t="e">
        <f>#REF!+AE131+AG131+AH131+#REF!+#REF!+AQ131+#REF!+AI131+#REF!+AD131+P131+#REF!+#REF!+#REF!+#REF!+#REF!+#REF!+#REF!</f>
        <v>#REF!</v>
      </c>
      <c r="CL131" s="59">
        <f t="shared" si="66"/>
        <v>0</v>
      </c>
      <c r="CN131" s="59">
        <f t="shared" si="67"/>
        <v>0</v>
      </c>
      <c r="CO131" s="59">
        <f t="shared" si="51"/>
        <v>0</v>
      </c>
    </row>
    <row r="132" spans="1:93" s="59" customFormat="1" ht="14.4" x14ac:dyDescent="0.3">
      <c r="A132" s="60" t="s">
        <v>307</v>
      </c>
      <c r="B132" s="60" t="s">
        <v>401</v>
      </c>
      <c r="C132" s="60" t="s">
        <v>417</v>
      </c>
      <c r="D132" s="60" t="s">
        <v>79</v>
      </c>
      <c r="E132" s="60">
        <v>43.651476000000002</v>
      </c>
      <c r="F132" s="60">
        <v>-79.617875999999995</v>
      </c>
      <c r="G132" s="60">
        <v>11.85110791727271</v>
      </c>
      <c r="H132" s="61">
        <v>43664</v>
      </c>
      <c r="I132" s="20">
        <v>0</v>
      </c>
      <c r="J132" s="20">
        <v>0</v>
      </c>
      <c r="K132" s="20">
        <v>0</v>
      </c>
      <c r="L132" s="20">
        <v>0</v>
      </c>
      <c r="M132" s="20">
        <v>0</v>
      </c>
      <c r="N132" s="20">
        <v>0</v>
      </c>
      <c r="O132" s="20">
        <v>0</v>
      </c>
      <c r="P132" s="20">
        <v>0</v>
      </c>
      <c r="Q132" s="20">
        <v>0</v>
      </c>
      <c r="R132" s="20">
        <v>0</v>
      </c>
      <c r="S132" s="20">
        <v>0</v>
      </c>
      <c r="T132" s="20">
        <v>0</v>
      </c>
      <c r="U132" s="20">
        <v>0</v>
      </c>
      <c r="V132" s="20">
        <v>0</v>
      </c>
      <c r="W132" s="20">
        <v>0</v>
      </c>
      <c r="X132" s="20">
        <v>0</v>
      </c>
      <c r="Y132" s="20">
        <v>1</v>
      </c>
      <c r="Z132" s="20">
        <v>0</v>
      </c>
      <c r="AA132" s="20">
        <v>0</v>
      </c>
      <c r="AB132" s="20">
        <v>0</v>
      </c>
      <c r="AC132" s="20">
        <v>0</v>
      </c>
      <c r="AD132" s="20">
        <v>0</v>
      </c>
      <c r="AE132" s="20">
        <v>0</v>
      </c>
      <c r="AF132" s="20">
        <v>0</v>
      </c>
      <c r="AG132" s="20">
        <v>0</v>
      </c>
      <c r="AH132" s="20">
        <v>0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20">
        <v>0</v>
      </c>
      <c r="AO132" s="20">
        <v>0</v>
      </c>
      <c r="AP132" s="20">
        <v>0</v>
      </c>
      <c r="AQ132" s="20">
        <v>0</v>
      </c>
      <c r="AR132" s="20">
        <v>0</v>
      </c>
      <c r="AS132" s="20">
        <v>0</v>
      </c>
      <c r="AT132" s="20">
        <v>0</v>
      </c>
      <c r="AU132" s="20">
        <v>0</v>
      </c>
      <c r="AV132" s="20">
        <v>0</v>
      </c>
      <c r="AW132" s="20">
        <v>0</v>
      </c>
      <c r="AX132" s="20">
        <v>0</v>
      </c>
      <c r="AY132" s="20">
        <v>1</v>
      </c>
      <c r="AZ132" s="20">
        <v>0</v>
      </c>
      <c r="BA132" s="20">
        <v>0</v>
      </c>
      <c r="BB132" s="73"/>
      <c r="BC132" s="73"/>
      <c r="BD132" s="73"/>
      <c r="BE132" s="73"/>
      <c r="BF132" s="73"/>
      <c r="BG132" s="59">
        <f t="shared" si="52"/>
        <v>2</v>
      </c>
      <c r="BH132" s="59">
        <v>4</v>
      </c>
      <c r="BI132" s="59">
        <v>1</v>
      </c>
      <c r="BJ132" s="59">
        <v>7</v>
      </c>
      <c r="BL132" s="59" t="s">
        <v>201</v>
      </c>
      <c r="BP132" s="59">
        <f t="shared" si="53"/>
        <v>0</v>
      </c>
      <c r="BQ132" s="59">
        <f t="shared" si="54"/>
        <v>0</v>
      </c>
      <c r="BR132" s="59">
        <f t="shared" si="55"/>
        <v>0</v>
      </c>
      <c r="BS132" s="59" t="e">
        <f>#REF!+#REF!+AD132</f>
        <v>#REF!</v>
      </c>
      <c r="BT132" s="59">
        <f t="shared" si="56"/>
        <v>0</v>
      </c>
      <c r="BU132" s="59" t="e">
        <f>#REF!+#REF!+#REF!+#REF!+#REF!+#REF!+#REF!+#REF!+#REF!+#REF!</f>
        <v>#REF!</v>
      </c>
      <c r="BV132" s="59">
        <f t="shared" si="57"/>
        <v>0</v>
      </c>
      <c r="BW132" s="59">
        <f t="shared" si="58"/>
        <v>0</v>
      </c>
      <c r="BX132" s="59">
        <f t="shared" si="59"/>
        <v>0</v>
      </c>
      <c r="BY132" s="59">
        <f t="shared" si="42"/>
        <v>0</v>
      </c>
      <c r="BZ132" s="59">
        <f t="shared" si="60"/>
        <v>0</v>
      </c>
      <c r="CB132" s="59">
        <f t="shared" si="61"/>
        <v>1</v>
      </c>
      <c r="CD132" s="59" t="e">
        <f>AJ132+AK132+AC132+AM132+I132+AL132+#REF!+J132+AE132+AG132+AH132+L132+#REF!+N132+M132+#REF!+AQ132+#REF!+AF132+AI132+#REF!+AN132+AD132+AO132+P132+#REF!+AZ132+#REF!+AP132+#REF!+#REF!+#REF!+#REF!+BA132+#REF!+K132</f>
        <v>#REF!</v>
      </c>
      <c r="CF132" s="59">
        <f t="shared" si="62"/>
        <v>0</v>
      </c>
      <c r="CG132" s="59" t="e">
        <f t="shared" si="63"/>
        <v>#REF!</v>
      </c>
      <c r="CH132" s="59">
        <f t="shared" si="64"/>
        <v>1</v>
      </c>
      <c r="CJ132" s="59">
        <f t="shared" si="65"/>
        <v>0</v>
      </c>
      <c r="CK132" s="59" t="e">
        <f>#REF!+AE132+AG132+AH132+#REF!+#REF!+AQ132+#REF!+AI132+#REF!+AD132+P132+#REF!+#REF!+#REF!+#REF!+#REF!+#REF!+#REF!</f>
        <v>#REF!</v>
      </c>
      <c r="CL132" s="59">
        <f t="shared" si="66"/>
        <v>0</v>
      </c>
      <c r="CN132" s="59">
        <f t="shared" si="67"/>
        <v>1</v>
      </c>
      <c r="CO132" s="59">
        <f t="shared" si="51"/>
        <v>0</v>
      </c>
    </row>
    <row r="133" spans="1:93" s="59" customFormat="1" ht="14.4" x14ac:dyDescent="0.3">
      <c r="A133" s="60" t="s">
        <v>307</v>
      </c>
      <c r="B133" s="60" t="s">
        <v>401</v>
      </c>
      <c r="C133" s="60" t="s">
        <v>417</v>
      </c>
      <c r="D133" s="60" t="s">
        <v>82</v>
      </c>
      <c r="E133" s="60">
        <v>43.651476000000002</v>
      </c>
      <c r="F133" s="60">
        <v>-79.617875999999995</v>
      </c>
      <c r="G133" s="60">
        <v>11.85110791727271</v>
      </c>
      <c r="H133" s="61">
        <v>43664</v>
      </c>
      <c r="I133" s="20">
        <v>0</v>
      </c>
      <c r="J133" s="20">
        <v>0</v>
      </c>
      <c r="K133" s="20">
        <v>0</v>
      </c>
      <c r="L133" s="20">
        <v>0</v>
      </c>
      <c r="M133" s="20">
        <v>0</v>
      </c>
      <c r="N133" s="20">
        <v>0</v>
      </c>
      <c r="O133" s="20">
        <v>0</v>
      </c>
      <c r="P133" s="20">
        <v>0</v>
      </c>
      <c r="Q133" s="20">
        <v>0</v>
      </c>
      <c r="R133" s="20">
        <v>0</v>
      </c>
      <c r="S133" s="20">
        <v>0</v>
      </c>
      <c r="T133" s="20">
        <v>0</v>
      </c>
      <c r="U133" s="20">
        <v>0</v>
      </c>
      <c r="V133" s="20">
        <v>0</v>
      </c>
      <c r="W133" s="20">
        <v>0</v>
      </c>
      <c r="X133" s="20">
        <v>0</v>
      </c>
      <c r="Y133" s="20">
        <v>0</v>
      </c>
      <c r="Z133" s="20">
        <v>0</v>
      </c>
      <c r="AA133" s="20">
        <v>0</v>
      </c>
      <c r="AB133" s="20">
        <v>0</v>
      </c>
      <c r="AC133" s="20">
        <v>0</v>
      </c>
      <c r="AD133" s="20">
        <v>0</v>
      </c>
      <c r="AE133" s="20">
        <v>0</v>
      </c>
      <c r="AF133" s="20">
        <v>0</v>
      </c>
      <c r="AG133" s="20">
        <v>0</v>
      </c>
      <c r="AH133" s="20">
        <v>0</v>
      </c>
      <c r="AI133" s="20">
        <v>0</v>
      </c>
      <c r="AJ133" s="20">
        <v>0</v>
      </c>
      <c r="AK133" s="20">
        <v>0</v>
      </c>
      <c r="AL133" s="20">
        <v>0</v>
      </c>
      <c r="AM133" s="20">
        <v>1</v>
      </c>
      <c r="AN133" s="20">
        <v>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20">
        <v>0</v>
      </c>
      <c r="AW133" s="20">
        <v>0</v>
      </c>
      <c r="AX133" s="20">
        <v>0</v>
      </c>
      <c r="AY133" s="20">
        <v>0</v>
      </c>
      <c r="AZ133" s="20">
        <v>0</v>
      </c>
      <c r="BA133" s="20">
        <v>0</v>
      </c>
      <c r="BB133" s="73"/>
      <c r="BC133" s="73"/>
      <c r="BD133" s="73"/>
      <c r="BE133" s="73"/>
      <c r="BF133" s="73"/>
      <c r="BG133" s="59">
        <f t="shared" ref="BG133:BG156" si="68">BJ133-SUM(BH133:BI133)</f>
        <v>1</v>
      </c>
      <c r="BH133" s="59">
        <v>7</v>
      </c>
      <c r="BI133" s="59">
        <v>0</v>
      </c>
      <c r="BJ133" s="59">
        <v>8</v>
      </c>
      <c r="BL133" s="59" t="s">
        <v>202</v>
      </c>
      <c r="BP133" s="59">
        <f t="shared" ref="BP133:BP164" si="69">AJ133+AK133+AM133+AL133+AQ133+AN133+AO133+AP133</f>
        <v>1</v>
      </c>
      <c r="BQ133" s="59">
        <f t="shared" ref="BQ133:BQ164" si="70" xml:space="preserve"> AE133+AF133</f>
        <v>0</v>
      </c>
      <c r="BR133" s="59">
        <f t="shared" ref="BR133:BR165" si="71">L133+M133</f>
        <v>0</v>
      </c>
      <c r="BS133" s="59" t="e">
        <f>#REF!+#REF!+AD133</f>
        <v>#REF!</v>
      </c>
      <c r="BT133" s="59">
        <f t="shared" ref="BT133:BT165" si="72">I133+J133+K133</f>
        <v>0</v>
      </c>
      <c r="BU133" s="59" t="e">
        <f>#REF!+#REF!+#REF!+#REF!+#REF!+#REF!+#REF!+#REF!+#REF!+#REF!</f>
        <v>#REF!</v>
      </c>
      <c r="BV133" s="59">
        <f t="shared" ref="BV133:BV164" si="73" xml:space="preserve"> AR133+AW133+AV133</f>
        <v>0</v>
      </c>
      <c r="BW133" s="59">
        <f t="shared" ref="BW133:BW164" si="74" xml:space="preserve"> AU133+AT133</f>
        <v>0</v>
      </c>
      <c r="BX133" s="59">
        <f t="shared" ref="BX133:BX164" si="75">AS133+AT133+AU133</f>
        <v>0</v>
      </c>
      <c r="BY133" s="59">
        <f t="shared" ref="BY133:BY165" si="76">BV133+BX133</f>
        <v>0</v>
      </c>
      <c r="BZ133" s="59">
        <f t="shared" ref="BZ133:BZ164" si="77">AG133+AH133+AI133</f>
        <v>0</v>
      </c>
      <c r="CB133" s="59">
        <f t="shared" ref="CB133:CB164" si="78">SUM(AJ133:AY133)</f>
        <v>1</v>
      </c>
      <c r="CD133" s="59" t="e">
        <f>AJ133+AK133+AC133+AM133+I133+AL133+#REF!+J133+AE133+AG133+AH133+L133+#REF!+N133+M133+#REF!+AQ133+#REF!+AF133+AI133+#REF!+AN133+AD133+AO133+P133+#REF!+AZ133+#REF!+AP133+#REF!+#REF!+#REF!+#REF!+BA133+#REF!+K133</f>
        <v>#REF!</v>
      </c>
      <c r="CF133" s="59">
        <f t="shared" ref="CF133:CF164" si="79">CJ133+AX133+AR133+AW133</f>
        <v>1</v>
      </c>
      <c r="CG133" s="59" t="e">
        <f t="shared" ref="CG133:CG164" si="80">CK133+AU133+AV133+AT133</f>
        <v>#REF!</v>
      </c>
      <c r="CH133" s="59">
        <f t="shared" ref="CH133:CH165" si="81">CL133+AS133+N133+AY133+O133</f>
        <v>0</v>
      </c>
      <c r="CJ133" s="59">
        <f t="shared" ref="CJ133:CJ165" si="82">AJ133+AK133+AM133+I133+AL133+J133+L133+M133+AN133+AO133+AZ133+AP133+BA133+K133</f>
        <v>1</v>
      </c>
      <c r="CK133" s="59" t="e">
        <f>#REF!+AE133+AG133+AH133+#REF!+#REF!+AQ133+#REF!+AI133+#REF!+AD133+P133+#REF!+#REF!+#REF!+#REF!+#REF!+#REF!+#REF!</f>
        <v>#REF!</v>
      </c>
      <c r="CL133" s="59">
        <f t="shared" ref="CL133:CL164" si="83">AC133+AF133</f>
        <v>0</v>
      </c>
      <c r="CN133" s="59">
        <f t="shared" ref="CN133:CN165" si="84" xml:space="preserve"> COUNTIF(BP133:BZ133, "&gt;0") + COUNTIF(AT133, "&gt;0") + COUNTIF(O133, "&gt;0") + COUNTIF(AY133, "&gt;0") + COUNTIF(AX133, "&gt;0") + COUNTIF(AU133, "&gt;0") + COUNTIF(AS133,"&gt;0") + COUNTIF(AZ133,"&gt;0") + COUNTIF(AW133,"&gt;0") + COUNTIF(AV133,"&gt;0") + COUNTIF(AR133,"&gt;0") + COUNTIF(BA133,"&gt;0") + COUNTIF(P133,"&gt;0") + COUNTIF(N133, "&gt;0")</f>
        <v>1</v>
      </c>
      <c r="CO133" s="59">
        <f t="shared" ref="CO133:CO165" si="85" xml:space="preserve"> COUNTIF(BP133:BZ133, "&gt;0")</f>
        <v>1</v>
      </c>
    </row>
    <row r="134" spans="1:93" s="59" customFormat="1" ht="14.4" x14ac:dyDescent="0.3">
      <c r="A134" s="60" t="s">
        <v>307</v>
      </c>
      <c r="B134" s="60" t="s">
        <v>401</v>
      </c>
      <c r="C134" s="60" t="s">
        <v>417</v>
      </c>
      <c r="D134" s="60" t="s">
        <v>83</v>
      </c>
      <c r="E134" s="60">
        <v>43.651476000000002</v>
      </c>
      <c r="F134" s="60">
        <v>-79.617875999999995</v>
      </c>
      <c r="G134" s="60">
        <v>11.85110791727271</v>
      </c>
      <c r="H134" s="61">
        <v>43664</v>
      </c>
      <c r="I134" s="20">
        <v>0</v>
      </c>
      <c r="J134" s="20">
        <v>0</v>
      </c>
      <c r="K134" s="20">
        <v>0</v>
      </c>
      <c r="L134" s="20">
        <v>0</v>
      </c>
      <c r="M134" s="20">
        <v>0</v>
      </c>
      <c r="N134" s="20">
        <v>0</v>
      </c>
      <c r="O134" s="20">
        <v>0</v>
      </c>
      <c r="P134" s="20">
        <v>0</v>
      </c>
      <c r="Q134" s="20">
        <v>0</v>
      </c>
      <c r="R134" s="20">
        <v>0</v>
      </c>
      <c r="S134" s="20">
        <v>0</v>
      </c>
      <c r="T134" s="20">
        <v>0</v>
      </c>
      <c r="U134" s="20">
        <v>0</v>
      </c>
      <c r="V134" s="20">
        <v>0</v>
      </c>
      <c r="W134" s="20">
        <v>0</v>
      </c>
      <c r="X134" s="20">
        <v>0</v>
      </c>
      <c r="Y134" s="20">
        <v>1</v>
      </c>
      <c r="Z134" s="20">
        <v>0</v>
      </c>
      <c r="AA134" s="20">
        <v>0</v>
      </c>
      <c r="AB134" s="20">
        <v>0</v>
      </c>
      <c r="AC134" s="20">
        <v>0</v>
      </c>
      <c r="AD134" s="20">
        <v>0</v>
      </c>
      <c r="AE134" s="20">
        <v>0</v>
      </c>
      <c r="AF134" s="20">
        <v>0</v>
      </c>
      <c r="AG134" s="20">
        <v>0</v>
      </c>
      <c r="AH134" s="20">
        <v>0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20">
        <v>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20">
        <v>0</v>
      </c>
      <c r="AW134" s="20">
        <v>0</v>
      </c>
      <c r="AX134" s="20">
        <v>5</v>
      </c>
      <c r="AY134" s="20">
        <v>0</v>
      </c>
      <c r="AZ134" s="20">
        <v>0</v>
      </c>
      <c r="BA134" s="20">
        <v>0</v>
      </c>
      <c r="BB134" s="73"/>
      <c r="BC134" s="73"/>
      <c r="BD134" s="73"/>
      <c r="BE134" s="73"/>
      <c r="BF134" s="73"/>
      <c r="BG134" s="59">
        <f t="shared" si="68"/>
        <v>0</v>
      </c>
      <c r="BH134" s="59">
        <v>3</v>
      </c>
      <c r="BI134" s="59">
        <v>3</v>
      </c>
      <c r="BJ134" s="59">
        <v>6</v>
      </c>
      <c r="BL134" s="59" t="s">
        <v>204</v>
      </c>
      <c r="BP134" s="59">
        <f t="shared" si="69"/>
        <v>0</v>
      </c>
      <c r="BQ134" s="59">
        <f t="shared" si="70"/>
        <v>0</v>
      </c>
      <c r="BR134" s="59">
        <f t="shared" si="71"/>
        <v>0</v>
      </c>
      <c r="BS134" s="59" t="e">
        <f>#REF!+#REF!+AD134</f>
        <v>#REF!</v>
      </c>
      <c r="BT134" s="59">
        <f t="shared" si="72"/>
        <v>0</v>
      </c>
      <c r="BU134" s="59" t="e">
        <f>#REF!+#REF!+#REF!+#REF!+#REF!+#REF!+#REF!+#REF!+#REF!+#REF!</f>
        <v>#REF!</v>
      </c>
      <c r="BV134" s="59">
        <f t="shared" si="73"/>
        <v>0</v>
      </c>
      <c r="BW134" s="59">
        <f t="shared" si="74"/>
        <v>0</v>
      </c>
      <c r="BX134" s="59">
        <f t="shared" si="75"/>
        <v>0</v>
      </c>
      <c r="BY134" s="59">
        <f t="shared" si="76"/>
        <v>0</v>
      </c>
      <c r="BZ134" s="59">
        <f t="shared" si="77"/>
        <v>0</v>
      </c>
      <c r="CB134" s="59">
        <f t="shared" si="78"/>
        <v>5</v>
      </c>
      <c r="CD134" s="59" t="e">
        <f>AJ134+AK134+AC134+AM134+I134+AL134+#REF!+J134+AE134+AG134+AH134+L134+#REF!+N134+M134+#REF!+AQ134+#REF!+AF134+AI134+#REF!+AN134+AD134+AO134+P134+#REF!+AZ134+#REF!+AP134+#REF!+#REF!+#REF!+#REF!+BA134+#REF!+K134</f>
        <v>#REF!</v>
      </c>
      <c r="CF134" s="59">
        <f t="shared" si="79"/>
        <v>5</v>
      </c>
      <c r="CG134" s="59" t="e">
        <f t="shared" si="80"/>
        <v>#REF!</v>
      </c>
      <c r="CH134" s="59">
        <f t="shared" si="81"/>
        <v>0</v>
      </c>
      <c r="CJ134" s="59">
        <f t="shared" si="82"/>
        <v>0</v>
      </c>
      <c r="CK134" s="59" t="e">
        <f>#REF!+AE134+AG134+AH134+#REF!+#REF!+AQ134+#REF!+AI134+#REF!+AD134+P134+#REF!+#REF!+#REF!+#REF!+#REF!+#REF!+#REF!</f>
        <v>#REF!</v>
      </c>
      <c r="CL134" s="59">
        <f t="shared" si="83"/>
        <v>0</v>
      </c>
      <c r="CN134" s="59">
        <f t="shared" si="84"/>
        <v>1</v>
      </c>
      <c r="CO134" s="59">
        <f t="shared" si="85"/>
        <v>0</v>
      </c>
    </row>
    <row r="135" spans="1:93" s="59" customFormat="1" ht="14.4" x14ac:dyDescent="0.3">
      <c r="A135" s="60" t="s">
        <v>308</v>
      </c>
      <c r="B135" s="60" t="s">
        <v>402</v>
      </c>
      <c r="C135" s="60" t="s">
        <v>417</v>
      </c>
      <c r="D135" s="60" t="s">
        <v>79</v>
      </c>
      <c r="E135" s="60">
        <v>43.628807000000002</v>
      </c>
      <c r="F135" s="60">
        <v>-79.652009000000007</v>
      </c>
      <c r="G135" s="60">
        <v>13.687963679905621</v>
      </c>
      <c r="H135" s="61">
        <v>43664</v>
      </c>
      <c r="I135" s="20">
        <v>0</v>
      </c>
      <c r="J135" s="20">
        <v>0</v>
      </c>
      <c r="K135" s="20">
        <v>0</v>
      </c>
      <c r="L135" s="20">
        <v>0</v>
      </c>
      <c r="M135" s="20">
        <v>0</v>
      </c>
      <c r="N135" s="20">
        <v>0</v>
      </c>
      <c r="O135" s="20">
        <v>0</v>
      </c>
      <c r="P135" s="20">
        <v>0</v>
      </c>
      <c r="Q135" s="20">
        <v>0</v>
      </c>
      <c r="R135" s="20">
        <v>0</v>
      </c>
      <c r="S135" s="20">
        <v>0</v>
      </c>
      <c r="T135" s="20">
        <v>0</v>
      </c>
      <c r="U135" s="20">
        <v>0</v>
      </c>
      <c r="V135" s="20">
        <v>0</v>
      </c>
      <c r="W135" s="20">
        <v>0</v>
      </c>
      <c r="X135" s="20">
        <v>0</v>
      </c>
      <c r="Y135" s="20">
        <v>0</v>
      </c>
      <c r="Z135" s="20">
        <v>0</v>
      </c>
      <c r="AA135" s="20">
        <v>0</v>
      </c>
      <c r="AB135" s="20">
        <v>0</v>
      </c>
      <c r="AC135" s="20">
        <v>0</v>
      </c>
      <c r="AD135" s="20">
        <v>0</v>
      </c>
      <c r="AE135" s="20">
        <v>0</v>
      </c>
      <c r="AF135" s="20">
        <v>0</v>
      </c>
      <c r="AG135" s="20">
        <v>0</v>
      </c>
      <c r="AH135" s="20">
        <v>0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20">
        <v>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20">
        <v>0</v>
      </c>
      <c r="AW135" s="20">
        <v>0</v>
      </c>
      <c r="AX135" s="20">
        <v>0</v>
      </c>
      <c r="AY135" s="20">
        <v>0</v>
      </c>
      <c r="AZ135" s="20">
        <v>0</v>
      </c>
      <c r="BA135" s="20">
        <v>0</v>
      </c>
      <c r="BB135" s="73"/>
      <c r="BC135" s="73"/>
      <c r="BD135" s="73"/>
      <c r="BE135" s="73"/>
      <c r="BF135" s="73"/>
      <c r="BG135" s="59">
        <f t="shared" si="68"/>
        <v>2</v>
      </c>
      <c r="BH135" s="59">
        <v>3</v>
      </c>
      <c r="BI135" s="59">
        <v>0</v>
      </c>
      <c r="BJ135" s="59">
        <v>5</v>
      </c>
      <c r="BP135" s="59">
        <f t="shared" si="69"/>
        <v>0</v>
      </c>
      <c r="BQ135" s="59">
        <f t="shared" si="70"/>
        <v>0</v>
      </c>
      <c r="BR135" s="59">
        <f t="shared" si="71"/>
        <v>0</v>
      </c>
      <c r="BS135" s="59" t="e">
        <f>#REF!+#REF!+AD135</f>
        <v>#REF!</v>
      </c>
      <c r="BT135" s="59">
        <f t="shared" si="72"/>
        <v>0</v>
      </c>
      <c r="BU135" s="59" t="e">
        <f>#REF!+#REF!+#REF!+#REF!+#REF!+#REF!+#REF!+#REF!+#REF!+#REF!</f>
        <v>#REF!</v>
      </c>
      <c r="BV135" s="59">
        <f t="shared" si="73"/>
        <v>0</v>
      </c>
      <c r="BW135" s="59">
        <f t="shared" si="74"/>
        <v>0</v>
      </c>
      <c r="BX135" s="59">
        <f t="shared" si="75"/>
        <v>0</v>
      </c>
      <c r="BY135" s="59">
        <f t="shared" si="76"/>
        <v>0</v>
      </c>
      <c r="BZ135" s="59">
        <f t="shared" si="77"/>
        <v>0</v>
      </c>
      <c r="CB135" s="59">
        <f t="shared" si="78"/>
        <v>0</v>
      </c>
      <c r="CD135" s="59" t="e">
        <f>AJ135+AK135+AC135+AM135+I135+AL135+#REF!+J135+AE135+AG135+AH135+L135+#REF!+N135+M135+#REF!+AQ135+#REF!+AF135+AI135+#REF!+AN135+AD135+AO135+P135+#REF!+AZ135+#REF!+AP135+#REF!+#REF!+#REF!+#REF!+BA135+#REF!+K135</f>
        <v>#REF!</v>
      </c>
      <c r="CF135" s="59">
        <f t="shared" si="79"/>
        <v>0</v>
      </c>
      <c r="CG135" s="59" t="e">
        <f t="shared" si="80"/>
        <v>#REF!</v>
      </c>
      <c r="CH135" s="59">
        <f t="shared" si="81"/>
        <v>0</v>
      </c>
      <c r="CJ135" s="59">
        <f t="shared" si="82"/>
        <v>0</v>
      </c>
      <c r="CK135" s="59" t="e">
        <f>#REF!+AE135+AG135+AH135+#REF!+#REF!+AQ135+#REF!+AI135+#REF!+AD135+P135+#REF!+#REF!+#REF!+#REF!+#REF!+#REF!+#REF!</f>
        <v>#REF!</v>
      </c>
      <c r="CL135" s="59">
        <f t="shared" si="83"/>
        <v>0</v>
      </c>
      <c r="CN135" s="59">
        <f t="shared" si="84"/>
        <v>0</v>
      </c>
      <c r="CO135" s="59">
        <f t="shared" si="85"/>
        <v>0</v>
      </c>
    </row>
    <row r="136" spans="1:93" s="59" customFormat="1" ht="14.4" x14ac:dyDescent="0.3">
      <c r="A136" s="60" t="s">
        <v>308</v>
      </c>
      <c r="B136" s="60" t="s">
        <v>402</v>
      </c>
      <c r="C136" s="60" t="s">
        <v>417</v>
      </c>
      <c r="D136" s="60" t="s">
        <v>82</v>
      </c>
      <c r="E136" s="60">
        <v>43.628807000000002</v>
      </c>
      <c r="F136" s="60">
        <v>-79.652009000000007</v>
      </c>
      <c r="G136" s="60">
        <v>13.687963679905621</v>
      </c>
      <c r="H136" s="61">
        <v>43664</v>
      </c>
      <c r="I136" s="20">
        <v>0</v>
      </c>
      <c r="J136" s="20">
        <v>0</v>
      </c>
      <c r="K136" s="20">
        <v>0</v>
      </c>
      <c r="L136" s="20">
        <v>0</v>
      </c>
      <c r="M136" s="20">
        <v>0</v>
      </c>
      <c r="N136" s="20">
        <v>0</v>
      </c>
      <c r="O136" s="20">
        <v>0</v>
      </c>
      <c r="P136" s="20">
        <v>0</v>
      </c>
      <c r="Q136" s="20">
        <v>0</v>
      </c>
      <c r="R136" s="20">
        <v>0</v>
      </c>
      <c r="S136" s="20">
        <v>0</v>
      </c>
      <c r="T136" s="20">
        <v>0</v>
      </c>
      <c r="U136" s="20">
        <v>0</v>
      </c>
      <c r="V136" s="20">
        <v>0</v>
      </c>
      <c r="W136" s="20">
        <v>0</v>
      </c>
      <c r="X136" s="20">
        <v>0</v>
      </c>
      <c r="Y136" s="20">
        <v>0</v>
      </c>
      <c r="Z136" s="20">
        <v>0</v>
      </c>
      <c r="AA136" s="20">
        <v>0</v>
      </c>
      <c r="AB136" s="20">
        <v>0</v>
      </c>
      <c r="AC136" s="20">
        <v>0</v>
      </c>
      <c r="AD136" s="20">
        <v>0</v>
      </c>
      <c r="AE136" s="20">
        <v>0</v>
      </c>
      <c r="AF136" s="20">
        <v>0</v>
      </c>
      <c r="AG136" s="20">
        <v>0</v>
      </c>
      <c r="AH136" s="20">
        <v>0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20">
        <v>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20">
        <v>0</v>
      </c>
      <c r="AW136" s="20">
        <v>0</v>
      </c>
      <c r="AX136" s="20">
        <v>0</v>
      </c>
      <c r="AY136" s="20">
        <v>0</v>
      </c>
      <c r="AZ136" s="20">
        <v>0</v>
      </c>
      <c r="BA136" s="20">
        <v>0</v>
      </c>
      <c r="BB136" s="73"/>
      <c r="BC136" s="73"/>
      <c r="BD136" s="73"/>
      <c r="BE136" s="73"/>
      <c r="BF136" s="73"/>
      <c r="BG136" s="59">
        <f t="shared" si="68"/>
        <v>1</v>
      </c>
      <c r="BH136" s="59">
        <v>2</v>
      </c>
      <c r="BI136" s="59">
        <v>0</v>
      </c>
      <c r="BJ136" s="59">
        <v>3</v>
      </c>
      <c r="BL136" s="59" t="s">
        <v>202</v>
      </c>
      <c r="BP136" s="59">
        <f t="shared" si="69"/>
        <v>0</v>
      </c>
      <c r="BQ136" s="59">
        <f t="shared" si="70"/>
        <v>0</v>
      </c>
      <c r="BR136" s="59">
        <f t="shared" si="71"/>
        <v>0</v>
      </c>
      <c r="BS136" s="59" t="e">
        <f>#REF!+#REF!+AD136</f>
        <v>#REF!</v>
      </c>
      <c r="BT136" s="59">
        <f t="shared" si="72"/>
        <v>0</v>
      </c>
      <c r="BU136" s="59" t="e">
        <f>#REF!+#REF!+#REF!+#REF!+#REF!+#REF!+#REF!+#REF!+#REF!+#REF!</f>
        <v>#REF!</v>
      </c>
      <c r="BV136" s="59">
        <f t="shared" si="73"/>
        <v>0</v>
      </c>
      <c r="BW136" s="59">
        <f t="shared" si="74"/>
        <v>0</v>
      </c>
      <c r="BX136" s="59">
        <f t="shared" si="75"/>
        <v>0</v>
      </c>
      <c r="BY136" s="59">
        <f t="shared" si="76"/>
        <v>0</v>
      </c>
      <c r="BZ136" s="59">
        <f t="shared" si="77"/>
        <v>0</v>
      </c>
      <c r="CB136" s="59">
        <f t="shared" si="78"/>
        <v>0</v>
      </c>
      <c r="CD136" s="59" t="e">
        <f>AJ136+AK136+AC136+AM136+I136+AL136+#REF!+J136+AE136+AG136+AH136+L136+#REF!+N136+M136+#REF!+AQ136+#REF!+AF136+AI136+#REF!+AN136+AD136+AO136+P136+#REF!+AZ136+#REF!+AP136+#REF!+#REF!+#REF!+#REF!+BA136+#REF!+K136</f>
        <v>#REF!</v>
      </c>
      <c r="CF136" s="59">
        <f t="shared" si="79"/>
        <v>0</v>
      </c>
      <c r="CG136" s="59" t="e">
        <f t="shared" si="80"/>
        <v>#REF!</v>
      </c>
      <c r="CH136" s="59">
        <f t="shared" si="81"/>
        <v>0</v>
      </c>
      <c r="CJ136" s="59">
        <f t="shared" si="82"/>
        <v>0</v>
      </c>
      <c r="CK136" s="59" t="e">
        <f>#REF!+AE136+AG136+AH136+#REF!+#REF!+AQ136+#REF!+AI136+#REF!+AD136+P136+#REF!+#REF!+#REF!+#REF!+#REF!+#REF!+#REF!</f>
        <v>#REF!</v>
      </c>
      <c r="CL136" s="59">
        <f t="shared" si="83"/>
        <v>0</v>
      </c>
      <c r="CN136" s="59">
        <f t="shared" si="84"/>
        <v>0</v>
      </c>
      <c r="CO136" s="59">
        <f t="shared" si="85"/>
        <v>0</v>
      </c>
    </row>
    <row r="137" spans="1:93" s="59" customFormat="1" ht="14.4" x14ac:dyDescent="0.3">
      <c r="A137" s="60" t="s">
        <v>308</v>
      </c>
      <c r="B137" s="60" t="s">
        <v>402</v>
      </c>
      <c r="C137" s="60" t="s">
        <v>417</v>
      </c>
      <c r="D137" s="60" t="s">
        <v>83</v>
      </c>
      <c r="E137" s="60">
        <v>43.628807000000002</v>
      </c>
      <c r="F137" s="60">
        <v>-79.652009000000007</v>
      </c>
      <c r="G137" s="60">
        <v>13.687963679905621</v>
      </c>
      <c r="H137" s="61">
        <v>43664</v>
      </c>
      <c r="I137" s="20">
        <v>0</v>
      </c>
      <c r="J137" s="20">
        <v>0</v>
      </c>
      <c r="K137" s="20">
        <v>0</v>
      </c>
      <c r="L137" s="20">
        <v>0</v>
      </c>
      <c r="M137" s="20">
        <v>0</v>
      </c>
      <c r="N137" s="20">
        <v>0</v>
      </c>
      <c r="O137" s="20">
        <v>0</v>
      </c>
      <c r="P137" s="20">
        <v>0</v>
      </c>
      <c r="Q137" s="20">
        <v>0</v>
      </c>
      <c r="R137" s="20">
        <v>0</v>
      </c>
      <c r="S137" s="20">
        <v>0</v>
      </c>
      <c r="T137" s="20">
        <v>0</v>
      </c>
      <c r="U137" s="20">
        <v>0</v>
      </c>
      <c r="V137" s="20">
        <v>0</v>
      </c>
      <c r="W137" s="20">
        <v>0</v>
      </c>
      <c r="X137" s="20">
        <v>0</v>
      </c>
      <c r="Y137" s="20">
        <v>0</v>
      </c>
      <c r="Z137" s="20">
        <v>0</v>
      </c>
      <c r="AA137" s="20">
        <v>1</v>
      </c>
      <c r="AB137" s="20">
        <v>0</v>
      </c>
      <c r="AC137" s="20">
        <v>0</v>
      </c>
      <c r="AD137" s="20">
        <v>0</v>
      </c>
      <c r="AE137" s="20">
        <v>0</v>
      </c>
      <c r="AF137" s="20">
        <v>0</v>
      </c>
      <c r="AG137" s="20">
        <v>0</v>
      </c>
      <c r="AH137" s="20">
        <v>0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20">
        <v>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20">
        <v>0</v>
      </c>
      <c r="AW137" s="20">
        <v>0</v>
      </c>
      <c r="AX137" s="20">
        <v>0</v>
      </c>
      <c r="AY137" s="20">
        <v>0</v>
      </c>
      <c r="AZ137" s="20">
        <v>0</v>
      </c>
      <c r="BA137" s="20">
        <v>0</v>
      </c>
      <c r="BB137" s="73"/>
      <c r="BC137" s="73"/>
      <c r="BD137" s="73"/>
      <c r="BE137" s="73"/>
      <c r="BF137" s="73"/>
      <c r="BG137" s="59">
        <f t="shared" si="68"/>
        <v>0</v>
      </c>
      <c r="BH137" s="59">
        <v>4</v>
      </c>
      <c r="BI137" s="59">
        <v>1</v>
      </c>
      <c r="BJ137" s="59">
        <v>5</v>
      </c>
      <c r="BL137" s="59" t="s">
        <v>206</v>
      </c>
      <c r="BP137" s="59">
        <f t="shared" si="69"/>
        <v>0</v>
      </c>
      <c r="BQ137" s="59">
        <f t="shared" si="70"/>
        <v>0</v>
      </c>
      <c r="BR137" s="59">
        <f t="shared" si="71"/>
        <v>0</v>
      </c>
      <c r="BS137" s="59" t="e">
        <f>#REF!+#REF!+AD137</f>
        <v>#REF!</v>
      </c>
      <c r="BT137" s="59">
        <f t="shared" si="72"/>
        <v>0</v>
      </c>
      <c r="BU137" s="59" t="e">
        <f>#REF!+#REF!+#REF!+#REF!+#REF!+#REF!+#REF!+#REF!+#REF!+#REF!</f>
        <v>#REF!</v>
      </c>
      <c r="BV137" s="59">
        <f t="shared" si="73"/>
        <v>0</v>
      </c>
      <c r="BW137" s="59">
        <f t="shared" si="74"/>
        <v>0</v>
      </c>
      <c r="BX137" s="59">
        <f t="shared" si="75"/>
        <v>0</v>
      </c>
      <c r="BY137" s="59">
        <f t="shared" si="76"/>
        <v>0</v>
      </c>
      <c r="BZ137" s="59">
        <f t="shared" si="77"/>
        <v>0</v>
      </c>
      <c r="CB137" s="59">
        <f t="shared" si="78"/>
        <v>0</v>
      </c>
      <c r="CD137" s="59" t="e">
        <f>AJ137+AK137+AC137+AM137+I137+AL137+#REF!+J137+AE137+AG137+AH137+L137+#REF!+N137+M137+#REF!+AQ137+#REF!+AF137+AI137+#REF!+AN137+AD137+AO137+P137+#REF!+AZ137+#REF!+AP137+#REF!+#REF!+#REF!+#REF!+BA137+#REF!+K137</f>
        <v>#REF!</v>
      </c>
      <c r="CF137" s="59">
        <f t="shared" si="79"/>
        <v>0</v>
      </c>
      <c r="CG137" s="59" t="e">
        <f t="shared" si="80"/>
        <v>#REF!</v>
      </c>
      <c r="CH137" s="59">
        <f t="shared" si="81"/>
        <v>0</v>
      </c>
      <c r="CJ137" s="59">
        <f t="shared" si="82"/>
        <v>0</v>
      </c>
      <c r="CK137" s="59" t="e">
        <f>#REF!+AE137+AG137+AH137+#REF!+#REF!+AQ137+#REF!+AI137+#REF!+AD137+P137+#REF!+#REF!+#REF!+#REF!+#REF!+#REF!+#REF!</f>
        <v>#REF!</v>
      </c>
      <c r="CL137" s="59">
        <f t="shared" si="83"/>
        <v>0</v>
      </c>
      <c r="CN137" s="59">
        <f t="shared" si="84"/>
        <v>0</v>
      </c>
      <c r="CO137" s="59">
        <f t="shared" si="85"/>
        <v>0</v>
      </c>
    </row>
    <row r="138" spans="1:93" s="59" customFormat="1" ht="14.4" x14ac:dyDescent="0.3">
      <c r="A138" s="60" t="s">
        <v>309</v>
      </c>
      <c r="B138" s="60" t="s">
        <v>403</v>
      </c>
      <c r="C138" s="60" t="s">
        <v>417</v>
      </c>
      <c r="D138" s="60" t="s">
        <v>79</v>
      </c>
      <c r="E138" s="60">
        <v>43.618104000000002</v>
      </c>
      <c r="F138" s="60">
        <v>-79.701542000000003</v>
      </c>
      <c r="G138" s="60">
        <v>16.249375245243645</v>
      </c>
      <c r="H138" s="61">
        <v>43664</v>
      </c>
      <c r="I138" s="20">
        <v>0</v>
      </c>
      <c r="J138" s="20">
        <v>0</v>
      </c>
      <c r="K138" s="20">
        <v>0</v>
      </c>
      <c r="L138" s="20">
        <v>0</v>
      </c>
      <c r="M138" s="20">
        <v>0</v>
      </c>
      <c r="N138" s="20">
        <v>0</v>
      </c>
      <c r="O138" s="20">
        <v>0</v>
      </c>
      <c r="P138" s="20">
        <v>0</v>
      </c>
      <c r="Q138" s="20">
        <v>0</v>
      </c>
      <c r="R138" s="20">
        <v>0</v>
      </c>
      <c r="S138" s="20">
        <v>0</v>
      </c>
      <c r="T138" s="20">
        <v>0</v>
      </c>
      <c r="U138" s="20">
        <v>0</v>
      </c>
      <c r="V138" s="20">
        <v>0</v>
      </c>
      <c r="W138" s="20">
        <v>0</v>
      </c>
      <c r="X138" s="20">
        <v>0</v>
      </c>
      <c r="Y138" s="20">
        <v>0</v>
      </c>
      <c r="Z138" s="20">
        <v>0</v>
      </c>
      <c r="AA138" s="20">
        <v>0</v>
      </c>
      <c r="AB138" s="20">
        <v>0</v>
      </c>
      <c r="AC138" s="20">
        <v>0</v>
      </c>
      <c r="AD138" s="20">
        <v>0</v>
      </c>
      <c r="AE138" s="20">
        <v>0</v>
      </c>
      <c r="AF138" s="20">
        <v>0</v>
      </c>
      <c r="AG138" s="20">
        <v>0</v>
      </c>
      <c r="AH138" s="20">
        <v>0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20">
        <v>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20">
        <v>0</v>
      </c>
      <c r="AW138" s="20">
        <v>0</v>
      </c>
      <c r="AX138" s="20">
        <v>0</v>
      </c>
      <c r="AY138" s="20">
        <v>0</v>
      </c>
      <c r="AZ138" s="20">
        <v>0</v>
      </c>
      <c r="BA138" s="20">
        <v>0</v>
      </c>
      <c r="BB138" s="73"/>
      <c r="BC138" s="73"/>
      <c r="BD138" s="73"/>
      <c r="BE138" s="73"/>
      <c r="BF138" s="73"/>
      <c r="BG138" s="59">
        <f t="shared" si="68"/>
        <v>0</v>
      </c>
      <c r="BH138" s="59">
        <v>6</v>
      </c>
      <c r="BI138" s="59">
        <v>0</v>
      </c>
      <c r="BJ138" s="59">
        <v>6</v>
      </c>
      <c r="BP138" s="59">
        <f t="shared" si="69"/>
        <v>0</v>
      </c>
      <c r="BQ138" s="59">
        <f t="shared" si="70"/>
        <v>0</v>
      </c>
      <c r="BR138" s="59">
        <f t="shared" si="71"/>
        <v>0</v>
      </c>
      <c r="BS138" s="59" t="e">
        <f>#REF!+#REF!+AD138</f>
        <v>#REF!</v>
      </c>
      <c r="BT138" s="59">
        <f t="shared" si="72"/>
        <v>0</v>
      </c>
      <c r="BU138" s="59" t="e">
        <f>#REF!+#REF!+#REF!+#REF!+#REF!+#REF!+#REF!+#REF!+#REF!+#REF!</f>
        <v>#REF!</v>
      </c>
      <c r="BV138" s="59">
        <f t="shared" si="73"/>
        <v>0</v>
      </c>
      <c r="BW138" s="59">
        <f t="shared" si="74"/>
        <v>0</v>
      </c>
      <c r="BX138" s="59">
        <f t="shared" si="75"/>
        <v>0</v>
      </c>
      <c r="BY138" s="59">
        <f t="shared" si="76"/>
        <v>0</v>
      </c>
      <c r="BZ138" s="59">
        <f t="shared" si="77"/>
        <v>0</v>
      </c>
      <c r="CB138" s="59">
        <f t="shared" si="78"/>
        <v>0</v>
      </c>
      <c r="CD138" s="59" t="e">
        <f>AJ138+AK138+AC138+AM138+I138+AL138+#REF!+J138+AE138+AG138+AH138+L138+#REF!+N138+M138+#REF!+AQ138+#REF!+AF138+AI138+#REF!+AN138+AD138+AO138+P138+#REF!+AZ138+#REF!+AP138+#REF!+#REF!+#REF!+#REF!+BA138+#REF!+K138</f>
        <v>#REF!</v>
      </c>
      <c r="CF138" s="59">
        <f t="shared" si="79"/>
        <v>0</v>
      </c>
      <c r="CG138" s="59" t="e">
        <f t="shared" si="80"/>
        <v>#REF!</v>
      </c>
      <c r="CH138" s="59">
        <f t="shared" si="81"/>
        <v>0</v>
      </c>
      <c r="CJ138" s="59">
        <f t="shared" si="82"/>
        <v>0</v>
      </c>
      <c r="CK138" s="59" t="e">
        <f>#REF!+AE138+AG138+AH138+#REF!+#REF!+AQ138+#REF!+AI138+#REF!+AD138+P138+#REF!+#REF!+#REF!+#REF!+#REF!+#REF!+#REF!</f>
        <v>#REF!</v>
      </c>
      <c r="CL138" s="59">
        <f t="shared" si="83"/>
        <v>0</v>
      </c>
      <c r="CN138" s="59">
        <f t="shared" si="84"/>
        <v>0</v>
      </c>
      <c r="CO138" s="59">
        <f t="shared" si="85"/>
        <v>0</v>
      </c>
    </row>
    <row r="139" spans="1:93" s="59" customFormat="1" ht="14.4" x14ac:dyDescent="0.3">
      <c r="A139" s="60" t="s">
        <v>309</v>
      </c>
      <c r="B139" s="60" t="s">
        <v>403</v>
      </c>
      <c r="C139" s="60" t="s">
        <v>417</v>
      </c>
      <c r="D139" s="60" t="s">
        <v>82</v>
      </c>
      <c r="E139" s="60">
        <v>43.618104000000002</v>
      </c>
      <c r="F139" s="60">
        <v>-79.701542000000003</v>
      </c>
      <c r="G139" s="60">
        <v>16.249375245243645</v>
      </c>
      <c r="H139" s="61">
        <v>43664</v>
      </c>
      <c r="I139" s="20">
        <v>0</v>
      </c>
      <c r="J139" s="20">
        <v>0</v>
      </c>
      <c r="K139" s="20">
        <v>0</v>
      </c>
      <c r="L139" s="20">
        <v>0</v>
      </c>
      <c r="M139" s="20">
        <v>0</v>
      </c>
      <c r="N139" s="20">
        <v>0</v>
      </c>
      <c r="O139" s="20">
        <v>0</v>
      </c>
      <c r="P139" s="20">
        <v>0</v>
      </c>
      <c r="Q139" s="20">
        <v>0</v>
      </c>
      <c r="R139" s="20">
        <v>0</v>
      </c>
      <c r="S139" s="20">
        <v>0</v>
      </c>
      <c r="T139" s="20">
        <v>0</v>
      </c>
      <c r="U139" s="20">
        <v>0</v>
      </c>
      <c r="V139" s="20">
        <v>0</v>
      </c>
      <c r="W139" s="20">
        <v>0</v>
      </c>
      <c r="X139" s="20">
        <v>0</v>
      </c>
      <c r="Y139" s="20">
        <v>0</v>
      </c>
      <c r="Z139" s="20">
        <v>0</v>
      </c>
      <c r="AA139" s="20">
        <v>0</v>
      </c>
      <c r="AB139" s="20">
        <v>0</v>
      </c>
      <c r="AC139" s="20">
        <v>0</v>
      </c>
      <c r="AD139" s="20">
        <v>0</v>
      </c>
      <c r="AE139" s="20">
        <v>0</v>
      </c>
      <c r="AF139" s="20">
        <v>0</v>
      </c>
      <c r="AG139" s="20">
        <v>0</v>
      </c>
      <c r="AH139" s="20">
        <v>0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20">
        <v>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20">
        <v>0</v>
      </c>
      <c r="AW139" s="20">
        <v>0</v>
      </c>
      <c r="AX139" s="20">
        <v>0</v>
      </c>
      <c r="AY139" s="20">
        <v>0</v>
      </c>
      <c r="AZ139" s="20">
        <v>0</v>
      </c>
      <c r="BA139" s="20">
        <v>0</v>
      </c>
      <c r="BB139" s="73"/>
      <c r="BC139" s="73"/>
      <c r="BD139" s="73"/>
      <c r="BE139" s="73"/>
      <c r="BF139" s="73"/>
      <c r="BG139" s="59">
        <f t="shared" si="68"/>
        <v>0</v>
      </c>
      <c r="BH139" s="59">
        <v>4</v>
      </c>
      <c r="BI139" s="59">
        <v>2</v>
      </c>
      <c r="BJ139" s="59">
        <v>6</v>
      </c>
      <c r="BL139" s="59" t="s">
        <v>207</v>
      </c>
      <c r="BP139" s="59">
        <f t="shared" si="69"/>
        <v>0</v>
      </c>
      <c r="BQ139" s="59">
        <f t="shared" si="70"/>
        <v>0</v>
      </c>
      <c r="BR139" s="59">
        <f t="shared" si="71"/>
        <v>0</v>
      </c>
      <c r="BS139" s="59" t="e">
        <f>#REF!+#REF!+AD139</f>
        <v>#REF!</v>
      </c>
      <c r="BT139" s="59">
        <f t="shared" si="72"/>
        <v>0</v>
      </c>
      <c r="BU139" s="59" t="e">
        <f>#REF!+#REF!+#REF!+#REF!+#REF!+#REF!+#REF!+#REF!+#REF!+#REF!</f>
        <v>#REF!</v>
      </c>
      <c r="BV139" s="59">
        <f t="shared" si="73"/>
        <v>0</v>
      </c>
      <c r="BW139" s="59">
        <f t="shared" si="74"/>
        <v>0</v>
      </c>
      <c r="BX139" s="59">
        <f t="shared" si="75"/>
        <v>0</v>
      </c>
      <c r="BY139" s="59">
        <f t="shared" si="76"/>
        <v>0</v>
      </c>
      <c r="BZ139" s="59">
        <f t="shared" si="77"/>
        <v>0</v>
      </c>
      <c r="CB139" s="59">
        <f t="shared" si="78"/>
        <v>0</v>
      </c>
      <c r="CD139" s="59" t="e">
        <f>AJ139+AK139+AC139+AM139+I139+AL139+#REF!+J139+AE139+AG139+AH139+L139+#REF!+N139+M139+#REF!+AQ139+#REF!+AF139+AI139+#REF!+AN139+AD139+AO139+P139+#REF!+AZ139+#REF!+AP139+#REF!+#REF!+#REF!+#REF!+BA139+#REF!+K139</f>
        <v>#REF!</v>
      </c>
      <c r="CF139" s="59">
        <f t="shared" si="79"/>
        <v>0</v>
      </c>
      <c r="CG139" s="59" t="e">
        <f t="shared" si="80"/>
        <v>#REF!</v>
      </c>
      <c r="CH139" s="59">
        <f t="shared" si="81"/>
        <v>0</v>
      </c>
      <c r="CJ139" s="59">
        <f t="shared" si="82"/>
        <v>0</v>
      </c>
      <c r="CK139" s="59" t="e">
        <f>#REF!+AE139+AG139+AH139+#REF!+#REF!+AQ139+#REF!+AI139+#REF!+AD139+P139+#REF!+#REF!+#REF!+#REF!+#REF!+#REF!+#REF!</f>
        <v>#REF!</v>
      </c>
      <c r="CL139" s="59">
        <f t="shared" si="83"/>
        <v>0</v>
      </c>
      <c r="CN139" s="59">
        <f t="shared" si="84"/>
        <v>0</v>
      </c>
      <c r="CO139" s="59">
        <f t="shared" si="85"/>
        <v>0</v>
      </c>
    </row>
    <row r="140" spans="1:93" s="59" customFormat="1" ht="14.4" x14ac:dyDescent="0.3">
      <c r="A140" s="60" t="s">
        <v>309</v>
      </c>
      <c r="B140" s="60" t="s">
        <v>403</v>
      </c>
      <c r="C140" s="60" t="s">
        <v>417</v>
      </c>
      <c r="D140" s="60" t="s">
        <v>83</v>
      </c>
      <c r="E140" s="60">
        <v>43.618104000000002</v>
      </c>
      <c r="F140" s="60">
        <v>-79.701542000000003</v>
      </c>
      <c r="G140" s="60">
        <v>16.249375245243645</v>
      </c>
      <c r="H140" s="61">
        <v>43664</v>
      </c>
      <c r="I140" s="20">
        <v>0</v>
      </c>
      <c r="J140" s="20">
        <v>0</v>
      </c>
      <c r="K140" s="20">
        <v>0</v>
      </c>
      <c r="L140" s="20">
        <v>0</v>
      </c>
      <c r="M140" s="20">
        <v>0</v>
      </c>
      <c r="N140" s="20">
        <v>0</v>
      </c>
      <c r="O140" s="20">
        <v>1</v>
      </c>
      <c r="P140" s="20">
        <v>0</v>
      </c>
      <c r="Q140" s="20">
        <v>0</v>
      </c>
      <c r="R140" s="20">
        <v>0</v>
      </c>
      <c r="S140" s="20">
        <v>0</v>
      </c>
      <c r="T140" s="20">
        <v>0</v>
      </c>
      <c r="U140" s="20">
        <v>0</v>
      </c>
      <c r="V140" s="20">
        <v>0</v>
      </c>
      <c r="W140" s="20">
        <v>0</v>
      </c>
      <c r="X140" s="20">
        <v>0</v>
      </c>
      <c r="Y140" s="20">
        <v>0</v>
      </c>
      <c r="Z140" s="20">
        <v>0</v>
      </c>
      <c r="AA140" s="20">
        <v>0</v>
      </c>
      <c r="AB140" s="20">
        <v>0</v>
      </c>
      <c r="AC140" s="20">
        <v>0</v>
      </c>
      <c r="AD140" s="20">
        <v>0</v>
      </c>
      <c r="AE140" s="20">
        <v>0</v>
      </c>
      <c r="AF140" s="20">
        <v>0</v>
      </c>
      <c r="AG140" s="20">
        <v>0</v>
      </c>
      <c r="AH140" s="20"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20">
        <v>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20">
        <v>0</v>
      </c>
      <c r="AW140" s="20">
        <v>0</v>
      </c>
      <c r="AX140" s="20">
        <v>0</v>
      </c>
      <c r="AY140" s="20">
        <v>1</v>
      </c>
      <c r="AZ140" s="20">
        <v>0</v>
      </c>
      <c r="BA140" s="20">
        <v>0</v>
      </c>
      <c r="BB140" s="73"/>
      <c r="BC140" s="73"/>
      <c r="BD140" s="73"/>
      <c r="BE140" s="73"/>
      <c r="BF140" s="73"/>
      <c r="BG140" s="59">
        <f t="shared" si="68"/>
        <v>0</v>
      </c>
      <c r="BH140" s="59">
        <v>3</v>
      </c>
      <c r="BI140" s="59">
        <v>2</v>
      </c>
      <c r="BJ140" s="59">
        <v>5</v>
      </c>
      <c r="BP140" s="59">
        <f t="shared" si="69"/>
        <v>0</v>
      </c>
      <c r="BQ140" s="59">
        <f t="shared" si="70"/>
        <v>0</v>
      </c>
      <c r="BR140" s="59">
        <f t="shared" si="71"/>
        <v>0</v>
      </c>
      <c r="BS140" s="59" t="e">
        <f>#REF!+#REF!+AD140</f>
        <v>#REF!</v>
      </c>
      <c r="BT140" s="59">
        <f t="shared" si="72"/>
        <v>0</v>
      </c>
      <c r="BU140" s="59" t="e">
        <f>#REF!+#REF!+#REF!+#REF!+#REF!+#REF!+#REF!+#REF!+#REF!+#REF!</f>
        <v>#REF!</v>
      </c>
      <c r="BV140" s="59">
        <f t="shared" si="73"/>
        <v>0</v>
      </c>
      <c r="BW140" s="59">
        <f t="shared" si="74"/>
        <v>0</v>
      </c>
      <c r="BX140" s="59">
        <f t="shared" si="75"/>
        <v>0</v>
      </c>
      <c r="BY140" s="59">
        <f t="shared" si="76"/>
        <v>0</v>
      </c>
      <c r="BZ140" s="59">
        <f t="shared" si="77"/>
        <v>0</v>
      </c>
      <c r="CB140" s="59">
        <f t="shared" si="78"/>
        <v>1</v>
      </c>
      <c r="CD140" s="59" t="e">
        <f>AJ140+AK140+AC140+AM140+I140+AL140+#REF!+J140+AE140+AG140+AH140+L140+#REF!+N140+M140+#REF!+AQ140+#REF!+AF140+AI140+#REF!+AN140+AD140+AO140+P140+#REF!+AZ140+#REF!+AP140+#REF!+#REF!+#REF!+#REF!+BA140+#REF!+K140</f>
        <v>#REF!</v>
      </c>
      <c r="CF140" s="59">
        <f t="shared" si="79"/>
        <v>0</v>
      </c>
      <c r="CG140" s="59" t="e">
        <f t="shared" si="80"/>
        <v>#REF!</v>
      </c>
      <c r="CH140" s="59">
        <f t="shared" si="81"/>
        <v>2</v>
      </c>
      <c r="CJ140" s="59">
        <f t="shared" si="82"/>
        <v>0</v>
      </c>
      <c r="CK140" s="59" t="e">
        <f>#REF!+AE140+AG140+AH140+#REF!+#REF!+AQ140+#REF!+AI140+#REF!+AD140+P140+#REF!+#REF!+#REF!+#REF!+#REF!+#REF!+#REF!</f>
        <v>#REF!</v>
      </c>
      <c r="CL140" s="59">
        <f t="shared" si="83"/>
        <v>0</v>
      </c>
      <c r="CN140" s="59">
        <f t="shared" si="84"/>
        <v>2</v>
      </c>
      <c r="CO140" s="59">
        <f t="shared" si="85"/>
        <v>0</v>
      </c>
    </row>
    <row r="141" spans="1:93" s="59" customFormat="1" ht="14.4" x14ac:dyDescent="0.3">
      <c r="A141" s="60" t="s">
        <v>310</v>
      </c>
      <c r="B141" s="60" t="s">
        <v>404</v>
      </c>
      <c r="C141" s="60" t="s">
        <v>417</v>
      </c>
      <c r="D141" s="60" t="s">
        <v>79</v>
      </c>
      <c r="E141" s="60">
        <v>43.613475000000001</v>
      </c>
      <c r="F141" s="60">
        <v>-79.705866999999998</v>
      </c>
      <c r="G141" s="60">
        <v>16.517746332907461</v>
      </c>
      <c r="H141" s="61">
        <v>43664</v>
      </c>
      <c r="I141" s="20">
        <v>0</v>
      </c>
      <c r="J141" s="20">
        <v>0</v>
      </c>
      <c r="K141" s="20">
        <v>0</v>
      </c>
      <c r="L141" s="20">
        <v>0</v>
      </c>
      <c r="M141" s="20">
        <v>0</v>
      </c>
      <c r="N141" s="20">
        <v>0</v>
      </c>
      <c r="O141" s="20">
        <v>0</v>
      </c>
      <c r="P141" s="20">
        <v>0</v>
      </c>
      <c r="Q141" s="20">
        <v>0</v>
      </c>
      <c r="R141" s="20">
        <v>0</v>
      </c>
      <c r="S141" s="20">
        <v>0</v>
      </c>
      <c r="T141" s="20">
        <v>0</v>
      </c>
      <c r="U141" s="20">
        <v>0</v>
      </c>
      <c r="V141" s="20">
        <v>0</v>
      </c>
      <c r="W141" s="20">
        <v>1</v>
      </c>
      <c r="X141" s="20">
        <v>0</v>
      </c>
      <c r="Y141" s="20">
        <v>0</v>
      </c>
      <c r="Z141" s="20">
        <v>0</v>
      </c>
      <c r="AA141" s="20">
        <v>0</v>
      </c>
      <c r="AB141" s="20">
        <v>0</v>
      </c>
      <c r="AC141" s="20">
        <v>0</v>
      </c>
      <c r="AD141" s="20">
        <v>0</v>
      </c>
      <c r="AE141" s="20">
        <v>0</v>
      </c>
      <c r="AF141" s="20">
        <v>0</v>
      </c>
      <c r="AG141" s="20">
        <v>0</v>
      </c>
      <c r="AH141" s="20">
        <v>0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20">
        <v>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20">
        <v>0</v>
      </c>
      <c r="AW141" s="20">
        <v>0</v>
      </c>
      <c r="AX141" s="20">
        <v>0</v>
      </c>
      <c r="AY141" s="20">
        <v>0</v>
      </c>
      <c r="AZ141" s="20">
        <v>0</v>
      </c>
      <c r="BA141" s="20">
        <v>0</v>
      </c>
      <c r="BB141" s="73"/>
      <c r="BC141" s="73"/>
      <c r="BD141" s="73"/>
      <c r="BE141" s="73"/>
      <c r="BF141" s="73"/>
      <c r="BG141" s="59">
        <f t="shared" si="68"/>
        <v>0</v>
      </c>
      <c r="BH141" s="59">
        <v>4</v>
      </c>
      <c r="BI141" s="59">
        <v>2</v>
      </c>
      <c r="BJ141" s="59">
        <v>6</v>
      </c>
      <c r="BL141" s="59" t="s">
        <v>209</v>
      </c>
      <c r="BP141" s="59">
        <f t="shared" si="69"/>
        <v>0</v>
      </c>
      <c r="BQ141" s="59">
        <f t="shared" si="70"/>
        <v>0</v>
      </c>
      <c r="BR141" s="59">
        <f t="shared" si="71"/>
        <v>0</v>
      </c>
      <c r="BS141" s="59" t="e">
        <f>#REF!+#REF!+AD141</f>
        <v>#REF!</v>
      </c>
      <c r="BT141" s="59">
        <f t="shared" si="72"/>
        <v>0</v>
      </c>
      <c r="BU141" s="59" t="e">
        <f>#REF!+#REF!+#REF!+#REF!+#REF!+#REF!+#REF!+#REF!+#REF!+#REF!</f>
        <v>#REF!</v>
      </c>
      <c r="BV141" s="59">
        <f t="shared" si="73"/>
        <v>0</v>
      </c>
      <c r="BW141" s="59">
        <f t="shared" si="74"/>
        <v>0</v>
      </c>
      <c r="BX141" s="59">
        <f t="shared" si="75"/>
        <v>0</v>
      </c>
      <c r="BY141" s="59">
        <f t="shared" si="76"/>
        <v>0</v>
      </c>
      <c r="BZ141" s="59">
        <f t="shared" si="77"/>
        <v>0</v>
      </c>
      <c r="CB141" s="59">
        <f t="shared" si="78"/>
        <v>0</v>
      </c>
      <c r="CD141" s="59" t="e">
        <f>AJ141+AK141+AC141+AM141+I141+AL141+#REF!+J141+AE141+AG141+AH141+L141+#REF!+N141+M141+#REF!+AQ141+#REF!+AF141+AI141+#REF!+AN141+AD141+AO141+P141+#REF!+AZ141+#REF!+AP141+#REF!+#REF!+#REF!+#REF!+BA141+#REF!+K141</f>
        <v>#REF!</v>
      </c>
      <c r="CF141" s="59">
        <f t="shared" si="79"/>
        <v>0</v>
      </c>
      <c r="CG141" s="59" t="e">
        <f t="shared" si="80"/>
        <v>#REF!</v>
      </c>
      <c r="CH141" s="59">
        <f t="shared" si="81"/>
        <v>0</v>
      </c>
      <c r="CJ141" s="59">
        <f t="shared" si="82"/>
        <v>0</v>
      </c>
      <c r="CK141" s="59" t="e">
        <f>#REF!+AE141+AG141+AH141+#REF!+#REF!+AQ141+#REF!+AI141+#REF!+AD141+P141+#REF!+#REF!+#REF!+#REF!+#REF!+#REF!+#REF!</f>
        <v>#REF!</v>
      </c>
      <c r="CL141" s="59">
        <f t="shared" si="83"/>
        <v>0</v>
      </c>
      <c r="CN141" s="59">
        <f t="shared" si="84"/>
        <v>0</v>
      </c>
      <c r="CO141" s="59">
        <f t="shared" si="85"/>
        <v>0</v>
      </c>
    </row>
    <row r="142" spans="1:93" s="59" customFormat="1" ht="14.4" x14ac:dyDescent="0.3">
      <c r="A142" s="60" t="s">
        <v>310</v>
      </c>
      <c r="B142" s="60" t="s">
        <v>404</v>
      </c>
      <c r="C142" s="60" t="s">
        <v>417</v>
      </c>
      <c r="D142" s="60" t="s">
        <v>82</v>
      </c>
      <c r="E142" s="60">
        <v>43.613475000000001</v>
      </c>
      <c r="F142" s="60">
        <v>-79.705866999999998</v>
      </c>
      <c r="G142" s="60">
        <v>16.517746332907461</v>
      </c>
      <c r="H142" s="61">
        <v>43664</v>
      </c>
      <c r="I142" s="20">
        <v>0</v>
      </c>
      <c r="J142" s="20">
        <v>0</v>
      </c>
      <c r="K142" s="20">
        <v>0</v>
      </c>
      <c r="L142" s="20">
        <v>0</v>
      </c>
      <c r="M142" s="20">
        <v>0</v>
      </c>
      <c r="N142" s="20">
        <v>0</v>
      </c>
      <c r="O142" s="20">
        <v>0</v>
      </c>
      <c r="P142" s="20">
        <v>0</v>
      </c>
      <c r="Q142" s="20">
        <v>0</v>
      </c>
      <c r="R142" s="20">
        <v>0</v>
      </c>
      <c r="S142" s="20">
        <v>0</v>
      </c>
      <c r="T142" s="20">
        <v>0</v>
      </c>
      <c r="U142" s="20">
        <v>0</v>
      </c>
      <c r="V142" s="20">
        <v>0</v>
      </c>
      <c r="W142" s="20">
        <v>0</v>
      </c>
      <c r="X142" s="20">
        <v>1</v>
      </c>
      <c r="Y142" s="20">
        <v>1</v>
      </c>
      <c r="Z142" s="20">
        <v>0</v>
      </c>
      <c r="AA142" s="20">
        <v>0</v>
      </c>
      <c r="AB142" s="20">
        <v>0</v>
      </c>
      <c r="AC142" s="20">
        <v>0</v>
      </c>
      <c r="AD142" s="20">
        <v>0</v>
      </c>
      <c r="AE142" s="20">
        <v>0</v>
      </c>
      <c r="AF142" s="20">
        <v>0</v>
      </c>
      <c r="AG142" s="20">
        <v>0</v>
      </c>
      <c r="AH142" s="20">
        <v>0</v>
      </c>
      <c r="AI142" s="20">
        <v>0</v>
      </c>
      <c r="AJ142" s="20">
        <v>0</v>
      </c>
      <c r="AK142" s="20">
        <v>0</v>
      </c>
      <c r="AL142" s="20">
        <v>0</v>
      </c>
      <c r="AM142" s="20">
        <v>1</v>
      </c>
      <c r="AN142" s="20">
        <v>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20">
        <v>0</v>
      </c>
      <c r="AW142" s="20">
        <v>0</v>
      </c>
      <c r="AX142" s="20">
        <v>0</v>
      </c>
      <c r="AY142" s="20">
        <v>0</v>
      </c>
      <c r="AZ142" s="20">
        <v>0</v>
      </c>
      <c r="BA142" s="20">
        <v>1</v>
      </c>
      <c r="BB142" s="73"/>
      <c r="BC142" s="73"/>
      <c r="BD142" s="73"/>
      <c r="BE142" s="73"/>
      <c r="BF142" s="73"/>
      <c r="BG142" s="59">
        <f t="shared" si="68"/>
        <v>0</v>
      </c>
      <c r="BH142" s="59">
        <v>3</v>
      </c>
      <c r="BI142" s="59">
        <v>0</v>
      </c>
      <c r="BJ142" s="59">
        <v>3</v>
      </c>
      <c r="BP142" s="59">
        <f t="shared" si="69"/>
        <v>1</v>
      </c>
      <c r="BQ142" s="59">
        <f t="shared" si="70"/>
        <v>0</v>
      </c>
      <c r="BR142" s="59">
        <f t="shared" si="71"/>
        <v>0</v>
      </c>
      <c r="BS142" s="59" t="e">
        <f>#REF!+#REF!+AD142</f>
        <v>#REF!</v>
      </c>
      <c r="BT142" s="59">
        <f t="shared" si="72"/>
        <v>0</v>
      </c>
      <c r="BU142" s="59" t="e">
        <f>#REF!+#REF!+#REF!+#REF!+#REF!+#REF!+#REF!+#REF!+#REF!+#REF!</f>
        <v>#REF!</v>
      </c>
      <c r="BV142" s="59">
        <f t="shared" si="73"/>
        <v>0</v>
      </c>
      <c r="BW142" s="59">
        <f t="shared" si="74"/>
        <v>0</v>
      </c>
      <c r="BX142" s="59">
        <f t="shared" si="75"/>
        <v>0</v>
      </c>
      <c r="BY142" s="59">
        <f t="shared" si="76"/>
        <v>0</v>
      </c>
      <c r="BZ142" s="59">
        <f t="shared" si="77"/>
        <v>0</v>
      </c>
      <c r="CB142" s="59">
        <f t="shared" si="78"/>
        <v>1</v>
      </c>
      <c r="CD142" s="59" t="e">
        <f>AJ142+AK142+AC142+AM142+I142+AL142+#REF!+J142+AE142+AG142+AH142+L142+#REF!+N142+M142+#REF!+AQ142+#REF!+AF142+AI142+#REF!+AN142+AD142+AO142+P142+#REF!+AZ142+#REF!+AP142+#REF!+#REF!+#REF!+#REF!+BA142+#REF!+K142</f>
        <v>#REF!</v>
      </c>
      <c r="CF142" s="59">
        <f t="shared" si="79"/>
        <v>2</v>
      </c>
      <c r="CG142" s="59" t="e">
        <f t="shared" si="80"/>
        <v>#REF!</v>
      </c>
      <c r="CH142" s="59">
        <f t="shared" si="81"/>
        <v>0</v>
      </c>
      <c r="CJ142" s="59">
        <f t="shared" si="82"/>
        <v>2</v>
      </c>
      <c r="CK142" s="59" t="e">
        <f>#REF!+AE142+AG142+AH142+#REF!+#REF!+AQ142+#REF!+AI142+#REF!+AD142+P142+#REF!+#REF!+#REF!+#REF!+#REF!+#REF!+#REF!</f>
        <v>#REF!</v>
      </c>
      <c r="CL142" s="59">
        <f t="shared" si="83"/>
        <v>0</v>
      </c>
      <c r="CN142" s="59">
        <f t="shared" si="84"/>
        <v>2</v>
      </c>
      <c r="CO142" s="59">
        <f t="shared" si="85"/>
        <v>1</v>
      </c>
    </row>
    <row r="143" spans="1:93" s="59" customFormat="1" ht="14.4" x14ac:dyDescent="0.3">
      <c r="A143" s="60" t="s">
        <v>310</v>
      </c>
      <c r="B143" s="60" t="s">
        <v>404</v>
      </c>
      <c r="C143" s="60" t="s">
        <v>417</v>
      </c>
      <c r="D143" s="60" t="s">
        <v>83</v>
      </c>
      <c r="E143" s="60">
        <v>43.613475000000001</v>
      </c>
      <c r="F143" s="60">
        <v>-79.705866999999998</v>
      </c>
      <c r="G143" s="60">
        <v>16.517746332907461</v>
      </c>
      <c r="H143" s="61">
        <v>43664</v>
      </c>
      <c r="I143" s="20">
        <v>0</v>
      </c>
      <c r="J143" s="20">
        <v>0</v>
      </c>
      <c r="K143" s="20">
        <v>0</v>
      </c>
      <c r="L143" s="20">
        <v>0</v>
      </c>
      <c r="M143" s="20">
        <v>0</v>
      </c>
      <c r="N143" s="20">
        <v>0</v>
      </c>
      <c r="O143" s="20">
        <v>0</v>
      </c>
      <c r="P143" s="20">
        <v>0</v>
      </c>
      <c r="Q143" s="20">
        <v>0</v>
      </c>
      <c r="R143" s="20">
        <v>0</v>
      </c>
      <c r="S143" s="20">
        <v>0</v>
      </c>
      <c r="T143" s="20">
        <v>0</v>
      </c>
      <c r="U143" s="20">
        <v>0</v>
      </c>
      <c r="V143" s="20">
        <v>0</v>
      </c>
      <c r="W143" s="20">
        <v>0</v>
      </c>
      <c r="X143" s="20">
        <v>0</v>
      </c>
      <c r="Y143" s="20">
        <v>0</v>
      </c>
      <c r="Z143" s="20">
        <v>0</v>
      </c>
      <c r="AA143" s="20">
        <v>0</v>
      </c>
      <c r="AB143" s="20">
        <v>0</v>
      </c>
      <c r="AC143" s="20">
        <v>0</v>
      </c>
      <c r="AD143" s="20">
        <v>0</v>
      </c>
      <c r="AE143" s="20">
        <v>0</v>
      </c>
      <c r="AF143" s="20">
        <v>0</v>
      </c>
      <c r="AG143" s="20">
        <v>0</v>
      </c>
      <c r="AH143" s="20">
        <v>0</v>
      </c>
      <c r="AI143" s="20">
        <v>0</v>
      </c>
      <c r="AJ143" s="20">
        <v>0</v>
      </c>
      <c r="AK143" s="20">
        <v>0</v>
      </c>
      <c r="AL143" s="20">
        <v>0</v>
      </c>
      <c r="AM143" s="20">
        <v>4</v>
      </c>
      <c r="AN143" s="20">
        <v>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20">
        <v>0</v>
      </c>
      <c r="AW143" s="20">
        <v>0</v>
      </c>
      <c r="AX143" s="20">
        <v>0</v>
      </c>
      <c r="AY143" s="20">
        <v>0</v>
      </c>
      <c r="AZ143" s="20">
        <v>0</v>
      </c>
      <c r="BA143" s="20">
        <v>0</v>
      </c>
      <c r="BB143" s="73"/>
      <c r="BC143" s="73"/>
      <c r="BD143" s="73"/>
      <c r="BE143" s="73"/>
      <c r="BF143" s="73"/>
      <c r="BG143" s="59">
        <f t="shared" si="68"/>
        <v>0</v>
      </c>
      <c r="BH143" s="59">
        <v>3</v>
      </c>
      <c r="BI143" s="59">
        <v>0</v>
      </c>
      <c r="BJ143" s="59">
        <v>3</v>
      </c>
      <c r="BL143" s="59" t="s">
        <v>211</v>
      </c>
      <c r="BP143" s="59">
        <f t="shared" si="69"/>
        <v>4</v>
      </c>
      <c r="BQ143" s="59">
        <f t="shared" si="70"/>
        <v>0</v>
      </c>
      <c r="BR143" s="59">
        <f t="shared" si="71"/>
        <v>0</v>
      </c>
      <c r="BS143" s="59" t="e">
        <f>#REF!+#REF!+AD143</f>
        <v>#REF!</v>
      </c>
      <c r="BT143" s="59">
        <f t="shared" si="72"/>
        <v>0</v>
      </c>
      <c r="BU143" s="59" t="e">
        <f>#REF!+#REF!+#REF!+#REF!+#REF!+#REF!+#REF!+#REF!+#REF!+#REF!</f>
        <v>#REF!</v>
      </c>
      <c r="BV143" s="59">
        <f t="shared" si="73"/>
        <v>0</v>
      </c>
      <c r="BW143" s="59">
        <f t="shared" si="74"/>
        <v>0</v>
      </c>
      <c r="BX143" s="59">
        <f t="shared" si="75"/>
        <v>0</v>
      </c>
      <c r="BY143" s="59">
        <f t="shared" si="76"/>
        <v>0</v>
      </c>
      <c r="BZ143" s="59">
        <f t="shared" si="77"/>
        <v>0</v>
      </c>
      <c r="CB143" s="59">
        <f t="shared" si="78"/>
        <v>4</v>
      </c>
      <c r="CD143" s="59" t="e">
        <f>AJ143+AK143+AC143+AM143+I143+AL143+#REF!+J143+AE143+AG143+AH143+L143+#REF!+N143+M143+#REF!+AQ143+#REF!+AF143+AI143+#REF!+AN143+AD143+AO143+P143+#REF!+AZ143+#REF!+AP143+#REF!+#REF!+#REF!+#REF!+BA143+#REF!+K143</f>
        <v>#REF!</v>
      </c>
      <c r="CF143" s="59">
        <f t="shared" si="79"/>
        <v>4</v>
      </c>
      <c r="CG143" s="59" t="e">
        <f t="shared" si="80"/>
        <v>#REF!</v>
      </c>
      <c r="CH143" s="59">
        <f t="shared" si="81"/>
        <v>0</v>
      </c>
      <c r="CJ143" s="59">
        <f t="shared" si="82"/>
        <v>4</v>
      </c>
      <c r="CK143" s="59" t="e">
        <f>#REF!+AE143+AG143+AH143+#REF!+#REF!+AQ143+#REF!+AI143+#REF!+AD143+P143+#REF!+#REF!+#REF!+#REF!+#REF!+#REF!+#REF!</f>
        <v>#REF!</v>
      </c>
      <c r="CL143" s="59">
        <f t="shared" si="83"/>
        <v>0</v>
      </c>
      <c r="CN143" s="59">
        <f t="shared" si="84"/>
        <v>1</v>
      </c>
      <c r="CO143" s="59">
        <f t="shared" si="85"/>
        <v>1</v>
      </c>
    </row>
    <row r="144" spans="1:93" s="59" customFormat="1" ht="14.4" x14ac:dyDescent="0.3">
      <c r="A144" s="60" t="s">
        <v>311</v>
      </c>
      <c r="B144" s="60" t="s">
        <v>405</v>
      </c>
      <c r="C144" s="60" t="s">
        <v>417</v>
      </c>
      <c r="D144" s="60" t="s">
        <v>79</v>
      </c>
      <c r="E144" s="60">
        <v>43.595801999999999</v>
      </c>
      <c r="F144" s="60">
        <v>-79.719547000000006</v>
      </c>
      <c r="G144" s="60">
        <v>17.445432542760066</v>
      </c>
      <c r="H144" s="61">
        <v>43664</v>
      </c>
      <c r="I144" s="20">
        <v>0</v>
      </c>
      <c r="J144" s="20">
        <v>0</v>
      </c>
      <c r="K144" s="20">
        <v>0</v>
      </c>
      <c r="L144" s="20">
        <v>0</v>
      </c>
      <c r="M144" s="20">
        <v>0</v>
      </c>
      <c r="N144" s="20">
        <v>0</v>
      </c>
      <c r="O144" s="20">
        <v>0</v>
      </c>
      <c r="P144" s="20">
        <v>0</v>
      </c>
      <c r="Q144" s="20">
        <v>0</v>
      </c>
      <c r="R144" s="20">
        <v>0</v>
      </c>
      <c r="S144" s="20">
        <v>0</v>
      </c>
      <c r="T144" s="20">
        <v>0</v>
      </c>
      <c r="U144" s="20">
        <v>0</v>
      </c>
      <c r="V144" s="20">
        <v>0</v>
      </c>
      <c r="W144" s="20">
        <v>0</v>
      </c>
      <c r="X144" s="20">
        <v>0</v>
      </c>
      <c r="Y144" s="20">
        <v>0</v>
      </c>
      <c r="Z144" s="20">
        <v>0</v>
      </c>
      <c r="AA144" s="20">
        <v>0</v>
      </c>
      <c r="AB144" s="20">
        <v>0</v>
      </c>
      <c r="AC144" s="20">
        <v>0</v>
      </c>
      <c r="AD144" s="20">
        <v>0</v>
      </c>
      <c r="AE144" s="20">
        <v>0</v>
      </c>
      <c r="AF144" s="20">
        <v>0</v>
      </c>
      <c r="AG144" s="20">
        <v>0</v>
      </c>
      <c r="AH144" s="20">
        <v>0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20">
        <v>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20">
        <v>0</v>
      </c>
      <c r="AW144" s="20">
        <v>0</v>
      </c>
      <c r="AX144" s="20">
        <v>2</v>
      </c>
      <c r="AY144" s="20">
        <v>0</v>
      </c>
      <c r="AZ144" s="20">
        <v>0</v>
      </c>
      <c r="BA144" s="20">
        <v>0</v>
      </c>
      <c r="BB144" s="73"/>
      <c r="BC144" s="73"/>
      <c r="BD144" s="73"/>
      <c r="BE144" s="73"/>
      <c r="BF144" s="73"/>
      <c r="BG144" s="59">
        <f t="shared" si="68"/>
        <v>0</v>
      </c>
      <c r="BH144" s="59">
        <v>4</v>
      </c>
      <c r="BI144" s="59">
        <v>1</v>
      </c>
      <c r="BJ144" s="59">
        <v>5</v>
      </c>
      <c r="BP144" s="59">
        <f t="shared" si="69"/>
        <v>0</v>
      </c>
      <c r="BQ144" s="59">
        <f t="shared" si="70"/>
        <v>0</v>
      </c>
      <c r="BR144" s="59">
        <f t="shared" si="71"/>
        <v>0</v>
      </c>
      <c r="BS144" s="59" t="e">
        <f>#REF!+#REF!+AD144</f>
        <v>#REF!</v>
      </c>
      <c r="BT144" s="59">
        <f t="shared" si="72"/>
        <v>0</v>
      </c>
      <c r="BU144" s="59" t="e">
        <f>#REF!+#REF!+#REF!+#REF!+#REF!+#REF!+#REF!+#REF!+#REF!+#REF!</f>
        <v>#REF!</v>
      </c>
      <c r="BV144" s="59">
        <f t="shared" si="73"/>
        <v>0</v>
      </c>
      <c r="BW144" s="59">
        <f t="shared" si="74"/>
        <v>0</v>
      </c>
      <c r="BX144" s="59">
        <f t="shared" si="75"/>
        <v>0</v>
      </c>
      <c r="BY144" s="59">
        <f t="shared" si="76"/>
        <v>0</v>
      </c>
      <c r="BZ144" s="59">
        <f t="shared" si="77"/>
        <v>0</v>
      </c>
      <c r="CB144" s="59">
        <f t="shared" si="78"/>
        <v>2</v>
      </c>
      <c r="CD144" s="59" t="e">
        <f>AJ144+AK144+AC144+AM144+I144+AL144+#REF!+J144+AE144+AG144+AH144+L144+#REF!+N144+M144+#REF!+AQ144+#REF!+AF144+AI144+#REF!+AN144+AD144+AO144+P144+#REF!+AZ144+#REF!+AP144+#REF!+#REF!+#REF!+#REF!+BA144+#REF!+K144</f>
        <v>#REF!</v>
      </c>
      <c r="CF144" s="59">
        <f t="shared" si="79"/>
        <v>2</v>
      </c>
      <c r="CG144" s="59" t="e">
        <f t="shared" si="80"/>
        <v>#REF!</v>
      </c>
      <c r="CH144" s="59">
        <f t="shared" si="81"/>
        <v>0</v>
      </c>
      <c r="CJ144" s="59">
        <f t="shared" si="82"/>
        <v>0</v>
      </c>
      <c r="CK144" s="59" t="e">
        <f>#REF!+AE144+AG144+AH144+#REF!+#REF!+AQ144+#REF!+AI144+#REF!+AD144+P144+#REF!+#REF!+#REF!+#REF!+#REF!+#REF!+#REF!</f>
        <v>#REF!</v>
      </c>
      <c r="CL144" s="59">
        <f t="shared" si="83"/>
        <v>0</v>
      </c>
      <c r="CN144" s="59">
        <f t="shared" si="84"/>
        <v>1</v>
      </c>
      <c r="CO144" s="59">
        <f t="shared" si="85"/>
        <v>0</v>
      </c>
    </row>
    <row r="145" spans="1:93" s="59" customFormat="1" ht="14.4" x14ac:dyDescent="0.3">
      <c r="A145" s="60" t="s">
        <v>311</v>
      </c>
      <c r="B145" s="60" t="s">
        <v>405</v>
      </c>
      <c r="C145" s="60" t="s">
        <v>417</v>
      </c>
      <c r="D145" s="60" t="s">
        <v>82</v>
      </c>
      <c r="E145" s="60">
        <v>43.595801999999999</v>
      </c>
      <c r="F145" s="60">
        <v>-79.719547000000006</v>
      </c>
      <c r="G145" s="60">
        <v>17.445432542760066</v>
      </c>
      <c r="H145" s="61">
        <v>43664</v>
      </c>
      <c r="I145" s="20">
        <v>0</v>
      </c>
      <c r="J145" s="20">
        <v>0</v>
      </c>
      <c r="K145" s="20">
        <v>0</v>
      </c>
      <c r="L145" s="20">
        <v>0</v>
      </c>
      <c r="M145" s="20">
        <v>0</v>
      </c>
      <c r="N145" s="20">
        <v>0</v>
      </c>
      <c r="O145" s="20">
        <v>0</v>
      </c>
      <c r="P145" s="20">
        <v>0</v>
      </c>
      <c r="Q145" s="20">
        <v>0</v>
      </c>
      <c r="R145" s="20">
        <v>0</v>
      </c>
      <c r="S145" s="20">
        <v>0</v>
      </c>
      <c r="T145" s="20">
        <v>0</v>
      </c>
      <c r="U145" s="20">
        <v>0</v>
      </c>
      <c r="V145" s="20">
        <v>0</v>
      </c>
      <c r="W145" s="20">
        <v>0</v>
      </c>
      <c r="X145" s="20">
        <v>0</v>
      </c>
      <c r="Y145" s="20">
        <v>0</v>
      </c>
      <c r="Z145" s="20">
        <v>0</v>
      </c>
      <c r="AA145" s="20">
        <v>0</v>
      </c>
      <c r="AB145" s="20">
        <v>0</v>
      </c>
      <c r="AC145" s="20">
        <v>0</v>
      </c>
      <c r="AD145" s="20">
        <v>0</v>
      </c>
      <c r="AE145" s="20">
        <v>0</v>
      </c>
      <c r="AF145" s="20">
        <v>0</v>
      </c>
      <c r="AG145" s="20">
        <v>0</v>
      </c>
      <c r="AH145" s="20">
        <v>0</v>
      </c>
      <c r="AI145" s="20">
        <v>0</v>
      </c>
      <c r="AJ145" s="20">
        <v>0</v>
      </c>
      <c r="AK145" s="20">
        <v>3</v>
      </c>
      <c r="AL145" s="20">
        <v>0</v>
      </c>
      <c r="AM145" s="20">
        <v>0</v>
      </c>
      <c r="AN145" s="20">
        <v>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20">
        <v>0</v>
      </c>
      <c r="AW145" s="20">
        <v>0</v>
      </c>
      <c r="AX145" s="20">
        <v>0</v>
      </c>
      <c r="AY145" s="20">
        <v>0</v>
      </c>
      <c r="AZ145" s="20">
        <v>0</v>
      </c>
      <c r="BA145" s="20">
        <v>0</v>
      </c>
      <c r="BB145" s="73"/>
      <c r="BC145" s="73"/>
      <c r="BD145" s="73"/>
      <c r="BE145" s="73"/>
      <c r="BF145" s="73"/>
      <c r="BG145" s="59">
        <f t="shared" si="68"/>
        <v>0</v>
      </c>
      <c r="BH145" s="59">
        <v>2</v>
      </c>
      <c r="BI145" s="59">
        <v>0</v>
      </c>
      <c r="BJ145" s="59">
        <v>2</v>
      </c>
      <c r="BP145" s="59">
        <f t="shared" si="69"/>
        <v>3</v>
      </c>
      <c r="BQ145" s="59">
        <f t="shared" si="70"/>
        <v>0</v>
      </c>
      <c r="BR145" s="59">
        <f t="shared" si="71"/>
        <v>0</v>
      </c>
      <c r="BS145" s="59" t="e">
        <f>#REF!+#REF!+AD145</f>
        <v>#REF!</v>
      </c>
      <c r="BT145" s="59">
        <f t="shared" si="72"/>
        <v>0</v>
      </c>
      <c r="BU145" s="59" t="e">
        <f>#REF!+#REF!+#REF!+#REF!+#REF!+#REF!+#REF!+#REF!+#REF!+#REF!</f>
        <v>#REF!</v>
      </c>
      <c r="BV145" s="59">
        <f t="shared" si="73"/>
        <v>0</v>
      </c>
      <c r="BW145" s="59">
        <f t="shared" si="74"/>
        <v>0</v>
      </c>
      <c r="BX145" s="59">
        <f t="shared" si="75"/>
        <v>0</v>
      </c>
      <c r="BY145" s="59">
        <f t="shared" si="76"/>
        <v>0</v>
      </c>
      <c r="BZ145" s="59">
        <f t="shared" si="77"/>
        <v>0</v>
      </c>
      <c r="CB145" s="59">
        <f t="shared" si="78"/>
        <v>3</v>
      </c>
      <c r="CD145" s="59" t="e">
        <f>AJ145+AK145+AC145+AM145+I145+AL145+#REF!+J145+AE145+AG145+AH145+L145+#REF!+N145+M145+#REF!+AQ145+#REF!+AF145+AI145+#REF!+AN145+AD145+AO145+P145+#REF!+AZ145+#REF!+AP145+#REF!+#REF!+#REF!+#REF!+BA145+#REF!+K145</f>
        <v>#REF!</v>
      </c>
      <c r="CF145" s="59">
        <f t="shared" si="79"/>
        <v>3</v>
      </c>
      <c r="CG145" s="59" t="e">
        <f t="shared" si="80"/>
        <v>#REF!</v>
      </c>
      <c r="CH145" s="59">
        <f t="shared" si="81"/>
        <v>0</v>
      </c>
      <c r="CJ145" s="59">
        <f t="shared" si="82"/>
        <v>3</v>
      </c>
      <c r="CK145" s="59" t="e">
        <f>#REF!+AE145+AG145+AH145+#REF!+#REF!+AQ145+#REF!+AI145+#REF!+AD145+P145+#REF!+#REF!+#REF!+#REF!+#REF!+#REF!+#REF!</f>
        <v>#REF!</v>
      </c>
      <c r="CL145" s="59">
        <f t="shared" si="83"/>
        <v>0</v>
      </c>
      <c r="CN145" s="59">
        <f t="shared" si="84"/>
        <v>1</v>
      </c>
      <c r="CO145" s="59">
        <f t="shared" si="85"/>
        <v>1</v>
      </c>
    </row>
    <row r="146" spans="1:93" s="59" customFormat="1" ht="14.4" x14ac:dyDescent="0.3">
      <c r="A146" s="60" t="s">
        <v>311</v>
      </c>
      <c r="B146" s="60" t="s">
        <v>405</v>
      </c>
      <c r="C146" s="60" t="s">
        <v>417</v>
      </c>
      <c r="D146" s="60" t="s">
        <v>83</v>
      </c>
      <c r="E146" s="60">
        <v>43.595801999999999</v>
      </c>
      <c r="F146" s="60">
        <v>-79.719547000000006</v>
      </c>
      <c r="G146" s="60">
        <v>17.445432542760066</v>
      </c>
      <c r="H146" s="61">
        <v>43664</v>
      </c>
      <c r="I146" s="20">
        <v>0</v>
      </c>
      <c r="J146" s="20">
        <v>0</v>
      </c>
      <c r="K146" s="20">
        <v>0</v>
      </c>
      <c r="L146" s="20">
        <v>0</v>
      </c>
      <c r="M146" s="20">
        <v>0</v>
      </c>
      <c r="N146" s="20">
        <v>0</v>
      </c>
      <c r="O146" s="20">
        <v>0</v>
      </c>
      <c r="P146" s="20">
        <v>0</v>
      </c>
      <c r="Q146" s="20">
        <v>0</v>
      </c>
      <c r="R146" s="20">
        <v>0</v>
      </c>
      <c r="S146" s="20">
        <v>0</v>
      </c>
      <c r="T146" s="20">
        <v>0</v>
      </c>
      <c r="U146" s="20">
        <v>0</v>
      </c>
      <c r="V146" s="20">
        <v>0</v>
      </c>
      <c r="W146" s="20">
        <v>0</v>
      </c>
      <c r="X146" s="20">
        <v>0</v>
      </c>
      <c r="Y146" s="20">
        <v>0</v>
      </c>
      <c r="Z146" s="20">
        <v>0</v>
      </c>
      <c r="AA146" s="20">
        <v>0</v>
      </c>
      <c r="AB146" s="20">
        <v>0</v>
      </c>
      <c r="AC146" s="20">
        <v>0</v>
      </c>
      <c r="AD146" s="20">
        <v>0</v>
      </c>
      <c r="AE146" s="20">
        <v>0</v>
      </c>
      <c r="AF146" s="20">
        <v>0</v>
      </c>
      <c r="AG146" s="20">
        <v>0</v>
      </c>
      <c r="AH146" s="20">
        <v>0</v>
      </c>
      <c r="AI146" s="20">
        <v>0</v>
      </c>
      <c r="AJ146" s="20">
        <v>0</v>
      </c>
      <c r="AK146" s="20">
        <v>1</v>
      </c>
      <c r="AL146" s="20">
        <v>0</v>
      </c>
      <c r="AM146" s="20">
        <v>0</v>
      </c>
      <c r="AN146" s="20">
        <v>0</v>
      </c>
      <c r="AO146" s="20">
        <v>0</v>
      </c>
      <c r="AP146" s="20">
        <v>0</v>
      </c>
      <c r="AQ146" s="20">
        <v>0</v>
      </c>
      <c r="AR146" s="20">
        <v>0</v>
      </c>
      <c r="AS146" s="20">
        <v>0</v>
      </c>
      <c r="AT146" s="20">
        <v>0</v>
      </c>
      <c r="AU146" s="20">
        <v>0</v>
      </c>
      <c r="AV146" s="20">
        <v>0</v>
      </c>
      <c r="AW146" s="20">
        <v>0</v>
      </c>
      <c r="AX146" s="20">
        <v>1</v>
      </c>
      <c r="AY146" s="20">
        <v>0</v>
      </c>
      <c r="AZ146" s="20">
        <v>0</v>
      </c>
      <c r="BA146" s="20">
        <v>0</v>
      </c>
      <c r="BB146" s="73"/>
      <c r="BC146" s="73"/>
      <c r="BD146" s="73"/>
      <c r="BE146" s="73"/>
      <c r="BF146" s="73"/>
      <c r="BG146" s="59">
        <f t="shared" si="68"/>
        <v>1</v>
      </c>
      <c r="BH146" s="59">
        <v>1</v>
      </c>
      <c r="BI146" s="59">
        <v>0</v>
      </c>
      <c r="BJ146" s="59">
        <v>2</v>
      </c>
      <c r="BL146" s="59" t="s">
        <v>213</v>
      </c>
      <c r="BP146" s="59">
        <f t="shared" si="69"/>
        <v>1</v>
      </c>
      <c r="BQ146" s="59">
        <f t="shared" si="70"/>
        <v>0</v>
      </c>
      <c r="BR146" s="59">
        <f t="shared" si="71"/>
        <v>0</v>
      </c>
      <c r="BS146" s="59" t="e">
        <f>#REF!+#REF!+AD146</f>
        <v>#REF!</v>
      </c>
      <c r="BT146" s="59">
        <f t="shared" si="72"/>
        <v>0</v>
      </c>
      <c r="BU146" s="59" t="e">
        <f>#REF!+#REF!+#REF!+#REF!+#REF!+#REF!+#REF!+#REF!+#REF!+#REF!</f>
        <v>#REF!</v>
      </c>
      <c r="BV146" s="59">
        <f t="shared" si="73"/>
        <v>0</v>
      </c>
      <c r="BW146" s="59">
        <f t="shared" si="74"/>
        <v>0</v>
      </c>
      <c r="BX146" s="59">
        <f t="shared" si="75"/>
        <v>0</v>
      </c>
      <c r="BY146" s="59">
        <f t="shared" si="76"/>
        <v>0</v>
      </c>
      <c r="BZ146" s="59">
        <f t="shared" si="77"/>
        <v>0</v>
      </c>
      <c r="CB146" s="59">
        <f t="shared" si="78"/>
        <v>2</v>
      </c>
      <c r="CD146" s="59" t="e">
        <f>AJ146+AK146+AC146+AM146+I146+AL146+#REF!+J146+AE146+AG146+AH146+L146+#REF!+N146+M146+#REF!+AQ146+#REF!+AF146+AI146+#REF!+AN146+AD146+AO146+P146+#REF!+AZ146+#REF!+AP146+#REF!+#REF!+#REF!+#REF!+BA146+#REF!+K146</f>
        <v>#REF!</v>
      </c>
      <c r="CF146" s="59">
        <f t="shared" si="79"/>
        <v>2</v>
      </c>
      <c r="CG146" s="59" t="e">
        <f t="shared" si="80"/>
        <v>#REF!</v>
      </c>
      <c r="CH146" s="59">
        <f t="shared" si="81"/>
        <v>0</v>
      </c>
      <c r="CJ146" s="59">
        <f t="shared" si="82"/>
        <v>1</v>
      </c>
      <c r="CK146" s="59" t="e">
        <f>#REF!+AE146+AG146+AH146+#REF!+#REF!+AQ146+#REF!+AI146+#REF!+AD146+P146+#REF!+#REF!+#REF!+#REF!+#REF!+#REF!+#REF!</f>
        <v>#REF!</v>
      </c>
      <c r="CL146" s="59">
        <f t="shared" si="83"/>
        <v>0</v>
      </c>
      <c r="CN146" s="59">
        <f t="shared" si="84"/>
        <v>2</v>
      </c>
      <c r="CO146" s="59">
        <f t="shared" si="85"/>
        <v>1</v>
      </c>
    </row>
    <row r="147" spans="1:93" s="59" customFormat="1" ht="14.4" x14ac:dyDescent="0.3">
      <c r="A147" s="60" t="s">
        <v>313</v>
      </c>
      <c r="B147" s="60" t="s">
        <v>406</v>
      </c>
      <c r="C147" s="60" t="s">
        <v>415</v>
      </c>
      <c r="D147" s="60" t="s">
        <v>79</v>
      </c>
      <c r="E147" s="60">
        <v>43.553597000000003</v>
      </c>
      <c r="F147" s="60">
        <v>-79.699607999999998</v>
      </c>
      <c r="G147" s="60">
        <v>17.453630525434615</v>
      </c>
      <c r="H147" s="61">
        <v>43653</v>
      </c>
      <c r="I147" s="20">
        <v>0</v>
      </c>
      <c r="J147" s="20">
        <v>0</v>
      </c>
      <c r="K147" s="20">
        <v>0</v>
      </c>
      <c r="L147" s="20">
        <v>1</v>
      </c>
      <c r="M147" s="20">
        <v>0</v>
      </c>
      <c r="N147" s="20">
        <v>0</v>
      </c>
      <c r="O147" s="20">
        <v>0</v>
      </c>
      <c r="P147" s="20">
        <v>0</v>
      </c>
      <c r="Q147" s="20">
        <v>0</v>
      </c>
      <c r="R147" s="20">
        <v>0</v>
      </c>
      <c r="S147" s="20">
        <v>0</v>
      </c>
      <c r="T147" s="20">
        <v>0</v>
      </c>
      <c r="U147" s="20">
        <v>0</v>
      </c>
      <c r="V147" s="20">
        <v>0</v>
      </c>
      <c r="W147" s="20">
        <v>0</v>
      </c>
      <c r="X147" s="20">
        <v>0</v>
      </c>
      <c r="Y147" s="20">
        <v>0</v>
      </c>
      <c r="Z147" s="20">
        <v>0</v>
      </c>
      <c r="AA147" s="20">
        <v>0</v>
      </c>
      <c r="AB147" s="20">
        <v>0</v>
      </c>
      <c r="AC147" s="20">
        <v>0</v>
      </c>
      <c r="AD147" s="20">
        <v>0</v>
      </c>
      <c r="AE147" s="20">
        <v>0</v>
      </c>
      <c r="AF147" s="20">
        <v>0</v>
      </c>
      <c r="AG147" s="20">
        <v>0</v>
      </c>
      <c r="AH147" s="20">
        <v>0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20">
        <v>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20">
        <v>0</v>
      </c>
      <c r="AW147" s="20">
        <v>0</v>
      </c>
      <c r="AX147" s="20">
        <v>0</v>
      </c>
      <c r="AY147" s="20">
        <v>0</v>
      </c>
      <c r="AZ147" s="20">
        <v>0</v>
      </c>
      <c r="BA147" s="20">
        <v>0</v>
      </c>
      <c r="BB147" s="73"/>
      <c r="BC147" s="73"/>
      <c r="BD147" s="73"/>
      <c r="BE147" s="73"/>
      <c r="BF147" s="73"/>
      <c r="BG147" s="59">
        <f t="shared" si="68"/>
        <v>2</v>
      </c>
      <c r="BH147" s="59">
        <v>4</v>
      </c>
      <c r="BI147" s="59">
        <v>2</v>
      </c>
      <c r="BJ147" s="59">
        <v>8</v>
      </c>
      <c r="BL147" s="59" t="s">
        <v>215</v>
      </c>
      <c r="BP147" s="59">
        <f t="shared" si="69"/>
        <v>0</v>
      </c>
      <c r="BQ147" s="59">
        <f t="shared" si="70"/>
        <v>0</v>
      </c>
      <c r="BR147" s="59">
        <f t="shared" si="71"/>
        <v>1</v>
      </c>
      <c r="BS147" s="59" t="e">
        <f>#REF!+#REF!+AD147</f>
        <v>#REF!</v>
      </c>
      <c r="BT147" s="59">
        <f t="shared" si="72"/>
        <v>0</v>
      </c>
      <c r="BU147" s="59" t="e">
        <f>#REF!+#REF!+#REF!+#REF!+#REF!+#REF!+#REF!+#REF!+#REF!+#REF!</f>
        <v>#REF!</v>
      </c>
      <c r="BV147" s="59">
        <f t="shared" si="73"/>
        <v>0</v>
      </c>
      <c r="BW147" s="59">
        <f t="shared" si="74"/>
        <v>0</v>
      </c>
      <c r="BX147" s="59">
        <f t="shared" si="75"/>
        <v>0</v>
      </c>
      <c r="BY147" s="59">
        <f t="shared" si="76"/>
        <v>0</v>
      </c>
      <c r="BZ147" s="59">
        <f t="shared" si="77"/>
        <v>0</v>
      </c>
      <c r="CB147" s="59">
        <f t="shared" si="78"/>
        <v>0</v>
      </c>
      <c r="CD147" s="59" t="e">
        <f>AJ147+AK147+AC147+AM147+I147+AL147+#REF!+J147+AE147+AG147+AH147+L147+#REF!+N147+M147+#REF!+AQ147+#REF!+AF147+AI147+#REF!+AN147+AD147+AO147+P147+#REF!+AZ147+#REF!+AP147+#REF!+#REF!+#REF!+#REF!+BA147+#REF!+K147</f>
        <v>#REF!</v>
      </c>
      <c r="CF147" s="59">
        <f t="shared" si="79"/>
        <v>1</v>
      </c>
      <c r="CG147" s="59" t="e">
        <f t="shared" si="80"/>
        <v>#REF!</v>
      </c>
      <c r="CH147" s="59">
        <f t="shared" si="81"/>
        <v>0</v>
      </c>
      <c r="CJ147" s="59">
        <f t="shared" si="82"/>
        <v>1</v>
      </c>
      <c r="CK147" s="59" t="e">
        <f>#REF!+AE147+AG147+AH147+#REF!+#REF!+AQ147+#REF!+AI147+#REF!+AD147+P147+#REF!+#REF!+#REF!+#REF!+#REF!+#REF!+#REF!</f>
        <v>#REF!</v>
      </c>
      <c r="CL147" s="59">
        <f t="shared" si="83"/>
        <v>0</v>
      </c>
      <c r="CN147" s="59">
        <f t="shared" si="84"/>
        <v>1</v>
      </c>
      <c r="CO147" s="59">
        <f t="shared" si="85"/>
        <v>1</v>
      </c>
    </row>
    <row r="148" spans="1:93" s="59" customFormat="1" ht="14.4" x14ac:dyDescent="0.3">
      <c r="A148" s="60" t="s">
        <v>274</v>
      </c>
      <c r="B148" s="60" t="s">
        <v>407</v>
      </c>
      <c r="C148" s="60" t="s">
        <v>417</v>
      </c>
      <c r="D148" s="60" t="s">
        <v>79</v>
      </c>
      <c r="E148" s="60">
        <v>43.571026000000003</v>
      </c>
      <c r="F148" s="60">
        <v>-79.733337000000006</v>
      </c>
      <c r="G148" s="60">
        <v>18.589161793082503</v>
      </c>
      <c r="H148" s="61">
        <v>43655</v>
      </c>
      <c r="I148" s="20">
        <v>0</v>
      </c>
      <c r="J148" s="20">
        <v>0</v>
      </c>
      <c r="K148" s="20">
        <v>0</v>
      </c>
      <c r="L148" s="20">
        <v>0</v>
      </c>
      <c r="M148" s="20">
        <v>0</v>
      </c>
      <c r="N148" s="20">
        <v>0</v>
      </c>
      <c r="O148" s="20">
        <v>0</v>
      </c>
      <c r="P148" s="20">
        <v>0</v>
      </c>
      <c r="Q148" s="20">
        <v>0</v>
      </c>
      <c r="R148" s="20">
        <v>0</v>
      </c>
      <c r="S148" s="20">
        <v>2</v>
      </c>
      <c r="T148" s="20">
        <v>0</v>
      </c>
      <c r="U148" s="20">
        <v>0</v>
      </c>
      <c r="V148" s="20">
        <v>0</v>
      </c>
      <c r="W148" s="20">
        <v>0</v>
      </c>
      <c r="X148" s="20">
        <v>0</v>
      </c>
      <c r="Y148" s="20">
        <v>0</v>
      </c>
      <c r="Z148" s="20">
        <v>0</v>
      </c>
      <c r="AA148" s="20">
        <v>0</v>
      </c>
      <c r="AB148" s="20">
        <v>0</v>
      </c>
      <c r="AC148" s="20">
        <v>0</v>
      </c>
      <c r="AD148" s="20">
        <v>0</v>
      </c>
      <c r="AE148" s="20">
        <v>0</v>
      </c>
      <c r="AF148" s="20">
        <v>1</v>
      </c>
      <c r="AG148" s="20">
        <v>0</v>
      </c>
      <c r="AH148" s="20">
        <v>0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20">
        <v>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20">
        <v>0</v>
      </c>
      <c r="AW148" s="20">
        <v>0</v>
      </c>
      <c r="AX148" s="20">
        <v>0</v>
      </c>
      <c r="AY148" s="20">
        <v>0</v>
      </c>
      <c r="AZ148" s="20">
        <v>0</v>
      </c>
      <c r="BA148" s="20">
        <v>0</v>
      </c>
      <c r="BB148" s="73"/>
      <c r="BC148" s="73"/>
      <c r="BD148" s="73"/>
      <c r="BE148" s="73"/>
      <c r="BF148" s="73"/>
      <c r="BG148" s="59">
        <f t="shared" si="68"/>
        <v>0</v>
      </c>
      <c r="BH148" s="59">
        <v>3</v>
      </c>
      <c r="BI148" s="59">
        <v>3</v>
      </c>
      <c r="BJ148" s="59">
        <v>6</v>
      </c>
      <c r="BP148" s="59">
        <f t="shared" si="69"/>
        <v>0</v>
      </c>
      <c r="BQ148" s="59">
        <f t="shared" si="70"/>
        <v>1</v>
      </c>
      <c r="BR148" s="59">
        <f t="shared" si="71"/>
        <v>0</v>
      </c>
      <c r="BS148" s="59" t="e">
        <f>#REF!+#REF!+AD148</f>
        <v>#REF!</v>
      </c>
      <c r="BT148" s="59">
        <f t="shared" si="72"/>
        <v>0</v>
      </c>
      <c r="BU148" s="59" t="e">
        <f>#REF!+#REF!+#REF!+#REF!+#REF!+#REF!+#REF!+#REF!+#REF!+#REF!</f>
        <v>#REF!</v>
      </c>
      <c r="BV148" s="59">
        <f t="shared" si="73"/>
        <v>0</v>
      </c>
      <c r="BW148" s="59">
        <f t="shared" si="74"/>
        <v>0</v>
      </c>
      <c r="BX148" s="59">
        <f t="shared" si="75"/>
        <v>0</v>
      </c>
      <c r="BY148" s="59">
        <f t="shared" si="76"/>
        <v>0</v>
      </c>
      <c r="BZ148" s="59">
        <f t="shared" si="77"/>
        <v>0</v>
      </c>
      <c r="CB148" s="59">
        <f t="shared" si="78"/>
        <v>0</v>
      </c>
      <c r="CD148" s="59" t="e">
        <f>AJ148+AK148+AC148+AM148+I148+AL148+#REF!+J148+AE148+AG148+AH148+L148+#REF!+N148+M148+#REF!+AQ148+#REF!+AF148+AI148+#REF!+AN148+AD148+AO148+P148+#REF!+AZ148+#REF!+AP148+#REF!+#REF!+#REF!+#REF!+BA148+#REF!+K148</f>
        <v>#REF!</v>
      </c>
      <c r="CF148" s="59">
        <f t="shared" si="79"/>
        <v>0</v>
      </c>
      <c r="CG148" s="59" t="e">
        <f t="shared" si="80"/>
        <v>#REF!</v>
      </c>
      <c r="CH148" s="59">
        <f t="shared" si="81"/>
        <v>1</v>
      </c>
      <c r="CJ148" s="59">
        <f t="shared" si="82"/>
        <v>0</v>
      </c>
      <c r="CK148" s="59" t="e">
        <f>#REF!+AE148+AG148+AH148+#REF!+#REF!+AQ148+#REF!+AI148+#REF!+AD148+P148+#REF!+#REF!+#REF!+#REF!+#REF!+#REF!+#REF!</f>
        <v>#REF!</v>
      </c>
      <c r="CL148" s="59">
        <f t="shared" si="83"/>
        <v>1</v>
      </c>
      <c r="CN148" s="59">
        <f t="shared" si="84"/>
        <v>1</v>
      </c>
      <c r="CO148" s="59">
        <f t="shared" si="85"/>
        <v>1</v>
      </c>
    </row>
    <row r="149" spans="1:93" s="59" customFormat="1" ht="14.4" x14ac:dyDescent="0.3">
      <c r="A149" s="60" t="s">
        <v>274</v>
      </c>
      <c r="B149" s="60" t="s">
        <v>407</v>
      </c>
      <c r="C149" s="60" t="s">
        <v>417</v>
      </c>
      <c r="D149" s="60" t="s">
        <v>82</v>
      </c>
      <c r="E149" s="60">
        <v>43.571026000000003</v>
      </c>
      <c r="F149" s="60">
        <v>-79.733337000000006</v>
      </c>
      <c r="G149" s="60">
        <v>18.589161793082503</v>
      </c>
      <c r="H149" s="61">
        <v>43655</v>
      </c>
      <c r="I149" s="20">
        <v>0</v>
      </c>
      <c r="J149" s="20">
        <v>0</v>
      </c>
      <c r="K149" s="20">
        <v>0</v>
      </c>
      <c r="L149" s="20">
        <v>0</v>
      </c>
      <c r="M149" s="20">
        <v>0</v>
      </c>
      <c r="N149" s="20">
        <v>0</v>
      </c>
      <c r="O149" s="20">
        <v>0</v>
      </c>
      <c r="P149" s="20">
        <v>0</v>
      </c>
      <c r="Q149" s="20">
        <v>0</v>
      </c>
      <c r="R149" s="20">
        <v>0</v>
      </c>
      <c r="S149" s="20">
        <v>1</v>
      </c>
      <c r="T149" s="20">
        <v>0</v>
      </c>
      <c r="U149" s="20">
        <v>0</v>
      </c>
      <c r="V149" s="20">
        <v>0</v>
      </c>
      <c r="W149" s="20">
        <v>0</v>
      </c>
      <c r="X149" s="20">
        <v>0</v>
      </c>
      <c r="Y149" s="20">
        <v>0</v>
      </c>
      <c r="Z149" s="20">
        <v>0</v>
      </c>
      <c r="AA149" s="20">
        <v>0</v>
      </c>
      <c r="AB149" s="20">
        <v>0</v>
      </c>
      <c r="AC149" s="20">
        <v>0</v>
      </c>
      <c r="AD149" s="20">
        <v>0</v>
      </c>
      <c r="AE149" s="20">
        <v>0</v>
      </c>
      <c r="AF149" s="20">
        <v>0</v>
      </c>
      <c r="AG149" s="20">
        <v>0</v>
      </c>
      <c r="AH149" s="20">
        <v>0</v>
      </c>
      <c r="AI149" s="20">
        <v>0</v>
      </c>
      <c r="AJ149" s="20">
        <v>0</v>
      </c>
      <c r="AK149" s="20">
        <v>0</v>
      </c>
      <c r="AL149" s="20">
        <v>0</v>
      </c>
      <c r="AM149" s="20">
        <v>1</v>
      </c>
      <c r="AN149" s="20">
        <v>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20">
        <v>0</v>
      </c>
      <c r="AW149" s="20">
        <v>0</v>
      </c>
      <c r="AX149" s="20">
        <v>0</v>
      </c>
      <c r="AY149" s="20">
        <v>0</v>
      </c>
      <c r="AZ149" s="20">
        <v>0</v>
      </c>
      <c r="BA149" s="20">
        <v>0</v>
      </c>
      <c r="BB149" s="73"/>
      <c r="BC149" s="73"/>
      <c r="BD149" s="73"/>
      <c r="BE149" s="73"/>
      <c r="BF149" s="73"/>
      <c r="BG149" s="59">
        <f t="shared" si="68"/>
        <v>1</v>
      </c>
      <c r="BH149" s="59">
        <v>4</v>
      </c>
      <c r="BI149" s="59">
        <v>1</v>
      </c>
      <c r="BJ149" s="59">
        <v>6</v>
      </c>
      <c r="BP149" s="59">
        <f t="shared" si="69"/>
        <v>1</v>
      </c>
      <c r="BQ149" s="59">
        <f t="shared" si="70"/>
        <v>0</v>
      </c>
      <c r="BR149" s="59">
        <f t="shared" si="71"/>
        <v>0</v>
      </c>
      <c r="BS149" s="59" t="e">
        <f>#REF!+#REF!+AD149</f>
        <v>#REF!</v>
      </c>
      <c r="BT149" s="59">
        <f t="shared" si="72"/>
        <v>0</v>
      </c>
      <c r="BU149" s="59" t="e">
        <f>#REF!+#REF!+#REF!+#REF!+#REF!+#REF!+#REF!+#REF!+#REF!+#REF!</f>
        <v>#REF!</v>
      </c>
      <c r="BV149" s="59">
        <f t="shared" si="73"/>
        <v>0</v>
      </c>
      <c r="BW149" s="59">
        <f t="shared" si="74"/>
        <v>0</v>
      </c>
      <c r="BX149" s="59">
        <f t="shared" si="75"/>
        <v>0</v>
      </c>
      <c r="BY149" s="59">
        <f t="shared" si="76"/>
        <v>0</v>
      </c>
      <c r="BZ149" s="59">
        <f t="shared" si="77"/>
        <v>0</v>
      </c>
      <c r="CB149" s="59">
        <f t="shared" si="78"/>
        <v>1</v>
      </c>
      <c r="CD149" s="59" t="e">
        <f>AJ149+AK149+AC149+AM149+I149+AL149+#REF!+J149+AE149+AG149+AH149+L149+#REF!+N149+M149+#REF!+AQ149+#REF!+AF149+AI149+#REF!+AN149+AD149+AO149+P149+#REF!+AZ149+#REF!+AP149+#REF!+#REF!+#REF!+#REF!+BA149+#REF!+K149</f>
        <v>#REF!</v>
      </c>
      <c r="CF149" s="59">
        <f t="shared" si="79"/>
        <v>1</v>
      </c>
      <c r="CG149" s="59" t="e">
        <f t="shared" si="80"/>
        <v>#REF!</v>
      </c>
      <c r="CH149" s="59">
        <f t="shared" si="81"/>
        <v>0</v>
      </c>
      <c r="CJ149" s="59">
        <f t="shared" si="82"/>
        <v>1</v>
      </c>
      <c r="CK149" s="59" t="e">
        <f>#REF!+AE149+AG149+AH149+#REF!+#REF!+AQ149+#REF!+AI149+#REF!+AD149+P149+#REF!+#REF!+#REF!+#REF!+#REF!+#REF!+#REF!</f>
        <v>#REF!</v>
      </c>
      <c r="CL149" s="59">
        <f t="shared" si="83"/>
        <v>0</v>
      </c>
      <c r="CN149" s="59">
        <f t="shared" si="84"/>
        <v>1</v>
      </c>
      <c r="CO149" s="59">
        <f t="shared" si="85"/>
        <v>1</v>
      </c>
    </row>
    <row r="150" spans="1:93" s="59" customFormat="1" ht="14.4" x14ac:dyDescent="0.3">
      <c r="A150" s="60" t="s">
        <v>274</v>
      </c>
      <c r="B150" s="60" t="s">
        <v>407</v>
      </c>
      <c r="C150" s="60" t="s">
        <v>417</v>
      </c>
      <c r="D150" s="60" t="s">
        <v>83</v>
      </c>
      <c r="E150" s="60">
        <v>43.571026000000003</v>
      </c>
      <c r="F150" s="60">
        <v>-79.733337000000006</v>
      </c>
      <c r="G150" s="60">
        <v>18.589161793082503</v>
      </c>
      <c r="H150" s="61">
        <v>43655</v>
      </c>
      <c r="I150" s="20">
        <v>0</v>
      </c>
      <c r="J150" s="20">
        <v>0</v>
      </c>
      <c r="K150" s="20">
        <v>0</v>
      </c>
      <c r="L150" s="20">
        <v>0</v>
      </c>
      <c r="M150" s="20">
        <v>0</v>
      </c>
      <c r="N150" s="20">
        <v>0</v>
      </c>
      <c r="O150" s="20">
        <v>0</v>
      </c>
      <c r="P150" s="20">
        <v>0</v>
      </c>
      <c r="Q150" s="20">
        <v>0</v>
      </c>
      <c r="R150" s="20">
        <v>0</v>
      </c>
      <c r="S150" s="20">
        <v>0</v>
      </c>
      <c r="T150" s="20">
        <v>0</v>
      </c>
      <c r="U150" s="20">
        <v>0</v>
      </c>
      <c r="V150" s="20">
        <v>0</v>
      </c>
      <c r="W150" s="20">
        <v>0</v>
      </c>
      <c r="X150" s="20">
        <v>0</v>
      </c>
      <c r="Y150" s="20">
        <v>0</v>
      </c>
      <c r="Z150" s="20">
        <v>0</v>
      </c>
      <c r="AA150" s="20">
        <v>0</v>
      </c>
      <c r="AB150" s="20">
        <v>0</v>
      </c>
      <c r="AC150" s="20">
        <v>0</v>
      </c>
      <c r="AD150" s="20">
        <v>0</v>
      </c>
      <c r="AE150" s="20">
        <v>0</v>
      </c>
      <c r="AF150" s="20">
        <v>0</v>
      </c>
      <c r="AG150" s="20">
        <v>0</v>
      </c>
      <c r="AH150" s="20">
        <v>0</v>
      </c>
      <c r="AI150" s="20">
        <v>1</v>
      </c>
      <c r="AJ150" s="20">
        <v>0</v>
      </c>
      <c r="AK150" s="20">
        <v>0</v>
      </c>
      <c r="AL150" s="20">
        <v>0</v>
      </c>
      <c r="AM150" s="20">
        <v>0</v>
      </c>
      <c r="AN150" s="20">
        <v>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20">
        <v>0</v>
      </c>
      <c r="AW150" s="20">
        <v>0</v>
      </c>
      <c r="AX150" s="20">
        <v>0</v>
      </c>
      <c r="AY150" s="20">
        <v>0</v>
      </c>
      <c r="AZ150" s="20">
        <v>0</v>
      </c>
      <c r="BA150" s="20">
        <v>0</v>
      </c>
      <c r="BB150" s="73"/>
      <c r="BC150" s="73"/>
      <c r="BD150" s="73"/>
      <c r="BE150" s="73"/>
      <c r="BF150" s="73"/>
      <c r="BG150" s="59">
        <f t="shared" si="68"/>
        <v>0</v>
      </c>
      <c r="BH150" s="59">
        <v>2</v>
      </c>
      <c r="BI150" s="59">
        <v>0</v>
      </c>
      <c r="BJ150" s="59">
        <v>2</v>
      </c>
      <c r="BP150" s="59">
        <f t="shared" si="69"/>
        <v>0</v>
      </c>
      <c r="BQ150" s="59">
        <f t="shared" si="70"/>
        <v>0</v>
      </c>
      <c r="BR150" s="59">
        <f t="shared" si="71"/>
        <v>0</v>
      </c>
      <c r="BS150" s="59" t="e">
        <f>#REF!+#REF!+AD150</f>
        <v>#REF!</v>
      </c>
      <c r="BT150" s="59">
        <f t="shared" si="72"/>
        <v>0</v>
      </c>
      <c r="BU150" s="59" t="e">
        <f>#REF!+#REF!+#REF!+#REF!+#REF!+#REF!+#REF!+#REF!+#REF!+#REF!</f>
        <v>#REF!</v>
      </c>
      <c r="BV150" s="59">
        <f t="shared" si="73"/>
        <v>0</v>
      </c>
      <c r="BW150" s="59">
        <f t="shared" si="74"/>
        <v>0</v>
      </c>
      <c r="BX150" s="59">
        <f t="shared" si="75"/>
        <v>0</v>
      </c>
      <c r="BY150" s="59">
        <f t="shared" si="76"/>
        <v>0</v>
      </c>
      <c r="BZ150" s="59">
        <f t="shared" si="77"/>
        <v>1</v>
      </c>
      <c r="CB150" s="59">
        <f t="shared" si="78"/>
        <v>0</v>
      </c>
      <c r="CD150" s="59" t="e">
        <f>AJ150+AK150+AC150+AM150+I150+AL150+#REF!+J150+AE150+AG150+AH150+L150+#REF!+N150+M150+#REF!+AQ150+#REF!+AF150+AI150+#REF!+AN150+AD150+AO150+P150+#REF!+AZ150+#REF!+AP150+#REF!+#REF!+#REF!+#REF!+BA150+#REF!+K150</f>
        <v>#REF!</v>
      </c>
      <c r="CF150" s="59">
        <f t="shared" si="79"/>
        <v>0</v>
      </c>
      <c r="CG150" s="59" t="e">
        <f t="shared" si="80"/>
        <v>#REF!</v>
      </c>
      <c r="CH150" s="59">
        <f t="shared" si="81"/>
        <v>0</v>
      </c>
      <c r="CJ150" s="59">
        <f t="shared" si="82"/>
        <v>0</v>
      </c>
      <c r="CK150" s="59" t="e">
        <f>#REF!+AE150+AG150+AH150+#REF!+#REF!+AQ150+#REF!+AI150+#REF!+AD150+P150+#REF!+#REF!+#REF!+#REF!+#REF!+#REF!+#REF!</f>
        <v>#REF!</v>
      </c>
      <c r="CL150" s="59">
        <f t="shared" si="83"/>
        <v>0</v>
      </c>
      <c r="CN150" s="59">
        <f t="shared" si="84"/>
        <v>1</v>
      </c>
      <c r="CO150" s="59">
        <f t="shared" si="85"/>
        <v>1</v>
      </c>
    </row>
    <row r="151" spans="1:93" s="59" customFormat="1" ht="14.4" x14ac:dyDescent="0.3">
      <c r="A151" s="60" t="s">
        <v>273</v>
      </c>
      <c r="B151" s="60" t="s">
        <v>408</v>
      </c>
      <c r="C151" s="60" t="s">
        <v>417</v>
      </c>
      <c r="D151" s="60" t="s">
        <v>79</v>
      </c>
      <c r="E151" s="60">
        <v>43.564655000000002</v>
      </c>
      <c r="F151" s="60">
        <v>-79.720468999999994</v>
      </c>
      <c r="G151" s="60">
        <v>18.129729041860788</v>
      </c>
      <c r="H151" s="61">
        <v>43655</v>
      </c>
      <c r="I151" s="20">
        <v>0</v>
      </c>
      <c r="J151" s="20">
        <v>0</v>
      </c>
      <c r="K151" s="20">
        <v>0</v>
      </c>
      <c r="L151" s="20">
        <v>0</v>
      </c>
      <c r="M151" s="20">
        <v>0</v>
      </c>
      <c r="N151" s="20">
        <v>0</v>
      </c>
      <c r="O151" s="20">
        <v>0</v>
      </c>
      <c r="P151" s="20">
        <v>0</v>
      </c>
      <c r="Q151" s="20">
        <v>0</v>
      </c>
      <c r="R151" s="20">
        <v>0</v>
      </c>
      <c r="S151" s="20">
        <v>0</v>
      </c>
      <c r="T151" s="20">
        <v>0</v>
      </c>
      <c r="U151" s="20">
        <v>0</v>
      </c>
      <c r="V151" s="20">
        <v>0</v>
      </c>
      <c r="W151" s="20">
        <v>0</v>
      </c>
      <c r="X151" s="20">
        <v>0</v>
      </c>
      <c r="Y151" s="20">
        <v>0</v>
      </c>
      <c r="Z151" s="20">
        <v>0</v>
      </c>
      <c r="AA151" s="20">
        <v>0</v>
      </c>
      <c r="AB151" s="20">
        <v>0</v>
      </c>
      <c r="AC151" s="20">
        <v>0</v>
      </c>
      <c r="AD151" s="20">
        <v>0</v>
      </c>
      <c r="AE151" s="20">
        <v>0</v>
      </c>
      <c r="AF151" s="20">
        <v>0</v>
      </c>
      <c r="AG151" s="20">
        <v>0</v>
      </c>
      <c r="AH151" s="20">
        <v>0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20">
        <v>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20">
        <v>0</v>
      </c>
      <c r="AW151" s="20">
        <v>0</v>
      </c>
      <c r="AX151" s="20">
        <v>0</v>
      </c>
      <c r="AY151" s="20">
        <v>0</v>
      </c>
      <c r="AZ151" s="20">
        <v>0</v>
      </c>
      <c r="BA151" s="20">
        <v>0</v>
      </c>
      <c r="BB151" s="73"/>
      <c r="BC151" s="73"/>
      <c r="BD151" s="73"/>
      <c r="BE151" s="73"/>
      <c r="BF151" s="73"/>
      <c r="BG151" s="59">
        <f t="shared" si="68"/>
        <v>2</v>
      </c>
      <c r="BH151" s="59">
        <v>2</v>
      </c>
      <c r="BI151" s="59">
        <v>2</v>
      </c>
      <c r="BJ151" s="59">
        <v>6</v>
      </c>
      <c r="BP151" s="59">
        <f t="shared" si="69"/>
        <v>0</v>
      </c>
      <c r="BQ151" s="59">
        <f t="shared" si="70"/>
        <v>0</v>
      </c>
      <c r="BR151" s="59">
        <f t="shared" si="71"/>
        <v>0</v>
      </c>
      <c r="BS151" s="59" t="e">
        <f>#REF!+#REF!+AD151</f>
        <v>#REF!</v>
      </c>
      <c r="BT151" s="59">
        <f t="shared" si="72"/>
        <v>0</v>
      </c>
      <c r="BU151" s="59" t="e">
        <f>#REF!+#REF!+#REF!+#REF!+#REF!+#REF!+#REF!+#REF!+#REF!+#REF!</f>
        <v>#REF!</v>
      </c>
      <c r="BV151" s="59">
        <f t="shared" si="73"/>
        <v>0</v>
      </c>
      <c r="BW151" s="59">
        <f t="shared" si="74"/>
        <v>0</v>
      </c>
      <c r="BX151" s="59">
        <f t="shared" si="75"/>
        <v>0</v>
      </c>
      <c r="BY151" s="59">
        <f t="shared" si="76"/>
        <v>0</v>
      </c>
      <c r="BZ151" s="59">
        <f t="shared" si="77"/>
        <v>0</v>
      </c>
      <c r="CB151" s="59">
        <f t="shared" si="78"/>
        <v>0</v>
      </c>
      <c r="CD151" s="59" t="e">
        <f>AJ151+AK151+AC151+AM151+I151+AL151+#REF!+J151+AE151+AG151+AH151+L151+#REF!+N151+M151+#REF!+AQ151+#REF!+AF151+AI151+#REF!+AN151+AD151+AO151+P151+#REF!+AZ151+#REF!+AP151+#REF!+#REF!+#REF!+#REF!+BA151+#REF!+K151</f>
        <v>#REF!</v>
      </c>
      <c r="CF151" s="59">
        <f t="shared" si="79"/>
        <v>0</v>
      </c>
      <c r="CG151" s="59" t="e">
        <f t="shared" si="80"/>
        <v>#REF!</v>
      </c>
      <c r="CH151" s="59">
        <f t="shared" si="81"/>
        <v>0</v>
      </c>
      <c r="CJ151" s="59">
        <f t="shared" si="82"/>
        <v>0</v>
      </c>
      <c r="CK151" s="59" t="e">
        <f>#REF!+AE151+AG151+AH151+#REF!+#REF!+AQ151+#REF!+AI151+#REF!+AD151+P151+#REF!+#REF!+#REF!+#REF!+#REF!+#REF!+#REF!</f>
        <v>#REF!</v>
      </c>
      <c r="CL151" s="59">
        <f t="shared" si="83"/>
        <v>0</v>
      </c>
      <c r="CN151" s="59">
        <f t="shared" si="84"/>
        <v>0</v>
      </c>
      <c r="CO151" s="59">
        <f t="shared" si="85"/>
        <v>0</v>
      </c>
    </row>
    <row r="152" spans="1:93" s="59" customFormat="1" ht="14.4" x14ac:dyDescent="0.3">
      <c r="A152" s="60" t="s">
        <v>312</v>
      </c>
      <c r="B152" s="60" t="s">
        <v>409</v>
      </c>
      <c r="C152" s="60" t="s">
        <v>417</v>
      </c>
      <c r="D152" s="60" t="s">
        <v>79</v>
      </c>
      <c r="E152" s="60">
        <v>43.578899999999997</v>
      </c>
      <c r="F152" s="60">
        <v>-79.713397999999998</v>
      </c>
      <c r="G152" s="60">
        <v>17.47081032053967</v>
      </c>
      <c r="H152" s="61">
        <v>43664</v>
      </c>
      <c r="I152" s="20">
        <v>0</v>
      </c>
      <c r="J152" s="20">
        <v>0</v>
      </c>
      <c r="K152" s="20">
        <v>1</v>
      </c>
      <c r="L152" s="20">
        <v>0</v>
      </c>
      <c r="M152" s="20">
        <v>0</v>
      </c>
      <c r="N152" s="20">
        <v>0</v>
      </c>
      <c r="O152" s="20">
        <v>0</v>
      </c>
      <c r="P152" s="20">
        <v>0</v>
      </c>
      <c r="Q152" s="20">
        <v>0</v>
      </c>
      <c r="R152" s="20">
        <v>0</v>
      </c>
      <c r="S152" s="20">
        <v>0</v>
      </c>
      <c r="T152" s="20">
        <v>0</v>
      </c>
      <c r="U152" s="20">
        <v>0</v>
      </c>
      <c r="V152" s="20">
        <v>0</v>
      </c>
      <c r="W152" s="20">
        <v>0</v>
      </c>
      <c r="X152" s="20">
        <v>0</v>
      </c>
      <c r="Y152" s="20">
        <v>0</v>
      </c>
      <c r="Z152" s="20">
        <v>0</v>
      </c>
      <c r="AA152" s="20">
        <v>0</v>
      </c>
      <c r="AB152" s="20">
        <v>1</v>
      </c>
      <c r="AC152" s="20">
        <v>0</v>
      </c>
      <c r="AD152" s="20">
        <v>0</v>
      </c>
      <c r="AE152" s="20">
        <v>0</v>
      </c>
      <c r="AF152" s="20">
        <v>0</v>
      </c>
      <c r="AG152" s="20">
        <v>0</v>
      </c>
      <c r="AH152" s="20"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1</v>
      </c>
      <c r="AN152" s="20">
        <v>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20">
        <v>0</v>
      </c>
      <c r="AW152" s="20">
        <v>0</v>
      </c>
      <c r="AX152" s="20">
        <v>0</v>
      </c>
      <c r="AY152" s="20">
        <v>0</v>
      </c>
      <c r="AZ152" s="20">
        <v>0</v>
      </c>
      <c r="BA152" s="20">
        <v>0</v>
      </c>
      <c r="BB152" s="73"/>
      <c r="BC152" s="73"/>
      <c r="BD152" s="73"/>
      <c r="BE152" s="73"/>
      <c r="BF152" s="73"/>
      <c r="BG152" s="59">
        <f t="shared" si="68"/>
        <v>0</v>
      </c>
      <c r="BH152" s="59">
        <v>2</v>
      </c>
      <c r="BI152" s="59">
        <v>2</v>
      </c>
      <c r="BJ152" s="59">
        <v>4</v>
      </c>
      <c r="BP152" s="59">
        <f t="shared" si="69"/>
        <v>1</v>
      </c>
      <c r="BQ152" s="59">
        <f t="shared" si="70"/>
        <v>0</v>
      </c>
      <c r="BR152" s="59">
        <f t="shared" si="71"/>
        <v>0</v>
      </c>
      <c r="BS152" s="59" t="e">
        <f>#REF!+#REF!+AD152</f>
        <v>#REF!</v>
      </c>
      <c r="BT152" s="59">
        <f t="shared" si="72"/>
        <v>1</v>
      </c>
      <c r="BU152" s="59" t="e">
        <f>#REF!+#REF!+#REF!+#REF!+#REF!+#REF!+#REF!+#REF!+#REF!+#REF!</f>
        <v>#REF!</v>
      </c>
      <c r="BV152" s="59">
        <f t="shared" si="73"/>
        <v>0</v>
      </c>
      <c r="BW152" s="59">
        <f t="shared" si="74"/>
        <v>0</v>
      </c>
      <c r="BX152" s="59">
        <f t="shared" si="75"/>
        <v>0</v>
      </c>
      <c r="BY152" s="59">
        <f t="shared" si="76"/>
        <v>0</v>
      </c>
      <c r="BZ152" s="59">
        <f t="shared" si="77"/>
        <v>0</v>
      </c>
      <c r="CB152" s="59">
        <f t="shared" si="78"/>
        <v>1</v>
      </c>
      <c r="CD152" s="59" t="e">
        <f>AJ152+AK152+AC152+AM152+I152+AL152+#REF!+J152+AE152+AG152+AH152+L152+#REF!+N152+M152+#REF!+AQ152+#REF!+AF152+AI152+#REF!+AN152+AD152+AO152+P152+#REF!+AZ152+#REF!+AP152+#REF!+#REF!+#REF!+#REF!+BA152+#REF!+K152</f>
        <v>#REF!</v>
      </c>
      <c r="CF152" s="59">
        <f t="shared" si="79"/>
        <v>2</v>
      </c>
      <c r="CG152" s="59" t="e">
        <f t="shared" si="80"/>
        <v>#REF!</v>
      </c>
      <c r="CH152" s="59">
        <f t="shared" si="81"/>
        <v>0</v>
      </c>
      <c r="CJ152" s="59">
        <f t="shared" si="82"/>
        <v>2</v>
      </c>
      <c r="CK152" s="59" t="e">
        <f>#REF!+AE152+AG152+AH152+#REF!+#REF!+AQ152+#REF!+AI152+#REF!+AD152+P152+#REF!+#REF!+#REF!+#REF!+#REF!+#REF!+#REF!</f>
        <v>#REF!</v>
      </c>
      <c r="CL152" s="59">
        <f t="shared" si="83"/>
        <v>0</v>
      </c>
      <c r="CN152" s="59">
        <f t="shared" si="84"/>
        <v>2</v>
      </c>
      <c r="CO152" s="59">
        <f t="shared" si="85"/>
        <v>2</v>
      </c>
    </row>
    <row r="153" spans="1:93" s="59" customFormat="1" ht="14.4" x14ac:dyDescent="0.3">
      <c r="A153" s="60" t="s">
        <v>312</v>
      </c>
      <c r="B153" s="60" t="s">
        <v>409</v>
      </c>
      <c r="C153" s="60" t="s">
        <v>417</v>
      </c>
      <c r="D153" s="60" t="s">
        <v>82</v>
      </c>
      <c r="E153" s="60">
        <v>43.578899999999997</v>
      </c>
      <c r="F153" s="60">
        <v>-79.713397999999998</v>
      </c>
      <c r="G153" s="60">
        <v>17.47081032053967</v>
      </c>
      <c r="H153" s="61">
        <v>43664</v>
      </c>
      <c r="I153" s="20">
        <v>0</v>
      </c>
      <c r="J153" s="20">
        <v>0</v>
      </c>
      <c r="K153" s="20">
        <v>0</v>
      </c>
      <c r="L153" s="20">
        <v>0</v>
      </c>
      <c r="M153" s="20">
        <v>0</v>
      </c>
      <c r="N153" s="20">
        <v>0</v>
      </c>
      <c r="O153" s="20">
        <v>0</v>
      </c>
      <c r="P153" s="20">
        <v>0</v>
      </c>
      <c r="Q153" s="20">
        <v>0</v>
      </c>
      <c r="R153" s="20">
        <v>0</v>
      </c>
      <c r="S153" s="20">
        <v>0</v>
      </c>
      <c r="T153" s="20">
        <v>0</v>
      </c>
      <c r="U153" s="20">
        <v>0</v>
      </c>
      <c r="V153" s="20">
        <v>0</v>
      </c>
      <c r="W153" s="20">
        <v>0</v>
      </c>
      <c r="X153" s="20">
        <v>0</v>
      </c>
      <c r="Y153" s="20">
        <v>0</v>
      </c>
      <c r="Z153" s="20">
        <v>0</v>
      </c>
      <c r="AA153" s="20">
        <v>0</v>
      </c>
      <c r="AB153" s="20">
        <v>0</v>
      </c>
      <c r="AC153" s="20">
        <v>0</v>
      </c>
      <c r="AD153" s="20">
        <v>0</v>
      </c>
      <c r="AE153" s="20">
        <v>0</v>
      </c>
      <c r="AF153" s="20">
        <v>0</v>
      </c>
      <c r="AG153" s="20">
        <v>0</v>
      </c>
      <c r="AH153" s="20">
        <v>0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20">
        <v>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20">
        <v>0</v>
      </c>
      <c r="AW153" s="20">
        <v>0</v>
      </c>
      <c r="AX153" s="20">
        <v>0</v>
      </c>
      <c r="AY153" s="20">
        <v>0</v>
      </c>
      <c r="AZ153" s="20">
        <v>0</v>
      </c>
      <c r="BA153" s="20">
        <v>0</v>
      </c>
      <c r="BB153" s="73"/>
      <c r="BC153" s="73"/>
      <c r="BD153" s="73"/>
      <c r="BE153" s="73"/>
      <c r="BF153" s="73"/>
      <c r="BG153" s="59">
        <f t="shared" si="68"/>
        <v>1</v>
      </c>
      <c r="BH153" s="59">
        <v>1</v>
      </c>
      <c r="BI153" s="59">
        <v>0</v>
      </c>
      <c r="BJ153" s="59">
        <v>2</v>
      </c>
      <c r="BL153" s="59" t="s">
        <v>218</v>
      </c>
      <c r="BP153" s="59">
        <f t="shared" si="69"/>
        <v>0</v>
      </c>
      <c r="BQ153" s="59">
        <f t="shared" si="70"/>
        <v>0</v>
      </c>
      <c r="BR153" s="59">
        <f t="shared" si="71"/>
        <v>0</v>
      </c>
      <c r="BS153" s="59" t="e">
        <f>#REF!+#REF!+AD153</f>
        <v>#REF!</v>
      </c>
      <c r="BT153" s="59">
        <f t="shared" si="72"/>
        <v>0</v>
      </c>
      <c r="BU153" s="59" t="e">
        <f>#REF!+#REF!+#REF!+#REF!+#REF!+#REF!+#REF!+#REF!+#REF!+#REF!</f>
        <v>#REF!</v>
      </c>
      <c r="BV153" s="59">
        <f t="shared" si="73"/>
        <v>0</v>
      </c>
      <c r="BW153" s="59">
        <f t="shared" si="74"/>
        <v>0</v>
      </c>
      <c r="BX153" s="59">
        <f t="shared" si="75"/>
        <v>0</v>
      </c>
      <c r="BY153" s="59">
        <f t="shared" si="76"/>
        <v>0</v>
      </c>
      <c r="BZ153" s="59">
        <f t="shared" si="77"/>
        <v>0</v>
      </c>
      <c r="CB153" s="59">
        <f t="shared" si="78"/>
        <v>0</v>
      </c>
      <c r="CD153" s="59" t="e">
        <f>AJ153+AK153+AC153+AM153+I153+AL153+#REF!+J153+AE153+AG153+AH153+L153+#REF!+N153+M153+#REF!+AQ153+#REF!+AF153+AI153+#REF!+AN153+AD153+AO153+P153+#REF!+AZ153+#REF!+AP153+#REF!+#REF!+#REF!+#REF!+BA153+#REF!+K153</f>
        <v>#REF!</v>
      </c>
      <c r="CF153" s="59">
        <f t="shared" si="79"/>
        <v>0</v>
      </c>
      <c r="CG153" s="59" t="e">
        <f t="shared" si="80"/>
        <v>#REF!</v>
      </c>
      <c r="CH153" s="59">
        <f t="shared" si="81"/>
        <v>0</v>
      </c>
      <c r="CJ153" s="59">
        <f t="shared" si="82"/>
        <v>0</v>
      </c>
      <c r="CK153" s="59" t="e">
        <f>#REF!+AE153+AG153+AH153+#REF!+#REF!+AQ153+#REF!+AI153+#REF!+AD153+P153+#REF!+#REF!+#REF!+#REF!+#REF!+#REF!+#REF!</f>
        <v>#REF!</v>
      </c>
      <c r="CL153" s="59">
        <f t="shared" si="83"/>
        <v>0</v>
      </c>
      <c r="CN153" s="59">
        <f t="shared" si="84"/>
        <v>0</v>
      </c>
      <c r="CO153" s="59">
        <f t="shared" si="85"/>
        <v>0</v>
      </c>
    </row>
    <row r="154" spans="1:93" s="59" customFormat="1" ht="14.4" x14ac:dyDescent="0.3">
      <c r="A154" s="60" t="s">
        <v>312</v>
      </c>
      <c r="B154" s="60" t="s">
        <v>409</v>
      </c>
      <c r="C154" s="60" t="s">
        <v>417</v>
      </c>
      <c r="D154" s="60" t="s">
        <v>83</v>
      </c>
      <c r="E154" s="60">
        <v>43.578899999999997</v>
      </c>
      <c r="F154" s="60">
        <v>-79.713397999999998</v>
      </c>
      <c r="G154" s="60">
        <v>17.47081032053967</v>
      </c>
      <c r="H154" s="61">
        <v>43664</v>
      </c>
      <c r="I154" s="20">
        <v>0</v>
      </c>
      <c r="J154" s="20">
        <v>0</v>
      </c>
      <c r="K154" s="20">
        <v>0</v>
      </c>
      <c r="L154" s="20">
        <v>0</v>
      </c>
      <c r="M154" s="20">
        <v>0</v>
      </c>
      <c r="N154" s="20">
        <v>0</v>
      </c>
      <c r="O154" s="20">
        <v>0</v>
      </c>
      <c r="P154" s="20">
        <v>0</v>
      </c>
      <c r="Q154" s="20">
        <v>0</v>
      </c>
      <c r="R154" s="20">
        <v>0</v>
      </c>
      <c r="S154" s="20">
        <v>0</v>
      </c>
      <c r="T154" s="20">
        <v>0</v>
      </c>
      <c r="U154" s="20">
        <v>0</v>
      </c>
      <c r="V154" s="20">
        <v>0</v>
      </c>
      <c r="W154" s="20">
        <v>0</v>
      </c>
      <c r="X154" s="20">
        <v>0</v>
      </c>
      <c r="Y154" s="20">
        <v>0</v>
      </c>
      <c r="Z154" s="20">
        <v>0</v>
      </c>
      <c r="AA154" s="20">
        <v>0</v>
      </c>
      <c r="AB154" s="20">
        <v>0</v>
      </c>
      <c r="AC154" s="20">
        <v>0</v>
      </c>
      <c r="AD154" s="20">
        <v>0</v>
      </c>
      <c r="AE154" s="20">
        <v>0</v>
      </c>
      <c r="AF154" s="20">
        <v>0</v>
      </c>
      <c r="AG154" s="20">
        <v>0</v>
      </c>
      <c r="AH154" s="20">
        <v>0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20">
        <v>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20">
        <v>0</v>
      </c>
      <c r="AW154" s="20">
        <v>0</v>
      </c>
      <c r="AX154" s="20">
        <v>0</v>
      </c>
      <c r="AY154" s="20">
        <v>0</v>
      </c>
      <c r="AZ154" s="20">
        <v>0</v>
      </c>
      <c r="BA154" s="20">
        <v>0</v>
      </c>
      <c r="BB154" s="73"/>
      <c r="BC154" s="73"/>
      <c r="BD154" s="73"/>
      <c r="BE154" s="73"/>
      <c r="BF154" s="73"/>
      <c r="BG154" s="59">
        <f t="shared" si="68"/>
        <v>1</v>
      </c>
      <c r="BH154" s="59">
        <v>4</v>
      </c>
      <c r="BI154" s="59">
        <v>2</v>
      </c>
      <c r="BJ154" s="59">
        <v>7</v>
      </c>
      <c r="BL154" s="59" t="s">
        <v>220</v>
      </c>
      <c r="BP154" s="59">
        <f t="shared" si="69"/>
        <v>0</v>
      </c>
      <c r="BQ154" s="59">
        <f t="shared" si="70"/>
        <v>0</v>
      </c>
      <c r="BR154" s="59">
        <f t="shared" si="71"/>
        <v>0</v>
      </c>
      <c r="BS154" s="59" t="e">
        <f>#REF!+#REF!+AD154</f>
        <v>#REF!</v>
      </c>
      <c r="BT154" s="59">
        <f t="shared" si="72"/>
        <v>0</v>
      </c>
      <c r="BU154" s="59" t="e">
        <f>#REF!+#REF!+#REF!+#REF!+#REF!+#REF!+#REF!+#REF!+#REF!+#REF!</f>
        <v>#REF!</v>
      </c>
      <c r="BV154" s="59">
        <f t="shared" si="73"/>
        <v>0</v>
      </c>
      <c r="BW154" s="59">
        <f t="shared" si="74"/>
        <v>0</v>
      </c>
      <c r="BX154" s="59">
        <f t="shared" si="75"/>
        <v>0</v>
      </c>
      <c r="BY154" s="59">
        <f t="shared" si="76"/>
        <v>0</v>
      </c>
      <c r="BZ154" s="59">
        <f t="shared" si="77"/>
        <v>0</v>
      </c>
      <c r="CB154" s="59">
        <f t="shared" si="78"/>
        <v>0</v>
      </c>
      <c r="CD154" s="59" t="e">
        <f>AJ154+AK154+AC154+AM154+I154+AL154+#REF!+J154+AE154+AG154+AH154+L154+#REF!+N154+M154+#REF!+AQ154+#REF!+AF154+AI154+#REF!+AN154+AD154+AO154+P154+#REF!+AZ154+#REF!+AP154+#REF!+#REF!+#REF!+#REF!+BA154+#REF!+K154</f>
        <v>#REF!</v>
      </c>
      <c r="CF154" s="59">
        <f t="shared" si="79"/>
        <v>0</v>
      </c>
      <c r="CG154" s="59" t="e">
        <f t="shared" si="80"/>
        <v>#REF!</v>
      </c>
      <c r="CH154" s="59">
        <f t="shared" si="81"/>
        <v>0</v>
      </c>
      <c r="CJ154" s="59">
        <f t="shared" si="82"/>
        <v>0</v>
      </c>
      <c r="CK154" s="59" t="e">
        <f>#REF!+AE154+AG154+AH154+#REF!+#REF!+AQ154+#REF!+AI154+#REF!+AD154+P154+#REF!+#REF!+#REF!+#REF!+#REF!+#REF!+#REF!</f>
        <v>#REF!</v>
      </c>
      <c r="CL154" s="59">
        <f t="shared" si="83"/>
        <v>0</v>
      </c>
      <c r="CN154" s="59">
        <f t="shared" si="84"/>
        <v>0</v>
      </c>
      <c r="CO154" s="59">
        <f t="shared" si="85"/>
        <v>0</v>
      </c>
    </row>
    <row r="155" spans="1:93" s="59" customFormat="1" ht="14.4" x14ac:dyDescent="0.3">
      <c r="A155" s="60" t="s">
        <v>275</v>
      </c>
      <c r="B155" s="60" t="s">
        <v>410</v>
      </c>
      <c r="C155" s="60" t="s">
        <v>417</v>
      </c>
      <c r="D155" s="60" t="s">
        <v>79</v>
      </c>
      <c r="E155" s="60">
        <v>43.554563999999999</v>
      </c>
      <c r="F155" s="60">
        <v>-79.756833999999998</v>
      </c>
      <c r="G155" s="60">
        <v>20.079379322885636</v>
      </c>
      <c r="H155" s="61">
        <v>43655</v>
      </c>
      <c r="I155" s="20">
        <v>0</v>
      </c>
      <c r="J155" s="20">
        <v>0</v>
      </c>
      <c r="K155" s="20">
        <v>0</v>
      </c>
      <c r="L155" s="20">
        <v>0</v>
      </c>
      <c r="M155" s="20">
        <v>0</v>
      </c>
      <c r="N155" s="20">
        <v>0</v>
      </c>
      <c r="O155" s="20">
        <v>0</v>
      </c>
      <c r="P155" s="20">
        <v>0</v>
      </c>
      <c r="Q155" s="20">
        <v>0</v>
      </c>
      <c r="R155" s="20">
        <v>0</v>
      </c>
      <c r="S155" s="20">
        <v>0</v>
      </c>
      <c r="T155" s="20">
        <v>0</v>
      </c>
      <c r="U155" s="20">
        <v>0</v>
      </c>
      <c r="V155" s="20">
        <v>3</v>
      </c>
      <c r="W155" s="20">
        <v>0</v>
      </c>
      <c r="X155" s="20">
        <v>0</v>
      </c>
      <c r="Y155" s="20">
        <v>0</v>
      </c>
      <c r="Z155" s="20">
        <v>0</v>
      </c>
      <c r="AA155" s="20">
        <v>0</v>
      </c>
      <c r="AB155" s="20">
        <v>0</v>
      </c>
      <c r="AC155" s="20">
        <v>0</v>
      </c>
      <c r="AD155" s="20">
        <v>0</v>
      </c>
      <c r="AE155" s="20">
        <v>0</v>
      </c>
      <c r="AF155" s="20">
        <v>0</v>
      </c>
      <c r="AG155" s="20">
        <v>0</v>
      </c>
      <c r="AH155" s="20">
        <v>0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20">
        <v>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20">
        <v>0</v>
      </c>
      <c r="AW155" s="20">
        <v>0</v>
      </c>
      <c r="AX155" s="20">
        <v>0</v>
      </c>
      <c r="AY155" s="20">
        <v>0</v>
      </c>
      <c r="AZ155" s="20">
        <v>0</v>
      </c>
      <c r="BA155" s="20">
        <v>0</v>
      </c>
      <c r="BB155" s="73"/>
      <c r="BC155" s="73"/>
      <c r="BD155" s="73"/>
      <c r="BE155" s="73"/>
      <c r="BF155" s="73"/>
      <c r="BG155" s="59">
        <f t="shared" si="68"/>
        <v>0</v>
      </c>
      <c r="BH155" s="59">
        <v>2</v>
      </c>
      <c r="BI155" s="59">
        <v>3</v>
      </c>
      <c r="BJ155" s="59">
        <v>5</v>
      </c>
      <c r="BL155" s="59" t="s">
        <v>221</v>
      </c>
      <c r="BP155" s="59">
        <f t="shared" si="69"/>
        <v>0</v>
      </c>
      <c r="BQ155" s="59">
        <f t="shared" si="70"/>
        <v>0</v>
      </c>
      <c r="BR155" s="59">
        <f t="shared" si="71"/>
        <v>0</v>
      </c>
      <c r="BS155" s="59" t="e">
        <f>#REF!+#REF!+AD155</f>
        <v>#REF!</v>
      </c>
      <c r="BT155" s="59">
        <f t="shared" si="72"/>
        <v>0</v>
      </c>
      <c r="BU155" s="59" t="e">
        <f>#REF!+#REF!+#REF!+#REF!+#REF!+#REF!+#REF!+#REF!+#REF!+#REF!</f>
        <v>#REF!</v>
      </c>
      <c r="BV155" s="59">
        <f t="shared" si="73"/>
        <v>0</v>
      </c>
      <c r="BW155" s="59">
        <f t="shared" si="74"/>
        <v>0</v>
      </c>
      <c r="BX155" s="59">
        <f t="shared" si="75"/>
        <v>0</v>
      </c>
      <c r="BY155" s="59">
        <f t="shared" si="76"/>
        <v>0</v>
      </c>
      <c r="BZ155" s="59">
        <f t="shared" si="77"/>
        <v>0</v>
      </c>
      <c r="CB155" s="59">
        <f t="shared" si="78"/>
        <v>0</v>
      </c>
      <c r="CD155" s="59" t="e">
        <f>AJ155+AK155+AC155+AM155+I155+AL155+#REF!+J155+AE155+AG155+AH155+L155+#REF!+N155+M155+#REF!+AQ155+#REF!+AF155+AI155+#REF!+AN155+AD155+AO155+P155+#REF!+AZ155+#REF!+AP155+#REF!+#REF!+#REF!+#REF!+BA155+#REF!+K155</f>
        <v>#REF!</v>
      </c>
      <c r="CF155" s="59">
        <f t="shared" si="79"/>
        <v>0</v>
      </c>
      <c r="CG155" s="59" t="e">
        <f t="shared" si="80"/>
        <v>#REF!</v>
      </c>
      <c r="CH155" s="59">
        <f t="shared" si="81"/>
        <v>0</v>
      </c>
      <c r="CJ155" s="59">
        <f t="shared" si="82"/>
        <v>0</v>
      </c>
      <c r="CK155" s="59" t="e">
        <f>#REF!+AE155+AG155+AH155+#REF!+#REF!+AQ155+#REF!+AI155+#REF!+AD155+P155+#REF!+#REF!+#REF!+#REF!+#REF!+#REF!+#REF!</f>
        <v>#REF!</v>
      </c>
      <c r="CL155" s="59">
        <f t="shared" si="83"/>
        <v>0</v>
      </c>
      <c r="CN155" s="59">
        <f t="shared" si="84"/>
        <v>0</v>
      </c>
      <c r="CO155" s="59">
        <f t="shared" si="85"/>
        <v>0</v>
      </c>
    </row>
    <row r="156" spans="1:93" s="59" customFormat="1" ht="14.4" x14ac:dyDescent="0.3">
      <c r="A156" s="60" t="s">
        <v>275</v>
      </c>
      <c r="B156" s="60" t="s">
        <v>410</v>
      </c>
      <c r="C156" s="60" t="s">
        <v>417</v>
      </c>
      <c r="D156" s="60" t="s">
        <v>82</v>
      </c>
      <c r="E156" s="60">
        <v>43.554563999999999</v>
      </c>
      <c r="F156" s="60">
        <v>-79.756833999999998</v>
      </c>
      <c r="G156" s="60">
        <v>20.079379322885636</v>
      </c>
      <c r="H156" s="61">
        <v>43655</v>
      </c>
      <c r="I156" s="20">
        <v>0</v>
      </c>
      <c r="J156" s="20">
        <v>0</v>
      </c>
      <c r="K156" s="20">
        <v>0</v>
      </c>
      <c r="L156" s="20">
        <v>0</v>
      </c>
      <c r="M156" s="20">
        <v>0</v>
      </c>
      <c r="N156" s="20">
        <v>1</v>
      </c>
      <c r="O156" s="20">
        <v>0</v>
      </c>
      <c r="P156" s="20">
        <v>0</v>
      </c>
      <c r="Q156" s="20">
        <v>0</v>
      </c>
      <c r="R156" s="20">
        <v>0</v>
      </c>
      <c r="S156" s="20">
        <v>0</v>
      </c>
      <c r="T156" s="20">
        <v>0</v>
      </c>
      <c r="U156" s="20">
        <v>0</v>
      </c>
      <c r="V156" s="20">
        <v>0</v>
      </c>
      <c r="W156" s="20">
        <v>0</v>
      </c>
      <c r="X156" s="20">
        <v>0</v>
      </c>
      <c r="Y156" s="20">
        <v>0</v>
      </c>
      <c r="Z156" s="20">
        <v>1</v>
      </c>
      <c r="AA156" s="20">
        <v>0</v>
      </c>
      <c r="AB156" s="20">
        <v>0</v>
      </c>
      <c r="AC156" s="20">
        <v>2</v>
      </c>
      <c r="AD156" s="20">
        <v>0</v>
      </c>
      <c r="AE156" s="20">
        <v>0</v>
      </c>
      <c r="AF156" s="20">
        <v>0</v>
      </c>
      <c r="AG156" s="20">
        <v>0</v>
      </c>
      <c r="AH156" s="20">
        <v>0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20">
        <v>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20">
        <v>0</v>
      </c>
      <c r="AW156" s="20">
        <v>0</v>
      </c>
      <c r="AX156" s="20">
        <v>0</v>
      </c>
      <c r="AY156" s="20">
        <v>0</v>
      </c>
      <c r="AZ156" s="20">
        <v>0</v>
      </c>
      <c r="BA156" s="20">
        <v>0</v>
      </c>
      <c r="BB156" s="73"/>
      <c r="BC156" s="73"/>
      <c r="BD156" s="73"/>
      <c r="BE156" s="73"/>
      <c r="BF156" s="73"/>
      <c r="BG156" s="59">
        <f t="shared" si="68"/>
        <v>0</v>
      </c>
      <c r="BH156" s="59">
        <v>3</v>
      </c>
      <c r="BI156" s="59">
        <v>5</v>
      </c>
      <c r="BJ156" s="59">
        <v>8</v>
      </c>
      <c r="BL156" s="59" t="s">
        <v>222</v>
      </c>
      <c r="BP156" s="59">
        <f t="shared" si="69"/>
        <v>0</v>
      </c>
      <c r="BQ156" s="59">
        <f t="shared" si="70"/>
        <v>0</v>
      </c>
      <c r="BR156" s="59">
        <f t="shared" si="71"/>
        <v>0</v>
      </c>
      <c r="BS156" s="59" t="e">
        <f>#REF!+#REF!+AD156</f>
        <v>#REF!</v>
      </c>
      <c r="BT156" s="59">
        <f t="shared" si="72"/>
        <v>0</v>
      </c>
      <c r="BU156" s="59" t="e">
        <f>#REF!+#REF!+#REF!+#REF!+#REF!+#REF!+#REF!+#REF!+#REF!+#REF!</f>
        <v>#REF!</v>
      </c>
      <c r="BV156" s="59">
        <f t="shared" si="73"/>
        <v>0</v>
      </c>
      <c r="BW156" s="59">
        <f t="shared" si="74"/>
        <v>0</v>
      </c>
      <c r="BX156" s="59">
        <f t="shared" si="75"/>
        <v>0</v>
      </c>
      <c r="BY156" s="59">
        <f t="shared" si="76"/>
        <v>0</v>
      </c>
      <c r="BZ156" s="59">
        <f t="shared" si="77"/>
        <v>0</v>
      </c>
      <c r="CB156" s="59">
        <f t="shared" si="78"/>
        <v>0</v>
      </c>
      <c r="CD156" s="59" t="e">
        <f>AJ156+AK156+AC156+AM156+I156+AL156+#REF!+J156+AE156+AG156+AH156+L156+#REF!+N156+M156+#REF!+AQ156+#REF!+AF156+AI156+#REF!+AN156+AD156+AO156+P156+#REF!+AZ156+#REF!+AP156+#REF!+#REF!+#REF!+#REF!+BA156+#REF!+K156</f>
        <v>#REF!</v>
      </c>
      <c r="CF156" s="59">
        <f t="shared" si="79"/>
        <v>0</v>
      </c>
      <c r="CG156" s="59" t="e">
        <f t="shared" si="80"/>
        <v>#REF!</v>
      </c>
      <c r="CH156" s="59">
        <f t="shared" si="81"/>
        <v>3</v>
      </c>
      <c r="CJ156" s="59">
        <f t="shared" si="82"/>
        <v>0</v>
      </c>
      <c r="CK156" s="59" t="e">
        <f>#REF!+AE156+AG156+AH156+#REF!+#REF!+AQ156+#REF!+AI156+#REF!+AD156+P156+#REF!+#REF!+#REF!+#REF!+#REF!+#REF!+#REF!</f>
        <v>#REF!</v>
      </c>
      <c r="CL156" s="59">
        <f t="shared" si="83"/>
        <v>2</v>
      </c>
      <c r="CN156" s="59">
        <f t="shared" si="84"/>
        <v>1</v>
      </c>
      <c r="CO156" s="59">
        <f t="shared" si="85"/>
        <v>0</v>
      </c>
    </row>
    <row r="157" spans="1:93" s="59" customFormat="1" ht="14.4" x14ac:dyDescent="0.3">
      <c r="A157" s="60" t="s">
        <v>275</v>
      </c>
      <c r="B157" s="60" t="s">
        <v>410</v>
      </c>
      <c r="C157" s="60" t="s">
        <v>417</v>
      </c>
      <c r="D157" s="60" t="s">
        <v>83</v>
      </c>
      <c r="E157" s="60">
        <v>43.554563999999999</v>
      </c>
      <c r="F157" s="60">
        <v>-79.756833999999998</v>
      </c>
      <c r="G157" s="60">
        <v>20.079379322885636</v>
      </c>
      <c r="H157" s="61">
        <v>43655</v>
      </c>
      <c r="I157" s="20">
        <v>0</v>
      </c>
      <c r="J157" s="20">
        <v>0</v>
      </c>
      <c r="K157" s="20">
        <v>0</v>
      </c>
      <c r="L157" s="20">
        <v>0</v>
      </c>
      <c r="M157" s="20">
        <v>0</v>
      </c>
      <c r="N157" s="20">
        <v>0</v>
      </c>
      <c r="O157" s="20">
        <v>0</v>
      </c>
      <c r="P157" s="20">
        <v>0</v>
      </c>
      <c r="Q157" s="20">
        <v>0</v>
      </c>
      <c r="R157" s="20">
        <v>0</v>
      </c>
      <c r="S157" s="20">
        <v>0</v>
      </c>
      <c r="T157" s="20">
        <v>0</v>
      </c>
      <c r="U157" s="20">
        <v>0</v>
      </c>
      <c r="V157" s="20">
        <v>0</v>
      </c>
      <c r="W157" s="20">
        <v>0</v>
      </c>
      <c r="X157" s="20">
        <v>0</v>
      </c>
      <c r="Y157" s="20">
        <v>0</v>
      </c>
      <c r="Z157" s="20">
        <v>0</v>
      </c>
      <c r="AA157" s="20">
        <v>0</v>
      </c>
      <c r="AB157" s="20">
        <v>0</v>
      </c>
      <c r="AC157" s="20">
        <v>0</v>
      </c>
      <c r="AD157" s="20">
        <v>0</v>
      </c>
      <c r="AE157" s="20">
        <v>0</v>
      </c>
      <c r="AF157" s="20">
        <v>0</v>
      </c>
      <c r="AG157" s="20">
        <v>0</v>
      </c>
      <c r="AH157" s="20"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20">
        <v>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20">
        <v>0</v>
      </c>
      <c r="AW157" s="20">
        <v>0</v>
      </c>
      <c r="AX157" s="20">
        <v>0</v>
      </c>
      <c r="AY157" s="20">
        <v>0</v>
      </c>
      <c r="AZ157" s="20">
        <v>0</v>
      </c>
      <c r="BA157" s="20">
        <v>0</v>
      </c>
      <c r="BB157" s="73"/>
      <c r="BC157" s="73"/>
      <c r="BD157" s="73"/>
      <c r="BE157" s="73"/>
      <c r="BF157" s="73"/>
      <c r="BG157" s="59">
        <v>0</v>
      </c>
      <c r="BH157" s="59">
        <v>0</v>
      </c>
      <c r="BI157" s="59">
        <v>0</v>
      </c>
      <c r="BJ157" s="59">
        <v>0</v>
      </c>
      <c r="BL157" s="59" t="s">
        <v>223</v>
      </c>
      <c r="BP157" s="59">
        <f t="shared" si="69"/>
        <v>0</v>
      </c>
      <c r="BQ157" s="59">
        <f t="shared" si="70"/>
        <v>0</v>
      </c>
      <c r="BR157" s="59">
        <f t="shared" si="71"/>
        <v>0</v>
      </c>
      <c r="BS157" s="59" t="e">
        <f>#REF!+#REF!+AD157</f>
        <v>#REF!</v>
      </c>
      <c r="BT157" s="59">
        <f t="shared" si="72"/>
        <v>0</v>
      </c>
      <c r="BU157" s="59" t="e">
        <f>#REF!+#REF!+#REF!+#REF!+#REF!+#REF!+#REF!+#REF!+#REF!+#REF!</f>
        <v>#REF!</v>
      </c>
      <c r="BV157" s="59">
        <f t="shared" si="73"/>
        <v>0</v>
      </c>
      <c r="BW157" s="59">
        <f t="shared" si="74"/>
        <v>0</v>
      </c>
      <c r="BX157" s="59">
        <f t="shared" si="75"/>
        <v>0</v>
      </c>
      <c r="BY157" s="59">
        <f t="shared" si="76"/>
        <v>0</v>
      </c>
      <c r="BZ157" s="59">
        <f t="shared" si="77"/>
        <v>0</v>
      </c>
      <c r="CB157" s="59">
        <f t="shared" si="78"/>
        <v>0</v>
      </c>
      <c r="CD157" s="59" t="e">
        <f>AJ157+AK157+AC157+AM157+I157+AL157+#REF!+J157+AE157+AG157+AH157+L157+#REF!+N157+M157+#REF!+AQ157+#REF!+AF157+AI157+#REF!+AN157+AD157+AO157+P157+#REF!+AZ157+#REF!+AP157+#REF!+#REF!+#REF!+#REF!+BA157+#REF!+K157</f>
        <v>#REF!</v>
      </c>
      <c r="CF157" s="59">
        <f t="shared" si="79"/>
        <v>0</v>
      </c>
      <c r="CG157" s="59" t="e">
        <f t="shared" si="80"/>
        <v>#REF!</v>
      </c>
      <c r="CH157" s="59">
        <f t="shared" si="81"/>
        <v>0</v>
      </c>
      <c r="CJ157" s="59">
        <f t="shared" si="82"/>
        <v>0</v>
      </c>
      <c r="CK157" s="59" t="e">
        <f>#REF!+AE157+AG157+AH157+#REF!+#REF!+AQ157+#REF!+AI157+#REF!+AD157+P157+#REF!+#REF!+#REF!+#REF!+#REF!+#REF!+#REF!</f>
        <v>#REF!</v>
      </c>
      <c r="CL157" s="59">
        <f t="shared" si="83"/>
        <v>0</v>
      </c>
      <c r="CN157" s="59">
        <f t="shared" si="84"/>
        <v>0</v>
      </c>
      <c r="CO157" s="59">
        <f t="shared" si="85"/>
        <v>0</v>
      </c>
    </row>
    <row r="158" spans="1:93" s="59" customFormat="1" ht="14.4" x14ac:dyDescent="0.3">
      <c r="A158" s="60" t="s">
        <v>289</v>
      </c>
      <c r="B158" s="60" t="s">
        <v>411</v>
      </c>
      <c r="C158" s="60" t="s">
        <v>415</v>
      </c>
      <c r="D158" s="60" t="s">
        <v>79</v>
      </c>
      <c r="E158" s="60">
        <v>43.568720999999996</v>
      </c>
      <c r="F158" s="60">
        <v>-79.651831999999999</v>
      </c>
      <c r="G158" s="60">
        <v>14.843419071395408</v>
      </c>
      <c r="H158" s="61">
        <v>43658</v>
      </c>
      <c r="I158" s="20">
        <v>0</v>
      </c>
      <c r="J158" s="20">
        <v>0</v>
      </c>
      <c r="K158" s="20">
        <v>0</v>
      </c>
      <c r="L158" s="20">
        <v>0</v>
      </c>
      <c r="M158" s="20">
        <v>0</v>
      </c>
      <c r="N158" s="20">
        <v>0</v>
      </c>
      <c r="O158" s="20">
        <v>0</v>
      </c>
      <c r="P158" s="20">
        <v>0</v>
      </c>
      <c r="Q158" s="20">
        <v>0</v>
      </c>
      <c r="R158" s="20">
        <v>0</v>
      </c>
      <c r="S158" s="20">
        <v>0</v>
      </c>
      <c r="T158" s="20">
        <v>0</v>
      </c>
      <c r="U158" s="20">
        <v>0</v>
      </c>
      <c r="V158" s="20">
        <v>0</v>
      </c>
      <c r="W158" s="20">
        <v>0</v>
      </c>
      <c r="X158" s="20">
        <v>0</v>
      </c>
      <c r="Y158" s="20">
        <v>0</v>
      </c>
      <c r="Z158" s="20">
        <v>0</v>
      </c>
      <c r="AA158" s="20">
        <v>0</v>
      </c>
      <c r="AB158" s="20">
        <v>0</v>
      </c>
      <c r="AC158" s="20">
        <v>0</v>
      </c>
      <c r="AD158" s="20">
        <v>0</v>
      </c>
      <c r="AE158" s="20">
        <v>0</v>
      </c>
      <c r="AF158" s="20">
        <v>0</v>
      </c>
      <c r="AG158" s="20">
        <v>0</v>
      </c>
      <c r="AH158" s="20">
        <v>0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20">
        <v>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20">
        <v>0</v>
      </c>
      <c r="AW158" s="20">
        <v>0</v>
      </c>
      <c r="AX158" s="20">
        <v>0</v>
      </c>
      <c r="AY158" s="20">
        <v>0</v>
      </c>
      <c r="AZ158" s="20">
        <v>0</v>
      </c>
      <c r="BA158" s="20">
        <v>0</v>
      </c>
      <c r="BB158" s="73"/>
      <c r="BC158" s="73"/>
      <c r="BD158" s="73"/>
      <c r="BE158" s="73"/>
      <c r="BF158" s="73"/>
      <c r="BG158" s="59">
        <v>0</v>
      </c>
      <c r="BH158" s="59">
        <v>0</v>
      </c>
      <c r="BI158" s="59">
        <v>0</v>
      </c>
      <c r="BJ158" s="59">
        <v>0</v>
      </c>
      <c r="BL158" s="59" t="s">
        <v>224</v>
      </c>
      <c r="BP158" s="59">
        <f t="shared" si="69"/>
        <v>0</v>
      </c>
      <c r="BQ158" s="59">
        <f t="shared" si="70"/>
        <v>0</v>
      </c>
      <c r="BR158" s="59">
        <f t="shared" si="71"/>
        <v>0</v>
      </c>
      <c r="BS158" s="59" t="e">
        <f>#REF!+#REF!+AD158</f>
        <v>#REF!</v>
      </c>
      <c r="BT158" s="59">
        <f t="shared" si="72"/>
        <v>0</v>
      </c>
      <c r="BU158" s="59" t="e">
        <f>#REF!+#REF!+#REF!+#REF!+#REF!+#REF!+#REF!+#REF!+#REF!+#REF!</f>
        <v>#REF!</v>
      </c>
      <c r="BV158" s="59">
        <f t="shared" si="73"/>
        <v>0</v>
      </c>
      <c r="BW158" s="59">
        <f t="shared" si="74"/>
        <v>0</v>
      </c>
      <c r="BX158" s="59">
        <f t="shared" si="75"/>
        <v>0</v>
      </c>
      <c r="BY158" s="59">
        <f t="shared" si="76"/>
        <v>0</v>
      </c>
      <c r="BZ158" s="59">
        <f t="shared" si="77"/>
        <v>0</v>
      </c>
      <c r="CB158" s="59">
        <f t="shared" si="78"/>
        <v>0</v>
      </c>
      <c r="CD158" s="59" t="e">
        <f>AJ158+AK158+AC158+AM158+I158+AL158+#REF!+J158+AE158+AG158+AH158+L158+#REF!+N158+M158+#REF!+AQ158+#REF!+AF158+AI158+#REF!+AN158+AD158+AO158+P158+#REF!+AZ158+#REF!+AP158+#REF!+#REF!+#REF!+#REF!+BA158+#REF!+K158</f>
        <v>#REF!</v>
      </c>
      <c r="CF158" s="59">
        <f t="shared" si="79"/>
        <v>0</v>
      </c>
      <c r="CG158" s="59" t="e">
        <f t="shared" si="80"/>
        <v>#REF!</v>
      </c>
      <c r="CH158" s="59">
        <f t="shared" si="81"/>
        <v>0</v>
      </c>
      <c r="CJ158" s="59">
        <f t="shared" si="82"/>
        <v>0</v>
      </c>
      <c r="CK158" s="59" t="e">
        <f>#REF!+AE158+AG158+AH158+#REF!+#REF!+AQ158+#REF!+AI158+#REF!+AD158+P158+#REF!+#REF!+#REF!+#REF!+#REF!+#REF!+#REF!</f>
        <v>#REF!</v>
      </c>
      <c r="CL158" s="59">
        <f t="shared" si="83"/>
        <v>0</v>
      </c>
      <c r="CN158" s="59">
        <f t="shared" si="84"/>
        <v>0</v>
      </c>
      <c r="CO158" s="59">
        <f t="shared" si="85"/>
        <v>0</v>
      </c>
    </row>
    <row r="159" spans="1:93" s="59" customFormat="1" ht="14.4" x14ac:dyDescent="0.3">
      <c r="A159" s="60" t="s">
        <v>289</v>
      </c>
      <c r="B159" s="60" t="s">
        <v>411</v>
      </c>
      <c r="C159" s="60" t="s">
        <v>415</v>
      </c>
      <c r="D159" s="60" t="s">
        <v>82</v>
      </c>
      <c r="E159" s="60">
        <v>43.568720999999996</v>
      </c>
      <c r="F159" s="60">
        <v>-79.651831999999999</v>
      </c>
      <c r="G159" s="60">
        <v>14.843419071395408</v>
      </c>
      <c r="H159" s="61">
        <v>43658</v>
      </c>
      <c r="I159" s="20">
        <v>0</v>
      </c>
      <c r="J159" s="20">
        <v>0</v>
      </c>
      <c r="K159" s="20">
        <v>0</v>
      </c>
      <c r="L159" s="20">
        <v>0</v>
      </c>
      <c r="M159" s="20">
        <v>0</v>
      </c>
      <c r="N159" s="20">
        <v>0</v>
      </c>
      <c r="O159" s="20">
        <v>0</v>
      </c>
      <c r="P159" s="20">
        <v>0</v>
      </c>
      <c r="Q159" s="20">
        <v>0</v>
      </c>
      <c r="R159" s="20">
        <v>0</v>
      </c>
      <c r="S159" s="20">
        <v>0</v>
      </c>
      <c r="T159" s="20">
        <v>0</v>
      </c>
      <c r="U159" s="20">
        <v>0</v>
      </c>
      <c r="V159" s="20">
        <v>0</v>
      </c>
      <c r="W159" s="20">
        <v>0</v>
      </c>
      <c r="X159" s="20">
        <v>0</v>
      </c>
      <c r="Y159" s="20">
        <v>0</v>
      </c>
      <c r="Z159" s="20">
        <v>0</v>
      </c>
      <c r="AA159" s="20">
        <v>0</v>
      </c>
      <c r="AB159" s="20">
        <v>0</v>
      </c>
      <c r="AC159" s="20">
        <v>0</v>
      </c>
      <c r="AD159" s="20">
        <v>0</v>
      </c>
      <c r="AE159" s="20">
        <v>0</v>
      </c>
      <c r="AF159" s="20">
        <v>0</v>
      </c>
      <c r="AG159" s="20">
        <v>0</v>
      </c>
      <c r="AH159" s="20">
        <v>0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20">
        <v>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20">
        <v>0</v>
      </c>
      <c r="AW159" s="20">
        <v>0</v>
      </c>
      <c r="AX159" s="20">
        <v>0</v>
      </c>
      <c r="AY159" s="20">
        <v>0</v>
      </c>
      <c r="AZ159" s="20">
        <v>0</v>
      </c>
      <c r="BA159" s="20">
        <v>0</v>
      </c>
      <c r="BB159" s="73"/>
      <c r="BC159" s="73"/>
      <c r="BD159" s="73"/>
      <c r="BE159" s="73"/>
      <c r="BF159" s="73"/>
      <c r="BG159" s="59">
        <v>0</v>
      </c>
      <c r="BH159" s="59">
        <v>0</v>
      </c>
      <c r="BI159" s="59">
        <v>0</v>
      </c>
      <c r="BJ159" s="59">
        <v>0</v>
      </c>
      <c r="BL159" s="59" t="s">
        <v>225</v>
      </c>
      <c r="BP159" s="59">
        <f t="shared" si="69"/>
        <v>0</v>
      </c>
      <c r="BQ159" s="59">
        <f t="shared" si="70"/>
        <v>0</v>
      </c>
      <c r="BR159" s="59">
        <f t="shared" si="71"/>
        <v>0</v>
      </c>
      <c r="BS159" s="59" t="e">
        <f>#REF!+#REF!+AD159</f>
        <v>#REF!</v>
      </c>
      <c r="BT159" s="59">
        <f t="shared" si="72"/>
        <v>0</v>
      </c>
      <c r="BU159" s="59" t="e">
        <f>#REF!+#REF!+#REF!+#REF!+#REF!+#REF!+#REF!+#REF!+#REF!+#REF!</f>
        <v>#REF!</v>
      </c>
      <c r="BV159" s="59">
        <f t="shared" si="73"/>
        <v>0</v>
      </c>
      <c r="BW159" s="59">
        <f t="shared" si="74"/>
        <v>0</v>
      </c>
      <c r="BX159" s="59">
        <f t="shared" si="75"/>
        <v>0</v>
      </c>
      <c r="BY159" s="59">
        <f t="shared" si="76"/>
        <v>0</v>
      </c>
      <c r="BZ159" s="59">
        <f t="shared" si="77"/>
        <v>0</v>
      </c>
      <c r="CB159" s="59">
        <f t="shared" si="78"/>
        <v>0</v>
      </c>
      <c r="CD159" s="59" t="e">
        <f>AJ159+AK159+AC159+AM159+I159+AL159+#REF!+J159+AE159+AG159+AH159+L159+#REF!+N159+M159+#REF!+AQ159+#REF!+AF159+AI159+#REF!+AN159+AD159+AO159+P159+#REF!+AZ159+#REF!+AP159+#REF!+#REF!+#REF!+#REF!+BA159+#REF!+K159</f>
        <v>#REF!</v>
      </c>
      <c r="CF159" s="59">
        <f t="shared" si="79"/>
        <v>0</v>
      </c>
      <c r="CG159" s="59" t="e">
        <f t="shared" si="80"/>
        <v>#REF!</v>
      </c>
      <c r="CH159" s="59">
        <f t="shared" si="81"/>
        <v>0</v>
      </c>
      <c r="CJ159" s="59">
        <f t="shared" si="82"/>
        <v>0</v>
      </c>
      <c r="CK159" s="59" t="e">
        <f>#REF!+AE159+AG159+AH159+#REF!+#REF!+AQ159+#REF!+AI159+#REF!+AD159+P159+#REF!+#REF!+#REF!+#REF!+#REF!+#REF!+#REF!</f>
        <v>#REF!</v>
      </c>
      <c r="CL159" s="59">
        <f t="shared" si="83"/>
        <v>0</v>
      </c>
      <c r="CN159" s="59">
        <f t="shared" si="84"/>
        <v>0</v>
      </c>
      <c r="CO159" s="59">
        <f t="shared" si="85"/>
        <v>0</v>
      </c>
    </row>
    <row r="160" spans="1:93" s="59" customFormat="1" ht="14.4" x14ac:dyDescent="0.3">
      <c r="A160" s="60" t="s">
        <v>289</v>
      </c>
      <c r="B160" s="60" t="s">
        <v>411</v>
      </c>
      <c r="C160" s="60" t="s">
        <v>415</v>
      </c>
      <c r="D160" s="60" t="s">
        <v>83</v>
      </c>
      <c r="E160" s="60">
        <v>43.568720999999996</v>
      </c>
      <c r="F160" s="60">
        <v>-79.651831999999999</v>
      </c>
      <c r="G160" s="60">
        <v>14.843419071395408</v>
      </c>
      <c r="H160" s="61">
        <v>43658</v>
      </c>
      <c r="I160" s="20">
        <v>0</v>
      </c>
      <c r="J160" s="20">
        <v>0</v>
      </c>
      <c r="K160" s="20">
        <v>0</v>
      </c>
      <c r="L160" s="20">
        <v>0</v>
      </c>
      <c r="M160" s="20">
        <v>0</v>
      </c>
      <c r="N160" s="20">
        <v>0</v>
      </c>
      <c r="O160" s="20">
        <v>0</v>
      </c>
      <c r="P160" s="20">
        <v>0</v>
      </c>
      <c r="Q160" s="20">
        <v>0</v>
      </c>
      <c r="R160" s="20">
        <v>0</v>
      </c>
      <c r="S160" s="20">
        <v>0</v>
      </c>
      <c r="T160" s="20">
        <v>0</v>
      </c>
      <c r="U160" s="20">
        <v>0</v>
      </c>
      <c r="V160" s="20">
        <v>0</v>
      </c>
      <c r="W160" s="20">
        <v>0</v>
      </c>
      <c r="X160" s="20">
        <v>0</v>
      </c>
      <c r="Y160" s="20">
        <v>0</v>
      </c>
      <c r="Z160" s="20">
        <v>0</v>
      </c>
      <c r="AA160" s="20">
        <v>0</v>
      </c>
      <c r="AB160" s="20">
        <v>0</v>
      </c>
      <c r="AC160" s="20">
        <v>0</v>
      </c>
      <c r="AD160" s="20">
        <v>0</v>
      </c>
      <c r="AE160" s="20">
        <v>0</v>
      </c>
      <c r="AF160" s="20">
        <v>0</v>
      </c>
      <c r="AG160" s="20">
        <v>0</v>
      </c>
      <c r="AH160" s="20">
        <v>0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20">
        <v>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20">
        <v>0</v>
      </c>
      <c r="AW160" s="20">
        <v>0</v>
      </c>
      <c r="AX160" s="20">
        <v>0</v>
      </c>
      <c r="AY160" s="20">
        <v>0</v>
      </c>
      <c r="AZ160" s="20">
        <v>0</v>
      </c>
      <c r="BA160" s="20">
        <v>0</v>
      </c>
      <c r="BB160" s="73"/>
      <c r="BC160" s="73"/>
      <c r="BD160" s="73"/>
      <c r="BE160" s="73"/>
      <c r="BF160" s="73"/>
      <c r="BG160" s="59">
        <v>0</v>
      </c>
      <c r="BH160" s="59">
        <v>0</v>
      </c>
      <c r="BI160" s="59">
        <v>0</v>
      </c>
      <c r="BJ160" s="59">
        <v>0</v>
      </c>
      <c r="BL160" s="59" t="s">
        <v>227</v>
      </c>
      <c r="BP160" s="59">
        <f t="shared" si="69"/>
        <v>0</v>
      </c>
      <c r="BQ160" s="59">
        <f t="shared" si="70"/>
        <v>0</v>
      </c>
      <c r="BR160" s="59">
        <f t="shared" si="71"/>
        <v>0</v>
      </c>
      <c r="BS160" s="59" t="e">
        <f>#REF!+#REF!+AD160</f>
        <v>#REF!</v>
      </c>
      <c r="BT160" s="59">
        <f t="shared" si="72"/>
        <v>0</v>
      </c>
      <c r="BU160" s="59" t="e">
        <f>#REF!+#REF!+#REF!+#REF!+#REF!+#REF!+#REF!+#REF!+#REF!+#REF!</f>
        <v>#REF!</v>
      </c>
      <c r="BV160" s="59">
        <f t="shared" si="73"/>
        <v>0</v>
      </c>
      <c r="BW160" s="59">
        <f t="shared" si="74"/>
        <v>0</v>
      </c>
      <c r="BX160" s="59">
        <f t="shared" si="75"/>
        <v>0</v>
      </c>
      <c r="BY160" s="59">
        <f t="shared" si="76"/>
        <v>0</v>
      </c>
      <c r="BZ160" s="59">
        <f t="shared" si="77"/>
        <v>0</v>
      </c>
      <c r="CB160" s="59">
        <f t="shared" si="78"/>
        <v>0</v>
      </c>
      <c r="CD160" s="59" t="e">
        <f>AJ160+AK160+AC160+AM160+I160+AL160+#REF!+J160+AE160+AG160+AH160+L160+#REF!+N160+M160+#REF!+AQ160+#REF!+AF160+AI160+#REF!+AN160+AD160+AO160+P160+#REF!+AZ160+#REF!+AP160+#REF!+#REF!+#REF!+#REF!+BA160+#REF!+K160</f>
        <v>#REF!</v>
      </c>
      <c r="CF160" s="59">
        <f t="shared" si="79"/>
        <v>0</v>
      </c>
      <c r="CG160" s="59" t="e">
        <f t="shared" si="80"/>
        <v>#REF!</v>
      </c>
      <c r="CH160" s="59">
        <f t="shared" si="81"/>
        <v>0</v>
      </c>
      <c r="CJ160" s="59">
        <f t="shared" si="82"/>
        <v>0</v>
      </c>
      <c r="CK160" s="59" t="e">
        <f>#REF!+AE160+AG160+AH160+#REF!+#REF!+AQ160+#REF!+AI160+#REF!+AD160+P160+#REF!+#REF!+#REF!+#REF!+#REF!+#REF!+#REF!</f>
        <v>#REF!</v>
      </c>
      <c r="CL160" s="59">
        <f t="shared" si="83"/>
        <v>0</v>
      </c>
      <c r="CN160" s="59">
        <f t="shared" si="84"/>
        <v>0</v>
      </c>
      <c r="CO160" s="59">
        <f t="shared" si="85"/>
        <v>0</v>
      </c>
    </row>
    <row r="161" spans="1:93" s="59" customFormat="1" ht="14.4" x14ac:dyDescent="0.3">
      <c r="A161" s="60" t="s">
        <v>288</v>
      </c>
      <c r="B161" s="60" t="s">
        <v>412</v>
      </c>
      <c r="C161" s="60" t="s">
        <v>415</v>
      </c>
      <c r="D161" s="60" t="s">
        <v>79</v>
      </c>
      <c r="E161" s="60">
        <v>43.573690999999997</v>
      </c>
      <c r="F161" s="60">
        <v>-79.636480000000006</v>
      </c>
      <c r="G161" s="60">
        <v>14.001677974802247</v>
      </c>
      <c r="H161" s="61">
        <v>43658</v>
      </c>
      <c r="I161" s="20">
        <v>0</v>
      </c>
      <c r="J161" s="20">
        <v>0</v>
      </c>
      <c r="K161" s="20">
        <v>0</v>
      </c>
      <c r="L161" s="20">
        <v>0</v>
      </c>
      <c r="M161" s="20">
        <v>0</v>
      </c>
      <c r="N161" s="20">
        <v>0</v>
      </c>
      <c r="O161" s="20">
        <v>0</v>
      </c>
      <c r="P161" s="20">
        <v>0</v>
      </c>
      <c r="Q161" s="20">
        <v>0</v>
      </c>
      <c r="R161" s="20">
        <v>0</v>
      </c>
      <c r="S161" s="20">
        <v>0</v>
      </c>
      <c r="T161" s="20">
        <v>0</v>
      </c>
      <c r="U161" s="20">
        <v>0</v>
      </c>
      <c r="V161" s="20">
        <v>0</v>
      </c>
      <c r="W161" s="20">
        <v>0</v>
      </c>
      <c r="X161" s="20">
        <v>0</v>
      </c>
      <c r="Y161" s="20">
        <v>0</v>
      </c>
      <c r="Z161" s="20">
        <v>0</v>
      </c>
      <c r="AA161" s="20">
        <v>0</v>
      </c>
      <c r="AB161" s="20">
        <v>0</v>
      </c>
      <c r="AC161" s="20">
        <v>0</v>
      </c>
      <c r="AD161" s="20">
        <v>0</v>
      </c>
      <c r="AE161" s="20">
        <v>0</v>
      </c>
      <c r="AF161" s="20">
        <v>0</v>
      </c>
      <c r="AG161" s="20">
        <v>0</v>
      </c>
      <c r="AH161" s="20"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20">
        <v>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20">
        <v>0</v>
      </c>
      <c r="AW161" s="20">
        <v>0</v>
      </c>
      <c r="AX161" s="20">
        <v>0</v>
      </c>
      <c r="AY161" s="20">
        <v>0</v>
      </c>
      <c r="AZ161" s="20">
        <v>0</v>
      </c>
      <c r="BA161" s="20">
        <v>0</v>
      </c>
      <c r="BB161" s="73"/>
      <c r="BC161" s="73"/>
      <c r="BD161" s="73"/>
      <c r="BE161" s="73"/>
      <c r="BF161" s="73"/>
      <c r="BG161" s="59">
        <v>0</v>
      </c>
      <c r="BH161" s="59">
        <v>0</v>
      </c>
      <c r="BI161" s="59">
        <v>0</v>
      </c>
      <c r="BJ161" s="59">
        <v>0</v>
      </c>
      <c r="BL161" s="59" t="s">
        <v>229</v>
      </c>
      <c r="BP161" s="59">
        <f t="shared" si="69"/>
        <v>0</v>
      </c>
      <c r="BQ161" s="59">
        <f t="shared" si="70"/>
        <v>0</v>
      </c>
      <c r="BR161" s="59">
        <f t="shared" si="71"/>
        <v>0</v>
      </c>
      <c r="BS161" s="59" t="e">
        <f>#REF!+#REF!+AD161</f>
        <v>#REF!</v>
      </c>
      <c r="BT161" s="59">
        <f t="shared" si="72"/>
        <v>0</v>
      </c>
      <c r="BU161" s="59" t="e">
        <f>#REF!+#REF!+#REF!+#REF!+#REF!+#REF!+#REF!+#REF!+#REF!+#REF!</f>
        <v>#REF!</v>
      </c>
      <c r="BV161" s="59">
        <f t="shared" si="73"/>
        <v>0</v>
      </c>
      <c r="BW161" s="59">
        <f t="shared" si="74"/>
        <v>0</v>
      </c>
      <c r="BX161" s="59">
        <f t="shared" si="75"/>
        <v>0</v>
      </c>
      <c r="BY161" s="59">
        <f t="shared" si="76"/>
        <v>0</v>
      </c>
      <c r="BZ161" s="59">
        <f t="shared" si="77"/>
        <v>0</v>
      </c>
      <c r="CB161" s="59">
        <f t="shared" si="78"/>
        <v>0</v>
      </c>
      <c r="CD161" s="59" t="e">
        <f>AJ161+AK161+AC161+AM161+I161+AL161+#REF!+J161+AE161+AG161+AH161+L161+#REF!+N161+M161+#REF!+AQ161+#REF!+AF161+AI161+#REF!+AN161+AD161+AO161+P161+#REF!+AZ161+#REF!+AP161+#REF!+#REF!+#REF!+#REF!+BA161+#REF!+K161</f>
        <v>#REF!</v>
      </c>
      <c r="CF161" s="59">
        <f t="shared" si="79"/>
        <v>0</v>
      </c>
      <c r="CG161" s="59" t="e">
        <f t="shared" si="80"/>
        <v>#REF!</v>
      </c>
      <c r="CH161" s="59">
        <f t="shared" si="81"/>
        <v>0</v>
      </c>
      <c r="CJ161" s="59">
        <f t="shared" si="82"/>
        <v>0</v>
      </c>
      <c r="CK161" s="59" t="e">
        <f>#REF!+AE161+AG161+AH161+#REF!+#REF!+AQ161+#REF!+AI161+#REF!+AD161+P161+#REF!+#REF!+#REF!+#REF!+#REF!+#REF!+#REF!</f>
        <v>#REF!</v>
      </c>
      <c r="CL161" s="59">
        <f t="shared" si="83"/>
        <v>0</v>
      </c>
      <c r="CN161" s="59">
        <f t="shared" si="84"/>
        <v>0</v>
      </c>
      <c r="CO161" s="59">
        <f t="shared" si="85"/>
        <v>0</v>
      </c>
    </row>
    <row r="162" spans="1:93" s="59" customFormat="1" ht="14.4" x14ac:dyDescent="0.3">
      <c r="A162" s="60" t="s">
        <v>288</v>
      </c>
      <c r="B162" s="60" t="s">
        <v>412</v>
      </c>
      <c r="C162" s="60" t="s">
        <v>415</v>
      </c>
      <c r="D162" s="60" t="s">
        <v>82</v>
      </c>
      <c r="E162" s="60">
        <v>43.573690999999997</v>
      </c>
      <c r="F162" s="60">
        <v>-79.636480000000006</v>
      </c>
      <c r="G162" s="60">
        <v>14.001677974802247</v>
      </c>
      <c r="H162" s="61">
        <v>43658</v>
      </c>
      <c r="I162" s="20">
        <v>0</v>
      </c>
      <c r="J162" s="20">
        <v>0</v>
      </c>
      <c r="K162" s="20">
        <v>0</v>
      </c>
      <c r="L162" s="20">
        <v>0</v>
      </c>
      <c r="M162" s="20">
        <v>0</v>
      </c>
      <c r="N162" s="20">
        <v>0</v>
      </c>
      <c r="O162" s="20">
        <v>0</v>
      </c>
      <c r="P162" s="20">
        <v>0</v>
      </c>
      <c r="Q162" s="20">
        <v>0</v>
      </c>
      <c r="R162" s="20">
        <v>0</v>
      </c>
      <c r="S162" s="20">
        <v>0</v>
      </c>
      <c r="T162" s="20">
        <v>0</v>
      </c>
      <c r="U162" s="20">
        <v>0</v>
      </c>
      <c r="V162" s="20">
        <v>0</v>
      </c>
      <c r="W162" s="20">
        <v>0</v>
      </c>
      <c r="X162" s="20">
        <v>0</v>
      </c>
      <c r="Y162" s="20">
        <v>0</v>
      </c>
      <c r="Z162" s="20">
        <v>0</v>
      </c>
      <c r="AA162" s="20">
        <v>0</v>
      </c>
      <c r="AB162" s="20">
        <v>0</v>
      </c>
      <c r="AC162" s="20">
        <v>0</v>
      </c>
      <c r="AD162" s="20">
        <v>0</v>
      </c>
      <c r="AE162" s="20">
        <v>0</v>
      </c>
      <c r="AF162" s="20">
        <v>0</v>
      </c>
      <c r="AG162" s="20">
        <v>0</v>
      </c>
      <c r="AH162" s="20">
        <v>0</v>
      </c>
      <c r="AI162" s="20">
        <v>0</v>
      </c>
      <c r="AJ162" s="20">
        <v>0</v>
      </c>
      <c r="AK162" s="20">
        <v>0</v>
      </c>
      <c r="AL162" s="20">
        <v>0</v>
      </c>
      <c r="AM162" s="20">
        <v>1</v>
      </c>
      <c r="AN162" s="20">
        <v>0</v>
      </c>
      <c r="AO162" s="20">
        <v>0</v>
      </c>
      <c r="AP162" s="20">
        <v>0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20">
        <v>0</v>
      </c>
      <c r="AW162" s="20">
        <v>0</v>
      </c>
      <c r="AX162" s="20">
        <v>0</v>
      </c>
      <c r="AY162" s="20">
        <v>0</v>
      </c>
      <c r="AZ162" s="20">
        <v>0</v>
      </c>
      <c r="BA162" s="20">
        <v>0</v>
      </c>
      <c r="BB162" s="73"/>
      <c r="BC162" s="73"/>
      <c r="BD162" s="73"/>
      <c r="BE162" s="73"/>
      <c r="BF162" s="73"/>
      <c r="BG162" s="59">
        <v>0</v>
      </c>
      <c r="BH162" s="59">
        <v>0</v>
      </c>
      <c r="BI162" s="59">
        <v>0</v>
      </c>
      <c r="BJ162" s="59">
        <v>0</v>
      </c>
      <c r="BL162" s="59" t="s">
        <v>231</v>
      </c>
      <c r="BP162" s="59">
        <f t="shared" si="69"/>
        <v>1</v>
      </c>
      <c r="BQ162" s="59">
        <f t="shared" si="70"/>
        <v>0</v>
      </c>
      <c r="BR162" s="59">
        <f t="shared" si="71"/>
        <v>0</v>
      </c>
      <c r="BS162" s="59" t="e">
        <f>#REF!+#REF!+AD162</f>
        <v>#REF!</v>
      </c>
      <c r="BT162" s="59">
        <f t="shared" si="72"/>
        <v>0</v>
      </c>
      <c r="BU162" s="59" t="e">
        <f>#REF!+#REF!+#REF!+#REF!+#REF!+#REF!+#REF!+#REF!+#REF!+#REF!</f>
        <v>#REF!</v>
      </c>
      <c r="BV162" s="59">
        <f t="shared" si="73"/>
        <v>0</v>
      </c>
      <c r="BW162" s="59">
        <f t="shared" si="74"/>
        <v>0</v>
      </c>
      <c r="BX162" s="59">
        <f t="shared" si="75"/>
        <v>0</v>
      </c>
      <c r="BY162" s="59">
        <f t="shared" si="76"/>
        <v>0</v>
      </c>
      <c r="BZ162" s="59">
        <f t="shared" si="77"/>
        <v>0</v>
      </c>
      <c r="CB162" s="59">
        <f t="shared" si="78"/>
        <v>1</v>
      </c>
      <c r="CD162" s="59" t="e">
        <f>AJ162+AK162+AC162+AM162+I162+AL162+#REF!+J162+AE162+AG162+AH162+L162+#REF!+N162+M162+#REF!+AQ162+#REF!+AF162+AI162+#REF!+AN162+AD162+AO162+P162+#REF!+AZ162+#REF!+AP162+#REF!+#REF!+#REF!+#REF!+BA162+#REF!+K162</f>
        <v>#REF!</v>
      </c>
      <c r="CF162" s="59">
        <f t="shared" si="79"/>
        <v>1</v>
      </c>
      <c r="CG162" s="59" t="e">
        <f t="shared" si="80"/>
        <v>#REF!</v>
      </c>
      <c r="CH162" s="59">
        <f t="shared" si="81"/>
        <v>0</v>
      </c>
      <c r="CJ162" s="59">
        <f t="shared" si="82"/>
        <v>1</v>
      </c>
      <c r="CK162" s="59" t="e">
        <f>#REF!+AE162+AG162+AH162+#REF!+#REF!+AQ162+#REF!+AI162+#REF!+AD162+P162+#REF!+#REF!+#REF!+#REF!+#REF!+#REF!+#REF!</f>
        <v>#REF!</v>
      </c>
      <c r="CL162" s="59">
        <f t="shared" si="83"/>
        <v>0</v>
      </c>
      <c r="CN162" s="59">
        <f t="shared" si="84"/>
        <v>1</v>
      </c>
      <c r="CO162" s="59">
        <f t="shared" si="85"/>
        <v>1</v>
      </c>
    </row>
    <row r="163" spans="1:93" s="59" customFormat="1" ht="14.4" x14ac:dyDescent="0.3">
      <c r="A163" s="60" t="s">
        <v>263</v>
      </c>
      <c r="B163" s="60" t="s">
        <v>413</v>
      </c>
      <c r="C163" s="60" t="s">
        <v>415</v>
      </c>
      <c r="D163" s="60" t="s">
        <v>79</v>
      </c>
      <c r="E163" s="60">
        <v>43.601609000000003</v>
      </c>
      <c r="F163" s="60">
        <v>-79.583684000000005</v>
      </c>
      <c r="G163" s="60">
        <v>10.823086687118911</v>
      </c>
      <c r="H163" s="61">
        <v>43651</v>
      </c>
      <c r="I163" s="20">
        <v>0</v>
      </c>
      <c r="J163" s="20">
        <v>0</v>
      </c>
      <c r="K163" s="20">
        <v>0</v>
      </c>
      <c r="L163" s="20">
        <v>0</v>
      </c>
      <c r="M163" s="20">
        <v>0</v>
      </c>
      <c r="N163" s="20">
        <v>0</v>
      </c>
      <c r="O163" s="20">
        <v>0</v>
      </c>
      <c r="P163" s="20">
        <v>0</v>
      </c>
      <c r="Q163" s="20">
        <v>0</v>
      </c>
      <c r="R163" s="20">
        <v>0</v>
      </c>
      <c r="S163" s="20">
        <v>1</v>
      </c>
      <c r="T163" s="20">
        <v>0</v>
      </c>
      <c r="U163" s="20">
        <v>0</v>
      </c>
      <c r="V163" s="20">
        <v>0</v>
      </c>
      <c r="W163" s="20">
        <v>0</v>
      </c>
      <c r="X163" s="20">
        <v>0</v>
      </c>
      <c r="Y163" s="20">
        <v>0</v>
      </c>
      <c r="Z163" s="20">
        <v>0</v>
      </c>
      <c r="AA163" s="20">
        <v>0</v>
      </c>
      <c r="AB163" s="20">
        <v>0</v>
      </c>
      <c r="AC163" s="20">
        <v>0</v>
      </c>
      <c r="AD163" s="20">
        <v>0</v>
      </c>
      <c r="AE163" s="20">
        <v>0</v>
      </c>
      <c r="AF163" s="20">
        <v>0</v>
      </c>
      <c r="AG163" s="20">
        <v>0</v>
      </c>
      <c r="AH163" s="20">
        <v>0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20">
        <v>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20">
        <v>0</v>
      </c>
      <c r="AW163" s="20">
        <v>0</v>
      </c>
      <c r="AX163" s="20">
        <v>0</v>
      </c>
      <c r="AY163" s="20">
        <v>0</v>
      </c>
      <c r="AZ163" s="20">
        <v>0</v>
      </c>
      <c r="BA163" s="20">
        <v>0</v>
      </c>
      <c r="BB163" s="73"/>
      <c r="BC163" s="73"/>
      <c r="BD163" s="73"/>
      <c r="BE163" s="73"/>
      <c r="BF163" s="73"/>
      <c r="BG163" s="59">
        <v>0</v>
      </c>
      <c r="BH163" s="59">
        <v>0</v>
      </c>
      <c r="BI163" s="59">
        <v>0</v>
      </c>
      <c r="BJ163" s="59">
        <v>0</v>
      </c>
      <c r="BL163" s="59" t="s">
        <v>233</v>
      </c>
      <c r="BP163" s="59">
        <f t="shared" si="69"/>
        <v>0</v>
      </c>
      <c r="BQ163" s="59">
        <f t="shared" si="70"/>
        <v>0</v>
      </c>
      <c r="BR163" s="59">
        <f t="shared" si="71"/>
        <v>0</v>
      </c>
      <c r="BS163" s="59" t="e">
        <f>#REF!+#REF!+AD163</f>
        <v>#REF!</v>
      </c>
      <c r="BT163" s="59">
        <f t="shared" si="72"/>
        <v>0</v>
      </c>
      <c r="BU163" s="59" t="e">
        <f>#REF!+#REF!+#REF!+#REF!+#REF!+#REF!+#REF!+#REF!+#REF!+#REF!</f>
        <v>#REF!</v>
      </c>
      <c r="BV163" s="59">
        <f t="shared" si="73"/>
        <v>0</v>
      </c>
      <c r="BW163" s="59">
        <f t="shared" si="74"/>
        <v>0</v>
      </c>
      <c r="BX163" s="59">
        <f t="shared" si="75"/>
        <v>0</v>
      </c>
      <c r="BY163" s="59">
        <f t="shared" si="76"/>
        <v>0</v>
      </c>
      <c r="BZ163" s="59">
        <f t="shared" si="77"/>
        <v>0</v>
      </c>
      <c r="CB163" s="59">
        <f t="shared" si="78"/>
        <v>0</v>
      </c>
      <c r="CD163" s="59" t="e">
        <f>AJ163+AK163+AC163+AM163+I163+AL163+#REF!+J163+AE163+AG163+AH163+L163+#REF!+N163+M163+#REF!+AQ163+#REF!+AF163+AI163+#REF!+AN163+AD163+AO163+P163+#REF!+AZ163+#REF!+AP163+#REF!+#REF!+#REF!+#REF!+BA163+#REF!+K163</f>
        <v>#REF!</v>
      </c>
      <c r="CF163" s="59">
        <f t="shared" si="79"/>
        <v>0</v>
      </c>
      <c r="CG163" s="59" t="e">
        <f t="shared" si="80"/>
        <v>#REF!</v>
      </c>
      <c r="CH163" s="59">
        <f t="shared" si="81"/>
        <v>0</v>
      </c>
      <c r="CJ163" s="59">
        <f t="shared" si="82"/>
        <v>0</v>
      </c>
      <c r="CK163" s="59" t="e">
        <f>#REF!+AE163+AG163+AH163+#REF!+#REF!+AQ163+#REF!+AI163+#REF!+AD163+P163+#REF!+#REF!+#REF!+#REF!+#REF!+#REF!+#REF!</f>
        <v>#REF!</v>
      </c>
      <c r="CL163" s="59">
        <f t="shared" si="83"/>
        <v>0</v>
      </c>
      <c r="CN163" s="59">
        <f t="shared" si="84"/>
        <v>0</v>
      </c>
      <c r="CO163" s="59">
        <f t="shared" si="85"/>
        <v>0</v>
      </c>
    </row>
    <row r="164" spans="1:93" s="59" customFormat="1" ht="14.4" x14ac:dyDescent="0.3">
      <c r="A164" s="60" t="s">
        <v>263</v>
      </c>
      <c r="B164" s="60" t="s">
        <v>413</v>
      </c>
      <c r="C164" s="60" t="s">
        <v>415</v>
      </c>
      <c r="D164" s="60" t="s">
        <v>82</v>
      </c>
      <c r="E164" s="60">
        <v>43.601609000000003</v>
      </c>
      <c r="F164" s="60">
        <v>-79.583684000000005</v>
      </c>
      <c r="G164" s="60">
        <v>10.823086687118911</v>
      </c>
      <c r="H164" s="61">
        <v>43651</v>
      </c>
      <c r="I164" s="20">
        <v>0</v>
      </c>
      <c r="J164" s="20">
        <v>1</v>
      </c>
      <c r="K164" s="20">
        <v>0</v>
      </c>
      <c r="L164" s="20">
        <v>0</v>
      </c>
      <c r="M164" s="20">
        <v>0</v>
      </c>
      <c r="N164" s="20">
        <v>0</v>
      </c>
      <c r="O164" s="20">
        <v>0</v>
      </c>
      <c r="P164" s="20">
        <v>0</v>
      </c>
      <c r="Q164" s="20">
        <v>0</v>
      </c>
      <c r="R164" s="20">
        <v>0</v>
      </c>
      <c r="S164" s="20">
        <v>1</v>
      </c>
      <c r="T164" s="20">
        <v>0</v>
      </c>
      <c r="U164" s="20">
        <v>0</v>
      </c>
      <c r="V164" s="20">
        <v>0</v>
      </c>
      <c r="W164" s="20">
        <v>0</v>
      </c>
      <c r="X164" s="20">
        <v>0</v>
      </c>
      <c r="Y164" s="20">
        <v>0</v>
      </c>
      <c r="Z164" s="20">
        <v>0</v>
      </c>
      <c r="AA164" s="20">
        <v>0</v>
      </c>
      <c r="AB164" s="20">
        <v>0</v>
      </c>
      <c r="AC164" s="20">
        <v>0</v>
      </c>
      <c r="AD164" s="20">
        <v>0</v>
      </c>
      <c r="AE164" s="20">
        <v>0</v>
      </c>
      <c r="AF164" s="20">
        <v>0</v>
      </c>
      <c r="AG164" s="20">
        <v>0</v>
      </c>
      <c r="AH164" s="20">
        <v>0</v>
      </c>
      <c r="AI164" s="20">
        <v>0</v>
      </c>
      <c r="AJ164" s="20">
        <v>0</v>
      </c>
      <c r="AK164" s="20">
        <v>0</v>
      </c>
      <c r="AL164" s="20">
        <v>4</v>
      </c>
      <c r="AM164" s="20">
        <v>0</v>
      </c>
      <c r="AN164" s="20">
        <v>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20">
        <v>0</v>
      </c>
      <c r="AW164" s="20">
        <v>0</v>
      </c>
      <c r="AX164" s="20">
        <v>0</v>
      </c>
      <c r="AY164" s="20">
        <v>0</v>
      </c>
      <c r="AZ164" s="20">
        <v>0</v>
      </c>
      <c r="BA164" s="20">
        <v>0</v>
      </c>
      <c r="BB164" s="73"/>
      <c r="BC164" s="73"/>
      <c r="BD164" s="73"/>
      <c r="BE164" s="73"/>
      <c r="BF164" s="73"/>
      <c r="BG164" s="59">
        <v>0</v>
      </c>
      <c r="BH164" s="59">
        <v>0</v>
      </c>
      <c r="BI164" s="59">
        <v>0</v>
      </c>
      <c r="BJ164" s="59">
        <v>0</v>
      </c>
      <c r="BL164" s="59" t="s">
        <v>235</v>
      </c>
      <c r="BP164" s="59">
        <f t="shared" si="69"/>
        <v>4</v>
      </c>
      <c r="BQ164" s="59">
        <f t="shared" si="70"/>
        <v>0</v>
      </c>
      <c r="BR164" s="59">
        <f t="shared" si="71"/>
        <v>0</v>
      </c>
      <c r="BS164" s="59" t="e">
        <f>#REF!+#REF!+AD164</f>
        <v>#REF!</v>
      </c>
      <c r="BT164" s="59">
        <f t="shared" si="72"/>
        <v>1</v>
      </c>
      <c r="BU164" s="59" t="e">
        <f>#REF!+#REF!+#REF!+#REF!+#REF!+#REF!+#REF!+#REF!+#REF!+#REF!</f>
        <v>#REF!</v>
      </c>
      <c r="BV164" s="59">
        <f t="shared" si="73"/>
        <v>0</v>
      </c>
      <c r="BW164" s="59">
        <f t="shared" si="74"/>
        <v>0</v>
      </c>
      <c r="BX164" s="59">
        <f t="shared" si="75"/>
        <v>0</v>
      </c>
      <c r="BY164" s="59">
        <f t="shared" si="76"/>
        <v>0</v>
      </c>
      <c r="BZ164" s="59">
        <f t="shared" si="77"/>
        <v>0</v>
      </c>
      <c r="CB164" s="59">
        <f t="shared" si="78"/>
        <v>4</v>
      </c>
      <c r="CD164" s="59" t="e">
        <f>AJ164+AK164+AC164+AM164+I164+AL164+#REF!+J164+AE164+AG164+AH164+L164+#REF!+N164+M164+#REF!+AQ164+#REF!+AF164+AI164+#REF!+AN164+AD164+AO164+P164+#REF!+AZ164+#REF!+AP164+#REF!+#REF!+#REF!+#REF!+BA164+#REF!+K164</f>
        <v>#REF!</v>
      </c>
      <c r="CF164" s="59">
        <f t="shared" si="79"/>
        <v>5</v>
      </c>
      <c r="CG164" s="59" t="e">
        <f t="shared" si="80"/>
        <v>#REF!</v>
      </c>
      <c r="CH164" s="59">
        <f t="shared" si="81"/>
        <v>0</v>
      </c>
      <c r="CJ164" s="59">
        <f t="shared" si="82"/>
        <v>5</v>
      </c>
      <c r="CK164" s="59" t="e">
        <f>#REF!+AE164+AG164+AH164+#REF!+#REF!+AQ164+#REF!+AI164+#REF!+AD164+P164+#REF!+#REF!+#REF!+#REF!+#REF!+#REF!+#REF!</f>
        <v>#REF!</v>
      </c>
      <c r="CL164" s="59">
        <f t="shared" si="83"/>
        <v>0</v>
      </c>
      <c r="CN164" s="59">
        <f t="shared" si="84"/>
        <v>2</v>
      </c>
      <c r="CO164" s="59">
        <f t="shared" si="85"/>
        <v>2</v>
      </c>
    </row>
    <row r="165" spans="1:93" s="59" customFormat="1" ht="14.4" x14ac:dyDescent="0.3">
      <c r="A165" s="60" t="s">
        <v>263</v>
      </c>
      <c r="B165" s="60" t="s">
        <v>413</v>
      </c>
      <c r="C165" s="60" t="s">
        <v>415</v>
      </c>
      <c r="D165" s="60" t="s">
        <v>83</v>
      </c>
      <c r="E165" s="60">
        <v>43.601609000000003</v>
      </c>
      <c r="F165" s="60">
        <v>-79.583684000000005</v>
      </c>
      <c r="G165" s="60">
        <v>10.823086687118911</v>
      </c>
      <c r="H165" s="61">
        <v>43651</v>
      </c>
      <c r="I165" s="20">
        <v>0</v>
      </c>
      <c r="J165" s="20">
        <v>0</v>
      </c>
      <c r="K165" s="20">
        <v>0</v>
      </c>
      <c r="L165" s="20">
        <v>0</v>
      </c>
      <c r="M165" s="20">
        <v>0</v>
      </c>
      <c r="N165" s="20">
        <v>0</v>
      </c>
      <c r="O165" s="20">
        <v>0</v>
      </c>
      <c r="P165" s="20">
        <v>0</v>
      </c>
      <c r="Q165" s="20">
        <v>0</v>
      </c>
      <c r="R165" s="20">
        <v>0</v>
      </c>
      <c r="S165" s="20">
        <v>0</v>
      </c>
      <c r="T165" s="20">
        <v>0</v>
      </c>
      <c r="U165" s="20">
        <v>0</v>
      </c>
      <c r="V165" s="20">
        <v>0</v>
      </c>
      <c r="W165" s="20">
        <v>0</v>
      </c>
      <c r="X165" s="20">
        <v>0</v>
      </c>
      <c r="Y165" s="20">
        <v>0</v>
      </c>
      <c r="Z165" s="20">
        <v>0</v>
      </c>
      <c r="AA165" s="20">
        <v>0</v>
      </c>
      <c r="AB165" s="20">
        <v>0</v>
      </c>
      <c r="AC165" s="20">
        <v>0</v>
      </c>
      <c r="AD165" s="20">
        <v>0</v>
      </c>
      <c r="AE165" s="20">
        <v>0</v>
      </c>
      <c r="AF165" s="20">
        <v>0</v>
      </c>
      <c r="AG165" s="20">
        <v>0</v>
      </c>
      <c r="AH165" s="20">
        <v>0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20">
        <v>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20">
        <v>0</v>
      </c>
      <c r="AW165" s="20">
        <v>0</v>
      </c>
      <c r="AX165" s="20">
        <v>0</v>
      </c>
      <c r="AY165" s="20">
        <v>0</v>
      </c>
      <c r="AZ165" s="20">
        <v>0</v>
      </c>
      <c r="BA165" s="20">
        <v>0</v>
      </c>
      <c r="BB165" s="73"/>
      <c r="BC165" s="73"/>
      <c r="BD165" s="73"/>
      <c r="BE165" s="73"/>
      <c r="BF165" s="73"/>
      <c r="BG165" s="59">
        <v>0</v>
      </c>
      <c r="BH165" s="59">
        <v>0</v>
      </c>
      <c r="BI165" s="59">
        <v>0</v>
      </c>
      <c r="BJ165" s="59">
        <v>0</v>
      </c>
      <c r="BL165" s="59" t="s">
        <v>236</v>
      </c>
      <c r="BP165" s="59">
        <f t="shared" ref="BP165" si="86">AJ165+AK165+AM165+AL165+AQ165+AN165+AO165+AP165</f>
        <v>0</v>
      </c>
      <c r="BQ165" s="59">
        <f t="shared" ref="BQ165" si="87" xml:space="preserve"> AE165+AF165</f>
        <v>0</v>
      </c>
      <c r="BR165" s="59">
        <f t="shared" si="71"/>
        <v>0</v>
      </c>
      <c r="BS165" s="59" t="e">
        <f>#REF!+#REF!+AD165</f>
        <v>#REF!</v>
      </c>
      <c r="BT165" s="59">
        <f t="shared" si="72"/>
        <v>0</v>
      </c>
      <c r="BU165" s="59" t="e">
        <f>#REF!+#REF!+#REF!+#REF!+#REF!+#REF!+#REF!+#REF!+#REF!+#REF!</f>
        <v>#REF!</v>
      </c>
      <c r="BV165" s="59">
        <f t="shared" ref="BV165" si="88" xml:space="preserve"> AR165+AW165+AV165</f>
        <v>0</v>
      </c>
      <c r="BW165" s="59">
        <f t="shared" ref="BW165" si="89" xml:space="preserve"> AU165+AT165</f>
        <v>0</v>
      </c>
      <c r="BX165" s="59">
        <f t="shared" ref="BX165" si="90">AS165+AT165+AU165</f>
        <v>0</v>
      </c>
      <c r="BY165" s="59">
        <f t="shared" si="76"/>
        <v>0</v>
      </c>
      <c r="BZ165" s="59">
        <f t="shared" ref="BZ165" si="91">AG165+AH165+AI165</f>
        <v>0</v>
      </c>
      <c r="CB165" s="59">
        <f t="shared" ref="CB165" si="92">SUM(AJ165:AY165)</f>
        <v>0</v>
      </c>
      <c r="CD165" s="59" t="e">
        <f>AJ165+AK165+AC165+AM165+I165+AL165+#REF!+J165+AE165+AG165+AH165+L165+#REF!+N165+M165+#REF!+AQ165+#REF!+AF165+AI165+#REF!+AN165+AD165+AO165+P165+#REF!+AZ165+#REF!+AP165+#REF!+#REF!+#REF!+#REF!+BA165+#REF!+K165</f>
        <v>#REF!</v>
      </c>
      <c r="CF165" s="59">
        <f t="shared" ref="CF165" si="93">CJ165+AX165+AR165+AW165</f>
        <v>0</v>
      </c>
      <c r="CG165" s="59" t="e">
        <f t="shared" ref="CG165" si="94">CK165+AU165+AV165+AT165</f>
        <v>#REF!</v>
      </c>
      <c r="CH165" s="59">
        <f t="shared" si="81"/>
        <v>0</v>
      </c>
      <c r="CJ165" s="59">
        <f t="shared" si="82"/>
        <v>0</v>
      </c>
      <c r="CK165" s="59" t="e">
        <f>#REF!+AE165+AG165+AH165+#REF!+#REF!+AQ165+#REF!+AI165+#REF!+AD165+P165+#REF!+#REF!+#REF!+#REF!+#REF!+#REF!+#REF!</f>
        <v>#REF!</v>
      </c>
      <c r="CL165" s="59">
        <f t="shared" ref="CL165" si="95">AC165+AF165</f>
        <v>0</v>
      </c>
      <c r="CN165" s="59">
        <f t="shared" si="84"/>
        <v>0</v>
      </c>
      <c r="CO165" s="59">
        <f t="shared" si="85"/>
        <v>0</v>
      </c>
    </row>
    <row r="166" spans="1:93" ht="14.4" x14ac:dyDescent="0.3">
      <c r="I166" s="64">
        <f t="shared" ref="I166:BA166" si="96">AVERAGE(I5:I165)</f>
        <v>6.2111801242236021E-3</v>
      </c>
      <c r="J166" s="64">
        <f t="shared" si="96"/>
        <v>2.4844720496894408E-2</v>
      </c>
      <c r="K166" s="64">
        <f t="shared" si="96"/>
        <v>6.2111801242236021E-3</v>
      </c>
      <c r="L166" s="64">
        <f t="shared" si="96"/>
        <v>8.0745341614906832E-2</v>
      </c>
      <c r="M166" s="64">
        <f t="shared" si="96"/>
        <v>1.8633540372670808E-2</v>
      </c>
      <c r="N166" s="64">
        <f t="shared" si="96"/>
        <v>1.2422360248447204E-2</v>
      </c>
      <c r="O166" s="64">
        <f t="shared" si="96"/>
        <v>6.2111801242236021E-3</v>
      </c>
      <c r="P166" s="64">
        <f t="shared" si="96"/>
        <v>6.2111801242236021E-3</v>
      </c>
      <c r="Q166" s="64">
        <f t="shared" si="96"/>
        <v>1.2422360248447204E-2</v>
      </c>
      <c r="R166" s="64">
        <f t="shared" si="96"/>
        <v>6.2111801242236021E-3</v>
      </c>
      <c r="S166" s="64">
        <f t="shared" si="96"/>
        <v>7.4534161490683232E-2</v>
      </c>
      <c r="T166" s="64">
        <f t="shared" si="96"/>
        <v>6.2111801242236021E-3</v>
      </c>
      <c r="U166" s="64">
        <f t="shared" si="96"/>
        <v>1.2422360248447204E-2</v>
      </c>
      <c r="V166" s="64">
        <f t="shared" si="96"/>
        <v>2.4844720496894408E-2</v>
      </c>
      <c r="W166" s="64">
        <f t="shared" si="96"/>
        <v>6.2111801242236021E-3</v>
      </c>
      <c r="X166" s="64">
        <f t="shared" si="96"/>
        <v>6.2111801242236021E-3</v>
      </c>
      <c r="Y166" s="64">
        <f t="shared" si="96"/>
        <v>1.8633540372670808E-2</v>
      </c>
      <c r="Z166" s="64">
        <f t="shared" si="96"/>
        <v>3.7267080745341616E-2</v>
      </c>
      <c r="AA166" s="64">
        <f t="shared" si="96"/>
        <v>6.2111801242236021E-3</v>
      </c>
      <c r="AB166" s="64">
        <f t="shared" si="96"/>
        <v>6.2111801242236021E-3</v>
      </c>
      <c r="AC166" s="64">
        <f t="shared" si="96"/>
        <v>0.39751552795031053</v>
      </c>
      <c r="AD166" s="64">
        <f t="shared" si="96"/>
        <v>6.2111801242236021E-3</v>
      </c>
      <c r="AE166" s="64">
        <f t="shared" si="96"/>
        <v>6.2111801242236021E-3</v>
      </c>
      <c r="AF166" s="64">
        <f t="shared" si="96"/>
        <v>6.2111801242236021E-3</v>
      </c>
      <c r="AG166" s="64">
        <f t="shared" si="96"/>
        <v>1.2422360248447204E-2</v>
      </c>
      <c r="AH166" s="64">
        <f t="shared" si="96"/>
        <v>1.8633540372670808E-2</v>
      </c>
      <c r="AI166" s="64">
        <f t="shared" si="96"/>
        <v>6.2111801242236021E-3</v>
      </c>
      <c r="AJ166" s="64">
        <f t="shared" si="96"/>
        <v>4.9689440993788817E-2</v>
      </c>
      <c r="AK166" s="64">
        <f t="shared" si="96"/>
        <v>4.9689440993788817E-2</v>
      </c>
      <c r="AL166" s="64">
        <f t="shared" si="96"/>
        <v>3.7267080745341616E-2</v>
      </c>
      <c r="AM166" s="64">
        <f t="shared" si="96"/>
        <v>0.36645962732919257</v>
      </c>
      <c r="AN166" s="64">
        <f t="shared" si="96"/>
        <v>1.8633540372670808E-2</v>
      </c>
      <c r="AO166" s="64">
        <f t="shared" si="96"/>
        <v>1.2422360248447204E-2</v>
      </c>
      <c r="AP166" s="64">
        <f t="shared" si="96"/>
        <v>6.2111801242236021E-3</v>
      </c>
      <c r="AQ166" s="64">
        <f t="shared" si="96"/>
        <v>6.2111801242236021E-3</v>
      </c>
      <c r="AR166" s="64">
        <f t="shared" si="96"/>
        <v>1.8633540372670808E-2</v>
      </c>
      <c r="AS166" s="64">
        <f t="shared" si="96"/>
        <v>2.4844720496894408E-2</v>
      </c>
      <c r="AT166" s="64">
        <f t="shared" si="96"/>
        <v>0</v>
      </c>
      <c r="AU166" s="64">
        <f t="shared" si="96"/>
        <v>7.4534161490683232E-2</v>
      </c>
      <c r="AV166" s="64">
        <f t="shared" si="96"/>
        <v>6.2111801242236021E-3</v>
      </c>
      <c r="AW166" s="64">
        <f t="shared" si="96"/>
        <v>1.2422360248447204E-2</v>
      </c>
      <c r="AX166" s="64">
        <f t="shared" si="96"/>
        <v>0.33540372670807456</v>
      </c>
      <c r="AY166" s="64">
        <f t="shared" si="96"/>
        <v>2.4844720496894408E-2</v>
      </c>
      <c r="AZ166" s="64">
        <f t="shared" si="96"/>
        <v>2.4844720496894408E-2</v>
      </c>
      <c r="BA166" s="64">
        <f t="shared" si="96"/>
        <v>6.2111801242236021E-3</v>
      </c>
    </row>
  </sheetData>
  <dataConsolidate function="average">
    <dataRefs count="2">
      <dataRef ref="A5:BA175" sheet="Sophie_noP0_no_ants"/>
      <dataRef name="Patch_ID"/>
    </dataRefs>
  </dataConsolidate>
  <mergeCells count="25">
    <mergeCell ref="R2:R3"/>
    <mergeCell ref="AX1:AY1"/>
    <mergeCell ref="AX2:AX3"/>
    <mergeCell ref="AY2:AY3"/>
    <mergeCell ref="P1:AQ1"/>
    <mergeCell ref="AC2:AI2"/>
    <mergeCell ref="AE3:AF3"/>
    <mergeCell ref="AG3:AI3"/>
    <mergeCell ref="AJ2:AQ3"/>
    <mergeCell ref="L3:M3"/>
    <mergeCell ref="I3:K3"/>
    <mergeCell ref="N1:O3"/>
    <mergeCell ref="I1:M2"/>
    <mergeCell ref="AZ1:BA1"/>
    <mergeCell ref="AZ2:AZ3"/>
    <mergeCell ref="BA2:BA3"/>
    <mergeCell ref="AV2:AV3"/>
    <mergeCell ref="AR1:AW1"/>
    <mergeCell ref="AR2:AR3"/>
    <mergeCell ref="AS2:AS3"/>
    <mergeCell ref="AT2:AU3"/>
    <mergeCell ref="AW2:AW3"/>
    <mergeCell ref="P2:P3"/>
    <mergeCell ref="S2:AB3"/>
    <mergeCell ref="Q2:Q3"/>
  </mergeCells>
  <phoneticPr fontId="24" type="noConversion"/>
  <conditionalFormatting sqref="AC5:BA165 I5:P165">
    <cfRule type="cellIs" dxfId="13" priority="7" operator="notEqual">
      <formula>0</formula>
    </cfRule>
  </conditionalFormatting>
  <conditionalFormatting sqref="Z5:Z165">
    <cfRule type="cellIs" dxfId="12" priority="6" operator="notEqual">
      <formula>0</formula>
    </cfRule>
  </conditionalFormatting>
  <conditionalFormatting sqref="AA5:AB165">
    <cfRule type="cellIs" dxfId="11" priority="5" operator="notEqual">
      <formula>0</formula>
    </cfRule>
  </conditionalFormatting>
  <conditionalFormatting sqref="V5:Y165">
    <cfRule type="cellIs" dxfId="10" priority="3" operator="notEqual">
      <formula>0</formula>
    </cfRule>
  </conditionalFormatting>
  <conditionalFormatting sqref="S5:U165">
    <cfRule type="cellIs" dxfId="9" priority="2" operator="notEqual">
      <formula>0</formula>
    </cfRule>
  </conditionalFormatting>
  <conditionalFormatting sqref="Q5:R165">
    <cfRule type="cellIs" dxfId="8" priority="1" operator="notEqual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7A6C3-9C85-42E2-828B-6C03200831DD}">
  <dimension ref="A1:CM166"/>
  <sheetViews>
    <sheetView zoomScaleNormal="100" workbookViewId="0">
      <pane ySplit="4" topLeftCell="A154" activePane="bottomLeft" state="frozen"/>
      <selection pane="bottomLeft" activeCell="C84" sqref="C84"/>
    </sheetView>
  </sheetViews>
  <sheetFormatPr defaultColWidth="8.77734375" defaultRowHeight="15.6" x14ac:dyDescent="0.3"/>
  <cols>
    <col min="1" max="1" width="6" style="9" bestFit="1" customWidth="1"/>
    <col min="2" max="2" width="8.33203125" style="9" bestFit="1" customWidth="1"/>
    <col min="3" max="3" width="8" style="9" bestFit="1" customWidth="1"/>
    <col min="4" max="4" width="9" style="9" bestFit="1" customWidth="1"/>
    <col min="5" max="5" width="10" style="9" bestFit="1" customWidth="1"/>
    <col min="6" max="6" width="10.6640625" style="9" bestFit="1" customWidth="1"/>
    <col min="7" max="7" width="12" style="9" bestFit="1" customWidth="1"/>
    <col min="8" max="8" width="10.77734375" style="9" bestFit="1" customWidth="1"/>
    <col min="9" max="9" width="12.77734375" style="64" bestFit="1" customWidth="1"/>
    <col min="10" max="11" width="12.44140625" style="64" bestFit="1" customWidth="1"/>
    <col min="12" max="12" width="13.33203125" style="64" bestFit="1" customWidth="1"/>
    <col min="13" max="13" width="13.33203125" style="65" bestFit="1" customWidth="1"/>
    <col min="14" max="14" width="15.44140625" style="65" customWidth="1"/>
    <col min="15" max="15" width="11.44140625" style="14" customWidth="1"/>
    <col min="16" max="16" width="14" style="14" customWidth="1"/>
    <col min="17" max="17" width="12.88671875" style="14" customWidth="1"/>
    <col min="18" max="18" width="12.33203125" style="14" bestFit="1" customWidth="1"/>
    <col min="19" max="19" width="12.44140625" style="14" bestFit="1" customWidth="1"/>
    <col min="20" max="20" width="12.5546875" style="14" bestFit="1" customWidth="1"/>
    <col min="21" max="22" width="12.44140625" style="14" bestFit="1" customWidth="1"/>
    <col min="23" max="23" width="13.109375" style="14" bestFit="1" customWidth="1"/>
    <col min="24" max="26" width="12.33203125" style="14" bestFit="1" customWidth="1"/>
    <col min="27" max="27" width="12.5546875" style="14" bestFit="1" customWidth="1"/>
    <col min="28" max="28" width="12.6640625" style="67" bestFit="1" customWidth="1"/>
    <col min="29" max="29" width="12.6640625" style="14" bestFit="1" customWidth="1"/>
    <col min="30" max="30" width="11.44140625" style="14" bestFit="1" customWidth="1"/>
    <col min="31" max="31" width="13.21875" style="67" bestFit="1" customWidth="1"/>
    <col min="32" max="32" width="12.5546875" style="14" bestFit="1" customWidth="1"/>
    <col min="33" max="33" width="11.44140625" style="14" bestFit="1" customWidth="1"/>
    <col min="34" max="34" width="12.109375" style="14" bestFit="1" customWidth="1"/>
    <col min="35" max="35" width="13.21875" style="64" bestFit="1" customWidth="1"/>
    <col min="36" max="36" width="12.88671875" style="64" bestFit="1" customWidth="1"/>
    <col min="37" max="37" width="12.5546875" style="64" bestFit="1" customWidth="1"/>
    <col min="38" max="38" width="11" style="64" bestFit="1" customWidth="1"/>
    <col min="39" max="39" width="10.88671875" style="64" bestFit="1" customWidth="1"/>
    <col min="40" max="40" width="10.21875" style="64" bestFit="1" customWidth="1"/>
    <col min="41" max="41" width="14" style="64" customWidth="1"/>
    <col min="42" max="42" width="16.109375" style="65" customWidth="1"/>
    <col min="43" max="43" width="14.109375" style="69" customWidth="1"/>
    <col min="44" max="44" width="12.44140625" style="65" bestFit="1" customWidth="1"/>
    <col min="45" max="45" width="12" style="65" customWidth="1"/>
    <col min="46" max="46" width="12.88671875" style="72" customWidth="1"/>
    <col min="47" max="48" width="14.77734375" style="72" customWidth="1"/>
    <col min="49" max="49" width="13.88671875" style="72" customWidth="1"/>
    <col min="50" max="50" width="13.6640625" style="65" customWidth="1"/>
    <col min="51" max="51" width="14" style="65" customWidth="1"/>
    <col min="52" max="56" width="12.109375" style="57" customWidth="1"/>
    <col min="57" max="57" width="10.5546875" style="9" bestFit="1" customWidth="1"/>
    <col min="58" max="58" width="8.6640625" style="9" bestFit="1" customWidth="1"/>
    <col min="59" max="59" width="15.5546875" style="9" bestFit="1" customWidth="1"/>
    <col min="60" max="60" width="4.88671875" style="9" bestFit="1" customWidth="1"/>
    <col min="61" max="61" width="8.77734375" style="9"/>
    <col min="62" max="62" width="196.77734375" style="9" bestFit="1" customWidth="1"/>
    <col min="63" max="65" width="8.77734375" style="9"/>
    <col min="66" max="66" width="22.88671875" style="9" bestFit="1" customWidth="1"/>
    <col min="67" max="67" width="13.77734375" style="9" bestFit="1" customWidth="1"/>
    <col min="68" max="68" width="11.109375" style="9" bestFit="1" customWidth="1"/>
    <col min="69" max="69" width="17" style="9" bestFit="1" customWidth="1"/>
    <col min="70" max="70" width="11.33203125" style="9" bestFit="1" customWidth="1"/>
    <col min="71" max="71" width="27.33203125" style="9" bestFit="1" customWidth="1"/>
    <col min="72" max="72" width="6.109375" style="9" bestFit="1" customWidth="1"/>
    <col min="73" max="73" width="21.77734375" style="9" bestFit="1" customWidth="1"/>
    <col min="74" max="74" width="9.33203125" style="9" bestFit="1" customWidth="1"/>
    <col min="75" max="75" width="10.33203125" style="9" bestFit="1" customWidth="1"/>
    <col min="76" max="76" width="10.21875" style="9" bestFit="1" customWidth="1"/>
    <col min="77" max="77" width="8.77734375" style="9"/>
    <col min="78" max="78" width="15.109375" style="9" bestFit="1" customWidth="1"/>
    <col min="79" max="79" width="8.77734375" style="9"/>
    <col min="80" max="80" width="16.44140625" style="9" bestFit="1" customWidth="1"/>
    <col min="81" max="81" width="8.77734375" style="9"/>
    <col min="82" max="82" width="14.44140625" style="9" bestFit="1" customWidth="1"/>
    <col min="83" max="83" width="16.77734375" style="9" bestFit="1" customWidth="1"/>
    <col min="84" max="84" width="14.21875" style="9" bestFit="1" customWidth="1"/>
    <col min="85" max="85" width="8.77734375" style="9"/>
    <col min="86" max="86" width="9.44140625" style="9" bestFit="1" customWidth="1"/>
    <col min="87" max="87" width="11.77734375" style="9" bestFit="1" customWidth="1"/>
    <col min="88" max="88" width="9.21875" style="9" bestFit="1" customWidth="1"/>
    <col min="89" max="89" width="8.77734375" style="9"/>
    <col min="90" max="90" width="38.21875" style="9" bestFit="1" customWidth="1"/>
    <col min="91" max="91" width="18.21875" style="9" bestFit="1" customWidth="1"/>
    <col min="92" max="100" width="8.77734375" style="9"/>
    <col min="101" max="101" width="15.44140625" style="9" bestFit="1" customWidth="1"/>
    <col min="102" max="16384" width="8.77734375" style="9"/>
  </cols>
  <sheetData>
    <row r="1" spans="1:91" ht="18" customHeight="1" x14ac:dyDescent="0.3">
      <c r="I1" s="117" t="s">
        <v>330</v>
      </c>
      <c r="J1" s="123"/>
      <c r="K1" s="123"/>
      <c r="L1" s="118"/>
      <c r="M1" s="117" t="s">
        <v>329</v>
      </c>
      <c r="N1" s="118"/>
      <c r="O1" s="154" t="s">
        <v>336</v>
      </c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8"/>
      <c r="AP1" s="128" t="s">
        <v>338</v>
      </c>
      <c r="AQ1" s="129"/>
      <c r="AR1" s="129"/>
      <c r="AS1" s="129"/>
      <c r="AT1" s="129"/>
      <c r="AU1" s="155"/>
      <c r="AV1" s="128" t="s">
        <v>427</v>
      </c>
      <c r="AW1" s="155"/>
      <c r="AX1" s="128" t="s">
        <v>342</v>
      </c>
      <c r="AY1" s="155"/>
    </row>
    <row r="2" spans="1:91" ht="18" customHeight="1" x14ac:dyDescent="0.3">
      <c r="I2" s="119"/>
      <c r="J2" s="124"/>
      <c r="K2" s="124"/>
      <c r="L2" s="120"/>
      <c r="M2" s="119"/>
      <c r="N2" s="120"/>
      <c r="O2" s="140" t="s">
        <v>434</v>
      </c>
      <c r="P2" s="140" t="s">
        <v>435</v>
      </c>
      <c r="Q2" s="140" t="s">
        <v>436</v>
      </c>
      <c r="R2" s="142" t="s">
        <v>332</v>
      </c>
      <c r="S2" s="143"/>
      <c r="T2" s="143"/>
      <c r="U2" s="143"/>
      <c r="V2" s="143"/>
      <c r="W2" s="143"/>
      <c r="X2" s="143"/>
      <c r="Y2" s="143"/>
      <c r="Z2" s="143"/>
      <c r="AA2" s="152"/>
      <c r="AB2" s="142" t="s">
        <v>353</v>
      </c>
      <c r="AC2" s="143"/>
      <c r="AD2" s="143"/>
      <c r="AE2" s="143"/>
      <c r="AF2" s="143"/>
      <c r="AG2" s="143"/>
      <c r="AH2" s="152"/>
      <c r="AI2" s="142" t="s">
        <v>423</v>
      </c>
      <c r="AJ2" s="143"/>
      <c r="AK2" s="143"/>
      <c r="AL2" s="143"/>
      <c r="AM2" s="143"/>
      <c r="AN2" s="143"/>
      <c r="AO2" s="152"/>
      <c r="AP2" s="132" t="s">
        <v>424</v>
      </c>
      <c r="AQ2" s="134" t="s">
        <v>426</v>
      </c>
      <c r="AR2" s="136" t="s">
        <v>347</v>
      </c>
      <c r="AS2" s="137"/>
      <c r="AT2" s="132" t="s">
        <v>432</v>
      </c>
      <c r="AU2" s="132" t="s">
        <v>433</v>
      </c>
      <c r="AV2" s="132" t="s">
        <v>428</v>
      </c>
      <c r="AW2" s="132" t="s">
        <v>429</v>
      </c>
      <c r="AX2" s="132" t="s">
        <v>430</v>
      </c>
      <c r="AY2" s="132" t="s">
        <v>431</v>
      </c>
    </row>
    <row r="3" spans="1:91" ht="18" customHeight="1" x14ac:dyDescent="0.3">
      <c r="I3" s="114"/>
      <c r="J3" s="115"/>
      <c r="K3" s="116"/>
      <c r="L3" s="77" t="s">
        <v>419</v>
      </c>
      <c r="M3" s="121"/>
      <c r="N3" s="122"/>
      <c r="O3" s="141"/>
      <c r="P3" s="141"/>
      <c r="Q3" s="141"/>
      <c r="R3" s="144"/>
      <c r="S3" s="145"/>
      <c r="T3" s="145"/>
      <c r="U3" s="145"/>
      <c r="V3" s="145"/>
      <c r="W3" s="145"/>
      <c r="X3" s="145"/>
      <c r="Y3" s="145"/>
      <c r="Z3" s="145"/>
      <c r="AA3" s="153"/>
      <c r="AB3" s="62"/>
      <c r="AC3" s="63"/>
      <c r="AD3" s="112" t="s">
        <v>421</v>
      </c>
      <c r="AE3" s="113"/>
      <c r="AF3" s="112" t="s">
        <v>422</v>
      </c>
      <c r="AG3" s="151"/>
      <c r="AH3" s="113"/>
      <c r="AI3" s="144"/>
      <c r="AJ3" s="145"/>
      <c r="AK3" s="145"/>
      <c r="AL3" s="145"/>
      <c r="AM3" s="145"/>
      <c r="AN3" s="145"/>
      <c r="AO3" s="153"/>
      <c r="AP3" s="133"/>
      <c r="AQ3" s="135"/>
      <c r="AR3" s="138"/>
      <c r="AS3" s="139"/>
      <c r="AT3" s="133"/>
      <c r="AU3" s="133"/>
      <c r="AV3" s="133"/>
      <c r="AW3" s="133"/>
      <c r="AX3" s="133"/>
      <c r="AY3" s="133"/>
    </row>
    <row r="4" spans="1:91" s="49" customFormat="1" ht="100.8" x14ac:dyDescent="0.3">
      <c r="A4" s="49" t="s">
        <v>355</v>
      </c>
      <c r="B4" s="49" t="s">
        <v>354</v>
      </c>
      <c r="C4" s="49" t="s">
        <v>414</v>
      </c>
      <c r="D4" s="49" t="s">
        <v>1</v>
      </c>
      <c r="E4" s="49" t="s">
        <v>2</v>
      </c>
      <c r="F4" s="49" t="s">
        <v>3</v>
      </c>
      <c r="G4" s="49" t="s">
        <v>418</v>
      </c>
      <c r="H4" s="49" t="s">
        <v>5</v>
      </c>
      <c r="I4" s="64" t="s">
        <v>11</v>
      </c>
      <c r="J4" s="64" t="s">
        <v>14</v>
      </c>
      <c r="K4" s="64" t="s">
        <v>50</v>
      </c>
      <c r="L4" s="75" t="s">
        <v>420</v>
      </c>
      <c r="M4" s="65" t="s">
        <v>20</v>
      </c>
      <c r="N4" s="65" t="s">
        <v>328</v>
      </c>
      <c r="O4" s="14" t="s">
        <v>34</v>
      </c>
      <c r="P4" s="14" t="s">
        <v>37</v>
      </c>
      <c r="Q4" s="14" t="s">
        <v>41</v>
      </c>
      <c r="R4" s="14" t="s">
        <v>346</v>
      </c>
      <c r="S4" s="14" t="s">
        <v>19</v>
      </c>
      <c r="T4" s="14" t="s">
        <v>23</v>
      </c>
      <c r="U4" s="14" t="s">
        <v>26</v>
      </c>
      <c r="V4" s="14" t="s">
        <v>46</v>
      </c>
      <c r="W4" s="14" t="s">
        <v>47</v>
      </c>
      <c r="X4" s="14" t="s">
        <v>43</v>
      </c>
      <c r="Y4" s="14" t="s">
        <v>29</v>
      </c>
      <c r="Z4" s="14" t="s">
        <v>44</v>
      </c>
      <c r="AA4" s="14" t="s">
        <v>49</v>
      </c>
      <c r="AB4" s="66" t="s">
        <v>8</v>
      </c>
      <c r="AC4" s="14" t="s">
        <v>32</v>
      </c>
      <c r="AD4" s="14" t="s">
        <v>15</v>
      </c>
      <c r="AE4" s="67" t="s">
        <v>27</v>
      </c>
      <c r="AF4" s="14" t="s">
        <v>16</v>
      </c>
      <c r="AG4" s="14" t="s">
        <v>17</v>
      </c>
      <c r="AH4" s="14" t="s">
        <v>28</v>
      </c>
      <c r="AI4" s="75" t="s">
        <v>6</v>
      </c>
      <c r="AJ4" s="64" t="s">
        <v>7</v>
      </c>
      <c r="AK4" s="64" t="s">
        <v>438</v>
      </c>
      <c r="AL4" s="64" t="s">
        <v>10</v>
      </c>
      <c r="AM4" s="64" t="s">
        <v>437</v>
      </c>
      <c r="AN4" s="78" t="s">
        <v>42</v>
      </c>
      <c r="AO4" s="64" t="s">
        <v>25</v>
      </c>
      <c r="AP4" s="68" t="s">
        <v>35</v>
      </c>
      <c r="AQ4" s="69" t="s">
        <v>425</v>
      </c>
      <c r="AR4" s="65" t="s">
        <v>51</v>
      </c>
      <c r="AS4" s="68" t="s">
        <v>340</v>
      </c>
      <c r="AT4" s="68" t="s">
        <v>40</v>
      </c>
      <c r="AU4" s="68" t="s">
        <v>39</v>
      </c>
      <c r="AV4" s="70" t="s">
        <v>24</v>
      </c>
      <c r="AW4" s="70" t="s">
        <v>36</v>
      </c>
      <c r="AX4" s="65" t="s">
        <v>38</v>
      </c>
      <c r="AY4" s="65" t="s">
        <v>48</v>
      </c>
      <c r="AZ4" s="58"/>
      <c r="BA4" s="58"/>
      <c r="BB4" s="58"/>
      <c r="BC4" s="58"/>
      <c r="BD4" s="58"/>
      <c r="BE4" s="49" t="s">
        <v>52</v>
      </c>
      <c r="BF4" s="49" t="s">
        <v>53</v>
      </c>
      <c r="BG4" s="49" t="s">
        <v>54</v>
      </c>
      <c r="BH4" s="49" t="s">
        <v>55</v>
      </c>
      <c r="BJ4" s="49" t="s">
        <v>56</v>
      </c>
      <c r="BN4" s="49" t="s">
        <v>57</v>
      </c>
      <c r="BO4" s="49" t="s">
        <v>58</v>
      </c>
      <c r="BP4" s="49" t="s">
        <v>59</v>
      </c>
      <c r="BQ4" s="49" t="s">
        <v>60</v>
      </c>
      <c r="BR4" s="49" t="s">
        <v>61</v>
      </c>
      <c r="BS4" s="50" t="s">
        <v>62</v>
      </c>
      <c r="BT4" s="49" t="s">
        <v>63</v>
      </c>
      <c r="BU4" s="49" t="s">
        <v>64</v>
      </c>
      <c r="BV4" s="49" t="s">
        <v>65</v>
      </c>
      <c r="BW4" s="49" t="s">
        <v>66</v>
      </c>
      <c r="BX4" s="49" t="s">
        <v>67</v>
      </c>
      <c r="BZ4" s="49" t="s">
        <v>68</v>
      </c>
      <c r="CB4" s="49" t="s">
        <v>69</v>
      </c>
      <c r="CD4" s="49" t="s">
        <v>70</v>
      </c>
      <c r="CE4" s="49" t="s">
        <v>71</v>
      </c>
      <c r="CF4" s="49" t="s">
        <v>72</v>
      </c>
      <c r="CH4" s="49" t="s">
        <v>73</v>
      </c>
      <c r="CI4" s="49" t="s">
        <v>74</v>
      </c>
      <c r="CJ4" s="49" t="s">
        <v>75</v>
      </c>
      <c r="CL4" s="49" t="s">
        <v>76</v>
      </c>
      <c r="CM4" s="49" t="s">
        <v>77</v>
      </c>
    </row>
    <row r="5" spans="1:91" s="59" customFormat="1" ht="14.4" x14ac:dyDescent="0.3">
      <c r="A5" s="60" t="s">
        <v>265</v>
      </c>
      <c r="B5" s="60" t="s">
        <v>356</v>
      </c>
      <c r="C5" s="60" t="s">
        <v>415</v>
      </c>
      <c r="D5" s="60" t="s">
        <v>79</v>
      </c>
      <c r="E5" s="60">
        <v>43.550224999999998</v>
      </c>
      <c r="F5" s="60">
        <v>-79.654061999999996</v>
      </c>
      <c r="G5" s="60">
        <v>15.508860622091273</v>
      </c>
      <c r="H5" s="61">
        <v>43653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2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20"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0">
        <v>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20">
        <v>0</v>
      </c>
      <c r="AX5" s="20">
        <v>0</v>
      </c>
      <c r="AY5" s="20">
        <v>0</v>
      </c>
      <c r="AZ5" s="73"/>
      <c r="BA5" s="73"/>
      <c r="BB5" s="73"/>
      <c r="BC5" s="73"/>
      <c r="BD5" s="73"/>
      <c r="BE5" s="59" t="e">
        <f t="shared" ref="BE5:BE68" si="0">BH5-SUM(BF5:BG5)</f>
        <v>#VALUE!</v>
      </c>
      <c r="BF5" s="59" t="s">
        <v>80</v>
      </c>
      <c r="BG5" s="59" t="s">
        <v>80</v>
      </c>
      <c r="BH5" s="59" t="s">
        <v>80</v>
      </c>
      <c r="BJ5" s="59" t="s">
        <v>101</v>
      </c>
      <c r="BN5" s="59" t="e">
        <f>AI5+AJ5+AL5+AK5+AO5+AM5+#REF!+AN5</f>
        <v>#REF!</v>
      </c>
      <c r="BO5" s="59">
        <f t="shared" ref="BO5:BO36" si="1" xml:space="preserve"> AD5+AE5</f>
        <v>0</v>
      </c>
      <c r="BP5" s="59" t="e">
        <f>L5+#REF!</f>
        <v>#REF!</v>
      </c>
      <c r="BQ5" s="59" t="e">
        <f>#REF!+#REF!+AC5</f>
        <v>#REF!</v>
      </c>
      <c r="BR5" s="59">
        <f t="shared" ref="BR5:BR36" si="2">I5+J5+K5</f>
        <v>0</v>
      </c>
      <c r="BS5" s="59" t="e">
        <f>#REF!+#REF!+#REF!+#REF!+#REF!+#REF!+#REF!+#REF!+#REF!+#REF!</f>
        <v>#REF!</v>
      </c>
      <c r="BT5" s="59">
        <f t="shared" ref="BT5:BT68" si="3" xml:space="preserve"> AP5+AU5+AT5</f>
        <v>0</v>
      </c>
      <c r="BU5" s="59">
        <f t="shared" ref="BU5:BU68" si="4" xml:space="preserve"> AS5+AR5</f>
        <v>0</v>
      </c>
      <c r="BV5" s="59">
        <f t="shared" ref="BV5:BV68" si="5">AQ5+AR5+AS5</f>
        <v>0</v>
      </c>
      <c r="BW5" s="59">
        <f t="shared" ref="BW5:BW68" si="6">BT5+BV5</f>
        <v>0</v>
      </c>
      <c r="BX5" s="59">
        <f t="shared" ref="BX5:BX36" si="7">AF5+AG5+AH5</f>
        <v>0</v>
      </c>
      <c r="BZ5" s="59">
        <f t="shared" ref="BZ5:BZ36" si="8">SUM(AI5:AW5)</f>
        <v>0</v>
      </c>
      <c r="CB5" s="59" t="e">
        <f>AI5+AJ5+AB5+AL5+I5+AK5+#REF!+J5+AD5+AF5+AG5+L5+#REF!+M5+#REF!+#REF!+AO5+#REF!+AE5+AH5+#REF!+AM5+AC5+#REF!+O5+#REF!+AX5+#REF!+AN5+#REF!+#REF!+#REF!+#REF!+AY5+#REF!+K5</f>
        <v>#REF!</v>
      </c>
      <c r="CD5" s="59" t="e">
        <f t="shared" ref="CD5:CD68" si="9">CH5+AV5+AP5+AU5</f>
        <v>#REF!</v>
      </c>
      <c r="CE5" s="59" t="e">
        <f t="shared" ref="CE5:CE68" si="10">CI5+AS5+AT5+AR5</f>
        <v>#REF!</v>
      </c>
      <c r="CF5" s="59">
        <f t="shared" ref="CF5:CF36" si="11">CJ5+AQ5+M5+AW5+N5</f>
        <v>2</v>
      </c>
      <c r="CH5" s="59" t="e">
        <f>AI5+AJ5+AL5+I5+AK5+J5+L5+#REF!+AM5+#REF!+AX5+AN5+AY5+K5</f>
        <v>#REF!</v>
      </c>
      <c r="CI5" s="59" t="e">
        <f>#REF!+AD5+AF5+AG5+#REF!+#REF!+AO5+#REF!+AH5+#REF!+AC5+O5+#REF!+#REF!+#REF!+#REF!+#REF!+#REF!+#REF!</f>
        <v>#REF!</v>
      </c>
      <c r="CJ5" s="59">
        <f t="shared" ref="CJ5:CJ36" si="12">AB5+AE5</f>
        <v>2</v>
      </c>
      <c r="CL5" s="59">
        <f t="shared" ref="CL5:CL36" si="13" xml:space="preserve"> COUNTIF(BN5:BX5, "&gt;0") + COUNTIF(AR5, "&gt;0") + COUNTIF(N5, "&gt;0") + COUNTIF(AW5, "&gt;0") + COUNTIF(AV5, "&gt;0") + COUNTIF(AS5, "&gt;0") + COUNTIF(AQ5,"&gt;0") + COUNTIF(AX5,"&gt;0") + COUNTIF(AU5,"&gt;0") + COUNTIF(AT5,"&gt;0") + COUNTIF(AP5,"&gt;0") + COUNTIF(AY5,"&gt;0") + COUNTIF(O5,"&gt;0") + COUNTIF(M5, "&gt;0")</f>
        <v>0</v>
      </c>
      <c r="CM5" s="59">
        <f t="shared" ref="CM5:CM68" si="14" xml:space="preserve"> COUNTIF(BN5:BX5, "&gt;0")</f>
        <v>0</v>
      </c>
    </row>
    <row r="6" spans="1:91" s="59" customFormat="1" ht="14.4" x14ac:dyDescent="0.3">
      <c r="A6" s="60" t="s">
        <v>265</v>
      </c>
      <c r="B6" s="60" t="s">
        <v>356</v>
      </c>
      <c r="C6" s="60" t="s">
        <v>415</v>
      </c>
      <c r="D6" s="60" t="s">
        <v>82</v>
      </c>
      <c r="E6" s="60">
        <v>43.550224999999998</v>
      </c>
      <c r="F6" s="60">
        <v>-79.654061999999996</v>
      </c>
      <c r="G6" s="60">
        <v>15.508860622091273</v>
      </c>
      <c r="H6" s="61">
        <v>43653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3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20">
        <v>0</v>
      </c>
      <c r="AX6" s="20">
        <v>0</v>
      </c>
      <c r="AY6" s="20">
        <v>0</v>
      </c>
      <c r="AZ6" s="73"/>
      <c r="BA6" s="73"/>
      <c r="BB6" s="73"/>
      <c r="BC6" s="73"/>
      <c r="BD6" s="73"/>
      <c r="BE6" s="59">
        <f t="shared" si="0"/>
        <v>3</v>
      </c>
      <c r="BF6" s="59">
        <v>1</v>
      </c>
      <c r="BG6" s="59">
        <v>0</v>
      </c>
      <c r="BH6" s="59">
        <v>4</v>
      </c>
      <c r="BJ6" s="59" t="s">
        <v>103</v>
      </c>
      <c r="BN6" s="59" t="e">
        <f>AI6+AJ6+AL6+AK6+AO6+AM6+#REF!+AN6</f>
        <v>#REF!</v>
      </c>
      <c r="BO6" s="59">
        <f t="shared" si="1"/>
        <v>0</v>
      </c>
      <c r="BP6" s="59" t="e">
        <f>L6+#REF!</f>
        <v>#REF!</v>
      </c>
      <c r="BQ6" s="59" t="e">
        <f>#REF!+#REF!+AC6</f>
        <v>#REF!</v>
      </c>
      <c r="BR6" s="59">
        <f t="shared" si="2"/>
        <v>0</v>
      </c>
      <c r="BS6" s="59" t="e">
        <f>#REF!+#REF!+#REF!+#REF!+#REF!+#REF!+#REF!+#REF!+#REF!+#REF!</f>
        <v>#REF!</v>
      </c>
      <c r="BT6" s="59">
        <f t="shared" si="3"/>
        <v>0</v>
      </c>
      <c r="BU6" s="59">
        <f t="shared" si="4"/>
        <v>0</v>
      </c>
      <c r="BV6" s="59">
        <f t="shared" si="5"/>
        <v>0</v>
      </c>
      <c r="BW6" s="59">
        <f t="shared" si="6"/>
        <v>0</v>
      </c>
      <c r="BX6" s="59">
        <f t="shared" si="7"/>
        <v>3</v>
      </c>
      <c r="BZ6" s="59">
        <f t="shared" si="8"/>
        <v>0</v>
      </c>
      <c r="CB6" s="59" t="e">
        <f>AI6+AJ6+AB6+AL6+I6+AK6+#REF!+J6+AD6+AF6+AG6+L6+#REF!+M6+#REF!+#REF!+AO6+#REF!+AE6+AH6+#REF!+AM6+AC6+#REF!+O6+#REF!+AX6+#REF!+AN6+#REF!+#REF!+#REF!+#REF!+AY6+#REF!+K6</f>
        <v>#REF!</v>
      </c>
      <c r="CD6" s="59" t="e">
        <f t="shared" si="9"/>
        <v>#REF!</v>
      </c>
      <c r="CE6" s="59" t="e">
        <f t="shared" si="10"/>
        <v>#REF!</v>
      </c>
      <c r="CF6" s="59">
        <f t="shared" si="11"/>
        <v>0</v>
      </c>
      <c r="CH6" s="59" t="e">
        <f>AI6+AJ6+AL6+I6+AK6+J6+L6+#REF!+AM6+#REF!+AX6+AN6+AY6+K6</f>
        <v>#REF!</v>
      </c>
      <c r="CI6" s="59" t="e">
        <f>#REF!+AD6+AF6+AG6+#REF!+#REF!+AO6+#REF!+AH6+#REF!+AC6+O6+#REF!+#REF!+#REF!+#REF!+#REF!+#REF!+#REF!</f>
        <v>#REF!</v>
      </c>
      <c r="CJ6" s="59">
        <f t="shared" si="12"/>
        <v>0</v>
      </c>
      <c r="CL6" s="59">
        <f t="shared" si="13"/>
        <v>1</v>
      </c>
      <c r="CM6" s="59">
        <f t="shared" si="14"/>
        <v>1</v>
      </c>
    </row>
    <row r="7" spans="1:91" s="59" customFormat="1" ht="14.4" x14ac:dyDescent="0.3">
      <c r="A7" s="60" t="s">
        <v>265</v>
      </c>
      <c r="B7" s="60" t="s">
        <v>356</v>
      </c>
      <c r="C7" s="60" t="s">
        <v>415</v>
      </c>
      <c r="D7" s="60" t="s">
        <v>83</v>
      </c>
      <c r="E7" s="60">
        <v>43.550224999999998</v>
      </c>
      <c r="F7" s="60">
        <v>-79.654061999999996</v>
      </c>
      <c r="G7" s="60">
        <v>15.508860622091273</v>
      </c>
      <c r="H7" s="61">
        <v>43653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20">
        <v>0</v>
      </c>
      <c r="AX7" s="20">
        <v>0</v>
      </c>
      <c r="AY7" s="20">
        <v>0</v>
      </c>
      <c r="AZ7" s="73"/>
      <c r="BA7" s="73"/>
      <c r="BB7" s="73"/>
      <c r="BC7" s="73"/>
      <c r="BD7" s="73"/>
      <c r="BE7" s="59">
        <f t="shared" si="0"/>
        <v>2</v>
      </c>
      <c r="BF7" s="59">
        <v>4</v>
      </c>
      <c r="BG7" s="59">
        <v>0</v>
      </c>
      <c r="BH7" s="59">
        <v>6</v>
      </c>
      <c r="BN7" s="59" t="e">
        <f>AI7+AJ7+AL7+AK7+AO7+AM7+#REF!+AN7</f>
        <v>#REF!</v>
      </c>
      <c r="BO7" s="59">
        <f t="shared" si="1"/>
        <v>0</v>
      </c>
      <c r="BP7" s="59" t="e">
        <f>L7+#REF!</f>
        <v>#REF!</v>
      </c>
      <c r="BQ7" s="59" t="e">
        <f>#REF!+#REF!+AC7</f>
        <v>#REF!</v>
      </c>
      <c r="BR7" s="59">
        <f t="shared" si="2"/>
        <v>0</v>
      </c>
      <c r="BS7" s="59" t="e">
        <f>#REF!+#REF!+#REF!+#REF!+#REF!+#REF!+#REF!+#REF!+#REF!+#REF!</f>
        <v>#REF!</v>
      </c>
      <c r="BT7" s="59">
        <f t="shared" si="3"/>
        <v>0</v>
      </c>
      <c r="BU7" s="59">
        <f t="shared" si="4"/>
        <v>0</v>
      </c>
      <c r="BV7" s="59">
        <f t="shared" si="5"/>
        <v>0</v>
      </c>
      <c r="BW7" s="59">
        <f t="shared" si="6"/>
        <v>0</v>
      </c>
      <c r="BX7" s="59">
        <f t="shared" si="7"/>
        <v>0</v>
      </c>
      <c r="BZ7" s="59">
        <f t="shared" si="8"/>
        <v>0</v>
      </c>
      <c r="CB7" s="59" t="e">
        <f>AI7+AJ7+AB7+AL7+I7+AK7+#REF!+J7+AD7+AF7+AG7+L7+#REF!+M7+#REF!+#REF!+AO7+#REF!+AE7+AH7+#REF!+AM7+AC7+#REF!+O7+#REF!+AX7+#REF!+AN7+#REF!+#REF!+#REF!+#REF!+AY7+#REF!+K7</f>
        <v>#REF!</v>
      </c>
      <c r="CD7" s="59" t="e">
        <f t="shared" si="9"/>
        <v>#REF!</v>
      </c>
      <c r="CE7" s="59" t="e">
        <f t="shared" si="10"/>
        <v>#REF!</v>
      </c>
      <c r="CF7" s="59">
        <f t="shared" si="11"/>
        <v>0</v>
      </c>
      <c r="CH7" s="59" t="e">
        <f>AI7+AJ7+AL7+I7+AK7+J7+L7+#REF!+AM7+#REF!+AX7+AN7+AY7+K7</f>
        <v>#REF!</v>
      </c>
      <c r="CI7" s="59" t="e">
        <f>#REF!+AD7+AF7+AG7+#REF!+#REF!+AO7+#REF!+AH7+#REF!+AC7+O7+#REF!+#REF!+#REF!+#REF!+#REF!+#REF!+#REF!</f>
        <v>#REF!</v>
      </c>
      <c r="CJ7" s="59">
        <f t="shared" si="12"/>
        <v>0</v>
      </c>
      <c r="CL7" s="59">
        <f t="shared" si="13"/>
        <v>0</v>
      </c>
      <c r="CM7" s="59">
        <f t="shared" si="14"/>
        <v>0</v>
      </c>
    </row>
    <row r="8" spans="1:91" s="59" customFormat="1" ht="14.4" x14ac:dyDescent="0.3">
      <c r="A8" s="60" t="s">
        <v>290</v>
      </c>
      <c r="B8" s="60" t="s">
        <v>357</v>
      </c>
      <c r="C8" s="60" t="s">
        <v>415</v>
      </c>
      <c r="D8" s="60" t="s">
        <v>79</v>
      </c>
      <c r="E8" s="60">
        <v>43.565106</v>
      </c>
      <c r="F8" s="60">
        <v>-79.671002000000001</v>
      </c>
      <c r="G8" s="60">
        <v>15.822132738647284</v>
      </c>
      <c r="H8" s="61">
        <v>43658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73"/>
      <c r="BA8" s="73"/>
      <c r="BB8" s="73"/>
      <c r="BC8" s="73"/>
      <c r="BD8" s="73"/>
      <c r="BE8" s="59">
        <f t="shared" si="0"/>
        <v>3</v>
      </c>
      <c r="BF8" s="59">
        <v>4</v>
      </c>
      <c r="BG8" s="59">
        <v>0</v>
      </c>
      <c r="BH8" s="59">
        <v>7</v>
      </c>
      <c r="BJ8" s="59" t="s">
        <v>104</v>
      </c>
      <c r="BN8" s="59" t="e">
        <f>AI8+AJ8+AL8+AK8+AO8+AM8+#REF!+AN8</f>
        <v>#REF!</v>
      </c>
      <c r="BO8" s="59">
        <f t="shared" si="1"/>
        <v>0</v>
      </c>
      <c r="BP8" s="59" t="e">
        <f>L8+#REF!</f>
        <v>#REF!</v>
      </c>
      <c r="BQ8" s="59" t="e">
        <f>#REF!+#REF!+AC8</f>
        <v>#REF!</v>
      </c>
      <c r="BR8" s="59">
        <f t="shared" si="2"/>
        <v>0</v>
      </c>
      <c r="BS8" s="59" t="e">
        <f>#REF!+#REF!+#REF!+#REF!+#REF!+#REF!+#REF!+#REF!+#REF!+#REF!</f>
        <v>#REF!</v>
      </c>
      <c r="BT8" s="59">
        <f t="shared" si="3"/>
        <v>0</v>
      </c>
      <c r="BU8" s="59">
        <f t="shared" si="4"/>
        <v>0</v>
      </c>
      <c r="BV8" s="59">
        <f t="shared" si="5"/>
        <v>0</v>
      </c>
      <c r="BW8" s="59">
        <f t="shared" si="6"/>
        <v>0</v>
      </c>
      <c r="BX8" s="59">
        <f t="shared" si="7"/>
        <v>0</v>
      </c>
      <c r="BZ8" s="59">
        <f t="shared" si="8"/>
        <v>0</v>
      </c>
      <c r="CB8" s="59" t="e">
        <f>AI8+AJ8+AB8+AL8+I8+AK8+#REF!+J8+AD8+AF8+AG8+L8+#REF!+M8+#REF!+#REF!+AO8+#REF!+AE8+AH8+#REF!+AM8+AC8+#REF!+O8+#REF!+AX8+#REF!+AN8+#REF!+#REF!+#REF!+#REF!+AY8+#REF!+K8</f>
        <v>#REF!</v>
      </c>
      <c r="CD8" s="59" t="e">
        <f t="shared" si="9"/>
        <v>#REF!</v>
      </c>
      <c r="CE8" s="59" t="e">
        <f t="shared" si="10"/>
        <v>#REF!</v>
      </c>
      <c r="CF8" s="59">
        <f t="shared" si="11"/>
        <v>0</v>
      </c>
      <c r="CH8" s="59" t="e">
        <f>AI8+AJ8+AL8+I8+AK8+J8+L8+#REF!+AM8+#REF!+AX8+AN8+AY8+K8</f>
        <v>#REF!</v>
      </c>
      <c r="CI8" s="59" t="e">
        <f>#REF!+AD8+AF8+AG8+#REF!+#REF!+AO8+#REF!+AH8+#REF!+AC8+O8+#REF!+#REF!+#REF!+#REF!+#REF!+#REF!+#REF!</f>
        <v>#REF!</v>
      </c>
      <c r="CJ8" s="59">
        <f t="shared" si="12"/>
        <v>0</v>
      </c>
      <c r="CL8" s="59">
        <f t="shared" si="13"/>
        <v>0</v>
      </c>
      <c r="CM8" s="59">
        <f t="shared" si="14"/>
        <v>0</v>
      </c>
    </row>
    <row r="9" spans="1:91" s="59" customFormat="1" ht="14.4" x14ac:dyDescent="0.3">
      <c r="A9" s="60" t="s">
        <v>290</v>
      </c>
      <c r="B9" s="60" t="s">
        <v>357</v>
      </c>
      <c r="C9" s="60" t="s">
        <v>415</v>
      </c>
      <c r="D9" s="60" t="s">
        <v>82</v>
      </c>
      <c r="E9" s="60">
        <v>43.565106</v>
      </c>
      <c r="F9" s="60">
        <v>-79.671002000000001</v>
      </c>
      <c r="G9" s="60">
        <v>15.822132738647284</v>
      </c>
      <c r="H9" s="61">
        <v>43658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73"/>
      <c r="BA9" s="73"/>
      <c r="BB9" s="73"/>
      <c r="BC9" s="73"/>
      <c r="BD9" s="73"/>
      <c r="BE9" s="59">
        <f t="shared" si="0"/>
        <v>3</v>
      </c>
      <c r="BF9" s="59">
        <v>2</v>
      </c>
      <c r="BG9" s="59">
        <v>0</v>
      </c>
      <c r="BH9" s="59">
        <v>5</v>
      </c>
      <c r="BJ9" s="59" t="s">
        <v>106</v>
      </c>
      <c r="BN9" s="59" t="e">
        <f>AI9+AJ9+AL9+AK9+AO9+AM9+#REF!+AN9</f>
        <v>#REF!</v>
      </c>
      <c r="BO9" s="59">
        <f t="shared" si="1"/>
        <v>0</v>
      </c>
      <c r="BP9" s="59" t="e">
        <f>L9+#REF!</f>
        <v>#REF!</v>
      </c>
      <c r="BQ9" s="59" t="e">
        <f>#REF!+#REF!+AC9</f>
        <v>#REF!</v>
      </c>
      <c r="BR9" s="59">
        <f t="shared" si="2"/>
        <v>0</v>
      </c>
      <c r="BS9" s="59" t="e">
        <f>#REF!+#REF!+#REF!+#REF!+#REF!+#REF!+#REF!+#REF!+#REF!+#REF!</f>
        <v>#REF!</v>
      </c>
      <c r="BT9" s="59">
        <f t="shared" si="3"/>
        <v>0</v>
      </c>
      <c r="BU9" s="59">
        <f t="shared" si="4"/>
        <v>0</v>
      </c>
      <c r="BV9" s="59">
        <f t="shared" si="5"/>
        <v>0</v>
      </c>
      <c r="BW9" s="59">
        <f t="shared" si="6"/>
        <v>0</v>
      </c>
      <c r="BX9" s="59">
        <f t="shared" si="7"/>
        <v>0</v>
      </c>
      <c r="BZ9" s="59">
        <f t="shared" si="8"/>
        <v>0</v>
      </c>
      <c r="CB9" s="59" t="e">
        <f>AI9+AJ9+AB9+AL9+I9+AK9+#REF!+J9+AD9+AF9+AG9+L9+#REF!+M9+#REF!+#REF!+AO9+#REF!+AE9+AH9+#REF!+AM9+AC9+#REF!+O9+#REF!+AX9+#REF!+AN9+#REF!+#REF!+#REF!+#REF!+AY9+#REF!+K9</f>
        <v>#REF!</v>
      </c>
      <c r="CD9" s="59" t="e">
        <f t="shared" si="9"/>
        <v>#REF!</v>
      </c>
      <c r="CE9" s="59" t="e">
        <f t="shared" si="10"/>
        <v>#REF!</v>
      </c>
      <c r="CF9" s="59">
        <f t="shared" si="11"/>
        <v>0</v>
      </c>
      <c r="CH9" s="59" t="e">
        <f>AI9+AJ9+AL9+I9+AK9+J9+L9+#REF!+AM9+#REF!+AX9+AN9+AY9+K9</f>
        <v>#REF!</v>
      </c>
      <c r="CI9" s="59" t="e">
        <f>#REF!+AD9+AF9+AG9+#REF!+#REF!+AO9+#REF!+AH9+#REF!+AC9+O9+#REF!+#REF!+#REF!+#REF!+#REF!+#REF!+#REF!</f>
        <v>#REF!</v>
      </c>
      <c r="CJ9" s="59">
        <f t="shared" si="12"/>
        <v>0</v>
      </c>
      <c r="CL9" s="59">
        <f t="shared" si="13"/>
        <v>0</v>
      </c>
      <c r="CM9" s="59">
        <f t="shared" si="14"/>
        <v>0</v>
      </c>
    </row>
    <row r="10" spans="1:91" s="59" customFormat="1" ht="14.4" x14ac:dyDescent="0.3">
      <c r="A10" s="60" t="s">
        <v>290</v>
      </c>
      <c r="B10" s="60" t="s">
        <v>357</v>
      </c>
      <c r="C10" s="60" t="s">
        <v>415</v>
      </c>
      <c r="D10" s="60" t="s">
        <v>83</v>
      </c>
      <c r="E10" s="60">
        <v>43.565106</v>
      </c>
      <c r="F10" s="60">
        <v>-79.671002000000001</v>
      </c>
      <c r="G10" s="60">
        <v>15.822132738647284</v>
      </c>
      <c r="H10" s="61">
        <v>43658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1</v>
      </c>
      <c r="Z10" s="20">
        <v>0</v>
      </c>
      <c r="AA10" s="20">
        <v>0</v>
      </c>
      <c r="AB10" s="20">
        <v>1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73"/>
      <c r="BA10" s="73"/>
      <c r="BB10" s="73"/>
      <c r="BC10" s="73"/>
      <c r="BD10" s="73"/>
      <c r="BE10" s="59">
        <f t="shared" si="0"/>
        <v>3</v>
      </c>
      <c r="BF10" s="59">
        <v>2</v>
      </c>
      <c r="BG10" s="59">
        <v>0</v>
      </c>
      <c r="BH10" s="59">
        <v>5</v>
      </c>
      <c r="BN10" s="59" t="e">
        <f>AI10+AJ10+AL10+AK10+AO10+AM10+#REF!+AN10</f>
        <v>#REF!</v>
      </c>
      <c r="BO10" s="59">
        <f t="shared" si="1"/>
        <v>0</v>
      </c>
      <c r="BP10" s="59" t="e">
        <f>L10+#REF!</f>
        <v>#REF!</v>
      </c>
      <c r="BQ10" s="59" t="e">
        <f>#REF!+#REF!+AC10</f>
        <v>#REF!</v>
      </c>
      <c r="BR10" s="59">
        <f t="shared" si="2"/>
        <v>0</v>
      </c>
      <c r="BS10" s="59" t="e">
        <f>#REF!+#REF!+#REF!+#REF!+#REF!+#REF!+#REF!+#REF!+#REF!+#REF!</f>
        <v>#REF!</v>
      </c>
      <c r="BT10" s="59">
        <f t="shared" si="3"/>
        <v>0</v>
      </c>
      <c r="BU10" s="59">
        <f t="shared" si="4"/>
        <v>0</v>
      </c>
      <c r="BV10" s="59">
        <f t="shared" si="5"/>
        <v>0</v>
      </c>
      <c r="BW10" s="59">
        <f t="shared" si="6"/>
        <v>0</v>
      </c>
      <c r="BX10" s="59">
        <f t="shared" si="7"/>
        <v>0</v>
      </c>
      <c r="BZ10" s="59">
        <f t="shared" si="8"/>
        <v>0</v>
      </c>
      <c r="CB10" s="59" t="e">
        <f>AI10+AJ10+AB10+AL10+I10+AK10+#REF!+J10+AD10+AF10+AG10+L10+#REF!+M10+#REF!+#REF!+AO10+#REF!+AE10+AH10+#REF!+AM10+AC10+#REF!+O10+#REF!+AX10+#REF!+AN10+#REF!+#REF!+#REF!+#REF!+AY10+#REF!+K10</f>
        <v>#REF!</v>
      </c>
      <c r="CD10" s="59" t="e">
        <f t="shared" si="9"/>
        <v>#REF!</v>
      </c>
      <c r="CE10" s="59" t="e">
        <f t="shared" si="10"/>
        <v>#REF!</v>
      </c>
      <c r="CF10" s="59">
        <f t="shared" si="11"/>
        <v>1</v>
      </c>
      <c r="CH10" s="59" t="e">
        <f>AI10+AJ10+AL10+I10+AK10+J10+L10+#REF!+AM10+#REF!+AX10+AN10+AY10+K10</f>
        <v>#REF!</v>
      </c>
      <c r="CI10" s="59" t="e">
        <f>#REF!+AD10+AF10+AG10+#REF!+#REF!+AO10+#REF!+AH10+#REF!+AC10+O10+#REF!+#REF!+#REF!+#REF!+#REF!+#REF!+#REF!</f>
        <v>#REF!</v>
      </c>
      <c r="CJ10" s="59">
        <f t="shared" si="12"/>
        <v>1</v>
      </c>
      <c r="CL10" s="59">
        <f t="shared" si="13"/>
        <v>0</v>
      </c>
      <c r="CM10" s="59">
        <f t="shared" si="14"/>
        <v>0</v>
      </c>
    </row>
    <row r="11" spans="1:91" s="59" customFormat="1" ht="14.4" x14ac:dyDescent="0.3">
      <c r="A11" s="60" t="s">
        <v>291</v>
      </c>
      <c r="B11" s="60" t="s">
        <v>358</v>
      </c>
      <c r="C11" s="60" t="s">
        <v>415</v>
      </c>
      <c r="D11" s="60" t="s">
        <v>79</v>
      </c>
      <c r="E11" s="60">
        <v>43.566504000000002</v>
      </c>
      <c r="F11" s="60">
        <v>-79.680149</v>
      </c>
      <c r="G11" s="60">
        <v>16.205476833770209</v>
      </c>
      <c r="H11" s="61">
        <v>43658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  <c r="AO11" s="20">
        <v>0</v>
      </c>
      <c r="AP11" s="20">
        <v>1</v>
      </c>
      <c r="AQ11" s="20">
        <v>0</v>
      </c>
      <c r="AR11" s="20">
        <v>0</v>
      </c>
      <c r="AS11" s="20">
        <v>2</v>
      </c>
      <c r="AT11" s="20">
        <v>0</v>
      </c>
      <c r="AU11" s="20">
        <v>0</v>
      </c>
      <c r="AV11" s="20">
        <v>0</v>
      </c>
      <c r="AW11" s="20">
        <v>0</v>
      </c>
      <c r="AX11" s="20">
        <v>0</v>
      </c>
      <c r="AY11" s="20">
        <v>0</v>
      </c>
      <c r="AZ11" s="73"/>
      <c r="BA11" s="73"/>
      <c r="BB11" s="73"/>
      <c r="BC11" s="73"/>
      <c r="BD11" s="73"/>
      <c r="BE11" s="59">
        <f t="shared" si="0"/>
        <v>1</v>
      </c>
      <c r="BF11" s="59">
        <v>4</v>
      </c>
      <c r="BG11" s="59">
        <v>0</v>
      </c>
      <c r="BH11" s="59">
        <v>5</v>
      </c>
      <c r="BJ11" s="59" t="s">
        <v>107</v>
      </c>
      <c r="BN11" s="59" t="e">
        <f>AI11+AJ11+AL11+AK11+AO11+AM11+#REF!+AN11</f>
        <v>#REF!</v>
      </c>
      <c r="BO11" s="59">
        <f t="shared" si="1"/>
        <v>0</v>
      </c>
      <c r="BP11" s="59" t="e">
        <f>L11+#REF!</f>
        <v>#REF!</v>
      </c>
      <c r="BQ11" s="59" t="e">
        <f>#REF!+#REF!+AC11</f>
        <v>#REF!</v>
      </c>
      <c r="BR11" s="59">
        <f t="shared" si="2"/>
        <v>0</v>
      </c>
      <c r="BS11" s="59" t="e">
        <f>#REF!+#REF!+#REF!+#REF!+#REF!+#REF!+#REF!+#REF!+#REF!+#REF!</f>
        <v>#REF!</v>
      </c>
      <c r="BT11" s="59">
        <f t="shared" si="3"/>
        <v>1</v>
      </c>
      <c r="BU11" s="59">
        <f t="shared" si="4"/>
        <v>2</v>
      </c>
      <c r="BV11" s="59">
        <f t="shared" si="5"/>
        <v>2</v>
      </c>
      <c r="BW11" s="59">
        <f t="shared" si="6"/>
        <v>3</v>
      </c>
      <c r="BX11" s="59">
        <f t="shared" si="7"/>
        <v>0</v>
      </c>
      <c r="BZ11" s="59">
        <f t="shared" si="8"/>
        <v>3</v>
      </c>
      <c r="CB11" s="59" t="e">
        <f>AI11+AJ11+AB11+AL11+I11+AK11+#REF!+J11+AD11+AF11+AG11+L11+#REF!+M11+#REF!+#REF!+AO11+#REF!+AE11+AH11+#REF!+AM11+AC11+#REF!+O11+#REF!+AX11+#REF!+AN11+#REF!+#REF!+#REF!+#REF!+AY11+#REF!+K11</f>
        <v>#REF!</v>
      </c>
      <c r="CD11" s="59" t="e">
        <f t="shared" si="9"/>
        <v>#REF!</v>
      </c>
      <c r="CE11" s="59" t="e">
        <f t="shared" si="10"/>
        <v>#REF!</v>
      </c>
      <c r="CF11" s="59">
        <f t="shared" si="11"/>
        <v>0</v>
      </c>
      <c r="CH11" s="59" t="e">
        <f>AI11+AJ11+AL11+I11+AK11+J11+L11+#REF!+AM11+#REF!+AX11+AN11+AY11+K11</f>
        <v>#REF!</v>
      </c>
      <c r="CI11" s="59" t="e">
        <f>#REF!+AD11+AF11+AG11+#REF!+#REF!+AO11+#REF!+AH11+#REF!+AC11+O11+#REF!+#REF!+#REF!+#REF!+#REF!+#REF!+#REF!</f>
        <v>#REF!</v>
      </c>
      <c r="CJ11" s="59">
        <f t="shared" si="12"/>
        <v>0</v>
      </c>
      <c r="CL11" s="59">
        <f t="shared" si="13"/>
        <v>6</v>
      </c>
      <c r="CM11" s="59">
        <f t="shared" si="14"/>
        <v>4</v>
      </c>
    </row>
    <row r="12" spans="1:91" s="59" customFormat="1" ht="14.4" x14ac:dyDescent="0.3">
      <c r="A12" s="60" t="s">
        <v>291</v>
      </c>
      <c r="B12" s="60" t="s">
        <v>358</v>
      </c>
      <c r="C12" s="60" t="s">
        <v>415</v>
      </c>
      <c r="D12" s="60" t="s">
        <v>82</v>
      </c>
      <c r="E12" s="60">
        <v>43.566504000000002</v>
      </c>
      <c r="F12" s="60">
        <v>-79.680149</v>
      </c>
      <c r="G12" s="60">
        <v>16.205476833770209</v>
      </c>
      <c r="H12" s="61">
        <v>43658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20">
        <v>0</v>
      </c>
      <c r="AX12" s="20">
        <v>0</v>
      </c>
      <c r="AY12" s="20">
        <v>0</v>
      </c>
      <c r="AZ12" s="73"/>
      <c r="BA12" s="73"/>
      <c r="BB12" s="73"/>
      <c r="BC12" s="73"/>
      <c r="BD12" s="73"/>
      <c r="BE12" s="59">
        <f t="shared" si="0"/>
        <v>2</v>
      </c>
      <c r="BF12" s="59">
        <v>3</v>
      </c>
      <c r="BG12" s="59">
        <v>0</v>
      </c>
      <c r="BH12" s="59">
        <v>5</v>
      </c>
      <c r="BJ12" s="59" t="s">
        <v>109</v>
      </c>
      <c r="BN12" s="59" t="e">
        <f>AI12+AJ12+AL12+AK12+AO12+AM12+#REF!+AN12</f>
        <v>#REF!</v>
      </c>
      <c r="BO12" s="59">
        <f t="shared" si="1"/>
        <v>0</v>
      </c>
      <c r="BP12" s="59" t="e">
        <f>L12+#REF!</f>
        <v>#REF!</v>
      </c>
      <c r="BQ12" s="59" t="e">
        <f>#REF!+#REF!+AC12</f>
        <v>#REF!</v>
      </c>
      <c r="BR12" s="59">
        <f t="shared" si="2"/>
        <v>0</v>
      </c>
      <c r="BS12" s="59" t="e">
        <f>#REF!+#REF!+#REF!+#REF!+#REF!+#REF!+#REF!+#REF!+#REF!+#REF!</f>
        <v>#REF!</v>
      </c>
      <c r="BT12" s="59">
        <f t="shared" si="3"/>
        <v>0</v>
      </c>
      <c r="BU12" s="59">
        <f t="shared" si="4"/>
        <v>0</v>
      </c>
      <c r="BV12" s="59">
        <f t="shared" si="5"/>
        <v>0</v>
      </c>
      <c r="BW12" s="59">
        <f t="shared" si="6"/>
        <v>0</v>
      </c>
      <c r="BX12" s="59">
        <f t="shared" si="7"/>
        <v>0</v>
      </c>
      <c r="BZ12" s="59">
        <f t="shared" si="8"/>
        <v>0</v>
      </c>
      <c r="CB12" s="59" t="e">
        <f>AI12+AJ12+AB12+AL12+I12+AK12+#REF!+J12+AD12+AF12+AG12+L12+#REF!+M12+#REF!+#REF!+AO12+#REF!+AE12+AH12+#REF!+AM12+AC12+#REF!+O12+#REF!+AX12+#REF!+AN12+#REF!+#REF!+#REF!+#REF!+AY12+#REF!+K12</f>
        <v>#REF!</v>
      </c>
      <c r="CD12" s="59" t="e">
        <f t="shared" si="9"/>
        <v>#REF!</v>
      </c>
      <c r="CE12" s="59" t="e">
        <f t="shared" si="10"/>
        <v>#REF!</v>
      </c>
      <c r="CF12" s="59">
        <f t="shared" si="11"/>
        <v>0</v>
      </c>
      <c r="CH12" s="59" t="e">
        <f>AI12+AJ12+AL12+I12+AK12+J12+L12+#REF!+AM12+#REF!+AX12+AN12+AY12+K12</f>
        <v>#REF!</v>
      </c>
      <c r="CI12" s="59" t="e">
        <f>#REF!+AD12+AF12+AG12+#REF!+#REF!+AO12+#REF!+AH12+#REF!+AC12+O12+#REF!+#REF!+#REF!+#REF!+#REF!+#REF!+#REF!</f>
        <v>#REF!</v>
      </c>
      <c r="CJ12" s="59">
        <f t="shared" si="12"/>
        <v>0</v>
      </c>
      <c r="CL12" s="59">
        <f t="shared" si="13"/>
        <v>0</v>
      </c>
      <c r="CM12" s="59">
        <f t="shared" si="14"/>
        <v>0</v>
      </c>
    </row>
    <row r="13" spans="1:91" s="59" customFormat="1" ht="14.4" x14ac:dyDescent="0.3">
      <c r="A13" s="60" t="s">
        <v>291</v>
      </c>
      <c r="B13" s="60" t="s">
        <v>358</v>
      </c>
      <c r="C13" s="60" t="s">
        <v>415</v>
      </c>
      <c r="D13" s="60" t="s">
        <v>83</v>
      </c>
      <c r="E13" s="60">
        <v>43.566504000000002</v>
      </c>
      <c r="F13" s="60">
        <v>-79.680149</v>
      </c>
      <c r="G13" s="60">
        <v>16.205476833770209</v>
      </c>
      <c r="H13" s="61">
        <v>43658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14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1</v>
      </c>
      <c r="AT13" s="20">
        <v>0</v>
      </c>
      <c r="AU13" s="20">
        <v>0</v>
      </c>
      <c r="AV13" s="20">
        <v>0</v>
      </c>
      <c r="AW13" s="20">
        <v>0</v>
      </c>
      <c r="AX13" s="20">
        <v>0</v>
      </c>
      <c r="AY13" s="20">
        <v>0</v>
      </c>
      <c r="AZ13" s="73"/>
      <c r="BA13" s="73"/>
      <c r="BB13" s="73"/>
      <c r="BC13" s="73"/>
      <c r="BD13" s="73"/>
      <c r="BE13" s="59">
        <f t="shared" si="0"/>
        <v>6</v>
      </c>
      <c r="BF13" s="59">
        <v>2</v>
      </c>
      <c r="BG13" s="59">
        <v>0</v>
      </c>
      <c r="BH13" s="59">
        <v>8</v>
      </c>
      <c r="BJ13" s="59" t="s">
        <v>110</v>
      </c>
      <c r="BN13" s="59" t="e">
        <f>AI13+AJ13+AL13+AK13+AO13+AM13+#REF!+AN13</f>
        <v>#REF!</v>
      </c>
      <c r="BO13" s="59">
        <f t="shared" si="1"/>
        <v>0</v>
      </c>
      <c r="BP13" s="59" t="e">
        <f>L13+#REF!</f>
        <v>#REF!</v>
      </c>
      <c r="BQ13" s="59" t="e">
        <f>#REF!+#REF!+AC13</f>
        <v>#REF!</v>
      </c>
      <c r="BR13" s="59">
        <f t="shared" si="2"/>
        <v>0</v>
      </c>
      <c r="BS13" s="59" t="e">
        <f>#REF!+#REF!+#REF!+#REF!+#REF!+#REF!+#REF!+#REF!+#REF!+#REF!</f>
        <v>#REF!</v>
      </c>
      <c r="BT13" s="59">
        <f t="shared" si="3"/>
        <v>0</v>
      </c>
      <c r="BU13" s="59">
        <f t="shared" si="4"/>
        <v>1</v>
      </c>
      <c r="BV13" s="59">
        <f t="shared" si="5"/>
        <v>1</v>
      </c>
      <c r="BW13" s="59">
        <f t="shared" si="6"/>
        <v>1</v>
      </c>
      <c r="BX13" s="59">
        <f t="shared" si="7"/>
        <v>0</v>
      </c>
      <c r="BZ13" s="59">
        <f t="shared" si="8"/>
        <v>15</v>
      </c>
      <c r="CB13" s="59" t="e">
        <f>AI13+AJ13+AB13+AL13+I13+AK13+#REF!+J13+AD13+AF13+AG13+L13+#REF!+M13+#REF!+#REF!+AO13+#REF!+AE13+AH13+#REF!+AM13+AC13+#REF!+O13+#REF!+AX13+#REF!+AN13+#REF!+#REF!+#REF!+#REF!+AY13+#REF!+K13</f>
        <v>#REF!</v>
      </c>
      <c r="CD13" s="59" t="e">
        <f t="shared" si="9"/>
        <v>#REF!</v>
      </c>
      <c r="CE13" s="59" t="e">
        <f t="shared" si="10"/>
        <v>#REF!</v>
      </c>
      <c r="CF13" s="59">
        <f t="shared" si="11"/>
        <v>0</v>
      </c>
      <c r="CH13" s="59" t="e">
        <f>AI13+AJ13+AL13+I13+AK13+J13+L13+#REF!+AM13+#REF!+AX13+AN13+AY13+K13</f>
        <v>#REF!</v>
      </c>
      <c r="CI13" s="59" t="e">
        <f>#REF!+AD13+AF13+AG13+#REF!+#REF!+AO13+#REF!+AH13+#REF!+AC13+O13+#REF!+#REF!+#REF!+#REF!+#REF!+#REF!+#REF!</f>
        <v>#REF!</v>
      </c>
      <c r="CJ13" s="59">
        <f t="shared" si="12"/>
        <v>0</v>
      </c>
      <c r="CL13" s="59">
        <f t="shared" si="13"/>
        <v>4</v>
      </c>
      <c r="CM13" s="59">
        <f t="shared" si="14"/>
        <v>3</v>
      </c>
    </row>
    <row r="14" spans="1:91" s="59" customFormat="1" ht="14.4" x14ac:dyDescent="0.3">
      <c r="A14" s="60" t="s">
        <v>278</v>
      </c>
      <c r="B14" s="60" t="s">
        <v>359</v>
      </c>
      <c r="C14" s="60" t="s">
        <v>416</v>
      </c>
      <c r="D14" s="60" t="s">
        <v>79</v>
      </c>
      <c r="E14" s="60">
        <v>43.492716999999999</v>
      </c>
      <c r="F14" s="60">
        <v>-79.748080999999999</v>
      </c>
      <c r="G14" s="60">
        <v>21.577728391433972</v>
      </c>
      <c r="H14" s="61">
        <v>43655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1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20">
        <v>0</v>
      </c>
      <c r="AX14" s="20">
        <v>0</v>
      </c>
      <c r="AY14" s="20">
        <v>0</v>
      </c>
      <c r="AZ14" s="73"/>
      <c r="BA14" s="73"/>
      <c r="BB14" s="73"/>
      <c r="BC14" s="73"/>
      <c r="BD14" s="73"/>
      <c r="BE14" s="59">
        <f t="shared" si="0"/>
        <v>4</v>
      </c>
      <c r="BF14" s="59">
        <v>3</v>
      </c>
      <c r="BG14" s="59">
        <v>0</v>
      </c>
      <c r="BH14" s="59">
        <v>7</v>
      </c>
      <c r="BJ14" s="59" t="s">
        <v>101</v>
      </c>
      <c r="BN14" s="59" t="e">
        <f>AI14+AJ14+AL14+AK14+AO14+AM14+#REF!+AN14</f>
        <v>#REF!</v>
      </c>
      <c r="BO14" s="59">
        <f t="shared" si="1"/>
        <v>0</v>
      </c>
      <c r="BP14" s="59" t="e">
        <f>L14+#REF!</f>
        <v>#REF!</v>
      </c>
      <c r="BQ14" s="59" t="e">
        <f>#REF!+#REF!+AC14</f>
        <v>#REF!</v>
      </c>
      <c r="BR14" s="59">
        <f t="shared" si="2"/>
        <v>0</v>
      </c>
      <c r="BS14" s="59" t="e">
        <f>#REF!+#REF!+#REF!+#REF!+#REF!+#REF!+#REF!+#REF!+#REF!+#REF!</f>
        <v>#REF!</v>
      </c>
      <c r="BT14" s="59">
        <f t="shared" si="3"/>
        <v>0</v>
      </c>
      <c r="BU14" s="59">
        <f t="shared" si="4"/>
        <v>0</v>
      </c>
      <c r="BV14" s="59">
        <f t="shared" si="5"/>
        <v>0</v>
      </c>
      <c r="BW14" s="59">
        <f t="shared" si="6"/>
        <v>0</v>
      </c>
      <c r="BX14" s="59">
        <f t="shared" si="7"/>
        <v>0</v>
      </c>
      <c r="BZ14" s="59">
        <f t="shared" si="8"/>
        <v>0</v>
      </c>
      <c r="CB14" s="59" t="e">
        <f>AI14+AJ14+AB14+AL14+I14+AK14+#REF!+J14+AD14+AF14+AG14+L14+#REF!+M14+#REF!+#REF!+AO14+#REF!+AE14+AH14+#REF!+AM14+AC14+#REF!+O14+#REF!+AX14+#REF!+AN14+#REF!+#REF!+#REF!+#REF!+AY14+#REF!+K14</f>
        <v>#REF!</v>
      </c>
      <c r="CD14" s="59" t="e">
        <f t="shared" si="9"/>
        <v>#REF!</v>
      </c>
      <c r="CE14" s="59" t="e">
        <f t="shared" si="10"/>
        <v>#REF!</v>
      </c>
      <c r="CF14" s="59">
        <f t="shared" si="11"/>
        <v>1</v>
      </c>
      <c r="CH14" s="59" t="e">
        <f>AI14+AJ14+AL14+I14+AK14+J14+L14+#REF!+AM14+#REF!+AX14+AN14+AY14+K14</f>
        <v>#REF!</v>
      </c>
      <c r="CI14" s="59" t="e">
        <f>#REF!+AD14+AF14+AG14+#REF!+#REF!+AO14+#REF!+AH14+#REF!+AC14+O14+#REF!+#REF!+#REF!+#REF!+#REF!+#REF!+#REF!</f>
        <v>#REF!</v>
      </c>
      <c r="CJ14" s="59">
        <f t="shared" si="12"/>
        <v>1</v>
      </c>
      <c r="CL14" s="59">
        <f t="shared" si="13"/>
        <v>0</v>
      </c>
      <c r="CM14" s="59">
        <f t="shared" si="14"/>
        <v>0</v>
      </c>
    </row>
    <row r="15" spans="1:91" s="59" customFormat="1" ht="14.4" x14ac:dyDescent="0.3">
      <c r="A15" s="60" t="s">
        <v>278</v>
      </c>
      <c r="B15" s="60" t="s">
        <v>359</v>
      </c>
      <c r="C15" s="60" t="s">
        <v>416</v>
      </c>
      <c r="D15" s="60" t="s">
        <v>82</v>
      </c>
      <c r="E15" s="60">
        <v>43.492716999999999</v>
      </c>
      <c r="F15" s="60">
        <v>-79.748080999999999</v>
      </c>
      <c r="G15" s="60">
        <v>21.577728391433972</v>
      </c>
      <c r="H15" s="61">
        <v>43655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</v>
      </c>
      <c r="AL15" s="20">
        <v>2</v>
      </c>
      <c r="AM15" s="20">
        <v>0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v>0</v>
      </c>
      <c r="AX15" s="20">
        <v>0</v>
      </c>
      <c r="AY15" s="20">
        <v>0</v>
      </c>
      <c r="AZ15" s="73"/>
      <c r="BA15" s="73"/>
      <c r="BB15" s="73"/>
      <c r="BC15" s="73"/>
      <c r="BD15" s="73"/>
      <c r="BE15" s="59">
        <f t="shared" si="0"/>
        <v>2</v>
      </c>
      <c r="BF15" s="59">
        <v>3</v>
      </c>
      <c r="BG15" s="59">
        <v>0</v>
      </c>
      <c r="BH15" s="59">
        <v>5</v>
      </c>
      <c r="BJ15" s="59" t="s">
        <v>112</v>
      </c>
      <c r="BN15" s="59" t="e">
        <f>AI15+AJ15+AL15+AK15+AO15+AM15+#REF!+AN15</f>
        <v>#REF!</v>
      </c>
      <c r="BO15" s="59">
        <f t="shared" si="1"/>
        <v>0</v>
      </c>
      <c r="BP15" s="59" t="e">
        <f>L15+#REF!</f>
        <v>#REF!</v>
      </c>
      <c r="BQ15" s="59" t="e">
        <f>#REF!+#REF!+AC15</f>
        <v>#REF!</v>
      </c>
      <c r="BR15" s="59">
        <f t="shared" si="2"/>
        <v>0</v>
      </c>
      <c r="BS15" s="59" t="e">
        <f>#REF!+#REF!+#REF!+#REF!+#REF!+#REF!+#REF!+#REF!+#REF!+#REF!</f>
        <v>#REF!</v>
      </c>
      <c r="BT15" s="59">
        <f t="shared" si="3"/>
        <v>0</v>
      </c>
      <c r="BU15" s="59">
        <f t="shared" si="4"/>
        <v>0</v>
      </c>
      <c r="BV15" s="59">
        <f t="shared" si="5"/>
        <v>0</v>
      </c>
      <c r="BW15" s="59">
        <f t="shared" si="6"/>
        <v>0</v>
      </c>
      <c r="BX15" s="59">
        <f t="shared" si="7"/>
        <v>0</v>
      </c>
      <c r="BZ15" s="59">
        <f t="shared" si="8"/>
        <v>2</v>
      </c>
      <c r="CB15" s="59" t="e">
        <f>AI15+AJ15+AB15+AL15+I15+AK15+#REF!+J15+AD15+AF15+AG15+L15+#REF!+M15+#REF!+#REF!+AO15+#REF!+AE15+AH15+#REF!+AM15+AC15+#REF!+O15+#REF!+AX15+#REF!+AN15+#REF!+#REF!+#REF!+#REF!+AY15+#REF!+K15</f>
        <v>#REF!</v>
      </c>
      <c r="CD15" s="59" t="e">
        <f t="shared" si="9"/>
        <v>#REF!</v>
      </c>
      <c r="CE15" s="59" t="e">
        <f t="shared" si="10"/>
        <v>#REF!</v>
      </c>
      <c r="CF15" s="59">
        <f t="shared" si="11"/>
        <v>0</v>
      </c>
      <c r="CH15" s="59" t="e">
        <f>AI15+AJ15+AL15+I15+AK15+J15+L15+#REF!+AM15+#REF!+AX15+AN15+AY15+K15</f>
        <v>#REF!</v>
      </c>
      <c r="CI15" s="59" t="e">
        <f>#REF!+AD15+AF15+AG15+#REF!+#REF!+AO15+#REF!+AH15+#REF!+AC15+O15+#REF!+#REF!+#REF!+#REF!+#REF!+#REF!+#REF!</f>
        <v>#REF!</v>
      </c>
      <c r="CJ15" s="59">
        <f t="shared" si="12"/>
        <v>0</v>
      </c>
      <c r="CL15" s="59">
        <f t="shared" si="13"/>
        <v>0</v>
      </c>
      <c r="CM15" s="59">
        <f t="shared" si="14"/>
        <v>0</v>
      </c>
    </row>
    <row r="16" spans="1:91" s="59" customFormat="1" ht="14.4" x14ac:dyDescent="0.3">
      <c r="A16" s="60" t="s">
        <v>278</v>
      </c>
      <c r="B16" s="60" t="s">
        <v>359</v>
      </c>
      <c r="C16" s="60" t="s">
        <v>416</v>
      </c>
      <c r="D16" s="60" t="s">
        <v>83</v>
      </c>
      <c r="E16" s="60">
        <v>43.492716999999999</v>
      </c>
      <c r="F16" s="60">
        <v>-79.748080999999999</v>
      </c>
      <c r="G16" s="60">
        <v>21.577728391433972</v>
      </c>
      <c r="H16" s="61">
        <v>43655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73"/>
      <c r="BA16" s="73"/>
      <c r="BB16" s="73"/>
      <c r="BC16" s="73"/>
      <c r="BD16" s="73"/>
      <c r="BE16" s="59">
        <f t="shared" si="0"/>
        <v>2</v>
      </c>
      <c r="BF16" s="59">
        <v>4</v>
      </c>
      <c r="BG16" s="59">
        <v>0</v>
      </c>
      <c r="BH16" s="59">
        <v>6</v>
      </c>
      <c r="BN16" s="59" t="e">
        <f>AI16+AJ16+AL16+AK16+AO16+AM16+#REF!+AN16</f>
        <v>#REF!</v>
      </c>
      <c r="BO16" s="59">
        <f t="shared" si="1"/>
        <v>0</v>
      </c>
      <c r="BP16" s="59" t="e">
        <f>L16+#REF!</f>
        <v>#REF!</v>
      </c>
      <c r="BQ16" s="59" t="e">
        <f>#REF!+#REF!+AC16</f>
        <v>#REF!</v>
      </c>
      <c r="BR16" s="59">
        <f t="shared" si="2"/>
        <v>0</v>
      </c>
      <c r="BS16" s="59" t="e">
        <f>#REF!+#REF!+#REF!+#REF!+#REF!+#REF!+#REF!+#REF!+#REF!+#REF!</f>
        <v>#REF!</v>
      </c>
      <c r="BT16" s="59">
        <f t="shared" si="3"/>
        <v>0</v>
      </c>
      <c r="BU16" s="59">
        <f t="shared" si="4"/>
        <v>0</v>
      </c>
      <c r="BV16" s="59">
        <f t="shared" si="5"/>
        <v>0</v>
      </c>
      <c r="BW16" s="59">
        <f t="shared" si="6"/>
        <v>0</v>
      </c>
      <c r="BX16" s="59">
        <f t="shared" si="7"/>
        <v>0</v>
      </c>
      <c r="BZ16" s="59">
        <f t="shared" si="8"/>
        <v>0</v>
      </c>
      <c r="CB16" s="59" t="e">
        <f>AI16+AJ16+AB16+AL16+I16+AK16+#REF!+J16+AD16+AF16+AG16+L16+#REF!+M16+#REF!+#REF!+AO16+#REF!+AE16+AH16+#REF!+AM16+AC16+#REF!+O16+#REF!+AX16+#REF!+AN16+#REF!+#REF!+#REF!+#REF!+AY16+#REF!+K16</f>
        <v>#REF!</v>
      </c>
      <c r="CD16" s="59" t="e">
        <f t="shared" si="9"/>
        <v>#REF!</v>
      </c>
      <c r="CE16" s="59" t="e">
        <f t="shared" si="10"/>
        <v>#REF!</v>
      </c>
      <c r="CF16" s="59">
        <f t="shared" si="11"/>
        <v>0</v>
      </c>
      <c r="CH16" s="59" t="e">
        <f>AI16+AJ16+AL16+I16+AK16+J16+L16+#REF!+AM16+#REF!+AX16+AN16+AY16+K16</f>
        <v>#REF!</v>
      </c>
      <c r="CI16" s="59" t="e">
        <f>#REF!+AD16+AF16+AG16+#REF!+#REF!+AO16+#REF!+AH16+#REF!+AC16+O16+#REF!+#REF!+#REF!+#REF!+#REF!+#REF!+#REF!</f>
        <v>#REF!</v>
      </c>
      <c r="CJ16" s="59">
        <f t="shared" si="12"/>
        <v>0</v>
      </c>
      <c r="CL16" s="59">
        <f t="shared" si="13"/>
        <v>0</v>
      </c>
      <c r="CM16" s="59">
        <f t="shared" si="14"/>
        <v>0</v>
      </c>
    </row>
    <row r="17" spans="1:91" s="59" customFormat="1" ht="14.4" x14ac:dyDescent="0.3">
      <c r="A17" s="60" t="s">
        <v>277</v>
      </c>
      <c r="B17" s="60" t="s">
        <v>360</v>
      </c>
      <c r="C17" s="60" t="s">
        <v>416</v>
      </c>
      <c r="D17" s="60" t="s">
        <v>79</v>
      </c>
      <c r="E17" s="60">
        <v>43.438668999999997</v>
      </c>
      <c r="F17" s="60">
        <v>-79.780878000000001</v>
      </c>
      <c r="G17" s="60">
        <v>25.047446263536923</v>
      </c>
      <c r="H17" s="61">
        <v>43655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2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0</v>
      </c>
      <c r="AY17" s="20">
        <v>0</v>
      </c>
      <c r="AZ17" s="73"/>
      <c r="BA17" s="73"/>
      <c r="BB17" s="73"/>
      <c r="BC17" s="73"/>
      <c r="BD17" s="73"/>
      <c r="BE17" s="59">
        <f t="shared" si="0"/>
        <v>1</v>
      </c>
      <c r="BF17" s="59">
        <v>1</v>
      </c>
      <c r="BG17" s="59">
        <v>0</v>
      </c>
      <c r="BH17" s="59">
        <v>2</v>
      </c>
      <c r="BJ17" s="59" t="s">
        <v>113</v>
      </c>
      <c r="BN17" s="59" t="e">
        <f>AI17+AJ17+AL17+AK17+AO17+AM17+#REF!+AN17</f>
        <v>#REF!</v>
      </c>
      <c r="BO17" s="59">
        <f t="shared" si="1"/>
        <v>0</v>
      </c>
      <c r="BP17" s="59" t="e">
        <f>L17+#REF!</f>
        <v>#REF!</v>
      </c>
      <c r="BQ17" s="59" t="e">
        <f>#REF!+#REF!+AC17</f>
        <v>#REF!</v>
      </c>
      <c r="BR17" s="59">
        <f t="shared" si="2"/>
        <v>0</v>
      </c>
      <c r="BS17" s="59" t="e">
        <f>#REF!+#REF!+#REF!+#REF!+#REF!+#REF!+#REF!+#REF!+#REF!+#REF!</f>
        <v>#REF!</v>
      </c>
      <c r="BT17" s="59">
        <f t="shared" si="3"/>
        <v>0</v>
      </c>
      <c r="BU17" s="59">
        <f t="shared" si="4"/>
        <v>0</v>
      </c>
      <c r="BV17" s="59">
        <f t="shared" si="5"/>
        <v>0</v>
      </c>
      <c r="BW17" s="59">
        <f t="shared" si="6"/>
        <v>0</v>
      </c>
      <c r="BX17" s="59">
        <f t="shared" si="7"/>
        <v>0</v>
      </c>
      <c r="BZ17" s="59">
        <f t="shared" si="8"/>
        <v>0</v>
      </c>
      <c r="CB17" s="59" t="e">
        <f>AI17+AJ17+AB17+AL17+I17+AK17+#REF!+J17+AD17+AF17+AG17+L17+#REF!+M17+#REF!+#REF!+AO17+#REF!+AE17+AH17+#REF!+AM17+AC17+#REF!+O17+#REF!+AX17+#REF!+AN17+#REF!+#REF!+#REF!+#REF!+AY17+#REF!+K17</f>
        <v>#REF!</v>
      </c>
      <c r="CD17" s="59" t="e">
        <f t="shared" si="9"/>
        <v>#REF!</v>
      </c>
      <c r="CE17" s="59" t="e">
        <f t="shared" si="10"/>
        <v>#REF!</v>
      </c>
      <c r="CF17" s="59">
        <f t="shared" si="11"/>
        <v>2</v>
      </c>
      <c r="CH17" s="59" t="e">
        <f>AI17+AJ17+AL17+I17+AK17+J17+L17+#REF!+AM17+#REF!+AX17+AN17+AY17+K17</f>
        <v>#REF!</v>
      </c>
      <c r="CI17" s="59" t="e">
        <f>#REF!+AD17+AF17+AG17+#REF!+#REF!+AO17+#REF!+AH17+#REF!+AC17+O17+#REF!+#REF!+#REF!+#REF!+#REF!+#REF!+#REF!</f>
        <v>#REF!</v>
      </c>
      <c r="CJ17" s="59">
        <f t="shared" si="12"/>
        <v>2</v>
      </c>
      <c r="CL17" s="59">
        <f t="shared" si="13"/>
        <v>0</v>
      </c>
      <c r="CM17" s="59">
        <f t="shared" si="14"/>
        <v>0</v>
      </c>
    </row>
    <row r="18" spans="1:91" s="59" customFormat="1" ht="14.4" x14ac:dyDescent="0.3">
      <c r="A18" s="60" t="s">
        <v>277</v>
      </c>
      <c r="B18" s="60" t="s">
        <v>360</v>
      </c>
      <c r="C18" s="60" t="s">
        <v>416</v>
      </c>
      <c r="D18" s="60" t="s">
        <v>82</v>
      </c>
      <c r="E18" s="60">
        <v>43.438668999999997</v>
      </c>
      <c r="F18" s="60">
        <v>-79.780878000000001</v>
      </c>
      <c r="G18" s="60">
        <v>25.047446263536923</v>
      </c>
      <c r="H18" s="61">
        <v>43655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20">
        <v>0</v>
      </c>
      <c r="AX18" s="20">
        <v>0</v>
      </c>
      <c r="AY18" s="20">
        <v>0</v>
      </c>
      <c r="AZ18" s="73"/>
      <c r="BA18" s="73"/>
      <c r="BB18" s="73"/>
      <c r="BC18" s="73"/>
      <c r="BD18" s="73"/>
      <c r="BE18" s="59">
        <f t="shared" si="0"/>
        <v>6</v>
      </c>
      <c r="BF18" s="59">
        <v>3</v>
      </c>
      <c r="BG18" s="59">
        <v>0</v>
      </c>
      <c r="BH18" s="59">
        <v>9</v>
      </c>
      <c r="BJ18" s="59" t="s">
        <v>115</v>
      </c>
      <c r="BN18" s="59" t="e">
        <f>AI18+AJ18+AL18+AK18+AO18+AM18+#REF!+AN18</f>
        <v>#REF!</v>
      </c>
      <c r="BO18" s="59">
        <f t="shared" si="1"/>
        <v>0</v>
      </c>
      <c r="BP18" s="59" t="e">
        <f>L18+#REF!</f>
        <v>#REF!</v>
      </c>
      <c r="BQ18" s="59" t="e">
        <f>#REF!+#REF!+AC18</f>
        <v>#REF!</v>
      </c>
      <c r="BR18" s="59">
        <f t="shared" si="2"/>
        <v>0</v>
      </c>
      <c r="BS18" s="59" t="e">
        <f>#REF!+#REF!+#REF!+#REF!+#REF!+#REF!+#REF!+#REF!+#REF!+#REF!</f>
        <v>#REF!</v>
      </c>
      <c r="BT18" s="59">
        <f t="shared" si="3"/>
        <v>0</v>
      </c>
      <c r="BU18" s="59">
        <f t="shared" si="4"/>
        <v>0</v>
      </c>
      <c r="BV18" s="59">
        <f t="shared" si="5"/>
        <v>0</v>
      </c>
      <c r="BW18" s="59">
        <f t="shared" si="6"/>
        <v>0</v>
      </c>
      <c r="BX18" s="59">
        <f t="shared" si="7"/>
        <v>0</v>
      </c>
      <c r="BZ18" s="59">
        <f t="shared" si="8"/>
        <v>0</v>
      </c>
      <c r="CB18" s="59" t="e">
        <f>AI18+AJ18+AB18+AL18+I18+AK18+#REF!+J18+AD18+AF18+AG18+L18+#REF!+M18+#REF!+#REF!+AO18+#REF!+AE18+AH18+#REF!+AM18+AC18+#REF!+O18+#REF!+AX18+#REF!+AN18+#REF!+#REF!+#REF!+#REF!+AY18+#REF!+K18</f>
        <v>#REF!</v>
      </c>
      <c r="CD18" s="59" t="e">
        <f t="shared" si="9"/>
        <v>#REF!</v>
      </c>
      <c r="CE18" s="59" t="e">
        <f t="shared" si="10"/>
        <v>#REF!</v>
      </c>
      <c r="CF18" s="59">
        <f t="shared" si="11"/>
        <v>0</v>
      </c>
      <c r="CH18" s="59" t="e">
        <f>AI18+AJ18+AL18+I18+AK18+J18+L18+#REF!+AM18+#REF!+AX18+AN18+AY18+K18</f>
        <v>#REF!</v>
      </c>
      <c r="CI18" s="59" t="e">
        <f>#REF!+AD18+AF18+AG18+#REF!+#REF!+AO18+#REF!+AH18+#REF!+AC18+O18+#REF!+#REF!+#REF!+#REF!+#REF!+#REF!+#REF!</f>
        <v>#REF!</v>
      </c>
      <c r="CJ18" s="59">
        <f t="shared" si="12"/>
        <v>0</v>
      </c>
      <c r="CL18" s="59">
        <f t="shared" si="13"/>
        <v>0</v>
      </c>
      <c r="CM18" s="59">
        <f t="shared" si="14"/>
        <v>0</v>
      </c>
    </row>
    <row r="19" spans="1:91" s="59" customFormat="1" ht="14.4" x14ac:dyDescent="0.3">
      <c r="A19" s="60" t="s">
        <v>277</v>
      </c>
      <c r="B19" s="60" t="s">
        <v>360</v>
      </c>
      <c r="C19" s="60" t="s">
        <v>416</v>
      </c>
      <c r="D19" s="60" t="s">
        <v>83</v>
      </c>
      <c r="E19" s="60">
        <v>43.438668999999997</v>
      </c>
      <c r="F19" s="60">
        <v>-79.780878000000001</v>
      </c>
      <c r="G19" s="60">
        <v>25.047446263536923</v>
      </c>
      <c r="H19" s="61">
        <v>43655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6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0</v>
      </c>
      <c r="AY19" s="20">
        <v>0</v>
      </c>
      <c r="AZ19" s="73"/>
      <c r="BA19" s="73"/>
      <c r="BB19" s="73"/>
      <c r="BC19" s="73"/>
      <c r="BD19" s="73"/>
      <c r="BE19" s="59">
        <f t="shared" si="0"/>
        <v>3</v>
      </c>
      <c r="BF19" s="59">
        <v>2</v>
      </c>
      <c r="BG19" s="59">
        <v>0</v>
      </c>
      <c r="BH19" s="59">
        <v>5</v>
      </c>
      <c r="BN19" s="59" t="e">
        <f>AI19+AJ19+AL19+AK19+AO19+AM19+#REF!+AN19</f>
        <v>#REF!</v>
      </c>
      <c r="BO19" s="59">
        <f t="shared" si="1"/>
        <v>0</v>
      </c>
      <c r="BP19" s="59" t="e">
        <f>L19+#REF!</f>
        <v>#REF!</v>
      </c>
      <c r="BQ19" s="59" t="e">
        <f>#REF!+#REF!+AC19</f>
        <v>#REF!</v>
      </c>
      <c r="BR19" s="59">
        <f t="shared" si="2"/>
        <v>0</v>
      </c>
      <c r="BS19" s="59" t="e">
        <f>#REF!+#REF!+#REF!+#REF!+#REF!+#REF!+#REF!+#REF!+#REF!+#REF!</f>
        <v>#REF!</v>
      </c>
      <c r="BT19" s="59">
        <f t="shared" si="3"/>
        <v>0</v>
      </c>
      <c r="BU19" s="59">
        <f t="shared" si="4"/>
        <v>0</v>
      </c>
      <c r="BV19" s="59">
        <f t="shared" si="5"/>
        <v>0</v>
      </c>
      <c r="BW19" s="59">
        <f t="shared" si="6"/>
        <v>0</v>
      </c>
      <c r="BX19" s="59">
        <f t="shared" si="7"/>
        <v>0</v>
      </c>
      <c r="BZ19" s="59">
        <f t="shared" si="8"/>
        <v>0</v>
      </c>
      <c r="CB19" s="59" t="e">
        <f>AI19+AJ19+AB19+AL19+I19+AK19+#REF!+J19+AD19+AF19+AG19+L19+#REF!+M19+#REF!+#REF!+AO19+#REF!+AE19+AH19+#REF!+AM19+AC19+#REF!+O19+#REF!+AX19+#REF!+AN19+#REF!+#REF!+#REF!+#REF!+AY19+#REF!+K19</f>
        <v>#REF!</v>
      </c>
      <c r="CD19" s="59" t="e">
        <f t="shared" si="9"/>
        <v>#REF!</v>
      </c>
      <c r="CE19" s="59" t="e">
        <f t="shared" si="10"/>
        <v>#REF!</v>
      </c>
      <c r="CF19" s="59">
        <f t="shared" si="11"/>
        <v>6</v>
      </c>
      <c r="CH19" s="59" t="e">
        <f>AI19+AJ19+AL19+I19+AK19+J19+L19+#REF!+AM19+#REF!+AX19+AN19+AY19+K19</f>
        <v>#REF!</v>
      </c>
      <c r="CI19" s="59" t="e">
        <f>#REF!+AD19+AF19+AG19+#REF!+#REF!+AO19+#REF!+AH19+#REF!+AC19+O19+#REF!+#REF!+#REF!+#REF!+#REF!+#REF!+#REF!</f>
        <v>#REF!</v>
      </c>
      <c r="CJ19" s="59">
        <f t="shared" si="12"/>
        <v>6</v>
      </c>
      <c r="CL19" s="59">
        <f t="shared" si="13"/>
        <v>0</v>
      </c>
      <c r="CM19" s="59">
        <f t="shared" si="14"/>
        <v>0</v>
      </c>
    </row>
    <row r="20" spans="1:91" s="59" customFormat="1" ht="14.4" x14ac:dyDescent="0.3">
      <c r="A20" s="60" t="s">
        <v>256</v>
      </c>
      <c r="B20" s="60" t="s">
        <v>361</v>
      </c>
      <c r="C20" s="60" t="s">
        <v>416</v>
      </c>
      <c r="D20" s="60" t="s">
        <v>79</v>
      </c>
      <c r="E20" s="60">
        <v>43.433301999999998</v>
      </c>
      <c r="F20" s="60">
        <v>-79.902403000000007</v>
      </c>
      <c r="G20" s="60">
        <v>30.324324798716887</v>
      </c>
      <c r="H20" s="61">
        <v>43649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3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73"/>
      <c r="BA20" s="73"/>
      <c r="BB20" s="73"/>
      <c r="BC20" s="73"/>
      <c r="BD20" s="73"/>
      <c r="BE20" s="59" t="e">
        <f t="shared" si="0"/>
        <v>#VALUE!</v>
      </c>
      <c r="BF20" s="59" t="s">
        <v>80</v>
      </c>
      <c r="BG20" s="59" t="s">
        <v>80</v>
      </c>
      <c r="BH20" s="59" t="s">
        <v>80</v>
      </c>
      <c r="BN20" s="59" t="e">
        <f>AI20+AJ20+AL20+AK20+AO20+AM20+#REF!+AN20</f>
        <v>#REF!</v>
      </c>
      <c r="BO20" s="59">
        <f t="shared" si="1"/>
        <v>0</v>
      </c>
      <c r="BP20" s="59" t="e">
        <f>L20+#REF!</f>
        <v>#REF!</v>
      </c>
      <c r="BQ20" s="59" t="e">
        <f>#REF!+#REF!+AC20</f>
        <v>#REF!</v>
      </c>
      <c r="BR20" s="59">
        <f t="shared" si="2"/>
        <v>0</v>
      </c>
      <c r="BS20" s="59" t="e">
        <f>#REF!+#REF!+#REF!+#REF!+#REF!+#REF!+#REF!+#REF!+#REF!+#REF!</f>
        <v>#REF!</v>
      </c>
      <c r="BT20" s="59">
        <f t="shared" si="3"/>
        <v>0</v>
      </c>
      <c r="BU20" s="59">
        <f t="shared" si="4"/>
        <v>0</v>
      </c>
      <c r="BV20" s="59">
        <f t="shared" si="5"/>
        <v>0</v>
      </c>
      <c r="BW20" s="59">
        <f t="shared" si="6"/>
        <v>0</v>
      </c>
      <c r="BX20" s="59">
        <f t="shared" si="7"/>
        <v>0</v>
      </c>
      <c r="BZ20" s="59">
        <f t="shared" si="8"/>
        <v>3</v>
      </c>
      <c r="CB20" s="59" t="e">
        <f>AI20+AJ20+AB20+AL20+I20+AK20+#REF!+J20+AD20+AF20+AG20+L20+#REF!+M20+#REF!+#REF!+AO20+#REF!+AE20+AH20+#REF!+AM20+AC20+#REF!+O20+#REF!+AX20+#REF!+AN20+#REF!+#REF!+#REF!+#REF!+AY20+#REF!+K20</f>
        <v>#REF!</v>
      </c>
      <c r="CD20" s="59" t="e">
        <f t="shared" si="9"/>
        <v>#REF!</v>
      </c>
      <c r="CE20" s="59" t="e">
        <f t="shared" si="10"/>
        <v>#REF!</v>
      </c>
      <c r="CF20" s="59">
        <f t="shared" si="11"/>
        <v>0</v>
      </c>
      <c r="CH20" s="59" t="e">
        <f>AI20+AJ20+AL20+I20+AK20+J20+L20+#REF!+AM20+#REF!+AX20+AN20+AY20+K20</f>
        <v>#REF!</v>
      </c>
      <c r="CI20" s="59" t="e">
        <f>#REF!+AD20+AF20+AG20+#REF!+#REF!+AO20+#REF!+AH20+#REF!+AC20+O20+#REF!+#REF!+#REF!+#REF!+#REF!+#REF!+#REF!</f>
        <v>#REF!</v>
      </c>
      <c r="CJ20" s="59">
        <f t="shared" si="12"/>
        <v>0</v>
      </c>
      <c r="CL20" s="59">
        <f t="shared" si="13"/>
        <v>0</v>
      </c>
      <c r="CM20" s="59">
        <f t="shared" si="14"/>
        <v>0</v>
      </c>
    </row>
    <row r="21" spans="1:91" s="59" customFormat="1" ht="14.4" x14ac:dyDescent="0.3">
      <c r="A21" s="60" t="s">
        <v>256</v>
      </c>
      <c r="B21" s="60" t="s">
        <v>361</v>
      </c>
      <c r="C21" s="60" t="s">
        <v>416</v>
      </c>
      <c r="D21" s="60" t="s">
        <v>82</v>
      </c>
      <c r="E21" s="60">
        <v>43.433301999999998</v>
      </c>
      <c r="F21" s="60">
        <v>-79.902403000000007</v>
      </c>
      <c r="G21" s="60">
        <v>30.324324798716887</v>
      </c>
      <c r="H21" s="61">
        <v>43649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1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3</v>
      </c>
      <c r="AJ21" s="20">
        <v>2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0">
        <v>0</v>
      </c>
      <c r="AX21" s="20">
        <v>0</v>
      </c>
      <c r="AY21" s="20">
        <v>0</v>
      </c>
      <c r="AZ21" s="73"/>
      <c r="BA21" s="73"/>
      <c r="BB21" s="73"/>
      <c r="BC21" s="73"/>
      <c r="BD21" s="73"/>
      <c r="BE21" s="59">
        <f t="shared" si="0"/>
        <v>2</v>
      </c>
      <c r="BF21" s="59">
        <v>3</v>
      </c>
      <c r="BG21" s="59">
        <v>0</v>
      </c>
      <c r="BH21" s="59">
        <v>5</v>
      </c>
      <c r="BJ21" s="59" t="s">
        <v>117</v>
      </c>
      <c r="BN21" s="59" t="e">
        <f>AI21+AJ21+AL21+AK21+AO21+AM21+#REF!+AN21</f>
        <v>#REF!</v>
      </c>
      <c r="BO21" s="59">
        <f t="shared" si="1"/>
        <v>0</v>
      </c>
      <c r="BP21" s="59" t="e">
        <f>L21+#REF!</f>
        <v>#REF!</v>
      </c>
      <c r="BQ21" s="59" t="e">
        <f>#REF!+#REF!+AC21</f>
        <v>#REF!</v>
      </c>
      <c r="BR21" s="59">
        <f t="shared" si="2"/>
        <v>0</v>
      </c>
      <c r="BS21" s="59" t="e">
        <f>#REF!+#REF!+#REF!+#REF!+#REF!+#REF!+#REF!+#REF!+#REF!+#REF!</f>
        <v>#REF!</v>
      </c>
      <c r="BT21" s="59">
        <f t="shared" si="3"/>
        <v>0</v>
      </c>
      <c r="BU21" s="59">
        <f t="shared" si="4"/>
        <v>0</v>
      </c>
      <c r="BV21" s="59">
        <f t="shared" si="5"/>
        <v>0</v>
      </c>
      <c r="BW21" s="59">
        <f t="shared" si="6"/>
        <v>0</v>
      </c>
      <c r="BX21" s="59">
        <f t="shared" si="7"/>
        <v>0</v>
      </c>
      <c r="BZ21" s="59">
        <f t="shared" si="8"/>
        <v>5</v>
      </c>
      <c r="CB21" s="59" t="e">
        <f>AI21+AJ21+AB21+AL21+I21+AK21+#REF!+J21+AD21+AF21+AG21+L21+#REF!+M21+#REF!+#REF!+AO21+#REF!+AE21+AH21+#REF!+AM21+AC21+#REF!+O21+#REF!+AX21+#REF!+AN21+#REF!+#REF!+#REF!+#REF!+AY21+#REF!+K21</f>
        <v>#REF!</v>
      </c>
      <c r="CD21" s="59" t="e">
        <f t="shared" si="9"/>
        <v>#REF!</v>
      </c>
      <c r="CE21" s="59" t="e">
        <f t="shared" si="10"/>
        <v>#REF!</v>
      </c>
      <c r="CF21" s="59">
        <f t="shared" si="11"/>
        <v>1</v>
      </c>
      <c r="CH21" s="59" t="e">
        <f>AI21+AJ21+AL21+I21+AK21+J21+L21+#REF!+AM21+#REF!+AX21+AN21+AY21+K21</f>
        <v>#REF!</v>
      </c>
      <c r="CI21" s="59" t="e">
        <f>#REF!+AD21+AF21+AG21+#REF!+#REF!+AO21+#REF!+AH21+#REF!+AC21+O21+#REF!+#REF!+#REF!+#REF!+#REF!+#REF!+#REF!</f>
        <v>#REF!</v>
      </c>
      <c r="CJ21" s="59">
        <f t="shared" si="12"/>
        <v>1</v>
      </c>
      <c r="CL21" s="59">
        <f t="shared" si="13"/>
        <v>0</v>
      </c>
      <c r="CM21" s="59">
        <f t="shared" si="14"/>
        <v>0</v>
      </c>
    </row>
    <row r="22" spans="1:91" s="59" customFormat="1" ht="14.4" x14ac:dyDescent="0.3">
      <c r="A22" s="60" t="s">
        <v>256</v>
      </c>
      <c r="B22" s="60" t="s">
        <v>361</v>
      </c>
      <c r="C22" s="60" t="s">
        <v>416</v>
      </c>
      <c r="D22" s="60" t="s">
        <v>83</v>
      </c>
      <c r="E22" s="60">
        <v>43.433301999999998</v>
      </c>
      <c r="F22" s="60">
        <v>-79.902403000000007</v>
      </c>
      <c r="G22" s="60">
        <v>30.324324798716887</v>
      </c>
      <c r="H22" s="61">
        <v>43649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20">
        <v>0</v>
      </c>
      <c r="AI22" s="20">
        <v>1</v>
      </c>
      <c r="AJ22" s="20">
        <v>0</v>
      </c>
      <c r="AK22" s="20">
        <v>0</v>
      </c>
      <c r="AL22" s="20">
        <v>0</v>
      </c>
      <c r="AM22" s="20">
        <v>0</v>
      </c>
      <c r="AN22" s="20">
        <v>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20">
        <v>0</v>
      </c>
      <c r="AW22" s="20">
        <v>0</v>
      </c>
      <c r="AX22" s="20">
        <v>0</v>
      </c>
      <c r="AY22" s="20">
        <v>0</v>
      </c>
      <c r="AZ22" s="73"/>
      <c r="BA22" s="73"/>
      <c r="BB22" s="73"/>
      <c r="BC22" s="73"/>
      <c r="BD22" s="73"/>
      <c r="BE22" s="59">
        <f t="shared" si="0"/>
        <v>6</v>
      </c>
      <c r="BF22" s="59">
        <v>3</v>
      </c>
      <c r="BG22" s="59">
        <v>0</v>
      </c>
      <c r="BH22" s="59">
        <v>9</v>
      </c>
      <c r="BJ22" s="59" t="s">
        <v>119</v>
      </c>
      <c r="BN22" s="59" t="e">
        <f>AI22+AJ22+AL22+AK22+AO22+AM22+#REF!+AN22</f>
        <v>#REF!</v>
      </c>
      <c r="BO22" s="59">
        <f t="shared" si="1"/>
        <v>0</v>
      </c>
      <c r="BP22" s="59" t="e">
        <f>L22+#REF!</f>
        <v>#REF!</v>
      </c>
      <c r="BQ22" s="59" t="e">
        <f>#REF!+#REF!+AC22</f>
        <v>#REF!</v>
      </c>
      <c r="BR22" s="59">
        <f t="shared" si="2"/>
        <v>0</v>
      </c>
      <c r="BS22" s="59" t="e">
        <f>#REF!+#REF!+#REF!+#REF!+#REF!+#REF!+#REF!+#REF!+#REF!+#REF!</f>
        <v>#REF!</v>
      </c>
      <c r="BT22" s="59">
        <f t="shared" si="3"/>
        <v>0</v>
      </c>
      <c r="BU22" s="59">
        <f t="shared" si="4"/>
        <v>0</v>
      </c>
      <c r="BV22" s="59">
        <f t="shared" si="5"/>
        <v>0</v>
      </c>
      <c r="BW22" s="59">
        <f t="shared" si="6"/>
        <v>0</v>
      </c>
      <c r="BX22" s="59">
        <f t="shared" si="7"/>
        <v>0</v>
      </c>
      <c r="BZ22" s="59">
        <f t="shared" si="8"/>
        <v>1</v>
      </c>
      <c r="CB22" s="59" t="e">
        <f>AI22+AJ22+AB22+AL22+I22+AK22+#REF!+J22+AD22+AF22+AG22+L22+#REF!+M22+#REF!+#REF!+AO22+#REF!+AE22+AH22+#REF!+AM22+AC22+#REF!+O22+#REF!+AX22+#REF!+AN22+#REF!+#REF!+#REF!+#REF!+AY22+#REF!+K22</f>
        <v>#REF!</v>
      </c>
      <c r="CD22" s="59" t="e">
        <f t="shared" si="9"/>
        <v>#REF!</v>
      </c>
      <c r="CE22" s="59" t="e">
        <f t="shared" si="10"/>
        <v>#REF!</v>
      </c>
      <c r="CF22" s="59">
        <f t="shared" si="11"/>
        <v>0</v>
      </c>
      <c r="CH22" s="59" t="e">
        <f>AI22+AJ22+AL22+I22+AK22+J22+L22+#REF!+AM22+#REF!+AX22+AN22+AY22+K22</f>
        <v>#REF!</v>
      </c>
      <c r="CI22" s="59" t="e">
        <f>#REF!+AD22+AF22+AG22+#REF!+#REF!+AO22+#REF!+AH22+#REF!+AC22+O22+#REF!+#REF!+#REF!+#REF!+#REF!+#REF!+#REF!</f>
        <v>#REF!</v>
      </c>
      <c r="CJ22" s="59">
        <f t="shared" si="12"/>
        <v>0</v>
      </c>
      <c r="CL22" s="59">
        <f t="shared" si="13"/>
        <v>0</v>
      </c>
      <c r="CM22" s="59">
        <f t="shared" si="14"/>
        <v>0</v>
      </c>
    </row>
    <row r="23" spans="1:91" s="59" customFormat="1" ht="14.4" x14ac:dyDescent="0.3">
      <c r="A23" s="60" t="s">
        <v>292</v>
      </c>
      <c r="B23" s="60" t="s">
        <v>362</v>
      </c>
      <c r="C23" s="60" t="s">
        <v>416</v>
      </c>
      <c r="D23" s="60" t="s">
        <v>79</v>
      </c>
      <c r="E23" s="60">
        <v>43.457450999999999</v>
      </c>
      <c r="F23" s="60">
        <v>-79.866815000000003</v>
      </c>
      <c r="G23" s="60">
        <v>27.942248666842435</v>
      </c>
      <c r="H23" s="61">
        <v>43661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1</v>
      </c>
      <c r="AC23" s="20">
        <v>0</v>
      </c>
      <c r="AD23" s="20">
        <v>0</v>
      </c>
      <c r="AE23" s="20">
        <v>0</v>
      </c>
      <c r="AF23" s="20">
        <v>0</v>
      </c>
      <c r="AG23" s="20">
        <v>0</v>
      </c>
      <c r="AH23" s="20"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20">
        <v>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20">
        <v>0</v>
      </c>
      <c r="AW23" s="20">
        <v>0</v>
      </c>
      <c r="AX23" s="20">
        <v>0</v>
      </c>
      <c r="AY23" s="20">
        <v>0</v>
      </c>
      <c r="AZ23" s="73"/>
      <c r="BA23" s="73"/>
      <c r="BB23" s="73"/>
      <c r="BC23" s="73"/>
      <c r="BD23" s="73"/>
      <c r="BE23" s="59">
        <f t="shared" si="0"/>
        <v>2</v>
      </c>
      <c r="BF23" s="59">
        <v>2</v>
      </c>
      <c r="BG23" s="59">
        <v>0</v>
      </c>
      <c r="BH23" s="59">
        <v>4</v>
      </c>
      <c r="BJ23" s="59" t="s">
        <v>120</v>
      </c>
      <c r="BN23" s="59" t="e">
        <f>AI23+AJ23+AL23+AK23+AO23+AM23+#REF!+AN23</f>
        <v>#REF!</v>
      </c>
      <c r="BO23" s="59">
        <f t="shared" si="1"/>
        <v>0</v>
      </c>
      <c r="BP23" s="59" t="e">
        <f>L23+#REF!</f>
        <v>#REF!</v>
      </c>
      <c r="BQ23" s="59" t="e">
        <f>#REF!+#REF!+AC23</f>
        <v>#REF!</v>
      </c>
      <c r="BR23" s="59">
        <f t="shared" si="2"/>
        <v>0</v>
      </c>
      <c r="BS23" s="59" t="e">
        <f>#REF!+#REF!+#REF!+#REF!+#REF!+#REF!+#REF!+#REF!+#REF!+#REF!</f>
        <v>#REF!</v>
      </c>
      <c r="BT23" s="59">
        <f t="shared" si="3"/>
        <v>0</v>
      </c>
      <c r="BU23" s="59">
        <f t="shared" si="4"/>
        <v>0</v>
      </c>
      <c r="BV23" s="59">
        <f t="shared" si="5"/>
        <v>0</v>
      </c>
      <c r="BW23" s="59">
        <f t="shared" si="6"/>
        <v>0</v>
      </c>
      <c r="BX23" s="59">
        <f t="shared" si="7"/>
        <v>0</v>
      </c>
      <c r="BZ23" s="59">
        <f t="shared" si="8"/>
        <v>0</v>
      </c>
      <c r="CB23" s="59" t="e">
        <f>AI23+AJ23+AB23+AL23+I23+AK23+#REF!+J23+AD23+AF23+AG23+L23+#REF!+M23+#REF!+#REF!+AO23+#REF!+AE23+AH23+#REF!+AM23+AC23+#REF!+O23+#REF!+AX23+#REF!+AN23+#REF!+#REF!+#REF!+#REF!+AY23+#REF!+K23</f>
        <v>#REF!</v>
      </c>
      <c r="CD23" s="59" t="e">
        <f t="shared" si="9"/>
        <v>#REF!</v>
      </c>
      <c r="CE23" s="59" t="e">
        <f t="shared" si="10"/>
        <v>#REF!</v>
      </c>
      <c r="CF23" s="59">
        <f t="shared" si="11"/>
        <v>1</v>
      </c>
      <c r="CH23" s="59" t="e">
        <f>AI23+AJ23+AL23+I23+AK23+J23+L23+#REF!+AM23+#REF!+AX23+AN23+AY23+K23</f>
        <v>#REF!</v>
      </c>
      <c r="CI23" s="59" t="e">
        <f>#REF!+AD23+AF23+AG23+#REF!+#REF!+AO23+#REF!+AH23+#REF!+AC23+O23+#REF!+#REF!+#REF!+#REF!+#REF!+#REF!+#REF!</f>
        <v>#REF!</v>
      </c>
      <c r="CJ23" s="59">
        <f t="shared" si="12"/>
        <v>1</v>
      </c>
      <c r="CL23" s="59">
        <f t="shared" si="13"/>
        <v>0</v>
      </c>
      <c r="CM23" s="59">
        <f t="shared" si="14"/>
        <v>0</v>
      </c>
    </row>
    <row r="24" spans="1:91" s="59" customFormat="1" ht="14.4" x14ac:dyDescent="0.3">
      <c r="A24" s="60" t="s">
        <v>292</v>
      </c>
      <c r="B24" s="60" t="s">
        <v>362</v>
      </c>
      <c r="C24" s="60" t="s">
        <v>416</v>
      </c>
      <c r="D24" s="60" t="s">
        <v>82</v>
      </c>
      <c r="E24" s="60">
        <v>43.457450999999999</v>
      </c>
      <c r="F24" s="60">
        <v>-79.866815000000003</v>
      </c>
      <c r="G24" s="60">
        <v>27.942248666842435</v>
      </c>
      <c r="H24" s="61">
        <v>43661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 s="20">
        <v>0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20">
        <v>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20">
        <v>0</v>
      </c>
      <c r="AW24" s="20">
        <v>0</v>
      </c>
      <c r="AX24" s="20">
        <v>0</v>
      </c>
      <c r="AY24" s="20">
        <v>0</v>
      </c>
      <c r="AZ24" s="73"/>
      <c r="BA24" s="73"/>
      <c r="BB24" s="73"/>
      <c r="BC24" s="73"/>
      <c r="BD24" s="73"/>
      <c r="BE24" s="59">
        <f t="shared" si="0"/>
        <v>3</v>
      </c>
      <c r="BF24" s="59">
        <v>3</v>
      </c>
      <c r="BG24" s="59">
        <v>0</v>
      </c>
      <c r="BH24" s="59">
        <v>6</v>
      </c>
      <c r="BJ24" s="59" t="s">
        <v>121</v>
      </c>
      <c r="BN24" s="59" t="e">
        <f>AI24+AJ24+AL24+AK24+AO24+AM24+#REF!+AN24</f>
        <v>#REF!</v>
      </c>
      <c r="BO24" s="59">
        <f t="shared" si="1"/>
        <v>0</v>
      </c>
      <c r="BP24" s="59" t="e">
        <f>L24+#REF!</f>
        <v>#REF!</v>
      </c>
      <c r="BQ24" s="59" t="e">
        <f>#REF!+#REF!+AC24</f>
        <v>#REF!</v>
      </c>
      <c r="BR24" s="59">
        <f t="shared" si="2"/>
        <v>0</v>
      </c>
      <c r="BS24" s="59" t="e">
        <f>#REF!+#REF!+#REF!+#REF!+#REF!+#REF!+#REF!+#REF!+#REF!+#REF!</f>
        <v>#REF!</v>
      </c>
      <c r="BT24" s="59">
        <f t="shared" si="3"/>
        <v>0</v>
      </c>
      <c r="BU24" s="59">
        <f t="shared" si="4"/>
        <v>0</v>
      </c>
      <c r="BV24" s="59">
        <f t="shared" si="5"/>
        <v>0</v>
      </c>
      <c r="BW24" s="59">
        <f t="shared" si="6"/>
        <v>0</v>
      </c>
      <c r="BX24" s="59">
        <f t="shared" si="7"/>
        <v>0</v>
      </c>
      <c r="BZ24" s="59">
        <f t="shared" si="8"/>
        <v>0</v>
      </c>
      <c r="CB24" s="59" t="e">
        <f>AI24+AJ24+AB24+AL24+I24+AK24+#REF!+J24+AD24+AF24+AG24+L24+#REF!+M24+#REF!+#REF!+AO24+#REF!+AE24+AH24+#REF!+AM24+AC24+#REF!+O24+#REF!+AX24+#REF!+AN24+#REF!+#REF!+#REF!+#REF!+AY24+#REF!+K24</f>
        <v>#REF!</v>
      </c>
      <c r="CD24" s="59" t="e">
        <f t="shared" si="9"/>
        <v>#REF!</v>
      </c>
      <c r="CE24" s="59" t="e">
        <f t="shared" si="10"/>
        <v>#REF!</v>
      </c>
      <c r="CF24" s="59">
        <f t="shared" si="11"/>
        <v>0</v>
      </c>
      <c r="CH24" s="59" t="e">
        <f>AI24+AJ24+AL24+I24+AK24+J24+L24+#REF!+AM24+#REF!+AX24+AN24+AY24+K24</f>
        <v>#REF!</v>
      </c>
      <c r="CI24" s="59" t="e">
        <f>#REF!+AD24+AF24+AG24+#REF!+#REF!+AO24+#REF!+AH24+#REF!+AC24+O24+#REF!+#REF!+#REF!+#REF!+#REF!+#REF!+#REF!</f>
        <v>#REF!</v>
      </c>
      <c r="CJ24" s="59">
        <f t="shared" si="12"/>
        <v>0</v>
      </c>
      <c r="CL24" s="59">
        <f t="shared" si="13"/>
        <v>0</v>
      </c>
      <c r="CM24" s="59">
        <f t="shared" si="14"/>
        <v>0</v>
      </c>
    </row>
    <row r="25" spans="1:91" s="59" customFormat="1" ht="14.4" x14ac:dyDescent="0.3">
      <c r="A25" s="60" t="s">
        <v>292</v>
      </c>
      <c r="B25" s="60" t="s">
        <v>362</v>
      </c>
      <c r="C25" s="60" t="s">
        <v>416</v>
      </c>
      <c r="D25" s="60" t="s">
        <v>83</v>
      </c>
      <c r="E25" s="60">
        <v>43.457450999999999</v>
      </c>
      <c r="F25" s="60">
        <v>-79.866815000000003</v>
      </c>
      <c r="G25" s="60">
        <v>27.942248666842435</v>
      </c>
      <c r="H25" s="61">
        <v>43661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20">
        <v>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20">
        <v>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20">
        <v>0</v>
      </c>
      <c r="AW25" s="20">
        <v>0</v>
      </c>
      <c r="AX25" s="20">
        <v>0</v>
      </c>
      <c r="AY25" s="20">
        <v>0</v>
      </c>
      <c r="AZ25" s="73"/>
      <c r="BA25" s="73"/>
      <c r="BB25" s="73"/>
      <c r="BC25" s="73"/>
      <c r="BD25" s="73"/>
      <c r="BE25" s="59">
        <f t="shared" si="0"/>
        <v>4</v>
      </c>
      <c r="BF25" s="59">
        <v>2</v>
      </c>
      <c r="BG25" s="59">
        <v>0</v>
      </c>
      <c r="BH25" s="59">
        <v>6</v>
      </c>
      <c r="BJ25" s="59" t="s">
        <v>123</v>
      </c>
      <c r="BN25" s="59" t="e">
        <f>AI25+AJ25+AL25+AK25+AO25+AM25+#REF!+AN25</f>
        <v>#REF!</v>
      </c>
      <c r="BO25" s="59">
        <f t="shared" si="1"/>
        <v>0</v>
      </c>
      <c r="BP25" s="59" t="e">
        <f>L25+#REF!</f>
        <v>#REF!</v>
      </c>
      <c r="BQ25" s="59" t="e">
        <f>#REF!+#REF!+AC25</f>
        <v>#REF!</v>
      </c>
      <c r="BR25" s="59">
        <f t="shared" si="2"/>
        <v>0</v>
      </c>
      <c r="BS25" s="59" t="e">
        <f>#REF!+#REF!+#REF!+#REF!+#REF!+#REF!+#REF!+#REF!+#REF!+#REF!</f>
        <v>#REF!</v>
      </c>
      <c r="BT25" s="59">
        <f t="shared" si="3"/>
        <v>0</v>
      </c>
      <c r="BU25" s="59">
        <f t="shared" si="4"/>
        <v>0</v>
      </c>
      <c r="BV25" s="59">
        <f t="shared" si="5"/>
        <v>0</v>
      </c>
      <c r="BW25" s="59">
        <f t="shared" si="6"/>
        <v>0</v>
      </c>
      <c r="BX25" s="59">
        <f t="shared" si="7"/>
        <v>0</v>
      </c>
      <c r="BZ25" s="59">
        <f t="shared" si="8"/>
        <v>0</v>
      </c>
      <c r="CB25" s="59" t="e">
        <f>AI25+AJ25+AB25+AL25+I25+AK25+#REF!+J25+AD25+AF25+AG25+L25+#REF!+M25+#REF!+#REF!+AO25+#REF!+AE25+AH25+#REF!+AM25+AC25+#REF!+O25+#REF!+AX25+#REF!+AN25+#REF!+#REF!+#REF!+#REF!+AY25+#REF!+K25</f>
        <v>#REF!</v>
      </c>
      <c r="CD25" s="59" t="e">
        <f t="shared" si="9"/>
        <v>#REF!</v>
      </c>
      <c r="CE25" s="59" t="e">
        <f t="shared" si="10"/>
        <v>#REF!</v>
      </c>
      <c r="CF25" s="59">
        <f t="shared" si="11"/>
        <v>0</v>
      </c>
      <c r="CH25" s="59" t="e">
        <f>AI25+AJ25+AL25+I25+AK25+J25+L25+#REF!+AM25+#REF!+AX25+AN25+AY25+K25</f>
        <v>#REF!</v>
      </c>
      <c r="CI25" s="59" t="e">
        <f>#REF!+AD25+AF25+AG25+#REF!+#REF!+AO25+#REF!+AH25+#REF!+AC25+O25+#REF!+#REF!+#REF!+#REF!+#REF!+#REF!+#REF!</f>
        <v>#REF!</v>
      </c>
      <c r="CJ25" s="59">
        <f t="shared" si="12"/>
        <v>0</v>
      </c>
      <c r="CL25" s="59">
        <f t="shared" si="13"/>
        <v>0</v>
      </c>
      <c r="CM25" s="59">
        <f t="shared" si="14"/>
        <v>0</v>
      </c>
    </row>
    <row r="26" spans="1:91" s="59" customFormat="1" ht="14.4" x14ac:dyDescent="0.3">
      <c r="A26" s="60" t="s">
        <v>279</v>
      </c>
      <c r="B26" s="60" t="s">
        <v>363</v>
      </c>
      <c r="C26" s="60" t="s">
        <v>416</v>
      </c>
      <c r="D26" s="60" t="s">
        <v>79</v>
      </c>
      <c r="E26" s="60">
        <v>43.516263000000002</v>
      </c>
      <c r="F26" s="60">
        <v>-79.779219999999995</v>
      </c>
      <c r="G26" s="60">
        <v>22.159305759509927</v>
      </c>
      <c r="H26" s="61">
        <v>43655</v>
      </c>
      <c r="I26" s="20">
        <v>0</v>
      </c>
      <c r="J26" s="20">
        <v>0</v>
      </c>
      <c r="K26" s="20">
        <v>0</v>
      </c>
      <c r="L26" s="20">
        <v>11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20">
        <v>0</v>
      </c>
      <c r="AX26" s="20">
        <v>0</v>
      </c>
      <c r="AY26" s="20">
        <v>0</v>
      </c>
      <c r="AZ26" s="73"/>
      <c r="BA26" s="73"/>
      <c r="BB26" s="73"/>
      <c r="BC26" s="73"/>
      <c r="BD26" s="73"/>
      <c r="BE26" s="59">
        <f t="shared" si="0"/>
        <v>3</v>
      </c>
      <c r="BF26" s="59">
        <v>4</v>
      </c>
      <c r="BG26" s="59">
        <v>0</v>
      </c>
      <c r="BH26" s="59">
        <v>7</v>
      </c>
      <c r="BJ26" s="59" t="s">
        <v>124</v>
      </c>
      <c r="BN26" s="59" t="e">
        <f>AI26+AJ26+AL26+AK26+AO26+AM26+#REF!+AN26</f>
        <v>#REF!</v>
      </c>
      <c r="BO26" s="59">
        <f t="shared" si="1"/>
        <v>0</v>
      </c>
      <c r="BP26" s="59" t="e">
        <f>L26+#REF!</f>
        <v>#REF!</v>
      </c>
      <c r="BQ26" s="59" t="e">
        <f>#REF!+#REF!+AC26</f>
        <v>#REF!</v>
      </c>
      <c r="BR26" s="59">
        <f t="shared" si="2"/>
        <v>0</v>
      </c>
      <c r="BS26" s="59" t="e">
        <f>#REF!+#REF!+#REF!+#REF!+#REF!+#REF!+#REF!+#REF!+#REF!+#REF!</f>
        <v>#REF!</v>
      </c>
      <c r="BT26" s="59">
        <f t="shared" si="3"/>
        <v>0</v>
      </c>
      <c r="BU26" s="59">
        <f t="shared" si="4"/>
        <v>0</v>
      </c>
      <c r="BV26" s="59">
        <f t="shared" si="5"/>
        <v>0</v>
      </c>
      <c r="BW26" s="59">
        <f t="shared" si="6"/>
        <v>0</v>
      </c>
      <c r="BX26" s="59">
        <f t="shared" si="7"/>
        <v>0</v>
      </c>
      <c r="BZ26" s="59">
        <f t="shared" si="8"/>
        <v>0</v>
      </c>
      <c r="CB26" s="59" t="e">
        <f>AI26+AJ26+AB26+AL26+I26+AK26+#REF!+J26+AD26+AF26+AG26+L26+#REF!+M26+#REF!+#REF!+AO26+#REF!+AE26+AH26+#REF!+AM26+AC26+#REF!+O26+#REF!+AX26+#REF!+AN26+#REF!+#REF!+#REF!+#REF!+AY26+#REF!+K26</f>
        <v>#REF!</v>
      </c>
      <c r="CD26" s="59" t="e">
        <f t="shared" si="9"/>
        <v>#REF!</v>
      </c>
      <c r="CE26" s="59" t="e">
        <f t="shared" si="10"/>
        <v>#REF!</v>
      </c>
      <c r="CF26" s="59">
        <f t="shared" si="11"/>
        <v>0</v>
      </c>
      <c r="CH26" s="59" t="e">
        <f>AI26+AJ26+AL26+I26+AK26+J26+L26+#REF!+AM26+#REF!+AX26+AN26+AY26+K26</f>
        <v>#REF!</v>
      </c>
      <c r="CI26" s="59" t="e">
        <f>#REF!+AD26+AF26+AG26+#REF!+#REF!+AO26+#REF!+AH26+#REF!+AC26+O26+#REF!+#REF!+#REF!+#REF!+#REF!+#REF!+#REF!</f>
        <v>#REF!</v>
      </c>
      <c r="CJ26" s="59">
        <f t="shared" si="12"/>
        <v>0</v>
      </c>
      <c r="CL26" s="59">
        <f t="shared" si="13"/>
        <v>0</v>
      </c>
      <c r="CM26" s="59">
        <f t="shared" si="14"/>
        <v>0</v>
      </c>
    </row>
    <row r="27" spans="1:91" s="59" customFormat="1" ht="14.4" x14ac:dyDescent="0.3">
      <c r="A27" s="60" t="s">
        <v>279</v>
      </c>
      <c r="B27" s="60" t="s">
        <v>363</v>
      </c>
      <c r="C27" s="60" t="s">
        <v>416</v>
      </c>
      <c r="D27" s="60" t="s">
        <v>82</v>
      </c>
      <c r="E27" s="60">
        <v>43.516263000000002</v>
      </c>
      <c r="F27" s="60">
        <v>-79.779219999999995</v>
      </c>
      <c r="G27" s="60">
        <v>22.159305759509927</v>
      </c>
      <c r="H27" s="61">
        <v>43655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  <c r="AJ27" s="20">
        <v>0</v>
      </c>
      <c r="AK27" s="20">
        <v>0</v>
      </c>
      <c r="AL27" s="20">
        <v>0</v>
      </c>
      <c r="AM27" s="20">
        <v>2</v>
      </c>
      <c r="AN27" s="20">
        <v>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20">
        <v>0</v>
      </c>
      <c r="AW27" s="20">
        <v>0</v>
      </c>
      <c r="AX27" s="20">
        <v>0</v>
      </c>
      <c r="AY27" s="20">
        <v>0</v>
      </c>
      <c r="AZ27" s="73"/>
      <c r="BA27" s="73"/>
      <c r="BB27" s="73"/>
      <c r="BC27" s="73"/>
      <c r="BD27" s="73"/>
      <c r="BE27" s="59">
        <f t="shared" si="0"/>
        <v>4</v>
      </c>
      <c r="BF27" s="59">
        <v>3</v>
      </c>
      <c r="BG27" s="59">
        <v>0</v>
      </c>
      <c r="BH27" s="59">
        <v>7</v>
      </c>
      <c r="BN27" s="59" t="e">
        <f>AI27+AJ27+AL27+AK27+AO27+AM27+#REF!+AN27</f>
        <v>#REF!</v>
      </c>
      <c r="BO27" s="59">
        <f t="shared" si="1"/>
        <v>0</v>
      </c>
      <c r="BP27" s="59" t="e">
        <f>L27+#REF!</f>
        <v>#REF!</v>
      </c>
      <c r="BQ27" s="59" t="e">
        <f>#REF!+#REF!+AC27</f>
        <v>#REF!</v>
      </c>
      <c r="BR27" s="59">
        <f t="shared" si="2"/>
        <v>0</v>
      </c>
      <c r="BS27" s="59" t="e">
        <f>#REF!+#REF!+#REF!+#REF!+#REF!+#REF!+#REF!+#REF!+#REF!+#REF!</f>
        <v>#REF!</v>
      </c>
      <c r="BT27" s="59">
        <f t="shared" si="3"/>
        <v>0</v>
      </c>
      <c r="BU27" s="59">
        <f t="shared" si="4"/>
        <v>0</v>
      </c>
      <c r="BV27" s="59">
        <f t="shared" si="5"/>
        <v>0</v>
      </c>
      <c r="BW27" s="59">
        <f t="shared" si="6"/>
        <v>0</v>
      </c>
      <c r="BX27" s="59">
        <f t="shared" si="7"/>
        <v>0</v>
      </c>
      <c r="BZ27" s="59">
        <f t="shared" si="8"/>
        <v>2</v>
      </c>
      <c r="CB27" s="59" t="e">
        <f>AI27+AJ27+AB27+AL27+I27+AK27+#REF!+J27+AD27+AF27+AG27+L27+#REF!+M27+#REF!+#REF!+AO27+#REF!+AE27+AH27+#REF!+AM27+AC27+#REF!+O27+#REF!+AX27+#REF!+AN27+#REF!+#REF!+#REF!+#REF!+AY27+#REF!+K27</f>
        <v>#REF!</v>
      </c>
      <c r="CD27" s="59" t="e">
        <f t="shared" si="9"/>
        <v>#REF!</v>
      </c>
      <c r="CE27" s="59" t="e">
        <f t="shared" si="10"/>
        <v>#REF!</v>
      </c>
      <c r="CF27" s="59">
        <f t="shared" si="11"/>
        <v>0</v>
      </c>
      <c r="CH27" s="59" t="e">
        <f>AI27+AJ27+AL27+I27+AK27+J27+L27+#REF!+AM27+#REF!+AX27+AN27+AY27+K27</f>
        <v>#REF!</v>
      </c>
      <c r="CI27" s="59" t="e">
        <f>#REF!+AD27+AF27+AG27+#REF!+#REF!+AO27+#REF!+AH27+#REF!+AC27+O27+#REF!+#REF!+#REF!+#REF!+#REF!+#REF!+#REF!</f>
        <v>#REF!</v>
      </c>
      <c r="CJ27" s="59">
        <f t="shared" si="12"/>
        <v>0</v>
      </c>
      <c r="CL27" s="59">
        <f t="shared" si="13"/>
        <v>0</v>
      </c>
      <c r="CM27" s="59">
        <f t="shared" si="14"/>
        <v>0</v>
      </c>
    </row>
    <row r="28" spans="1:91" s="59" customFormat="1" ht="14.4" x14ac:dyDescent="0.3">
      <c r="A28" s="60" t="s">
        <v>279</v>
      </c>
      <c r="B28" s="60" t="s">
        <v>363</v>
      </c>
      <c r="C28" s="60" t="s">
        <v>416</v>
      </c>
      <c r="D28" s="60" t="s">
        <v>83</v>
      </c>
      <c r="E28" s="60">
        <v>43.516263000000002</v>
      </c>
      <c r="F28" s="60">
        <v>-79.779219999999995</v>
      </c>
      <c r="G28" s="60">
        <v>22.159305759509927</v>
      </c>
      <c r="H28" s="61">
        <v>43655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0">
        <v>0</v>
      </c>
      <c r="AM28" s="20">
        <v>1</v>
      </c>
      <c r="AN28" s="20">
        <v>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20">
        <v>0</v>
      </c>
      <c r="AW28" s="20">
        <v>0</v>
      </c>
      <c r="AX28" s="20">
        <v>0</v>
      </c>
      <c r="AY28" s="20">
        <v>0</v>
      </c>
      <c r="AZ28" s="73"/>
      <c r="BA28" s="73"/>
      <c r="BB28" s="73"/>
      <c r="BC28" s="73"/>
      <c r="BD28" s="73"/>
      <c r="BE28" s="59">
        <f t="shared" si="0"/>
        <v>4</v>
      </c>
      <c r="BF28" s="59">
        <v>5</v>
      </c>
      <c r="BG28" s="59">
        <v>0</v>
      </c>
      <c r="BH28" s="59">
        <v>9</v>
      </c>
      <c r="BN28" s="59" t="e">
        <f>AI28+AJ28+AL28+AK28+AO28+AM28+#REF!+AN28</f>
        <v>#REF!</v>
      </c>
      <c r="BO28" s="59">
        <f t="shared" si="1"/>
        <v>0</v>
      </c>
      <c r="BP28" s="59" t="e">
        <f>L28+#REF!</f>
        <v>#REF!</v>
      </c>
      <c r="BQ28" s="59" t="e">
        <f>#REF!+#REF!+AC28</f>
        <v>#REF!</v>
      </c>
      <c r="BR28" s="59">
        <f t="shared" si="2"/>
        <v>0</v>
      </c>
      <c r="BS28" s="59" t="e">
        <f>#REF!+#REF!+#REF!+#REF!+#REF!+#REF!+#REF!+#REF!+#REF!+#REF!</f>
        <v>#REF!</v>
      </c>
      <c r="BT28" s="59">
        <f t="shared" si="3"/>
        <v>0</v>
      </c>
      <c r="BU28" s="59">
        <f t="shared" si="4"/>
        <v>0</v>
      </c>
      <c r="BV28" s="59">
        <f t="shared" si="5"/>
        <v>0</v>
      </c>
      <c r="BW28" s="59">
        <f t="shared" si="6"/>
        <v>0</v>
      </c>
      <c r="BX28" s="59">
        <f t="shared" si="7"/>
        <v>0</v>
      </c>
      <c r="BZ28" s="59">
        <f t="shared" si="8"/>
        <v>1</v>
      </c>
      <c r="CB28" s="59" t="e">
        <f>AI28+AJ28+AB28+AL28+I28+AK28+#REF!+J28+AD28+AF28+AG28+L28+#REF!+M28+#REF!+#REF!+AO28+#REF!+AE28+AH28+#REF!+AM28+AC28+#REF!+O28+#REF!+AX28+#REF!+AN28+#REF!+#REF!+#REF!+#REF!+AY28+#REF!+K28</f>
        <v>#REF!</v>
      </c>
      <c r="CD28" s="59" t="e">
        <f t="shared" si="9"/>
        <v>#REF!</v>
      </c>
      <c r="CE28" s="59" t="e">
        <f t="shared" si="10"/>
        <v>#REF!</v>
      </c>
      <c r="CF28" s="59">
        <f t="shared" si="11"/>
        <v>0</v>
      </c>
      <c r="CH28" s="59" t="e">
        <f>AI28+AJ28+AL28+I28+AK28+J28+L28+#REF!+AM28+#REF!+AX28+AN28+AY28+K28</f>
        <v>#REF!</v>
      </c>
      <c r="CI28" s="59" t="e">
        <f>#REF!+AD28+AF28+AG28+#REF!+#REF!+AO28+#REF!+AH28+#REF!+AC28+O28+#REF!+#REF!+#REF!+#REF!+#REF!+#REF!+#REF!</f>
        <v>#REF!</v>
      </c>
      <c r="CJ28" s="59">
        <f t="shared" si="12"/>
        <v>0</v>
      </c>
      <c r="CL28" s="59">
        <f t="shared" si="13"/>
        <v>0</v>
      </c>
      <c r="CM28" s="59">
        <f t="shared" si="14"/>
        <v>0</v>
      </c>
    </row>
    <row r="29" spans="1:91" s="59" customFormat="1" ht="14.4" x14ac:dyDescent="0.3">
      <c r="A29" s="60" t="s">
        <v>287</v>
      </c>
      <c r="B29" s="60" t="s">
        <v>364</v>
      </c>
      <c r="C29" s="60" t="s">
        <v>415</v>
      </c>
      <c r="D29" s="60" t="s">
        <v>79</v>
      </c>
      <c r="E29" s="60">
        <v>43.589593999999998</v>
      </c>
      <c r="F29" s="60">
        <v>-79.638468000000003</v>
      </c>
      <c r="G29" s="60">
        <v>13.68268250679235</v>
      </c>
      <c r="H29" s="61">
        <v>43658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20">
        <v>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20">
        <v>0</v>
      </c>
      <c r="AW29" s="20">
        <v>0</v>
      </c>
      <c r="AX29" s="20">
        <v>0</v>
      </c>
      <c r="AY29" s="20">
        <v>0</v>
      </c>
      <c r="AZ29" s="73"/>
      <c r="BA29" s="73"/>
      <c r="BB29" s="73"/>
      <c r="BC29" s="73"/>
      <c r="BD29" s="73"/>
      <c r="BE29" s="59">
        <f t="shared" si="0"/>
        <v>5</v>
      </c>
      <c r="BF29" s="59">
        <v>2</v>
      </c>
      <c r="BG29" s="59">
        <v>0</v>
      </c>
      <c r="BH29" s="59">
        <v>7</v>
      </c>
      <c r="BN29" s="59" t="e">
        <f>AI29+AJ29+AL29+AK29+AO29+AM29+#REF!+AN29</f>
        <v>#REF!</v>
      </c>
      <c r="BO29" s="59">
        <f t="shared" si="1"/>
        <v>0</v>
      </c>
      <c r="BP29" s="59" t="e">
        <f>L29+#REF!</f>
        <v>#REF!</v>
      </c>
      <c r="BQ29" s="59" t="e">
        <f>#REF!+#REF!+AC29</f>
        <v>#REF!</v>
      </c>
      <c r="BR29" s="59">
        <f t="shared" si="2"/>
        <v>0</v>
      </c>
      <c r="BS29" s="59" t="e">
        <f>#REF!+#REF!+#REF!+#REF!+#REF!+#REF!+#REF!+#REF!+#REF!+#REF!</f>
        <v>#REF!</v>
      </c>
      <c r="BT29" s="59">
        <f t="shared" si="3"/>
        <v>0</v>
      </c>
      <c r="BU29" s="59">
        <f t="shared" si="4"/>
        <v>0</v>
      </c>
      <c r="BV29" s="59">
        <f t="shared" si="5"/>
        <v>0</v>
      </c>
      <c r="BW29" s="59">
        <f t="shared" si="6"/>
        <v>0</v>
      </c>
      <c r="BX29" s="59">
        <f t="shared" si="7"/>
        <v>0</v>
      </c>
      <c r="BZ29" s="59">
        <f t="shared" si="8"/>
        <v>0</v>
      </c>
      <c r="CB29" s="59" t="e">
        <f>AI29+AJ29+AB29+AL29+I29+AK29+#REF!+J29+AD29+AF29+AG29+L29+#REF!+M29+#REF!+#REF!+AO29+#REF!+AE29+AH29+#REF!+AM29+AC29+#REF!+O29+#REF!+AX29+#REF!+AN29+#REF!+#REF!+#REF!+#REF!+AY29+#REF!+K29</f>
        <v>#REF!</v>
      </c>
      <c r="CD29" s="59" t="e">
        <f t="shared" si="9"/>
        <v>#REF!</v>
      </c>
      <c r="CE29" s="59" t="e">
        <f t="shared" si="10"/>
        <v>#REF!</v>
      </c>
      <c r="CF29" s="59">
        <f t="shared" si="11"/>
        <v>0</v>
      </c>
      <c r="CH29" s="59" t="e">
        <f>AI29+AJ29+AL29+I29+AK29+J29+L29+#REF!+AM29+#REF!+AX29+AN29+AY29+K29</f>
        <v>#REF!</v>
      </c>
      <c r="CI29" s="59" t="e">
        <f>#REF!+AD29+AF29+AG29+#REF!+#REF!+AO29+#REF!+AH29+#REF!+AC29+O29+#REF!+#REF!+#REF!+#REF!+#REF!+#REF!+#REF!</f>
        <v>#REF!</v>
      </c>
      <c r="CJ29" s="59">
        <f t="shared" si="12"/>
        <v>0</v>
      </c>
      <c r="CL29" s="59">
        <f t="shared" si="13"/>
        <v>0</v>
      </c>
      <c r="CM29" s="59">
        <f t="shared" si="14"/>
        <v>0</v>
      </c>
    </row>
    <row r="30" spans="1:91" s="59" customFormat="1" ht="14.4" x14ac:dyDescent="0.3">
      <c r="A30" s="60" t="s">
        <v>287</v>
      </c>
      <c r="B30" s="60" t="s">
        <v>364</v>
      </c>
      <c r="C30" s="60" t="s">
        <v>415</v>
      </c>
      <c r="D30" s="60" t="s">
        <v>82</v>
      </c>
      <c r="E30" s="60">
        <v>43.589593999999998</v>
      </c>
      <c r="F30" s="60">
        <v>-79.638468000000003</v>
      </c>
      <c r="G30" s="60">
        <v>13.68268250679235</v>
      </c>
      <c r="H30" s="61">
        <v>43658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20">
        <v>0</v>
      </c>
      <c r="AO30" s="20">
        <v>0</v>
      </c>
      <c r="AP30" s="20">
        <v>0</v>
      </c>
      <c r="AQ30" s="20">
        <v>0</v>
      </c>
      <c r="AR30" s="20">
        <v>0</v>
      </c>
      <c r="AS30" s="20">
        <v>0</v>
      </c>
      <c r="AT30" s="20">
        <v>0</v>
      </c>
      <c r="AU30" s="20">
        <v>0</v>
      </c>
      <c r="AV30" s="20">
        <v>0</v>
      </c>
      <c r="AW30" s="20">
        <v>0</v>
      </c>
      <c r="AX30" s="20">
        <v>0</v>
      </c>
      <c r="AY30" s="20">
        <v>0</v>
      </c>
      <c r="AZ30" s="73"/>
      <c r="BA30" s="73"/>
      <c r="BB30" s="73"/>
      <c r="BC30" s="73"/>
      <c r="BD30" s="73"/>
      <c r="BE30" s="59">
        <f t="shared" si="0"/>
        <v>2</v>
      </c>
      <c r="BF30" s="59">
        <v>2</v>
      </c>
      <c r="BG30" s="59">
        <v>0</v>
      </c>
      <c r="BH30" s="59">
        <v>4</v>
      </c>
      <c r="BN30" s="59" t="e">
        <f>AI30+AJ30+AL30+AK30+AO30+AM30+#REF!+AN30</f>
        <v>#REF!</v>
      </c>
      <c r="BO30" s="59">
        <f t="shared" si="1"/>
        <v>0</v>
      </c>
      <c r="BP30" s="59" t="e">
        <f>L30+#REF!</f>
        <v>#REF!</v>
      </c>
      <c r="BQ30" s="59" t="e">
        <f>#REF!+#REF!+AC30</f>
        <v>#REF!</v>
      </c>
      <c r="BR30" s="59">
        <f t="shared" si="2"/>
        <v>0</v>
      </c>
      <c r="BS30" s="59" t="e">
        <f>#REF!+#REF!+#REF!+#REF!+#REF!+#REF!+#REF!+#REF!+#REF!+#REF!</f>
        <v>#REF!</v>
      </c>
      <c r="BT30" s="59">
        <f t="shared" si="3"/>
        <v>0</v>
      </c>
      <c r="BU30" s="59">
        <f t="shared" si="4"/>
        <v>0</v>
      </c>
      <c r="BV30" s="59">
        <f t="shared" si="5"/>
        <v>0</v>
      </c>
      <c r="BW30" s="59">
        <f t="shared" si="6"/>
        <v>0</v>
      </c>
      <c r="BX30" s="59">
        <f t="shared" si="7"/>
        <v>0</v>
      </c>
      <c r="BZ30" s="59">
        <f t="shared" si="8"/>
        <v>0</v>
      </c>
      <c r="CB30" s="59" t="e">
        <f>AI30+AJ30+AB30+AL30+I30+AK30+#REF!+J30+AD30+AF30+AG30+L30+#REF!+M30+#REF!+#REF!+AO30+#REF!+AE30+AH30+#REF!+AM30+AC30+#REF!+O30+#REF!+AX30+#REF!+AN30+#REF!+#REF!+#REF!+#REF!+AY30+#REF!+K30</f>
        <v>#REF!</v>
      </c>
      <c r="CD30" s="59" t="e">
        <f t="shared" si="9"/>
        <v>#REF!</v>
      </c>
      <c r="CE30" s="59" t="e">
        <f t="shared" si="10"/>
        <v>#REF!</v>
      </c>
      <c r="CF30" s="59">
        <f t="shared" si="11"/>
        <v>0</v>
      </c>
      <c r="CH30" s="59" t="e">
        <f>AI30+AJ30+AL30+I30+AK30+J30+L30+#REF!+AM30+#REF!+AX30+AN30+AY30+K30</f>
        <v>#REF!</v>
      </c>
      <c r="CI30" s="59" t="e">
        <f>#REF!+AD30+AF30+AG30+#REF!+#REF!+AO30+#REF!+AH30+#REF!+AC30+O30+#REF!+#REF!+#REF!+#REF!+#REF!+#REF!+#REF!</f>
        <v>#REF!</v>
      </c>
      <c r="CJ30" s="59">
        <f t="shared" si="12"/>
        <v>0</v>
      </c>
      <c r="CL30" s="59">
        <f t="shared" si="13"/>
        <v>0</v>
      </c>
      <c r="CM30" s="59">
        <f t="shared" si="14"/>
        <v>0</v>
      </c>
    </row>
    <row r="31" spans="1:91" s="59" customFormat="1" ht="14.4" x14ac:dyDescent="0.3">
      <c r="A31" s="60" t="s">
        <v>287</v>
      </c>
      <c r="B31" s="60" t="s">
        <v>364</v>
      </c>
      <c r="C31" s="60" t="s">
        <v>415</v>
      </c>
      <c r="D31" s="60" t="s">
        <v>83</v>
      </c>
      <c r="E31" s="60">
        <v>43.589593999999998</v>
      </c>
      <c r="F31" s="60">
        <v>-79.638468000000003</v>
      </c>
      <c r="G31" s="60">
        <v>13.68268250679235</v>
      </c>
      <c r="H31" s="61">
        <v>43658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>
        <v>0</v>
      </c>
      <c r="AF31" s="20">
        <v>0</v>
      </c>
      <c r="AG31" s="20">
        <v>0</v>
      </c>
      <c r="AH31" s="20">
        <v>0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20">
        <v>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20">
        <v>0</v>
      </c>
      <c r="AW31" s="20">
        <v>0</v>
      </c>
      <c r="AX31" s="20">
        <v>0</v>
      </c>
      <c r="AY31" s="20">
        <v>0</v>
      </c>
      <c r="AZ31" s="73"/>
      <c r="BA31" s="73"/>
      <c r="BB31" s="73"/>
      <c r="BC31" s="73"/>
      <c r="BD31" s="73"/>
      <c r="BE31" s="59">
        <f t="shared" si="0"/>
        <v>4</v>
      </c>
      <c r="BF31" s="59">
        <v>4</v>
      </c>
      <c r="BG31" s="59">
        <v>0</v>
      </c>
      <c r="BH31" s="59">
        <v>8</v>
      </c>
      <c r="BJ31" s="59" t="s">
        <v>127</v>
      </c>
      <c r="BN31" s="59" t="e">
        <f>AI31+AJ31+AL31+AK31+AO31+AM31+#REF!+AN31</f>
        <v>#REF!</v>
      </c>
      <c r="BO31" s="59">
        <f t="shared" si="1"/>
        <v>0</v>
      </c>
      <c r="BP31" s="59" t="e">
        <f>L31+#REF!</f>
        <v>#REF!</v>
      </c>
      <c r="BQ31" s="59" t="e">
        <f>#REF!+#REF!+AC31</f>
        <v>#REF!</v>
      </c>
      <c r="BR31" s="59">
        <f t="shared" si="2"/>
        <v>0</v>
      </c>
      <c r="BS31" s="59" t="e">
        <f>#REF!+#REF!+#REF!+#REF!+#REF!+#REF!+#REF!+#REF!+#REF!+#REF!</f>
        <v>#REF!</v>
      </c>
      <c r="BT31" s="59">
        <f t="shared" si="3"/>
        <v>0</v>
      </c>
      <c r="BU31" s="59">
        <f t="shared" si="4"/>
        <v>0</v>
      </c>
      <c r="BV31" s="59">
        <f t="shared" si="5"/>
        <v>0</v>
      </c>
      <c r="BW31" s="59">
        <f t="shared" si="6"/>
        <v>0</v>
      </c>
      <c r="BX31" s="59">
        <f t="shared" si="7"/>
        <v>0</v>
      </c>
      <c r="BZ31" s="59">
        <f t="shared" si="8"/>
        <v>0</v>
      </c>
      <c r="CB31" s="59" t="e">
        <f>AI31+AJ31+AB31+AL31+I31+AK31+#REF!+J31+AD31+AF31+AG31+L31+#REF!+M31+#REF!+#REF!+AO31+#REF!+AE31+AH31+#REF!+AM31+AC31+#REF!+O31+#REF!+AX31+#REF!+AN31+#REF!+#REF!+#REF!+#REF!+AY31+#REF!+K31</f>
        <v>#REF!</v>
      </c>
      <c r="CD31" s="59" t="e">
        <f t="shared" si="9"/>
        <v>#REF!</v>
      </c>
      <c r="CE31" s="59" t="e">
        <f t="shared" si="10"/>
        <v>#REF!</v>
      </c>
      <c r="CF31" s="59">
        <f t="shared" si="11"/>
        <v>0</v>
      </c>
      <c r="CH31" s="59" t="e">
        <f>AI31+AJ31+AL31+I31+AK31+J31+L31+#REF!+AM31+#REF!+AX31+AN31+AY31+K31</f>
        <v>#REF!</v>
      </c>
      <c r="CI31" s="59" t="e">
        <f>#REF!+AD31+AF31+AG31+#REF!+#REF!+AO31+#REF!+AH31+#REF!+AC31+O31+#REF!+#REF!+#REF!+#REF!+#REF!+#REF!+#REF!</f>
        <v>#REF!</v>
      </c>
      <c r="CJ31" s="59">
        <f t="shared" si="12"/>
        <v>0</v>
      </c>
      <c r="CL31" s="59">
        <f t="shared" si="13"/>
        <v>0</v>
      </c>
      <c r="CM31" s="59">
        <f t="shared" si="14"/>
        <v>0</v>
      </c>
    </row>
    <row r="32" spans="1:91" s="59" customFormat="1" ht="14.4" x14ac:dyDescent="0.3">
      <c r="A32" s="60" t="s">
        <v>264</v>
      </c>
      <c r="B32" s="60" t="s">
        <v>365</v>
      </c>
      <c r="C32" s="60" t="s">
        <v>415</v>
      </c>
      <c r="D32" s="60" t="s">
        <v>79</v>
      </c>
      <c r="E32" s="60">
        <v>43.534585</v>
      </c>
      <c r="F32" s="60">
        <v>-79.645432</v>
      </c>
      <c r="G32" s="60">
        <v>15.683308388215959</v>
      </c>
      <c r="H32" s="61">
        <v>43653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0">
        <v>0</v>
      </c>
      <c r="AC32" s="20">
        <v>0</v>
      </c>
      <c r="AD32" s="20">
        <v>0</v>
      </c>
      <c r="AE32" s="20">
        <v>0</v>
      </c>
      <c r="AF32" s="20">
        <v>0</v>
      </c>
      <c r="AG32" s="20">
        <v>0</v>
      </c>
      <c r="AH32" s="20"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20">
        <v>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20">
        <v>0</v>
      </c>
      <c r="AW32" s="20">
        <v>0</v>
      </c>
      <c r="AX32" s="20">
        <v>0</v>
      </c>
      <c r="AY32" s="20">
        <v>0</v>
      </c>
      <c r="AZ32" s="73"/>
      <c r="BA32" s="73"/>
      <c r="BB32" s="73"/>
      <c r="BC32" s="73"/>
      <c r="BD32" s="73"/>
      <c r="BE32" s="59">
        <f t="shared" si="0"/>
        <v>18</v>
      </c>
      <c r="BF32" s="59">
        <v>11</v>
      </c>
      <c r="BG32" s="59">
        <v>0</v>
      </c>
      <c r="BH32" s="59">
        <v>29</v>
      </c>
      <c r="BN32" s="59" t="e">
        <f>AI32+AJ32+AL32+AK32+AO32+AM32+#REF!+AN32</f>
        <v>#REF!</v>
      </c>
      <c r="BO32" s="59">
        <f t="shared" si="1"/>
        <v>0</v>
      </c>
      <c r="BP32" s="59" t="e">
        <f>L32+#REF!</f>
        <v>#REF!</v>
      </c>
      <c r="BQ32" s="59" t="e">
        <f>#REF!+#REF!+AC32</f>
        <v>#REF!</v>
      </c>
      <c r="BR32" s="59">
        <f t="shared" si="2"/>
        <v>0</v>
      </c>
      <c r="BS32" s="59" t="e">
        <f>#REF!+#REF!+#REF!+#REF!+#REF!+#REF!+#REF!+#REF!+#REF!+#REF!</f>
        <v>#REF!</v>
      </c>
      <c r="BT32" s="59">
        <f t="shared" si="3"/>
        <v>0</v>
      </c>
      <c r="BU32" s="59">
        <f t="shared" si="4"/>
        <v>0</v>
      </c>
      <c r="BV32" s="59">
        <f t="shared" si="5"/>
        <v>0</v>
      </c>
      <c r="BW32" s="59">
        <f t="shared" si="6"/>
        <v>0</v>
      </c>
      <c r="BX32" s="59">
        <f t="shared" si="7"/>
        <v>0</v>
      </c>
      <c r="BZ32" s="59">
        <f t="shared" si="8"/>
        <v>0</v>
      </c>
      <c r="CB32" s="59" t="e">
        <f>AI32+AJ32+AB32+AL32+I32+AK32+#REF!+J32+AD32+AF32+AG32+L32+#REF!+M32+#REF!+#REF!+AO32+#REF!+AE32+AH32+#REF!+AM32+AC32+#REF!+O32+#REF!+AX32+#REF!+AN32+#REF!+#REF!+#REF!+#REF!+AY32+#REF!+K32</f>
        <v>#REF!</v>
      </c>
      <c r="CD32" s="59" t="e">
        <f t="shared" si="9"/>
        <v>#REF!</v>
      </c>
      <c r="CE32" s="59" t="e">
        <f t="shared" si="10"/>
        <v>#REF!</v>
      </c>
      <c r="CF32" s="59">
        <f t="shared" si="11"/>
        <v>0</v>
      </c>
      <c r="CH32" s="59" t="e">
        <f>AI32+AJ32+AL32+I32+AK32+J32+L32+#REF!+AM32+#REF!+AX32+AN32+AY32+K32</f>
        <v>#REF!</v>
      </c>
      <c r="CI32" s="59" t="e">
        <f>#REF!+AD32+AF32+AG32+#REF!+#REF!+AO32+#REF!+AH32+#REF!+AC32+O32+#REF!+#REF!+#REF!+#REF!+#REF!+#REF!+#REF!</f>
        <v>#REF!</v>
      </c>
      <c r="CJ32" s="59">
        <f t="shared" si="12"/>
        <v>0</v>
      </c>
      <c r="CL32" s="59">
        <f t="shared" si="13"/>
        <v>0</v>
      </c>
      <c r="CM32" s="59">
        <f t="shared" si="14"/>
        <v>0</v>
      </c>
    </row>
    <row r="33" spans="1:91" s="59" customFormat="1" ht="14.4" x14ac:dyDescent="0.3">
      <c r="A33" s="60" t="s">
        <v>264</v>
      </c>
      <c r="B33" s="60" t="s">
        <v>365</v>
      </c>
      <c r="C33" s="60" t="s">
        <v>415</v>
      </c>
      <c r="D33" s="60" t="s">
        <v>82</v>
      </c>
      <c r="E33" s="60">
        <v>43.534585</v>
      </c>
      <c r="F33" s="60">
        <v>-79.645432</v>
      </c>
      <c r="G33" s="60">
        <v>15.683308388215959</v>
      </c>
      <c r="H33" s="61">
        <v>43653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20">
        <v>0</v>
      </c>
      <c r="W33" s="20">
        <v>0</v>
      </c>
      <c r="X33" s="20">
        <v>0</v>
      </c>
      <c r="Y33" s="20">
        <v>0</v>
      </c>
      <c r="Z33" s="20">
        <v>0</v>
      </c>
      <c r="AA33" s="20">
        <v>0</v>
      </c>
      <c r="AB33" s="20">
        <v>0</v>
      </c>
      <c r="AC33" s="20">
        <v>0</v>
      </c>
      <c r="AD33" s="20">
        <v>1</v>
      </c>
      <c r="AE33" s="20">
        <v>0</v>
      </c>
      <c r="AF33" s="20">
        <v>0</v>
      </c>
      <c r="AG33" s="20">
        <v>0</v>
      </c>
      <c r="AH33" s="20"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20">
        <v>0</v>
      </c>
      <c r="AO33" s="20">
        <v>0</v>
      </c>
      <c r="AP33" s="20">
        <v>0</v>
      </c>
      <c r="AQ33" s="20">
        <v>0</v>
      </c>
      <c r="AR33" s="20">
        <v>0</v>
      </c>
      <c r="AS33" s="20">
        <v>0</v>
      </c>
      <c r="AT33" s="20">
        <v>0</v>
      </c>
      <c r="AU33" s="20">
        <v>0</v>
      </c>
      <c r="AV33" s="20">
        <v>0</v>
      </c>
      <c r="AW33" s="20">
        <v>0</v>
      </c>
      <c r="AX33" s="20">
        <v>0</v>
      </c>
      <c r="AY33" s="20">
        <v>0</v>
      </c>
      <c r="AZ33" s="73"/>
      <c r="BA33" s="73"/>
      <c r="BB33" s="73"/>
      <c r="BC33" s="73"/>
      <c r="BD33" s="73"/>
      <c r="BE33" s="59">
        <f t="shared" si="0"/>
        <v>3</v>
      </c>
      <c r="BF33" s="59">
        <v>5</v>
      </c>
      <c r="BG33" s="59">
        <v>0</v>
      </c>
      <c r="BH33" s="59">
        <v>8</v>
      </c>
      <c r="BJ33" s="59" t="s">
        <v>129</v>
      </c>
      <c r="BN33" s="59" t="e">
        <f>AI33+AJ33+AL33+AK33+AO33+AM33+#REF!+AN33</f>
        <v>#REF!</v>
      </c>
      <c r="BO33" s="59">
        <f t="shared" si="1"/>
        <v>1</v>
      </c>
      <c r="BP33" s="59" t="e">
        <f>L33+#REF!</f>
        <v>#REF!</v>
      </c>
      <c r="BQ33" s="59" t="e">
        <f>#REF!+#REF!+AC33</f>
        <v>#REF!</v>
      </c>
      <c r="BR33" s="59">
        <f t="shared" si="2"/>
        <v>0</v>
      </c>
      <c r="BS33" s="59" t="e">
        <f>#REF!+#REF!+#REF!+#REF!+#REF!+#REF!+#REF!+#REF!+#REF!+#REF!</f>
        <v>#REF!</v>
      </c>
      <c r="BT33" s="59">
        <f t="shared" si="3"/>
        <v>0</v>
      </c>
      <c r="BU33" s="59">
        <f t="shared" si="4"/>
        <v>0</v>
      </c>
      <c r="BV33" s="59">
        <f t="shared" si="5"/>
        <v>0</v>
      </c>
      <c r="BW33" s="59">
        <f t="shared" si="6"/>
        <v>0</v>
      </c>
      <c r="BX33" s="59">
        <f t="shared" si="7"/>
        <v>0</v>
      </c>
      <c r="BZ33" s="59">
        <f t="shared" si="8"/>
        <v>0</v>
      </c>
      <c r="CB33" s="59" t="e">
        <f>AI33+AJ33+AB33+AL33+I33+AK33+#REF!+J33+AD33+AF33+AG33+L33+#REF!+M33+#REF!+#REF!+AO33+#REF!+AE33+AH33+#REF!+AM33+AC33+#REF!+O33+#REF!+AX33+#REF!+AN33+#REF!+#REF!+#REF!+#REF!+AY33+#REF!+K33</f>
        <v>#REF!</v>
      </c>
      <c r="CD33" s="59" t="e">
        <f t="shared" si="9"/>
        <v>#REF!</v>
      </c>
      <c r="CE33" s="59" t="e">
        <f t="shared" si="10"/>
        <v>#REF!</v>
      </c>
      <c r="CF33" s="59">
        <f t="shared" si="11"/>
        <v>0</v>
      </c>
      <c r="CH33" s="59" t="e">
        <f>AI33+AJ33+AL33+I33+AK33+J33+L33+#REF!+AM33+#REF!+AX33+AN33+AY33+K33</f>
        <v>#REF!</v>
      </c>
      <c r="CI33" s="59" t="e">
        <f>#REF!+AD33+AF33+AG33+#REF!+#REF!+AO33+#REF!+AH33+#REF!+AC33+O33+#REF!+#REF!+#REF!+#REF!+#REF!+#REF!+#REF!</f>
        <v>#REF!</v>
      </c>
      <c r="CJ33" s="59">
        <f t="shared" si="12"/>
        <v>0</v>
      </c>
      <c r="CL33" s="59">
        <f t="shared" si="13"/>
        <v>1</v>
      </c>
      <c r="CM33" s="59">
        <f t="shared" si="14"/>
        <v>1</v>
      </c>
    </row>
    <row r="34" spans="1:91" s="59" customFormat="1" ht="14.4" x14ac:dyDescent="0.3">
      <c r="A34" s="60" t="s">
        <v>264</v>
      </c>
      <c r="B34" s="60" t="s">
        <v>365</v>
      </c>
      <c r="C34" s="60" t="s">
        <v>415</v>
      </c>
      <c r="D34" s="60" t="s">
        <v>83</v>
      </c>
      <c r="E34" s="60">
        <v>43.534585</v>
      </c>
      <c r="F34" s="60">
        <v>-79.645432</v>
      </c>
      <c r="G34" s="60">
        <v>15.683308388215959</v>
      </c>
      <c r="H34" s="61">
        <v>43653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  <c r="AD34" s="20">
        <v>0</v>
      </c>
      <c r="AE34" s="20">
        <v>0</v>
      </c>
      <c r="AF34" s="20">
        <v>2</v>
      </c>
      <c r="AG34" s="20">
        <v>0</v>
      </c>
      <c r="AH34" s="20">
        <v>0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20">
        <v>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20">
        <v>0</v>
      </c>
      <c r="AW34" s="20">
        <v>0</v>
      </c>
      <c r="AX34" s="20">
        <v>0</v>
      </c>
      <c r="AY34" s="20">
        <v>0</v>
      </c>
      <c r="AZ34" s="73"/>
      <c r="BA34" s="73"/>
      <c r="BB34" s="73"/>
      <c r="BC34" s="73"/>
      <c r="BD34" s="73"/>
      <c r="BE34" s="59">
        <f t="shared" si="0"/>
        <v>12</v>
      </c>
      <c r="BF34" s="59">
        <v>8</v>
      </c>
      <c r="BG34" s="59">
        <v>0</v>
      </c>
      <c r="BH34" s="59">
        <v>20</v>
      </c>
      <c r="BJ34" s="59" t="s">
        <v>130</v>
      </c>
      <c r="BN34" s="59" t="e">
        <f>AI34+AJ34+AL34+AK34+AO34+AM34+#REF!+AN34</f>
        <v>#REF!</v>
      </c>
      <c r="BO34" s="59">
        <f t="shared" si="1"/>
        <v>0</v>
      </c>
      <c r="BP34" s="59" t="e">
        <f>L34+#REF!</f>
        <v>#REF!</v>
      </c>
      <c r="BQ34" s="59" t="e">
        <f>#REF!+#REF!+AC34</f>
        <v>#REF!</v>
      </c>
      <c r="BR34" s="59">
        <f t="shared" si="2"/>
        <v>0</v>
      </c>
      <c r="BS34" s="59" t="e">
        <f>#REF!+#REF!+#REF!+#REF!+#REF!+#REF!+#REF!+#REF!+#REF!+#REF!</f>
        <v>#REF!</v>
      </c>
      <c r="BT34" s="59">
        <f t="shared" si="3"/>
        <v>0</v>
      </c>
      <c r="BU34" s="59">
        <f t="shared" si="4"/>
        <v>0</v>
      </c>
      <c r="BV34" s="59">
        <f t="shared" si="5"/>
        <v>0</v>
      </c>
      <c r="BW34" s="59">
        <f t="shared" si="6"/>
        <v>0</v>
      </c>
      <c r="BX34" s="59">
        <f t="shared" si="7"/>
        <v>2</v>
      </c>
      <c r="BZ34" s="59">
        <f t="shared" si="8"/>
        <v>0</v>
      </c>
      <c r="CB34" s="59" t="e">
        <f>AI34+AJ34+AB34+AL34+I34+AK34+#REF!+J34+AD34+AF34+AG34+L34+#REF!+M34+#REF!+#REF!+AO34+#REF!+AE34+AH34+#REF!+AM34+AC34+#REF!+O34+#REF!+AX34+#REF!+AN34+#REF!+#REF!+#REF!+#REF!+AY34+#REF!+K34</f>
        <v>#REF!</v>
      </c>
      <c r="CD34" s="59" t="e">
        <f t="shared" si="9"/>
        <v>#REF!</v>
      </c>
      <c r="CE34" s="59" t="e">
        <f t="shared" si="10"/>
        <v>#REF!</v>
      </c>
      <c r="CF34" s="59">
        <f t="shared" si="11"/>
        <v>0</v>
      </c>
      <c r="CH34" s="59" t="e">
        <f>AI34+AJ34+AL34+I34+AK34+J34+L34+#REF!+AM34+#REF!+AX34+AN34+AY34+K34</f>
        <v>#REF!</v>
      </c>
      <c r="CI34" s="59" t="e">
        <f>#REF!+AD34+AF34+AG34+#REF!+#REF!+AO34+#REF!+AH34+#REF!+AC34+O34+#REF!+#REF!+#REF!+#REF!+#REF!+#REF!+#REF!</f>
        <v>#REF!</v>
      </c>
      <c r="CJ34" s="59">
        <f t="shared" si="12"/>
        <v>0</v>
      </c>
      <c r="CL34" s="59">
        <f t="shared" si="13"/>
        <v>1</v>
      </c>
      <c r="CM34" s="59">
        <f t="shared" si="14"/>
        <v>1</v>
      </c>
    </row>
    <row r="35" spans="1:91" s="59" customFormat="1" ht="14.4" x14ac:dyDescent="0.3">
      <c r="A35" s="60" t="s">
        <v>262</v>
      </c>
      <c r="B35" s="60" t="s">
        <v>366</v>
      </c>
      <c r="C35" s="60" t="s">
        <v>415</v>
      </c>
      <c r="D35" s="60" t="s">
        <v>79</v>
      </c>
      <c r="E35" s="60">
        <v>43.661177000000002</v>
      </c>
      <c r="F35" s="60">
        <v>-79.500382000000002</v>
      </c>
      <c r="G35" s="60">
        <v>5.9816872255471392</v>
      </c>
      <c r="H35" s="61">
        <v>43651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1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20">
        <v>0</v>
      </c>
      <c r="AW35" s="20">
        <v>0</v>
      </c>
      <c r="AX35" s="20">
        <v>0</v>
      </c>
      <c r="AY35" s="20">
        <v>0</v>
      </c>
      <c r="AZ35" s="73"/>
      <c r="BA35" s="73"/>
      <c r="BB35" s="73"/>
      <c r="BC35" s="73"/>
      <c r="BD35" s="73"/>
      <c r="BE35" s="59">
        <f t="shared" si="0"/>
        <v>1</v>
      </c>
      <c r="BF35" s="59">
        <v>4</v>
      </c>
      <c r="BG35" s="59">
        <v>0</v>
      </c>
      <c r="BH35" s="59">
        <v>5</v>
      </c>
      <c r="BJ35" s="59" t="s">
        <v>132</v>
      </c>
      <c r="BN35" s="59" t="e">
        <f>AI35+AJ35+AL35+AK35+AO35+AM35+#REF!+AN35</f>
        <v>#REF!</v>
      </c>
      <c r="BO35" s="59">
        <f t="shared" si="1"/>
        <v>0</v>
      </c>
      <c r="BP35" s="59" t="e">
        <f>L35+#REF!</f>
        <v>#REF!</v>
      </c>
      <c r="BQ35" s="59" t="e">
        <f>#REF!+#REF!+AC35</f>
        <v>#REF!</v>
      </c>
      <c r="BR35" s="59">
        <f t="shared" si="2"/>
        <v>0</v>
      </c>
      <c r="BS35" s="59" t="e">
        <f>#REF!+#REF!+#REF!+#REF!+#REF!+#REF!+#REF!+#REF!+#REF!+#REF!</f>
        <v>#REF!</v>
      </c>
      <c r="BT35" s="59">
        <f t="shared" si="3"/>
        <v>0</v>
      </c>
      <c r="BU35" s="59">
        <f t="shared" si="4"/>
        <v>0</v>
      </c>
      <c r="BV35" s="59">
        <f t="shared" si="5"/>
        <v>0</v>
      </c>
      <c r="BW35" s="59">
        <f t="shared" si="6"/>
        <v>0</v>
      </c>
      <c r="BX35" s="59">
        <f t="shared" si="7"/>
        <v>0</v>
      </c>
      <c r="BZ35" s="59">
        <f t="shared" si="8"/>
        <v>0</v>
      </c>
      <c r="CB35" s="59" t="e">
        <f>AI35+AJ35+AB35+AL35+I35+AK35+#REF!+J35+AD35+AF35+AG35+L35+#REF!+M35+#REF!+#REF!+AO35+#REF!+AE35+AH35+#REF!+AM35+AC35+#REF!+O35+#REF!+AX35+#REF!+AN35+#REF!+#REF!+#REF!+#REF!+AY35+#REF!+K35</f>
        <v>#REF!</v>
      </c>
      <c r="CD35" s="59" t="e">
        <f t="shared" si="9"/>
        <v>#REF!</v>
      </c>
      <c r="CE35" s="59" t="e">
        <f t="shared" si="10"/>
        <v>#REF!</v>
      </c>
      <c r="CF35" s="59">
        <f t="shared" si="11"/>
        <v>0</v>
      </c>
      <c r="CH35" s="59" t="e">
        <f>AI35+AJ35+AL35+I35+AK35+J35+L35+#REF!+AM35+#REF!+AX35+AN35+AY35+K35</f>
        <v>#REF!</v>
      </c>
      <c r="CI35" s="59" t="e">
        <f>#REF!+AD35+AF35+AG35+#REF!+#REF!+AO35+#REF!+AH35+#REF!+AC35+O35+#REF!+#REF!+#REF!+#REF!+#REF!+#REF!+#REF!</f>
        <v>#REF!</v>
      </c>
      <c r="CJ35" s="59">
        <f t="shared" si="12"/>
        <v>0</v>
      </c>
      <c r="CL35" s="59">
        <f t="shared" si="13"/>
        <v>0</v>
      </c>
      <c r="CM35" s="59">
        <f t="shared" si="14"/>
        <v>0</v>
      </c>
    </row>
    <row r="36" spans="1:91" s="59" customFormat="1" ht="14.4" x14ac:dyDescent="0.3">
      <c r="A36" s="60" t="s">
        <v>262</v>
      </c>
      <c r="B36" s="60" t="s">
        <v>366</v>
      </c>
      <c r="C36" s="60" t="s">
        <v>415</v>
      </c>
      <c r="D36" s="60" t="s">
        <v>82</v>
      </c>
      <c r="E36" s="60">
        <v>43.661177000000002</v>
      </c>
      <c r="F36" s="60">
        <v>-79.500382000000002</v>
      </c>
      <c r="G36" s="60">
        <v>5.9816872255471392</v>
      </c>
      <c r="H36" s="61">
        <v>43651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20">
        <v>0</v>
      </c>
      <c r="AI36" s="20">
        <v>0</v>
      </c>
      <c r="AJ36" s="20">
        <v>0</v>
      </c>
      <c r="AK36" s="20">
        <v>1</v>
      </c>
      <c r="AL36" s="20">
        <v>0</v>
      </c>
      <c r="AM36" s="20">
        <v>0</v>
      </c>
      <c r="AN36" s="20">
        <v>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20">
        <v>0</v>
      </c>
      <c r="AW36" s="20">
        <v>0</v>
      </c>
      <c r="AX36" s="20">
        <v>0</v>
      </c>
      <c r="AY36" s="20">
        <v>0</v>
      </c>
      <c r="AZ36" s="73"/>
      <c r="BA36" s="73"/>
      <c r="BB36" s="73"/>
      <c r="BC36" s="73"/>
      <c r="BD36" s="73"/>
      <c r="BE36" s="59">
        <f t="shared" si="0"/>
        <v>1</v>
      </c>
      <c r="BF36" s="59">
        <v>2</v>
      </c>
      <c r="BG36" s="59">
        <v>0</v>
      </c>
      <c r="BH36" s="59">
        <v>3</v>
      </c>
      <c r="BN36" s="59" t="e">
        <f>AI36+AJ36+AL36+AK36+AO36+AM36+#REF!+AN36</f>
        <v>#REF!</v>
      </c>
      <c r="BO36" s="59">
        <f t="shared" si="1"/>
        <v>0</v>
      </c>
      <c r="BP36" s="59" t="e">
        <f>L36+#REF!</f>
        <v>#REF!</v>
      </c>
      <c r="BQ36" s="59" t="e">
        <f>#REF!+#REF!+AC36</f>
        <v>#REF!</v>
      </c>
      <c r="BR36" s="59">
        <f t="shared" si="2"/>
        <v>0</v>
      </c>
      <c r="BS36" s="59" t="e">
        <f>#REF!+#REF!+#REF!+#REF!+#REF!+#REF!+#REF!+#REF!+#REF!+#REF!</f>
        <v>#REF!</v>
      </c>
      <c r="BT36" s="59">
        <f t="shared" si="3"/>
        <v>0</v>
      </c>
      <c r="BU36" s="59">
        <f t="shared" si="4"/>
        <v>0</v>
      </c>
      <c r="BV36" s="59">
        <f t="shared" si="5"/>
        <v>0</v>
      </c>
      <c r="BW36" s="59">
        <f t="shared" si="6"/>
        <v>0</v>
      </c>
      <c r="BX36" s="59">
        <f t="shared" si="7"/>
        <v>0</v>
      </c>
      <c r="BZ36" s="59">
        <f t="shared" si="8"/>
        <v>1</v>
      </c>
      <c r="CB36" s="59" t="e">
        <f>AI36+AJ36+AB36+AL36+I36+AK36+#REF!+J36+AD36+AF36+AG36+L36+#REF!+M36+#REF!+#REF!+AO36+#REF!+AE36+AH36+#REF!+AM36+AC36+#REF!+O36+#REF!+AX36+#REF!+AN36+#REF!+#REF!+#REF!+#REF!+AY36+#REF!+K36</f>
        <v>#REF!</v>
      </c>
      <c r="CD36" s="59" t="e">
        <f t="shared" si="9"/>
        <v>#REF!</v>
      </c>
      <c r="CE36" s="59" t="e">
        <f t="shared" si="10"/>
        <v>#REF!</v>
      </c>
      <c r="CF36" s="59">
        <f t="shared" si="11"/>
        <v>0</v>
      </c>
      <c r="CH36" s="59" t="e">
        <f>AI36+AJ36+AL36+I36+AK36+J36+L36+#REF!+AM36+#REF!+AX36+AN36+AY36+K36</f>
        <v>#REF!</v>
      </c>
      <c r="CI36" s="59" t="e">
        <f>#REF!+AD36+AF36+AG36+#REF!+#REF!+AO36+#REF!+AH36+#REF!+AC36+O36+#REF!+#REF!+#REF!+#REF!+#REF!+#REF!+#REF!</f>
        <v>#REF!</v>
      </c>
      <c r="CJ36" s="59">
        <f t="shared" si="12"/>
        <v>0</v>
      </c>
      <c r="CL36" s="59">
        <f t="shared" si="13"/>
        <v>0</v>
      </c>
      <c r="CM36" s="59">
        <f t="shared" si="14"/>
        <v>0</v>
      </c>
    </row>
    <row r="37" spans="1:91" s="59" customFormat="1" ht="14.4" x14ac:dyDescent="0.3">
      <c r="A37" s="60" t="s">
        <v>262</v>
      </c>
      <c r="B37" s="60" t="s">
        <v>366</v>
      </c>
      <c r="C37" s="60" t="s">
        <v>415</v>
      </c>
      <c r="D37" s="60" t="s">
        <v>83</v>
      </c>
      <c r="E37" s="60">
        <v>43.661177000000002</v>
      </c>
      <c r="F37" s="60">
        <v>-79.500382000000002</v>
      </c>
      <c r="G37" s="60">
        <v>5.9816872255471392</v>
      </c>
      <c r="H37" s="61">
        <v>43651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0">
        <v>0</v>
      </c>
      <c r="AJ37" s="20">
        <v>0</v>
      </c>
      <c r="AK37" s="20">
        <v>1</v>
      </c>
      <c r="AL37" s="20">
        <v>0</v>
      </c>
      <c r="AM37" s="20">
        <v>0</v>
      </c>
      <c r="AN37" s="20">
        <v>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20">
        <v>0</v>
      </c>
      <c r="AW37" s="20">
        <v>0</v>
      </c>
      <c r="AX37" s="20">
        <v>0</v>
      </c>
      <c r="AY37" s="20">
        <v>0</v>
      </c>
      <c r="AZ37" s="73"/>
      <c r="BA37" s="73"/>
      <c r="BB37" s="73"/>
      <c r="BC37" s="73"/>
      <c r="BD37" s="73"/>
      <c r="BE37" s="59">
        <f t="shared" si="0"/>
        <v>0</v>
      </c>
      <c r="BF37" s="59">
        <v>1</v>
      </c>
      <c r="BG37" s="59">
        <v>1</v>
      </c>
      <c r="BH37" s="59">
        <v>2</v>
      </c>
      <c r="BN37" s="59" t="e">
        <f>AI37+AJ37+AL37+AK37+AO37+AM37+#REF!+AN37</f>
        <v>#REF!</v>
      </c>
      <c r="BO37" s="59">
        <f t="shared" ref="BO37:BO68" si="15" xml:space="preserve"> AD37+AE37</f>
        <v>0</v>
      </c>
      <c r="BP37" s="59" t="e">
        <f>L37+#REF!</f>
        <v>#REF!</v>
      </c>
      <c r="BQ37" s="59" t="e">
        <f>#REF!+#REF!+AC37</f>
        <v>#REF!</v>
      </c>
      <c r="BR37" s="59">
        <f t="shared" ref="BR37:BR68" si="16">I37+J37+K37</f>
        <v>0</v>
      </c>
      <c r="BS37" s="59" t="e">
        <f>#REF!+#REF!+#REF!+#REF!+#REF!+#REF!+#REF!+#REF!+#REF!+#REF!</f>
        <v>#REF!</v>
      </c>
      <c r="BT37" s="59">
        <f t="shared" si="3"/>
        <v>0</v>
      </c>
      <c r="BU37" s="59">
        <f t="shared" si="4"/>
        <v>0</v>
      </c>
      <c r="BV37" s="59">
        <f t="shared" si="5"/>
        <v>0</v>
      </c>
      <c r="BW37" s="59">
        <f t="shared" si="6"/>
        <v>0</v>
      </c>
      <c r="BX37" s="59">
        <f t="shared" ref="BX37:BX68" si="17">AF37+AG37+AH37</f>
        <v>0</v>
      </c>
      <c r="BZ37" s="59">
        <f t="shared" ref="BZ37:BZ68" si="18">SUM(AI37:AW37)</f>
        <v>1</v>
      </c>
      <c r="CB37" s="59" t="e">
        <f>AI37+AJ37+AB37+AL37+I37+AK37+#REF!+J37+AD37+AF37+AG37+L37+#REF!+M37+#REF!+#REF!+AO37+#REF!+AE37+AH37+#REF!+AM37+AC37+#REF!+O37+#REF!+AX37+#REF!+AN37+#REF!+#REF!+#REF!+#REF!+AY37+#REF!+K37</f>
        <v>#REF!</v>
      </c>
      <c r="CD37" s="59" t="e">
        <f t="shared" si="9"/>
        <v>#REF!</v>
      </c>
      <c r="CE37" s="59" t="e">
        <f t="shared" si="10"/>
        <v>#REF!</v>
      </c>
      <c r="CF37" s="59">
        <f t="shared" ref="CF37:CF68" si="19">CJ37+AQ37+M37+AW37+N37</f>
        <v>0</v>
      </c>
      <c r="CH37" s="59" t="e">
        <f>AI37+AJ37+AL37+I37+AK37+J37+L37+#REF!+AM37+#REF!+AX37+AN37+AY37+K37</f>
        <v>#REF!</v>
      </c>
      <c r="CI37" s="59" t="e">
        <f>#REF!+AD37+AF37+AG37+#REF!+#REF!+AO37+#REF!+AH37+#REF!+AC37+O37+#REF!+#REF!+#REF!+#REF!+#REF!+#REF!+#REF!</f>
        <v>#REF!</v>
      </c>
      <c r="CJ37" s="59">
        <f t="shared" ref="CJ37:CJ68" si="20">AB37+AE37</f>
        <v>0</v>
      </c>
      <c r="CL37" s="59">
        <f t="shared" ref="CL37:CL68" si="21" xml:space="preserve"> COUNTIF(BN37:BX37, "&gt;0") + COUNTIF(AR37, "&gt;0") + COUNTIF(N37, "&gt;0") + COUNTIF(AW37, "&gt;0") + COUNTIF(AV37, "&gt;0") + COUNTIF(AS37, "&gt;0") + COUNTIF(AQ37,"&gt;0") + COUNTIF(AX37,"&gt;0") + COUNTIF(AU37,"&gt;0") + COUNTIF(AT37,"&gt;0") + COUNTIF(AP37,"&gt;0") + COUNTIF(AY37,"&gt;0") + COUNTIF(O37,"&gt;0") + COUNTIF(M37, "&gt;0")</f>
        <v>0</v>
      </c>
      <c r="CM37" s="59">
        <f t="shared" si="14"/>
        <v>0</v>
      </c>
    </row>
    <row r="38" spans="1:91" s="59" customFormat="1" ht="14.4" x14ac:dyDescent="0.3">
      <c r="A38" s="60" t="s">
        <v>272</v>
      </c>
      <c r="B38" s="60" t="s">
        <v>367</v>
      </c>
      <c r="C38" s="60" t="s">
        <v>417</v>
      </c>
      <c r="D38" s="60" t="s">
        <v>79</v>
      </c>
      <c r="E38" s="60">
        <v>43.711948</v>
      </c>
      <c r="F38" s="60">
        <v>-79.535893999999999</v>
      </c>
      <c r="G38" s="60">
        <v>8.6452662829363174</v>
      </c>
      <c r="H38" s="61">
        <v>43654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20">
        <v>0</v>
      </c>
      <c r="AO38" s="20">
        <v>0</v>
      </c>
      <c r="AP38" s="20">
        <v>0</v>
      </c>
      <c r="AQ38" s="20">
        <v>1</v>
      </c>
      <c r="AR38" s="20">
        <v>0</v>
      </c>
      <c r="AS38" s="20">
        <v>0</v>
      </c>
      <c r="AT38" s="20">
        <v>0</v>
      </c>
      <c r="AU38" s="20">
        <v>0</v>
      </c>
      <c r="AV38" s="20">
        <v>0</v>
      </c>
      <c r="AW38" s="20">
        <v>0</v>
      </c>
      <c r="AX38" s="20">
        <v>0</v>
      </c>
      <c r="AY38" s="20">
        <v>0</v>
      </c>
      <c r="AZ38" s="73"/>
      <c r="BA38" s="73"/>
      <c r="BB38" s="73"/>
      <c r="BC38" s="73"/>
      <c r="BD38" s="73"/>
      <c r="BE38" s="59">
        <f t="shared" si="0"/>
        <v>2</v>
      </c>
      <c r="BF38" s="59">
        <v>1</v>
      </c>
      <c r="BG38" s="59">
        <v>0</v>
      </c>
      <c r="BH38" s="59">
        <v>3</v>
      </c>
      <c r="BJ38" s="59" t="s">
        <v>134</v>
      </c>
      <c r="BN38" s="59" t="e">
        <f>AI38+AJ38+AL38+AK38+AO38+AM38+#REF!+AN38</f>
        <v>#REF!</v>
      </c>
      <c r="BO38" s="59">
        <f t="shared" si="15"/>
        <v>0</v>
      </c>
      <c r="BP38" s="59" t="e">
        <f>L38+#REF!</f>
        <v>#REF!</v>
      </c>
      <c r="BQ38" s="59" t="e">
        <f>#REF!+#REF!+AC38</f>
        <v>#REF!</v>
      </c>
      <c r="BR38" s="59">
        <f t="shared" si="16"/>
        <v>0</v>
      </c>
      <c r="BS38" s="59" t="e">
        <f>#REF!+#REF!+#REF!+#REF!+#REF!+#REF!+#REF!+#REF!+#REF!+#REF!</f>
        <v>#REF!</v>
      </c>
      <c r="BT38" s="59">
        <f t="shared" si="3"/>
        <v>0</v>
      </c>
      <c r="BU38" s="59">
        <f t="shared" si="4"/>
        <v>0</v>
      </c>
      <c r="BV38" s="59">
        <f t="shared" si="5"/>
        <v>1</v>
      </c>
      <c r="BW38" s="59">
        <f t="shared" si="6"/>
        <v>1</v>
      </c>
      <c r="BX38" s="59">
        <f t="shared" si="17"/>
        <v>0</v>
      </c>
      <c r="BZ38" s="59">
        <f t="shared" si="18"/>
        <v>1</v>
      </c>
      <c r="CB38" s="59" t="e">
        <f>AI38+AJ38+AB38+AL38+I38+AK38+#REF!+J38+AD38+AF38+AG38+L38+#REF!+M38+#REF!+#REF!+AO38+#REF!+AE38+AH38+#REF!+AM38+AC38+#REF!+O38+#REF!+AX38+#REF!+AN38+#REF!+#REF!+#REF!+#REF!+AY38+#REF!+K38</f>
        <v>#REF!</v>
      </c>
      <c r="CD38" s="59" t="e">
        <f t="shared" si="9"/>
        <v>#REF!</v>
      </c>
      <c r="CE38" s="59" t="e">
        <f t="shared" si="10"/>
        <v>#REF!</v>
      </c>
      <c r="CF38" s="59">
        <f t="shared" si="19"/>
        <v>1</v>
      </c>
      <c r="CH38" s="59" t="e">
        <f>AI38+AJ38+AL38+I38+AK38+J38+L38+#REF!+AM38+#REF!+AX38+AN38+AY38+K38</f>
        <v>#REF!</v>
      </c>
      <c r="CI38" s="59" t="e">
        <f>#REF!+AD38+AF38+AG38+#REF!+#REF!+AO38+#REF!+AH38+#REF!+AC38+O38+#REF!+#REF!+#REF!+#REF!+#REF!+#REF!+#REF!</f>
        <v>#REF!</v>
      </c>
      <c r="CJ38" s="59">
        <f t="shared" si="20"/>
        <v>0</v>
      </c>
      <c r="CL38" s="59">
        <f t="shared" si="21"/>
        <v>3</v>
      </c>
      <c r="CM38" s="59">
        <f t="shared" si="14"/>
        <v>2</v>
      </c>
    </row>
    <row r="39" spans="1:91" s="59" customFormat="1" ht="14.4" x14ac:dyDescent="0.3">
      <c r="A39" s="60" t="s">
        <v>272</v>
      </c>
      <c r="B39" s="60" t="s">
        <v>367</v>
      </c>
      <c r="C39" s="60" t="s">
        <v>417</v>
      </c>
      <c r="D39" s="60" t="s">
        <v>82</v>
      </c>
      <c r="E39" s="60">
        <v>43.711948</v>
      </c>
      <c r="F39" s="60">
        <v>-79.535893999999999</v>
      </c>
      <c r="G39" s="60">
        <v>8.6452662829363174</v>
      </c>
      <c r="H39" s="61">
        <v>43654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0</v>
      </c>
      <c r="AT39" s="20">
        <v>0</v>
      </c>
      <c r="AU39" s="20">
        <v>0</v>
      </c>
      <c r="AV39" s="20">
        <v>0</v>
      </c>
      <c r="AW39" s="20">
        <v>0</v>
      </c>
      <c r="AX39" s="20">
        <v>0</v>
      </c>
      <c r="AY39" s="20">
        <v>0</v>
      </c>
      <c r="AZ39" s="73"/>
      <c r="BA39" s="73"/>
      <c r="BB39" s="73"/>
      <c r="BC39" s="73"/>
      <c r="BD39" s="73"/>
      <c r="BE39" s="59">
        <f t="shared" si="0"/>
        <v>3</v>
      </c>
      <c r="BF39" s="59">
        <v>3</v>
      </c>
      <c r="BG39" s="59">
        <v>0</v>
      </c>
      <c r="BH39" s="59">
        <v>6</v>
      </c>
      <c r="BN39" s="59" t="e">
        <f>AI39+AJ39+AL39+AK39+AO39+AM39+#REF!+AN39</f>
        <v>#REF!</v>
      </c>
      <c r="BO39" s="59">
        <f t="shared" si="15"/>
        <v>0</v>
      </c>
      <c r="BP39" s="59" t="e">
        <f>L39+#REF!</f>
        <v>#REF!</v>
      </c>
      <c r="BQ39" s="59" t="e">
        <f>#REF!+#REF!+AC39</f>
        <v>#REF!</v>
      </c>
      <c r="BR39" s="59">
        <f t="shared" si="16"/>
        <v>0</v>
      </c>
      <c r="BS39" s="59" t="e">
        <f>#REF!+#REF!+#REF!+#REF!+#REF!+#REF!+#REF!+#REF!+#REF!+#REF!</f>
        <v>#REF!</v>
      </c>
      <c r="BT39" s="59">
        <f t="shared" si="3"/>
        <v>0</v>
      </c>
      <c r="BU39" s="59">
        <f t="shared" si="4"/>
        <v>0</v>
      </c>
      <c r="BV39" s="59">
        <f t="shared" si="5"/>
        <v>0</v>
      </c>
      <c r="BW39" s="59">
        <f t="shared" si="6"/>
        <v>0</v>
      </c>
      <c r="BX39" s="59">
        <f t="shared" si="17"/>
        <v>0</v>
      </c>
      <c r="BZ39" s="59">
        <f t="shared" si="18"/>
        <v>0</v>
      </c>
      <c r="CB39" s="59" t="e">
        <f>AI39+AJ39+AB39+AL39+I39+AK39+#REF!+J39+AD39+AF39+AG39+L39+#REF!+M39+#REF!+#REF!+AO39+#REF!+AE39+AH39+#REF!+AM39+AC39+#REF!+O39+#REF!+AX39+#REF!+AN39+#REF!+#REF!+#REF!+#REF!+AY39+#REF!+K39</f>
        <v>#REF!</v>
      </c>
      <c r="CD39" s="59" t="e">
        <f t="shared" si="9"/>
        <v>#REF!</v>
      </c>
      <c r="CE39" s="59" t="e">
        <f t="shared" si="10"/>
        <v>#REF!</v>
      </c>
      <c r="CF39" s="59">
        <f t="shared" si="19"/>
        <v>0</v>
      </c>
      <c r="CH39" s="59" t="e">
        <f>AI39+AJ39+AL39+I39+AK39+J39+L39+#REF!+AM39+#REF!+AX39+AN39+AY39+K39</f>
        <v>#REF!</v>
      </c>
      <c r="CI39" s="59" t="e">
        <f>#REF!+AD39+AF39+AG39+#REF!+#REF!+AO39+#REF!+AH39+#REF!+AC39+O39+#REF!+#REF!+#REF!+#REF!+#REF!+#REF!+#REF!</f>
        <v>#REF!</v>
      </c>
      <c r="CJ39" s="59">
        <f t="shared" si="20"/>
        <v>0</v>
      </c>
      <c r="CL39" s="59">
        <f t="shared" si="21"/>
        <v>0</v>
      </c>
      <c r="CM39" s="59">
        <f t="shared" si="14"/>
        <v>0</v>
      </c>
    </row>
    <row r="40" spans="1:91" s="59" customFormat="1" ht="14.4" x14ac:dyDescent="0.3">
      <c r="A40" s="60" t="s">
        <v>272</v>
      </c>
      <c r="B40" s="60" t="s">
        <v>367</v>
      </c>
      <c r="C40" s="60" t="s">
        <v>417</v>
      </c>
      <c r="D40" s="60" t="s">
        <v>83</v>
      </c>
      <c r="E40" s="60">
        <v>43.711948</v>
      </c>
      <c r="F40" s="60">
        <v>-79.535893999999999</v>
      </c>
      <c r="G40" s="60">
        <v>8.6452662829363174</v>
      </c>
      <c r="H40" s="61">
        <v>43654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0</v>
      </c>
      <c r="AT40" s="20">
        <v>0</v>
      </c>
      <c r="AU40" s="20">
        <v>0</v>
      </c>
      <c r="AV40" s="20">
        <v>0</v>
      </c>
      <c r="AW40" s="20">
        <v>0</v>
      </c>
      <c r="AX40" s="20">
        <v>0</v>
      </c>
      <c r="AY40" s="20">
        <v>0</v>
      </c>
      <c r="AZ40" s="73"/>
      <c r="BA40" s="73"/>
      <c r="BB40" s="73"/>
      <c r="BC40" s="73"/>
      <c r="BD40" s="73"/>
      <c r="BE40" s="59">
        <f t="shared" si="0"/>
        <v>4</v>
      </c>
      <c r="BF40" s="59">
        <v>3</v>
      </c>
      <c r="BG40" s="59">
        <v>0</v>
      </c>
      <c r="BH40" s="59">
        <v>7</v>
      </c>
      <c r="BN40" s="59" t="e">
        <f>AI40+AJ40+AL40+AK40+AO40+AM40+#REF!+AN40</f>
        <v>#REF!</v>
      </c>
      <c r="BO40" s="59">
        <f t="shared" si="15"/>
        <v>0</v>
      </c>
      <c r="BP40" s="59" t="e">
        <f>L40+#REF!</f>
        <v>#REF!</v>
      </c>
      <c r="BQ40" s="59" t="e">
        <f>#REF!+#REF!+AC40</f>
        <v>#REF!</v>
      </c>
      <c r="BR40" s="59">
        <f t="shared" si="16"/>
        <v>0</v>
      </c>
      <c r="BS40" s="59" t="e">
        <f>#REF!+#REF!+#REF!+#REF!+#REF!+#REF!+#REF!+#REF!+#REF!+#REF!</f>
        <v>#REF!</v>
      </c>
      <c r="BT40" s="59">
        <f t="shared" si="3"/>
        <v>0</v>
      </c>
      <c r="BU40" s="59">
        <f t="shared" si="4"/>
        <v>0</v>
      </c>
      <c r="BV40" s="59">
        <f t="shared" si="5"/>
        <v>0</v>
      </c>
      <c r="BW40" s="59">
        <f t="shared" si="6"/>
        <v>0</v>
      </c>
      <c r="BX40" s="59">
        <f t="shared" si="17"/>
        <v>0</v>
      </c>
      <c r="BZ40" s="59">
        <f t="shared" si="18"/>
        <v>0</v>
      </c>
      <c r="CB40" s="59" t="e">
        <f>AI40+AJ40+AB40+AL40+I40+AK40+#REF!+J40+AD40+AF40+AG40+L40+#REF!+M40+#REF!+#REF!+AO40+#REF!+AE40+AH40+#REF!+AM40+AC40+#REF!+O40+#REF!+AX40+#REF!+AN40+#REF!+#REF!+#REF!+#REF!+AY40+#REF!+K40</f>
        <v>#REF!</v>
      </c>
      <c r="CD40" s="59" t="e">
        <f t="shared" si="9"/>
        <v>#REF!</v>
      </c>
      <c r="CE40" s="59" t="e">
        <f t="shared" si="10"/>
        <v>#REF!</v>
      </c>
      <c r="CF40" s="59">
        <f t="shared" si="19"/>
        <v>0</v>
      </c>
      <c r="CH40" s="59" t="e">
        <f>AI40+AJ40+AL40+I40+AK40+J40+L40+#REF!+AM40+#REF!+AX40+AN40+AY40+K40</f>
        <v>#REF!</v>
      </c>
      <c r="CI40" s="59" t="e">
        <f>#REF!+AD40+AF40+AG40+#REF!+#REF!+AO40+#REF!+AH40+#REF!+AC40+O40+#REF!+#REF!+#REF!+#REF!+#REF!+#REF!+#REF!</f>
        <v>#REF!</v>
      </c>
      <c r="CJ40" s="59">
        <f t="shared" si="20"/>
        <v>0</v>
      </c>
      <c r="CL40" s="59">
        <f t="shared" si="21"/>
        <v>0</v>
      </c>
      <c r="CM40" s="59">
        <f t="shared" si="14"/>
        <v>0</v>
      </c>
    </row>
    <row r="41" spans="1:91" s="59" customFormat="1" ht="14.4" x14ac:dyDescent="0.3">
      <c r="A41" s="60" t="s">
        <v>276</v>
      </c>
      <c r="B41" s="60" t="s">
        <v>368</v>
      </c>
      <c r="C41" s="60" t="s">
        <v>416</v>
      </c>
      <c r="D41" s="60" t="s">
        <v>79</v>
      </c>
      <c r="E41" s="60">
        <v>43.484110999999999</v>
      </c>
      <c r="F41" s="60">
        <v>-79.837701999999993</v>
      </c>
      <c r="G41" s="60">
        <v>25.777914157727512</v>
      </c>
      <c r="H41" s="61">
        <v>43655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20">
        <v>0</v>
      </c>
      <c r="Z41" s="20">
        <v>0</v>
      </c>
      <c r="AA41" s="20">
        <v>0</v>
      </c>
      <c r="AB41" s="20">
        <v>3</v>
      </c>
      <c r="AC41" s="20">
        <v>0</v>
      </c>
      <c r="AD41" s="20">
        <v>0</v>
      </c>
      <c r="AE41" s="20">
        <v>0</v>
      </c>
      <c r="AF41" s="20">
        <v>0</v>
      </c>
      <c r="AG41" s="20">
        <v>0</v>
      </c>
      <c r="AH41" s="20">
        <v>0</v>
      </c>
      <c r="AI41" s="20">
        <v>0</v>
      </c>
      <c r="AJ41" s="20">
        <v>0</v>
      </c>
      <c r="AK41" s="20">
        <v>0</v>
      </c>
      <c r="AL41" s="20">
        <v>2</v>
      </c>
      <c r="AM41" s="20">
        <v>0</v>
      </c>
      <c r="AN41" s="20">
        <v>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20">
        <v>0</v>
      </c>
      <c r="AW41" s="20">
        <v>0</v>
      </c>
      <c r="AX41" s="20">
        <v>0</v>
      </c>
      <c r="AY41" s="20">
        <v>0</v>
      </c>
      <c r="AZ41" s="73"/>
      <c r="BA41" s="73"/>
      <c r="BB41" s="73"/>
      <c r="BC41" s="73"/>
      <c r="BD41" s="73"/>
      <c r="BE41" s="59" t="e">
        <f t="shared" si="0"/>
        <v>#VALUE!</v>
      </c>
      <c r="BF41" s="59" t="s">
        <v>80</v>
      </c>
      <c r="BG41" s="59" t="s">
        <v>80</v>
      </c>
      <c r="BH41" s="59" t="s">
        <v>80</v>
      </c>
      <c r="BN41" s="59" t="e">
        <f>AI41+AJ41+AL41+AK41+AO41+AM41+#REF!+AN41</f>
        <v>#REF!</v>
      </c>
      <c r="BO41" s="59">
        <f t="shared" si="15"/>
        <v>0</v>
      </c>
      <c r="BP41" s="59" t="e">
        <f>L41+#REF!</f>
        <v>#REF!</v>
      </c>
      <c r="BQ41" s="59" t="e">
        <f>#REF!+#REF!+AC41</f>
        <v>#REF!</v>
      </c>
      <c r="BR41" s="59">
        <f t="shared" si="16"/>
        <v>0</v>
      </c>
      <c r="BS41" s="59" t="e">
        <f>#REF!+#REF!+#REF!+#REF!+#REF!+#REF!+#REF!+#REF!+#REF!+#REF!</f>
        <v>#REF!</v>
      </c>
      <c r="BT41" s="59">
        <f t="shared" si="3"/>
        <v>0</v>
      </c>
      <c r="BU41" s="59">
        <f t="shared" si="4"/>
        <v>0</v>
      </c>
      <c r="BV41" s="59">
        <f t="shared" si="5"/>
        <v>0</v>
      </c>
      <c r="BW41" s="59">
        <f t="shared" si="6"/>
        <v>0</v>
      </c>
      <c r="BX41" s="59">
        <f t="shared" si="17"/>
        <v>0</v>
      </c>
      <c r="BZ41" s="59">
        <f t="shared" si="18"/>
        <v>2</v>
      </c>
      <c r="CB41" s="59" t="e">
        <f>AI41+AJ41+AB41+AL41+I41+AK41+#REF!+J41+AD41+AF41+AG41+L41+#REF!+M41+#REF!+#REF!+AO41+#REF!+AE41+AH41+#REF!+AM41+AC41+#REF!+O41+#REF!+AX41+#REF!+AN41+#REF!+#REF!+#REF!+#REF!+AY41+#REF!+K41</f>
        <v>#REF!</v>
      </c>
      <c r="CD41" s="59" t="e">
        <f t="shared" si="9"/>
        <v>#REF!</v>
      </c>
      <c r="CE41" s="59" t="e">
        <f t="shared" si="10"/>
        <v>#REF!</v>
      </c>
      <c r="CF41" s="59">
        <f t="shared" si="19"/>
        <v>3</v>
      </c>
      <c r="CH41" s="59" t="e">
        <f>AI41+AJ41+AL41+I41+AK41+J41+L41+#REF!+AM41+#REF!+AX41+AN41+AY41+K41</f>
        <v>#REF!</v>
      </c>
      <c r="CI41" s="59" t="e">
        <f>#REF!+AD41+AF41+AG41+#REF!+#REF!+AO41+#REF!+AH41+#REF!+AC41+O41+#REF!+#REF!+#REF!+#REF!+#REF!+#REF!+#REF!</f>
        <v>#REF!</v>
      </c>
      <c r="CJ41" s="59">
        <f t="shared" si="20"/>
        <v>3</v>
      </c>
      <c r="CL41" s="59">
        <f t="shared" si="21"/>
        <v>0</v>
      </c>
      <c r="CM41" s="59">
        <f t="shared" si="14"/>
        <v>0</v>
      </c>
    </row>
    <row r="42" spans="1:91" s="59" customFormat="1" ht="14.4" x14ac:dyDescent="0.3">
      <c r="A42" s="60" t="s">
        <v>276</v>
      </c>
      <c r="B42" s="60" t="s">
        <v>368</v>
      </c>
      <c r="C42" s="60" t="s">
        <v>416</v>
      </c>
      <c r="D42" s="60" t="s">
        <v>82</v>
      </c>
      <c r="E42" s="60">
        <v>43.484110999999999</v>
      </c>
      <c r="F42" s="60">
        <v>-79.837701999999993</v>
      </c>
      <c r="G42" s="60">
        <v>25.777914157727512</v>
      </c>
      <c r="H42" s="61">
        <v>43655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0">
        <v>0</v>
      </c>
      <c r="AJ42" s="20">
        <v>0</v>
      </c>
      <c r="AK42" s="20">
        <v>0</v>
      </c>
      <c r="AL42" s="20">
        <v>2</v>
      </c>
      <c r="AM42" s="20">
        <v>0</v>
      </c>
      <c r="AN42" s="20">
        <v>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20">
        <v>4</v>
      </c>
      <c r="AW42" s="20">
        <v>0</v>
      </c>
      <c r="AX42" s="20">
        <v>0</v>
      </c>
      <c r="AY42" s="20">
        <v>0</v>
      </c>
      <c r="AZ42" s="73"/>
      <c r="BA42" s="73"/>
      <c r="BB42" s="73"/>
      <c r="BC42" s="73"/>
      <c r="BD42" s="73"/>
      <c r="BE42" s="59">
        <f t="shared" si="0"/>
        <v>1</v>
      </c>
      <c r="BF42" s="59">
        <v>2</v>
      </c>
      <c r="BG42" s="59">
        <v>0</v>
      </c>
      <c r="BH42" s="59">
        <v>3</v>
      </c>
      <c r="BN42" s="59" t="e">
        <f>AI42+AJ42+AL42+AK42+AO42+AM42+#REF!+AN42</f>
        <v>#REF!</v>
      </c>
      <c r="BO42" s="59">
        <f t="shared" si="15"/>
        <v>0</v>
      </c>
      <c r="BP42" s="59" t="e">
        <f>L42+#REF!</f>
        <v>#REF!</v>
      </c>
      <c r="BQ42" s="59" t="e">
        <f>#REF!+#REF!+AC42</f>
        <v>#REF!</v>
      </c>
      <c r="BR42" s="59">
        <f t="shared" si="16"/>
        <v>0</v>
      </c>
      <c r="BS42" s="59" t="e">
        <f>#REF!+#REF!+#REF!+#REF!+#REF!+#REF!+#REF!+#REF!+#REF!+#REF!</f>
        <v>#REF!</v>
      </c>
      <c r="BT42" s="59">
        <f t="shared" si="3"/>
        <v>0</v>
      </c>
      <c r="BU42" s="59">
        <f t="shared" si="4"/>
        <v>0</v>
      </c>
      <c r="BV42" s="59">
        <f t="shared" si="5"/>
        <v>0</v>
      </c>
      <c r="BW42" s="59">
        <f t="shared" si="6"/>
        <v>0</v>
      </c>
      <c r="BX42" s="59">
        <f t="shared" si="17"/>
        <v>0</v>
      </c>
      <c r="BZ42" s="59">
        <f t="shared" si="18"/>
        <v>6</v>
      </c>
      <c r="CB42" s="59" t="e">
        <f>AI42+AJ42+AB42+AL42+I42+AK42+#REF!+J42+AD42+AF42+AG42+L42+#REF!+M42+#REF!+#REF!+AO42+#REF!+AE42+AH42+#REF!+AM42+AC42+#REF!+O42+#REF!+AX42+#REF!+AN42+#REF!+#REF!+#REF!+#REF!+AY42+#REF!+K42</f>
        <v>#REF!</v>
      </c>
      <c r="CD42" s="59" t="e">
        <f t="shared" si="9"/>
        <v>#REF!</v>
      </c>
      <c r="CE42" s="59" t="e">
        <f t="shared" si="10"/>
        <v>#REF!</v>
      </c>
      <c r="CF42" s="59">
        <f t="shared" si="19"/>
        <v>0</v>
      </c>
      <c r="CH42" s="59" t="e">
        <f>AI42+AJ42+AL42+I42+AK42+J42+L42+#REF!+AM42+#REF!+AX42+AN42+AY42+K42</f>
        <v>#REF!</v>
      </c>
      <c r="CI42" s="59" t="e">
        <f>#REF!+AD42+AF42+AG42+#REF!+#REF!+AO42+#REF!+AH42+#REF!+AC42+O42+#REF!+#REF!+#REF!+#REF!+#REF!+#REF!+#REF!</f>
        <v>#REF!</v>
      </c>
      <c r="CJ42" s="59">
        <f t="shared" si="20"/>
        <v>0</v>
      </c>
      <c r="CL42" s="59">
        <f t="shared" si="21"/>
        <v>1</v>
      </c>
      <c r="CM42" s="59">
        <f t="shared" si="14"/>
        <v>0</v>
      </c>
    </row>
    <row r="43" spans="1:91" s="59" customFormat="1" ht="14.4" x14ac:dyDescent="0.3">
      <c r="A43" s="60" t="s">
        <v>276</v>
      </c>
      <c r="B43" s="60" t="s">
        <v>368</v>
      </c>
      <c r="C43" s="60" t="s">
        <v>416</v>
      </c>
      <c r="D43" s="60" t="s">
        <v>83</v>
      </c>
      <c r="E43" s="60">
        <v>43.484110999999999</v>
      </c>
      <c r="F43" s="60">
        <v>-79.837701999999993</v>
      </c>
      <c r="G43" s="60">
        <v>25.777914157727512</v>
      </c>
      <c r="H43" s="61">
        <v>43655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0">
        <v>0</v>
      </c>
      <c r="AF43" s="20">
        <v>0</v>
      </c>
      <c r="AG43" s="20">
        <v>0</v>
      </c>
      <c r="AH43" s="20">
        <v>0</v>
      </c>
      <c r="AI43" s="20">
        <v>0</v>
      </c>
      <c r="AJ43" s="20">
        <v>0</v>
      </c>
      <c r="AK43" s="20">
        <v>0</v>
      </c>
      <c r="AL43" s="20">
        <v>1</v>
      </c>
      <c r="AM43" s="20">
        <v>0</v>
      </c>
      <c r="AN43" s="20">
        <v>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20">
        <v>0</v>
      </c>
      <c r="AW43" s="20">
        <v>0</v>
      </c>
      <c r="AX43" s="20">
        <v>0</v>
      </c>
      <c r="AY43" s="20">
        <v>0</v>
      </c>
      <c r="AZ43" s="73"/>
      <c r="BA43" s="73"/>
      <c r="BB43" s="73"/>
      <c r="BC43" s="73"/>
      <c r="BD43" s="73"/>
      <c r="BE43" s="59">
        <f t="shared" si="0"/>
        <v>0</v>
      </c>
      <c r="BF43" s="59">
        <v>3</v>
      </c>
      <c r="BG43" s="59">
        <v>0</v>
      </c>
      <c r="BH43" s="59">
        <v>3</v>
      </c>
      <c r="BN43" s="59" t="e">
        <f>AI43+AJ43+AL43+AK43+AO43+AM43+#REF!+AN43</f>
        <v>#REF!</v>
      </c>
      <c r="BO43" s="59">
        <f t="shared" si="15"/>
        <v>0</v>
      </c>
      <c r="BP43" s="59" t="e">
        <f>L43+#REF!</f>
        <v>#REF!</v>
      </c>
      <c r="BQ43" s="59" t="e">
        <f>#REF!+#REF!+AC43</f>
        <v>#REF!</v>
      </c>
      <c r="BR43" s="59">
        <f t="shared" si="16"/>
        <v>0</v>
      </c>
      <c r="BS43" s="59" t="e">
        <f>#REF!+#REF!+#REF!+#REF!+#REF!+#REF!+#REF!+#REF!+#REF!+#REF!</f>
        <v>#REF!</v>
      </c>
      <c r="BT43" s="59">
        <f t="shared" si="3"/>
        <v>0</v>
      </c>
      <c r="BU43" s="59">
        <f t="shared" si="4"/>
        <v>0</v>
      </c>
      <c r="BV43" s="59">
        <f t="shared" si="5"/>
        <v>0</v>
      </c>
      <c r="BW43" s="59">
        <f t="shared" si="6"/>
        <v>0</v>
      </c>
      <c r="BX43" s="59">
        <f t="shared" si="17"/>
        <v>0</v>
      </c>
      <c r="BZ43" s="59">
        <f t="shared" si="18"/>
        <v>1</v>
      </c>
      <c r="CB43" s="59" t="e">
        <f>AI43+AJ43+AB43+AL43+I43+AK43+#REF!+J43+AD43+AF43+AG43+L43+#REF!+M43+#REF!+#REF!+AO43+#REF!+AE43+AH43+#REF!+AM43+AC43+#REF!+O43+#REF!+AX43+#REF!+AN43+#REF!+#REF!+#REF!+#REF!+AY43+#REF!+K43</f>
        <v>#REF!</v>
      </c>
      <c r="CD43" s="59" t="e">
        <f t="shared" si="9"/>
        <v>#REF!</v>
      </c>
      <c r="CE43" s="59" t="e">
        <f t="shared" si="10"/>
        <v>#REF!</v>
      </c>
      <c r="CF43" s="59">
        <f t="shared" si="19"/>
        <v>0</v>
      </c>
      <c r="CH43" s="59" t="e">
        <f>AI43+AJ43+AL43+I43+AK43+J43+L43+#REF!+AM43+#REF!+AX43+AN43+AY43+K43</f>
        <v>#REF!</v>
      </c>
      <c r="CI43" s="59" t="e">
        <f>#REF!+AD43+AF43+AG43+#REF!+#REF!+AO43+#REF!+AH43+#REF!+AC43+O43+#REF!+#REF!+#REF!+#REF!+#REF!+#REF!+#REF!</f>
        <v>#REF!</v>
      </c>
      <c r="CJ43" s="59">
        <f t="shared" si="20"/>
        <v>0</v>
      </c>
      <c r="CL43" s="59">
        <f t="shared" si="21"/>
        <v>0</v>
      </c>
      <c r="CM43" s="59">
        <f t="shared" si="14"/>
        <v>0</v>
      </c>
    </row>
    <row r="44" spans="1:91" s="59" customFormat="1" ht="14.4" x14ac:dyDescent="0.3">
      <c r="A44" s="60" t="s">
        <v>293</v>
      </c>
      <c r="B44" s="60" t="s">
        <v>369</v>
      </c>
      <c r="C44" s="60" t="s">
        <v>416</v>
      </c>
      <c r="D44" s="60" t="s">
        <v>79</v>
      </c>
      <c r="E44" s="60">
        <v>43.414009999999998</v>
      </c>
      <c r="F44" s="60">
        <v>-79.953028000000003</v>
      </c>
      <c r="G44" s="60">
        <v>33.189520440162525</v>
      </c>
      <c r="H44" s="61">
        <v>43661</v>
      </c>
      <c r="I44" s="20">
        <v>0</v>
      </c>
      <c r="J44" s="20">
        <v>2</v>
      </c>
      <c r="K44" s="20">
        <v>0</v>
      </c>
      <c r="L44" s="20">
        <v>0</v>
      </c>
      <c r="M44" s="20">
        <v>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0</v>
      </c>
      <c r="V44" s="20">
        <v>0</v>
      </c>
      <c r="W44" s="20">
        <v>0</v>
      </c>
      <c r="X44" s="20">
        <v>0</v>
      </c>
      <c r="Y44" s="20">
        <v>1</v>
      </c>
      <c r="Z44" s="20">
        <v>0</v>
      </c>
      <c r="AA44" s="20">
        <v>0</v>
      </c>
      <c r="AB44" s="20">
        <v>6</v>
      </c>
      <c r="AC44" s="20">
        <v>0</v>
      </c>
      <c r="AD44" s="20">
        <v>0</v>
      </c>
      <c r="AE44" s="20">
        <v>0</v>
      </c>
      <c r="AF44" s="20">
        <v>0</v>
      </c>
      <c r="AG44" s="20">
        <v>0</v>
      </c>
      <c r="AH44" s="20">
        <v>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20">
        <v>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20">
        <v>0</v>
      </c>
      <c r="AW44" s="20">
        <v>1</v>
      </c>
      <c r="AX44" s="20">
        <v>0</v>
      </c>
      <c r="AY44" s="20">
        <v>0</v>
      </c>
      <c r="AZ44" s="73"/>
      <c r="BA44" s="73"/>
      <c r="BB44" s="73"/>
      <c r="BC44" s="73"/>
      <c r="BD44" s="73"/>
      <c r="BE44" s="59">
        <f t="shared" si="0"/>
        <v>3</v>
      </c>
      <c r="BF44" s="59">
        <v>2</v>
      </c>
      <c r="BG44" s="59">
        <v>2</v>
      </c>
      <c r="BH44" s="59">
        <v>7</v>
      </c>
      <c r="BN44" s="59" t="e">
        <f>AI44+AJ44+AL44+AK44+AO44+AM44+#REF!+AN44</f>
        <v>#REF!</v>
      </c>
      <c r="BO44" s="59">
        <f t="shared" si="15"/>
        <v>0</v>
      </c>
      <c r="BP44" s="59" t="e">
        <f>L44+#REF!</f>
        <v>#REF!</v>
      </c>
      <c r="BQ44" s="59" t="e">
        <f>#REF!+#REF!+AC44</f>
        <v>#REF!</v>
      </c>
      <c r="BR44" s="59">
        <f t="shared" si="16"/>
        <v>2</v>
      </c>
      <c r="BS44" s="59" t="e">
        <f>#REF!+#REF!+#REF!+#REF!+#REF!+#REF!+#REF!+#REF!+#REF!+#REF!</f>
        <v>#REF!</v>
      </c>
      <c r="BT44" s="59">
        <f t="shared" si="3"/>
        <v>0</v>
      </c>
      <c r="BU44" s="59">
        <f t="shared" si="4"/>
        <v>0</v>
      </c>
      <c r="BV44" s="59">
        <f t="shared" si="5"/>
        <v>0</v>
      </c>
      <c r="BW44" s="59">
        <f t="shared" si="6"/>
        <v>0</v>
      </c>
      <c r="BX44" s="59">
        <f t="shared" si="17"/>
        <v>0</v>
      </c>
      <c r="BZ44" s="59">
        <f t="shared" si="18"/>
        <v>1</v>
      </c>
      <c r="CB44" s="59" t="e">
        <f>AI44+AJ44+AB44+AL44+I44+AK44+#REF!+J44+AD44+AF44+AG44+L44+#REF!+M44+#REF!+#REF!+AO44+#REF!+AE44+AH44+#REF!+AM44+AC44+#REF!+O44+#REF!+AX44+#REF!+AN44+#REF!+#REF!+#REF!+#REF!+AY44+#REF!+K44</f>
        <v>#REF!</v>
      </c>
      <c r="CD44" s="59" t="e">
        <f t="shared" si="9"/>
        <v>#REF!</v>
      </c>
      <c r="CE44" s="59" t="e">
        <f t="shared" si="10"/>
        <v>#REF!</v>
      </c>
      <c r="CF44" s="59">
        <f t="shared" si="19"/>
        <v>7</v>
      </c>
      <c r="CH44" s="59" t="e">
        <f>AI44+AJ44+AL44+I44+AK44+J44+L44+#REF!+AM44+#REF!+AX44+AN44+AY44+K44</f>
        <v>#REF!</v>
      </c>
      <c r="CI44" s="59" t="e">
        <f>#REF!+AD44+AF44+AG44+#REF!+#REF!+AO44+#REF!+AH44+#REF!+AC44+O44+#REF!+#REF!+#REF!+#REF!+#REF!+#REF!+#REF!</f>
        <v>#REF!</v>
      </c>
      <c r="CJ44" s="59">
        <f t="shared" si="20"/>
        <v>6</v>
      </c>
      <c r="CL44" s="59">
        <f t="shared" si="21"/>
        <v>2</v>
      </c>
      <c r="CM44" s="59">
        <f t="shared" si="14"/>
        <v>1</v>
      </c>
    </row>
    <row r="45" spans="1:91" s="59" customFormat="1" ht="14.4" x14ac:dyDescent="0.3">
      <c r="A45" s="60" t="s">
        <v>293</v>
      </c>
      <c r="B45" s="60" t="s">
        <v>369</v>
      </c>
      <c r="C45" s="60" t="s">
        <v>416</v>
      </c>
      <c r="D45" s="60" t="s">
        <v>82</v>
      </c>
      <c r="E45" s="60">
        <v>43.414009999999998</v>
      </c>
      <c r="F45" s="60">
        <v>-79.953028000000003</v>
      </c>
      <c r="G45" s="60">
        <v>33.189520440162525</v>
      </c>
      <c r="H45" s="61">
        <v>43661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0">
        <v>0</v>
      </c>
      <c r="O45" s="20">
        <v>0</v>
      </c>
      <c r="P45" s="20">
        <v>2</v>
      </c>
      <c r="Q45" s="20">
        <v>0</v>
      </c>
      <c r="R45" s="20">
        <v>0</v>
      </c>
      <c r="S45" s="20">
        <v>0</v>
      </c>
      <c r="T45" s="20">
        <v>0</v>
      </c>
      <c r="U45" s="20">
        <v>0</v>
      </c>
      <c r="V45" s="20">
        <v>0</v>
      </c>
      <c r="W45" s="20">
        <v>0</v>
      </c>
      <c r="X45" s="20">
        <v>0</v>
      </c>
      <c r="Y45" s="20">
        <v>0</v>
      </c>
      <c r="Z45" s="20">
        <v>0</v>
      </c>
      <c r="AA45" s="20">
        <v>0</v>
      </c>
      <c r="AB45" s="20">
        <v>0</v>
      </c>
      <c r="AC45" s="20">
        <v>0</v>
      </c>
      <c r="AD45" s="20">
        <v>0</v>
      </c>
      <c r="AE45" s="20">
        <v>0</v>
      </c>
      <c r="AF45" s="20">
        <v>0</v>
      </c>
      <c r="AG45" s="20">
        <v>0</v>
      </c>
      <c r="AH45" s="20">
        <v>0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20">
        <v>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20">
        <v>0</v>
      </c>
      <c r="AW45" s="20">
        <v>0</v>
      </c>
      <c r="AX45" s="20">
        <v>0</v>
      </c>
      <c r="AY45" s="20">
        <v>0</v>
      </c>
      <c r="AZ45" s="73"/>
      <c r="BA45" s="73"/>
      <c r="BB45" s="73"/>
      <c r="BC45" s="73"/>
      <c r="BD45" s="73"/>
      <c r="BE45" s="59">
        <f t="shared" si="0"/>
        <v>1</v>
      </c>
      <c r="BF45" s="59">
        <v>2</v>
      </c>
      <c r="BG45" s="59">
        <v>0</v>
      </c>
      <c r="BH45" s="59">
        <v>3</v>
      </c>
      <c r="BN45" s="59" t="e">
        <f>AI45+AJ45+AL45+AK45+AO45+AM45+#REF!+AN45</f>
        <v>#REF!</v>
      </c>
      <c r="BO45" s="59">
        <f t="shared" si="15"/>
        <v>0</v>
      </c>
      <c r="BP45" s="59" t="e">
        <f>L45+#REF!</f>
        <v>#REF!</v>
      </c>
      <c r="BQ45" s="59" t="e">
        <f>#REF!+#REF!+AC45</f>
        <v>#REF!</v>
      </c>
      <c r="BR45" s="59">
        <f t="shared" si="16"/>
        <v>0</v>
      </c>
      <c r="BS45" s="59" t="e">
        <f>#REF!+#REF!+#REF!+#REF!+#REF!+#REF!+#REF!+#REF!+#REF!+#REF!</f>
        <v>#REF!</v>
      </c>
      <c r="BT45" s="59">
        <f t="shared" si="3"/>
        <v>0</v>
      </c>
      <c r="BU45" s="59">
        <f t="shared" si="4"/>
        <v>0</v>
      </c>
      <c r="BV45" s="59">
        <f t="shared" si="5"/>
        <v>0</v>
      </c>
      <c r="BW45" s="59">
        <f t="shared" si="6"/>
        <v>0</v>
      </c>
      <c r="BX45" s="59">
        <f t="shared" si="17"/>
        <v>0</v>
      </c>
      <c r="BZ45" s="59">
        <f t="shared" si="18"/>
        <v>0</v>
      </c>
      <c r="CB45" s="59" t="e">
        <f>AI45+AJ45+AB45+AL45+I45+AK45+#REF!+J45+AD45+AF45+AG45+L45+#REF!+M45+#REF!+#REF!+AO45+#REF!+AE45+AH45+#REF!+AM45+AC45+#REF!+O45+#REF!+AX45+#REF!+AN45+#REF!+#REF!+#REF!+#REF!+AY45+#REF!+K45</f>
        <v>#REF!</v>
      </c>
      <c r="CD45" s="59" t="e">
        <f t="shared" si="9"/>
        <v>#REF!</v>
      </c>
      <c r="CE45" s="59" t="e">
        <f t="shared" si="10"/>
        <v>#REF!</v>
      </c>
      <c r="CF45" s="59">
        <f t="shared" si="19"/>
        <v>0</v>
      </c>
      <c r="CH45" s="59" t="e">
        <f>AI45+AJ45+AL45+I45+AK45+J45+L45+#REF!+AM45+#REF!+AX45+AN45+AY45+K45</f>
        <v>#REF!</v>
      </c>
      <c r="CI45" s="59" t="e">
        <f>#REF!+AD45+AF45+AG45+#REF!+#REF!+AO45+#REF!+AH45+#REF!+AC45+O45+#REF!+#REF!+#REF!+#REF!+#REF!+#REF!+#REF!</f>
        <v>#REF!</v>
      </c>
      <c r="CJ45" s="59">
        <f t="shared" si="20"/>
        <v>0</v>
      </c>
      <c r="CL45" s="59">
        <f t="shared" si="21"/>
        <v>0</v>
      </c>
      <c r="CM45" s="59">
        <f t="shared" si="14"/>
        <v>0</v>
      </c>
    </row>
    <row r="46" spans="1:91" s="59" customFormat="1" ht="14.4" x14ac:dyDescent="0.3">
      <c r="A46" s="60" t="s">
        <v>293</v>
      </c>
      <c r="B46" s="60" t="s">
        <v>369</v>
      </c>
      <c r="C46" s="60" t="s">
        <v>416</v>
      </c>
      <c r="D46" s="60" t="s">
        <v>83</v>
      </c>
      <c r="E46" s="60">
        <v>43.414009999999998</v>
      </c>
      <c r="F46" s="60">
        <v>-79.953028000000003</v>
      </c>
      <c r="G46" s="60">
        <v>33.189520440162525</v>
      </c>
      <c r="H46" s="61">
        <v>43661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1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20">
        <v>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20">
        <v>0</v>
      </c>
      <c r="AW46" s="20">
        <v>1</v>
      </c>
      <c r="AX46" s="20">
        <v>4</v>
      </c>
      <c r="AY46" s="20">
        <v>0</v>
      </c>
      <c r="AZ46" s="73"/>
      <c r="BA46" s="73"/>
      <c r="BB46" s="73"/>
      <c r="BC46" s="73"/>
      <c r="BD46" s="73"/>
      <c r="BE46" s="59">
        <f t="shared" si="0"/>
        <v>3</v>
      </c>
      <c r="BF46" s="59">
        <v>2</v>
      </c>
      <c r="BG46" s="59">
        <v>0</v>
      </c>
      <c r="BH46" s="59">
        <v>5</v>
      </c>
      <c r="BN46" s="59" t="e">
        <f>AI46+AJ46+AL46+AK46+AO46+AM46+#REF!+AN46</f>
        <v>#REF!</v>
      </c>
      <c r="BO46" s="59">
        <f t="shared" si="15"/>
        <v>0</v>
      </c>
      <c r="BP46" s="59" t="e">
        <f>L46+#REF!</f>
        <v>#REF!</v>
      </c>
      <c r="BQ46" s="59" t="e">
        <f>#REF!+#REF!+AC46</f>
        <v>#REF!</v>
      </c>
      <c r="BR46" s="59">
        <f t="shared" si="16"/>
        <v>0</v>
      </c>
      <c r="BS46" s="59" t="e">
        <f>#REF!+#REF!+#REF!+#REF!+#REF!+#REF!+#REF!+#REF!+#REF!+#REF!</f>
        <v>#REF!</v>
      </c>
      <c r="BT46" s="59">
        <f t="shared" si="3"/>
        <v>0</v>
      </c>
      <c r="BU46" s="59">
        <f t="shared" si="4"/>
        <v>0</v>
      </c>
      <c r="BV46" s="59">
        <f t="shared" si="5"/>
        <v>0</v>
      </c>
      <c r="BW46" s="59">
        <f t="shared" si="6"/>
        <v>0</v>
      </c>
      <c r="BX46" s="59">
        <f t="shared" si="17"/>
        <v>0</v>
      </c>
      <c r="BZ46" s="59">
        <f t="shared" si="18"/>
        <v>1</v>
      </c>
      <c r="CB46" s="59" t="e">
        <f>AI46+AJ46+AB46+AL46+I46+AK46+#REF!+J46+AD46+AF46+AG46+L46+#REF!+M46+#REF!+#REF!+AO46+#REF!+AE46+AH46+#REF!+AM46+AC46+#REF!+O46+#REF!+AX46+#REF!+AN46+#REF!+#REF!+#REF!+#REF!+AY46+#REF!+K46</f>
        <v>#REF!</v>
      </c>
      <c r="CD46" s="59" t="e">
        <f t="shared" si="9"/>
        <v>#REF!</v>
      </c>
      <c r="CE46" s="59" t="e">
        <f t="shared" si="10"/>
        <v>#REF!</v>
      </c>
      <c r="CF46" s="59">
        <f t="shared" si="19"/>
        <v>2</v>
      </c>
      <c r="CH46" s="59" t="e">
        <f>AI46+AJ46+AL46+I46+AK46+J46+L46+#REF!+AM46+#REF!+AX46+AN46+AY46+K46</f>
        <v>#REF!</v>
      </c>
      <c r="CI46" s="59" t="e">
        <f>#REF!+AD46+AF46+AG46+#REF!+#REF!+AO46+#REF!+AH46+#REF!+AC46+O46+#REF!+#REF!+#REF!+#REF!+#REF!+#REF!+#REF!</f>
        <v>#REF!</v>
      </c>
      <c r="CJ46" s="59">
        <f t="shared" si="20"/>
        <v>1</v>
      </c>
      <c r="CL46" s="59">
        <f t="shared" si="21"/>
        <v>2</v>
      </c>
      <c r="CM46" s="59">
        <f t="shared" si="14"/>
        <v>0</v>
      </c>
    </row>
    <row r="47" spans="1:91" s="59" customFormat="1" ht="14.4" x14ac:dyDescent="0.3">
      <c r="A47" s="60" t="s">
        <v>295</v>
      </c>
      <c r="B47" s="60" t="s">
        <v>370</v>
      </c>
      <c r="C47" s="60" t="s">
        <v>416</v>
      </c>
      <c r="D47" s="60" t="s">
        <v>79</v>
      </c>
      <c r="E47" s="60">
        <v>43.387611999999997</v>
      </c>
      <c r="F47" s="60">
        <v>-79.959232</v>
      </c>
      <c r="G47" s="60">
        <v>34.412474938792137</v>
      </c>
      <c r="H47" s="61">
        <v>43661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0">
        <v>0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0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0</v>
      </c>
      <c r="AG47" s="20">
        <v>0</v>
      </c>
      <c r="AH47" s="20">
        <v>0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20">
        <v>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20">
        <v>3</v>
      </c>
      <c r="AW47" s="20">
        <v>0</v>
      </c>
      <c r="AX47" s="20">
        <v>0</v>
      </c>
      <c r="AY47" s="20">
        <v>0</v>
      </c>
      <c r="AZ47" s="73"/>
      <c r="BA47" s="73"/>
      <c r="BB47" s="73"/>
      <c r="BC47" s="73"/>
      <c r="BD47" s="73"/>
      <c r="BE47" s="59">
        <f t="shared" si="0"/>
        <v>1</v>
      </c>
      <c r="BF47" s="59">
        <v>4</v>
      </c>
      <c r="BG47" s="59">
        <v>0</v>
      </c>
      <c r="BH47" s="59">
        <v>5</v>
      </c>
      <c r="BN47" s="59" t="e">
        <f>AI47+AJ47+AL47+AK47+AO47+AM47+#REF!+AN47</f>
        <v>#REF!</v>
      </c>
      <c r="BO47" s="59">
        <f t="shared" si="15"/>
        <v>0</v>
      </c>
      <c r="BP47" s="59" t="e">
        <f>L47+#REF!</f>
        <v>#REF!</v>
      </c>
      <c r="BQ47" s="59" t="e">
        <f>#REF!+#REF!+AC47</f>
        <v>#REF!</v>
      </c>
      <c r="BR47" s="59">
        <f t="shared" si="16"/>
        <v>0</v>
      </c>
      <c r="BS47" s="59" t="e">
        <f>#REF!+#REF!+#REF!+#REF!+#REF!+#REF!+#REF!+#REF!+#REF!+#REF!</f>
        <v>#REF!</v>
      </c>
      <c r="BT47" s="59">
        <f t="shared" si="3"/>
        <v>0</v>
      </c>
      <c r="BU47" s="59">
        <f t="shared" si="4"/>
        <v>0</v>
      </c>
      <c r="BV47" s="59">
        <f t="shared" si="5"/>
        <v>0</v>
      </c>
      <c r="BW47" s="59">
        <f t="shared" si="6"/>
        <v>0</v>
      </c>
      <c r="BX47" s="59">
        <f t="shared" si="17"/>
        <v>0</v>
      </c>
      <c r="BZ47" s="59">
        <f t="shared" si="18"/>
        <v>3</v>
      </c>
      <c r="CB47" s="59" t="e">
        <f>AI47+AJ47+AB47+AL47+I47+AK47+#REF!+J47+AD47+AF47+AG47+L47+#REF!+M47+#REF!+#REF!+AO47+#REF!+AE47+AH47+#REF!+AM47+AC47+#REF!+O47+#REF!+AX47+#REF!+AN47+#REF!+#REF!+#REF!+#REF!+AY47+#REF!+K47</f>
        <v>#REF!</v>
      </c>
      <c r="CD47" s="59" t="e">
        <f t="shared" si="9"/>
        <v>#REF!</v>
      </c>
      <c r="CE47" s="59" t="e">
        <f t="shared" si="10"/>
        <v>#REF!</v>
      </c>
      <c r="CF47" s="59">
        <f t="shared" si="19"/>
        <v>0</v>
      </c>
      <c r="CH47" s="59" t="e">
        <f>AI47+AJ47+AL47+I47+AK47+J47+L47+#REF!+AM47+#REF!+AX47+AN47+AY47+K47</f>
        <v>#REF!</v>
      </c>
      <c r="CI47" s="59" t="e">
        <f>#REF!+AD47+AF47+AG47+#REF!+#REF!+AO47+#REF!+AH47+#REF!+AC47+O47+#REF!+#REF!+#REF!+#REF!+#REF!+#REF!+#REF!</f>
        <v>#REF!</v>
      </c>
      <c r="CJ47" s="59">
        <f t="shared" si="20"/>
        <v>0</v>
      </c>
      <c r="CL47" s="59">
        <f t="shared" si="21"/>
        <v>1</v>
      </c>
      <c r="CM47" s="59">
        <f t="shared" si="14"/>
        <v>0</v>
      </c>
    </row>
    <row r="48" spans="1:91" s="59" customFormat="1" ht="14.4" x14ac:dyDescent="0.3">
      <c r="A48" s="60" t="s">
        <v>295</v>
      </c>
      <c r="B48" s="60" t="s">
        <v>370</v>
      </c>
      <c r="C48" s="60" t="s">
        <v>416</v>
      </c>
      <c r="D48" s="60" t="s">
        <v>82</v>
      </c>
      <c r="E48" s="60">
        <v>43.387611999999997</v>
      </c>
      <c r="F48" s="60">
        <v>-79.959232</v>
      </c>
      <c r="G48" s="60">
        <v>34.412474938792137</v>
      </c>
      <c r="H48" s="61">
        <v>43661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1</v>
      </c>
      <c r="AC48" s="20">
        <v>0</v>
      </c>
      <c r="AD48" s="20">
        <v>0</v>
      </c>
      <c r="AE48" s="20">
        <v>0</v>
      </c>
      <c r="AF48" s="20">
        <v>0</v>
      </c>
      <c r="AG48" s="20">
        <v>0</v>
      </c>
      <c r="AH48" s="20">
        <v>0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20">
        <v>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20">
        <v>0</v>
      </c>
      <c r="AW48" s="20">
        <v>0</v>
      </c>
      <c r="AX48" s="20">
        <v>0</v>
      </c>
      <c r="AY48" s="20">
        <v>0</v>
      </c>
      <c r="AZ48" s="73"/>
      <c r="BA48" s="73"/>
      <c r="BB48" s="73"/>
      <c r="BC48" s="73"/>
      <c r="BD48" s="73"/>
      <c r="BE48" s="59">
        <f t="shared" si="0"/>
        <v>1</v>
      </c>
      <c r="BF48" s="59">
        <v>3</v>
      </c>
      <c r="BG48" s="59">
        <v>0</v>
      </c>
      <c r="BH48" s="59">
        <v>4</v>
      </c>
      <c r="BN48" s="59" t="e">
        <f>AI48+AJ48+AL48+AK48+AO48+AM48+#REF!+AN48</f>
        <v>#REF!</v>
      </c>
      <c r="BO48" s="59">
        <f t="shared" si="15"/>
        <v>0</v>
      </c>
      <c r="BP48" s="59" t="e">
        <f>L48+#REF!</f>
        <v>#REF!</v>
      </c>
      <c r="BQ48" s="59" t="e">
        <f>#REF!+#REF!+AC48</f>
        <v>#REF!</v>
      </c>
      <c r="BR48" s="59">
        <f t="shared" si="16"/>
        <v>0</v>
      </c>
      <c r="BS48" s="59" t="e">
        <f>#REF!+#REF!+#REF!+#REF!+#REF!+#REF!+#REF!+#REF!+#REF!+#REF!</f>
        <v>#REF!</v>
      </c>
      <c r="BT48" s="59">
        <f t="shared" si="3"/>
        <v>0</v>
      </c>
      <c r="BU48" s="59">
        <f t="shared" si="4"/>
        <v>0</v>
      </c>
      <c r="BV48" s="59">
        <f t="shared" si="5"/>
        <v>0</v>
      </c>
      <c r="BW48" s="59">
        <f t="shared" si="6"/>
        <v>0</v>
      </c>
      <c r="BX48" s="59">
        <f t="shared" si="17"/>
        <v>0</v>
      </c>
      <c r="BZ48" s="59">
        <f t="shared" si="18"/>
        <v>0</v>
      </c>
      <c r="CB48" s="59" t="e">
        <f>AI48+AJ48+AB48+AL48+I48+AK48+#REF!+J48+AD48+AF48+AG48+L48+#REF!+M48+#REF!+#REF!+AO48+#REF!+AE48+AH48+#REF!+AM48+AC48+#REF!+O48+#REF!+AX48+#REF!+AN48+#REF!+#REF!+#REF!+#REF!+AY48+#REF!+K48</f>
        <v>#REF!</v>
      </c>
      <c r="CD48" s="59" t="e">
        <f t="shared" si="9"/>
        <v>#REF!</v>
      </c>
      <c r="CE48" s="59" t="e">
        <f t="shared" si="10"/>
        <v>#REF!</v>
      </c>
      <c r="CF48" s="59">
        <f t="shared" si="19"/>
        <v>1</v>
      </c>
      <c r="CH48" s="59" t="e">
        <f>AI48+AJ48+AL48+I48+AK48+J48+L48+#REF!+AM48+#REF!+AX48+AN48+AY48+K48</f>
        <v>#REF!</v>
      </c>
      <c r="CI48" s="59" t="e">
        <f>#REF!+AD48+AF48+AG48+#REF!+#REF!+AO48+#REF!+AH48+#REF!+AC48+O48+#REF!+#REF!+#REF!+#REF!+#REF!+#REF!+#REF!</f>
        <v>#REF!</v>
      </c>
      <c r="CJ48" s="59">
        <f t="shared" si="20"/>
        <v>1</v>
      </c>
      <c r="CL48" s="59">
        <f t="shared" si="21"/>
        <v>0</v>
      </c>
      <c r="CM48" s="59">
        <f t="shared" si="14"/>
        <v>0</v>
      </c>
    </row>
    <row r="49" spans="1:91" s="59" customFormat="1" ht="14.4" x14ac:dyDescent="0.3">
      <c r="A49" s="60" t="s">
        <v>295</v>
      </c>
      <c r="B49" s="60" t="s">
        <v>370</v>
      </c>
      <c r="C49" s="60" t="s">
        <v>416</v>
      </c>
      <c r="D49" s="60" t="s">
        <v>83</v>
      </c>
      <c r="E49" s="60">
        <v>43.387611999999997</v>
      </c>
      <c r="F49" s="60">
        <v>-79.959232</v>
      </c>
      <c r="G49" s="60">
        <v>34.412474938792137</v>
      </c>
      <c r="H49" s="61">
        <v>43661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0">
        <v>0</v>
      </c>
      <c r="AJ49" s="20">
        <v>0</v>
      </c>
      <c r="AK49" s="20">
        <v>0</v>
      </c>
      <c r="AL49" s="20">
        <v>2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20">
        <v>0</v>
      </c>
      <c r="AW49" s="20">
        <v>0</v>
      </c>
      <c r="AX49" s="20">
        <v>0</v>
      </c>
      <c r="AY49" s="20">
        <v>0</v>
      </c>
      <c r="AZ49" s="73"/>
      <c r="BA49" s="73"/>
      <c r="BB49" s="73"/>
      <c r="BC49" s="73"/>
      <c r="BD49" s="73"/>
      <c r="BE49" s="59">
        <f t="shared" si="0"/>
        <v>3</v>
      </c>
      <c r="BF49" s="59">
        <v>3</v>
      </c>
      <c r="BG49" s="59">
        <v>0</v>
      </c>
      <c r="BH49" s="59">
        <v>6</v>
      </c>
      <c r="BN49" s="59" t="e">
        <f>AI49+AJ49+AL49+AK49+AO49+AM49+#REF!+AN49</f>
        <v>#REF!</v>
      </c>
      <c r="BO49" s="59">
        <f t="shared" si="15"/>
        <v>0</v>
      </c>
      <c r="BP49" s="59" t="e">
        <f>L49+#REF!</f>
        <v>#REF!</v>
      </c>
      <c r="BQ49" s="59" t="e">
        <f>#REF!+#REF!+AC49</f>
        <v>#REF!</v>
      </c>
      <c r="BR49" s="59">
        <f t="shared" si="16"/>
        <v>0</v>
      </c>
      <c r="BS49" s="59" t="e">
        <f>#REF!+#REF!+#REF!+#REF!+#REF!+#REF!+#REF!+#REF!+#REF!+#REF!</f>
        <v>#REF!</v>
      </c>
      <c r="BT49" s="59">
        <f t="shared" si="3"/>
        <v>0</v>
      </c>
      <c r="BU49" s="59">
        <f t="shared" si="4"/>
        <v>0</v>
      </c>
      <c r="BV49" s="59">
        <f t="shared" si="5"/>
        <v>0</v>
      </c>
      <c r="BW49" s="59">
        <f t="shared" si="6"/>
        <v>0</v>
      </c>
      <c r="BX49" s="59">
        <f t="shared" si="17"/>
        <v>0</v>
      </c>
      <c r="BZ49" s="59">
        <f t="shared" si="18"/>
        <v>2</v>
      </c>
      <c r="CB49" s="59" t="e">
        <f>AI49+AJ49+AB49+AL49+I49+AK49+#REF!+J49+AD49+AF49+AG49+L49+#REF!+M49+#REF!+#REF!+AO49+#REF!+AE49+AH49+#REF!+AM49+AC49+#REF!+O49+#REF!+AX49+#REF!+AN49+#REF!+#REF!+#REF!+#REF!+AY49+#REF!+K49</f>
        <v>#REF!</v>
      </c>
      <c r="CD49" s="59" t="e">
        <f t="shared" si="9"/>
        <v>#REF!</v>
      </c>
      <c r="CE49" s="59" t="e">
        <f t="shared" si="10"/>
        <v>#REF!</v>
      </c>
      <c r="CF49" s="59">
        <f t="shared" si="19"/>
        <v>0</v>
      </c>
      <c r="CH49" s="59" t="e">
        <f>AI49+AJ49+AL49+I49+AK49+J49+L49+#REF!+AM49+#REF!+AX49+AN49+AY49+K49</f>
        <v>#REF!</v>
      </c>
      <c r="CI49" s="59" t="e">
        <f>#REF!+AD49+AF49+AG49+#REF!+#REF!+AO49+#REF!+AH49+#REF!+AC49+O49+#REF!+#REF!+#REF!+#REF!+#REF!+#REF!+#REF!</f>
        <v>#REF!</v>
      </c>
      <c r="CJ49" s="59">
        <f t="shared" si="20"/>
        <v>0</v>
      </c>
      <c r="CL49" s="59">
        <f t="shared" si="21"/>
        <v>0</v>
      </c>
      <c r="CM49" s="59">
        <f t="shared" si="14"/>
        <v>0</v>
      </c>
    </row>
    <row r="50" spans="1:91" s="59" customFormat="1" ht="14.4" x14ac:dyDescent="0.3">
      <c r="A50" s="60" t="s">
        <v>294</v>
      </c>
      <c r="B50" s="60" t="s">
        <v>371</v>
      </c>
      <c r="C50" s="60" t="s">
        <v>416</v>
      </c>
      <c r="D50" s="60" t="s">
        <v>79</v>
      </c>
      <c r="E50" s="60">
        <v>43.399222000000002</v>
      </c>
      <c r="F50" s="60">
        <v>-79.930576000000002</v>
      </c>
      <c r="G50" s="60">
        <v>32.768829598808203</v>
      </c>
      <c r="H50" s="61">
        <v>43661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20">
        <v>0</v>
      </c>
      <c r="AO50" s="20">
        <v>0</v>
      </c>
      <c r="AP50" s="20">
        <v>0</v>
      </c>
      <c r="AQ50" s="20">
        <v>0</v>
      </c>
      <c r="AR50" s="20">
        <v>0</v>
      </c>
      <c r="AS50" s="20">
        <v>1</v>
      </c>
      <c r="AT50" s="20">
        <v>0</v>
      </c>
      <c r="AU50" s="20">
        <v>0</v>
      </c>
      <c r="AV50" s="20">
        <v>3</v>
      </c>
      <c r="AW50" s="20">
        <v>0</v>
      </c>
      <c r="AX50" s="20">
        <v>0</v>
      </c>
      <c r="AY50" s="20">
        <v>0</v>
      </c>
      <c r="AZ50" s="73"/>
      <c r="BA50" s="73"/>
      <c r="BB50" s="73"/>
      <c r="BC50" s="73"/>
      <c r="BD50" s="73"/>
      <c r="BE50" s="59">
        <f t="shared" si="0"/>
        <v>3</v>
      </c>
      <c r="BF50" s="59">
        <v>3</v>
      </c>
      <c r="BG50" s="59">
        <v>0</v>
      </c>
      <c r="BH50" s="59">
        <v>6</v>
      </c>
      <c r="BN50" s="59" t="e">
        <f>AI50+AJ50+AL50+AK50+AO50+AM50+#REF!+AN50</f>
        <v>#REF!</v>
      </c>
      <c r="BO50" s="59">
        <f t="shared" si="15"/>
        <v>0</v>
      </c>
      <c r="BP50" s="59" t="e">
        <f>L50+#REF!</f>
        <v>#REF!</v>
      </c>
      <c r="BQ50" s="59" t="e">
        <f>#REF!+#REF!+AC50</f>
        <v>#REF!</v>
      </c>
      <c r="BR50" s="59">
        <f t="shared" si="16"/>
        <v>0</v>
      </c>
      <c r="BS50" s="59" t="e">
        <f>#REF!+#REF!+#REF!+#REF!+#REF!+#REF!+#REF!+#REF!+#REF!+#REF!</f>
        <v>#REF!</v>
      </c>
      <c r="BT50" s="59">
        <f t="shared" si="3"/>
        <v>0</v>
      </c>
      <c r="BU50" s="59">
        <f t="shared" si="4"/>
        <v>1</v>
      </c>
      <c r="BV50" s="59">
        <f t="shared" si="5"/>
        <v>1</v>
      </c>
      <c r="BW50" s="59">
        <f t="shared" si="6"/>
        <v>1</v>
      </c>
      <c r="BX50" s="59">
        <f t="shared" si="17"/>
        <v>0</v>
      </c>
      <c r="BZ50" s="59">
        <f t="shared" si="18"/>
        <v>4</v>
      </c>
      <c r="CB50" s="59" t="e">
        <f>AI50+AJ50+AB50+AL50+I50+AK50+#REF!+J50+AD50+AF50+AG50+L50+#REF!+M50+#REF!+#REF!+AO50+#REF!+AE50+AH50+#REF!+AM50+AC50+#REF!+O50+#REF!+AX50+#REF!+AN50+#REF!+#REF!+#REF!+#REF!+AY50+#REF!+K50</f>
        <v>#REF!</v>
      </c>
      <c r="CD50" s="59" t="e">
        <f t="shared" si="9"/>
        <v>#REF!</v>
      </c>
      <c r="CE50" s="59" t="e">
        <f t="shared" si="10"/>
        <v>#REF!</v>
      </c>
      <c r="CF50" s="59">
        <f t="shared" si="19"/>
        <v>0</v>
      </c>
      <c r="CH50" s="59" t="e">
        <f>AI50+AJ50+AL50+I50+AK50+J50+L50+#REF!+AM50+#REF!+AX50+AN50+AY50+K50</f>
        <v>#REF!</v>
      </c>
      <c r="CI50" s="59" t="e">
        <f>#REF!+AD50+AF50+AG50+#REF!+#REF!+AO50+#REF!+AH50+#REF!+AC50+O50+#REF!+#REF!+#REF!+#REF!+#REF!+#REF!+#REF!</f>
        <v>#REF!</v>
      </c>
      <c r="CJ50" s="59">
        <f t="shared" si="20"/>
        <v>0</v>
      </c>
      <c r="CL50" s="59">
        <f t="shared" si="21"/>
        <v>5</v>
      </c>
      <c r="CM50" s="59">
        <f t="shared" si="14"/>
        <v>3</v>
      </c>
    </row>
    <row r="51" spans="1:91" s="59" customFormat="1" ht="14.4" x14ac:dyDescent="0.3">
      <c r="A51" s="60" t="s">
        <v>294</v>
      </c>
      <c r="B51" s="60" t="s">
        <v>371</v>
      </c>
      <c r="C51" s="60" t="s">
        <v>416</v>
      </c>
      <c r="D51" s="60" t="s">
        <v>82</v>
      </c>
      <c r="E51" s="60">
        <v>43.399222000000002</v>
      </c>
      <c r="F51" s="60">
        <v>-79.930576000000002</v>
      </c>
      <c r="G51" s="60">
        <v>32.768829598808203</v>
      </c>
      <c r="H51" s="61">
        <v>43661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0">
        <v>0</v>
      </c>
      <c r="O51" s="20">
        <v>0</v>
      </c>
      <c r="P51" s="20">
        <v>0</v>
      </c>
      <c r="Q51" s="20">
        <v>0</v>
      </c>
      <c r="R51" s="20">
        <v>0</v>
      </c>
      <c r="S51" s="20">
        <v>0</v>
      </c>
      <c r="T51" s="20">
        <v>0</v>
      </c>
      <c r="U51" s="20">
        <v>0</v>
      </c>
      <c r="V51" s="20">
        <v>0</v>
      </c>
      <c r="W51" s="20">
        <v>0</v>
      </c>
      <c r="X51" s="20">
        <v>0</v>
      </c>
      <c r="Y51" s="20">
        <v>0</v>
      </c>
      <c r="Z51" s="20">
        <v>0</v>
      </c>
      <c r="AA51" s="20">
        <v>0</v>
      </c>
      <c r="AB51" s="20">
        <v>0</v>
      </c>
      <c r="AC51" s="20">
        <v>0</v>
      </c>
      <c r="AD51" s="20">
        <v>0</v>
      </c>
      <c r="AE51" s="20">
        <v>0</v>
      </c>
      <c r="AF51" s="20">
        <v>0</v>
      </c>
      <c r="AG51" s="20">
        <v>0</v>
      </c>
      <c r="AH51" s="20">
        <v>0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20">
        <v>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20">
        <v>0</v>
      </c>
      <c r="AW51" s="20">
        <v>0</v>
      </c>
      <c r="AX51" s="20">
        <v>0</v>
      </c>
      <c r="AY51" s="20">
        <v>0</v>
      </c>
      <c r="AZ51" s="73"/>
      <c r="BA51" s="73"/>
      <c r="BB51" s="73"/>
      <c r="BC51" s="73"/>
      <c r="BD51" s="73"/>
      <c r="BE51" s="59">
        <f t="shared" si="0"/>
        <v>5</v>
      </c>
      <c r="BF51" s="59">
        <v>1</v>
      </c>
      <c r="BG51" s="59">
        <v>0</v>
      </c>
      <c r="BH51" s="59">
        <v>6</v>
      </c>
      <c r="BN51" s="59" t="e">
        <f>AI51+AJ51+AL51+AK51+AO51+AM51+#REF!+AN51</f>
        <v>#REF!</v>
      </c>
      <c r="BO51" s="59">
        <f t="shared" si="15"/>
        <v>0</v>
      </c>
      <c r="BP51" s="59" t="e">
        <f>L51+#REF!</f>
        <v>#REF!</v>
      </c>
      <c r="BQ51" s="59" t="e">
        <f>#REF!+#REF!+AC51</f>
        <v>#REF!</v>
      </c>
      <c r="BR51" s="59">
        <f t="shared" si="16"/>
        <v>0</v>
      </c>
      <c r="BS51" s="59" t="e">
        <f>#REF!+#REF!+#REF!+#REF!+#REF!+#REF!+#REF!+#REF!+#REF!+#REF!</f>
        <v>#REF!</v>
      </c>
      <c r="BT51" s="59">
        <f t="shared" si="3"/>
        <v>0</v>
      </c>
      <c r="BU51" s="59">
        <f t="shared" si="4"/>
        <v>0</v>
      </c>
      <c r="BV51" s="59">
        <f t="shared" si="5"/>
        <v>0</v>
      </c>
      <c r="BW51" s="59">
        <f t="shared" si="6"/>
        <v>0</v>
      </c>
      <c r="BX51" s="59">
        <f t="shared" si="17"/>
        <v>0</v>
      </c>
      <c r="BZ51" s="59">
        <f t="shared" si="18"/>
        <v>0</v>
      </c>
      <c r="CB51" s="59" t="e">
        <f>AI51+AJ51+AB51+AL51+I51+AK51+#REF!+J51+AD51+AF51+AG51+L51+#REF!+M51+#REF!+#REF!+AO51+#REF!+AE51+AH51+#REF!+AM51+AC51+#REF!+O51+#REF!+AX51+#REF!+AN51+#REF!+#REF!+#REF!+#REF!+AY51+#REF!+K51</f>
        <v>#REF!</v>
      </c>
      <c r="CD51" s="59" t="e">
        <f t="shared" si="9"/>
        <v>#REF!</v>
      </c>
      <c r="CE51" s="59" t="e">
        <f t="shared" si="10"/>
        <v>#REF!</v>
      </c>
      <c r="CF51" s="59">
        <f t="shared" si="19"/>
        <v>0</v>
      </c>
      <c r="CH51" s="59" t="e">
        <f>AI51+AJ51+AL51+I51+AK51+J51+L51+#REF!+AM51+#REF!+AX51+AN51+AY51+K51</f>
        <v>#REF!</v>
      </c>
      <c r="CI51" s="59" t="e">
        <f>#REF!+AD51+AF51+AG51+#REF!+#REF!+AO51+#REF!+AH51+#REF!+AC51+O51+#REF!+#REF!+#REF!+#REF!+#REF!+#REF!+#REF!</f>
        <v>#REF!</v>
      </c>
      <c r="CJ51" s="59">
        <f t="shared" si="20"/>
        <v>0</v>
      </c>
      <c r="CL51" s="59">
        <f t="shared" si="21"/>
        <v>0</v>
      </c>
      <c r="CM51" s="59">
        <f t="shared" si="14"/>
        <v>0</v>
      </c>
    </row>
    <row r="52" spans="1:91" s="59" customFormat="1" ht="14.4" x14ac:dyDescent="0.3">
      <c r="A52" s="60" t="s">
        <v>294</v>
      </c>
      <c r="B52" s="60" t="s">
        <v>371</v>
      </c>
      <c r="C52" s="60" t="s">
        <v>416</v>
      </c>
      <c r="D52" s="60" t="s">
        <v>83</v>
      </c>
      <c r="E52" s="60">
        <v>43.399222000000002</v>
      </c>
      <c r="F52" s="60">
        <v>-79.930576000000002</v>
      </c>
      <c r="G52" s="60">
        <v>32.768829598808203</v>
      </c>
      <c r="H52" s="61">
        <v>43661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0">
        <v>0</v>
      </c>
      <c r="O52" s="20">
        <v>0</v>
      </c>
      <c r="P52" s="20">
        <v>0</v>
      </c>
      <c r="Q52" s="20">
        <v>0</v>
      </c>
      <c r="R52" s="20">
        <v>0</v>
      </c>
      <c r="S52" s="20">
        <v>0</v>
      </c>
      <c r="T52" s="20">
        <v>0</v>
      </c>
      <c r="U52" s="20">
        <v>0</v>
      </c>
      <c r="V52" s="20">
        <v>0</v>
      </c>
      <c r="W52" s="20">
        <v>0</v>
      </c>
      <c r="X52" s="20">
        <v>0</v>
      </c>
      <c r="Y52" s="20">
        <v>0</v>
      </c>
      <c r="Z52" s="20">
        <v>0</v>
      </c>
      <c r="AA52" s="20">
        <v>0</v>
      </c>
      <c r="AB52" s="20">
        <v>0</v>
      </c>
      <c r="AC52" s="20">
        <v>0</v>
      </c>
      <c r="AD52" s="20">
        <v>0</v>
      </c>
      <c r="AE52" s="20">
        <v>0</v>
      </c>
      <c r="AF52" s="20">
        <v>0</v>
      </c>
      <c r="AG52" s="20">
        <v>0</v>
      </c>
      <c r="AH52" s="20">
        <v>0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20">
        <v>0</v>
      </c>
      <c r="AO52" s="20">
        <v>0</v>
      </c>
      <c r="AP52" s="20">
        <v>0</v>
      </c>
      <c r="AQ52" s="20">
        <v>0</v>
      </c>
      <c r="AR52" s="20">
        <v>0</v>
      </c>
      <c r="AS52" s="20">
        <v>2</v>
      </c>
      <c r="AT52" s="20">
        <v>0</v>
      </c>
      <c r="AU52" s="20">
        <v>0</v>
      </c>
      <c r="AV52" s="20">
        <v>2</v>
      </c>
      <c r="AW52" s="20">
        <v>0</v>
      </c>
      <c r="AX52" s="20">
        <v>0</v>
      </c>
      <c r="AY52" s="20">
        <v>0</v>
      </c>
      <c r="AZ52" s="73"/>
      <c r="BA52" s="73"/>
      <c r="BB52" s="73"/>
      <c r="BC52" s="73"/>
      <c r="BD52" s="73"/>
      <c r="BE52" s="59">
        <f t="shared" si="0"/>
        <v>1</v>
      </c>
      <c r="BF52" s="59">
        <v>2</v>
      </c>
      <c r="BG52" s="59">
        <v>0</v>
      </c>
      <c r="BH52" s="59">
        <v>3</v>
      </c>
      <c r="BN52" s="59" t="e">
        <f>AI52+AJ52+AL52+AK52+AO52+AM52+#REF!+AN52</f>
        <v>#REF!</v>
      </c>
      <c r="BO52" s="59">
        <f t="shared" si="15"/>
        <v>0</v>
      </c>
      <c r="BP52" s="59" t="e">
        <f>L52+#REF!</f>
        <v>#REF!</v>
      </c>
      <c r="BQ52" s="59" t="e">
        <f>#REF!+#REF!+AC52</f>
        <v>#REF!</v>
      </c>
      <c r="BR52" s="59">
        <f t="shared" si="16"/>
        <v>0</v>
      </c>
      <c r="BS52" s="59" t="e">
        <f>#REF!+#REF!+#REF!+#REF!+#REF!+#REF!+#REF!+#REF!+#REF!+#REF!</f>
        <v>#REF!</v>
      </c>
      <c r="BT52" s="59">
        <f t="shared" si="3"/>
        <v>0</v>
      </c>
      <c r="BU52" s="59">
        <f t="shared" si="4"/>
        <v>2</v>
      </c>
      <c r="BV52" s="59">
        <f t="shared" si="5"/>
        <v>2</v>
      </c>
      <c r="BW52" s="59">
        <f t="shared" si="6"/>
        <v>2</v>
      </c>
      <c r="BX52" s="59">
        <f t="shared" si="17"/>
        <v>0</v>
      </c>
      <c r="BZ52" s="59">
        <f t="shared" si="18"/>
        <v>4</v>
      </c>
      <c r="CB52" s="59" t="e">
        <f>AI52+AJ52+AB52+AL52+I52+AK52+#REF!+J52+AD52+AF52+AG52+L52+#REF!+M52+#REF!+#REF!+AO52+#REF!+AE52+AH52+#REF!+AM52+AC52+#REF!+O52+#REF!+AX52+#REF!+AN52+#REF!+#REF!+#REF!+#REF!+AY52+#REF!+K52</f>
        <v>#REF!</v>
      </c>
      <c r="CD52" s="59" t="e">
        <f t="shared" si="9"/>
        <v>#REF!</v>
      </c>
      <c r="CE52" s="59" t="e">
        <f t="shared" si="10"/>
        <v>#REF!</v>
      </c>
      <c r="CF52" s="59">
        <f t="shared" si="19"/>
        <v>0</v>
      </c>
      <c r="CH52" s="59" t="e">
        <f>AI52+AJ52+AL52+I52+AK52+J52+L52+#REF!+AM52+#REF!+AX52+AN52+AY52+K52</f>
        <v>#REF!</v>
      </c>
      <c r="CI52" s="59" t="e">
        <f>#REF!+AD52+AF52+AG52+#REF!+#REF!+AO52+#REF!+AH52+#REF!+AC52+O52+#REF!+#REF!+#REF!+#REF!+#REF!+#REF!+#REF!</f>
        <v>#REF!</v>
      </c>
      <c r="CJ52" s="59">
        <f t="shared" si="20"/>
        <v>0</v>
      </c>
      <c r="CL52" s="59">
        <f t="shared" si="21"/>
        <v>5</v>
      </c>
      <c r="CM52" s="59">
        <f t="shared" si="14"/>
        <v>3</v>
      </c>
    </row>
    <row r="53" spans="1:91" s="59" customFormat="1" ht="14.4" x14ac:dyDescent="0.3">
      <c r="A53" s="60" t="s">
        <v>296</v>
      </c>
      <c r="B53" s="60" t="s">
        <v>372</v>
      </c>
      <c r="C53" s="60" t="s">
        <v>416</v>
      </c>
      <c r="D53" s="60" t="s">
        <v>79</v>
      </c>
      <c r="E53" s="60">
        <v>43.377146000000003</v>
      </c>
      <c r="F53" s="60">
        <v>-79.973860999999999</v>
      </c>
      <c r="G53" s="60">
        <v>35.422507619397869</v>
      </c>
      <c r="H53" s="61">
        <v>43661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1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20">
        <v>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20">
        <v>4</v>
      </c>
      <c r="AW53" s="20">
        <v>0</v>
      </c>
      <c r="AX53" s="20">
        <v>0</v>
      </c>
      <c r="AY53" s="20">
        <v>0</v>
      </c>
      <c r="AZ53" s="73"/>
      <c r="BA53" s="73"/>
      <c r="BB53" s="73"/>
      <c r="BC53" s="73"/>
      <c r="BD53" s="73"/>
      <c r="BE53" s="59">
        <f t="shared" si="0"/>
        <v>0</v>
      </c>
      <c r="BF53" s="59">
        <v>3</v>
      </c>
      <c r="BG53" s="59">
        <v>0</v>
      </c>
      <c r="BH53" s="59">
        <v>3</v>
      </c>
      <c r="BN53" s="59" t="e">
        <f>AI53+AJ53+AL53+AK53+AO53+AM53+#REF!+AN53</f>
        <v>#REF!</v>
      </c>
      <c r="BO53" s="59">
        <f t="shared" si="15"/>
        <v>0</v>
      </c>
      <c r="BP53" s="59" t="e">
        <f>L53+#REF!</f>
        <v>#REF!</v>
      </c>
      <c r="BQ53" s="59" t="e">
        <f>#REF!+#REF!+AC53</f>
        <v>#REF!</v>
      </c>
      <c r="BR53" s="59">
        <f t="shared" si="16"/>
        <v>0</v>
      </c>
      <c r="BS53" s="59" t="e">
        <f>#REF!+#REF!+#REF!+#REF!+#REF!+#REF!+#REF!+#REF!+#REF!+#REF!</f>
        <v>#REF!</v>
      </c>
      <c r="BT53" s="59">
        <f t="shared" si="3"/>
        <v>0</v>
      </c>
      <c r="BU53" s="59">
        <f t="shared" si="4"/>
        <v>0</v>
      </c>
      <c r="BV53" s="59">
        <f t="shared" si="5"/>
        <v>0</v>
      </c>
      <c r="BW53" s="59">
        <f t="shared" si="6"/>
        <v>0</v>
      </c>
      <c r="BX53" s="59">
        <f t="shared" si="17"/>
        <v>0</v>
      </c>
      <c r="BZ53" s="59">
        <f t="shared" si="18"/>
        <v>4</v>
      </c>
      <c r="CB53" s="59" t="e">
        <f>AI53+AJ53+AB53+AL53+I53+AK53+#REF!+J53+AD53+AF53+AG53+L53+#REF!+M53+#REF!+#REF!+AO53+#REF!+AE53+AH53+#REF!+AM53+AC53+#REF!+O53+#REF!+AX53+#REF!+AN53+#REF!+#REF!+#REF!+#REF!+AY53+#REF!+K53</f>
        <v>#REF!</v>
      </c>
      <c r="CD53" s="59" t="e">
        <f t="shared" si="9"/>
        <v>#REF!</v>
      </c>
      <c r="CE53" s="59" t="e">
        <f t="shared" si="10"/>
        <v>#REF!</v>
      </c>
      <c r="CF53" s="59">
        <f t="shared" si="19"/>
        <v>1</v>
      </c>
      <c r="CH53" s="59" t="e">
        <f>AI53+AJ53+AL53+I53+AK53+J53+L53+#REF!+AM53+#REF!+AX53+AN53+AY53+K53</f>
        <v>#REF!</v>
      </c>
      <c r="CI53" s="59" t="e">
        <f>#REF!+AD53+AF53+AG53+#REF!+#REF!+AO53+#REF!+AH53+#REF!+AC53+O53+#REF!+#REF!+#REF!+#REF!+#REF!+#REF!+#REF!</f>
        <v>#REF!</v>
      </c>
      <c r="CJ53" s="59">
        <f t="shared" si="20"/>
        <v>1</v>
      </c>
      <c r="CL53" s="59">
        <f t="shared" si="21"/>
        <v>1</v>
      </c>
      <c r="CM53" s="59">
        <f t="shared" si="14"/>
        <v>0</v>
      </c>
    </row>
    <row r="54" spans="1:91" s="59" customFormat="1" ht="14.4" x14ac:dyDescent="0.3">
      <c r="A54" s="60" t="s">
        <v>296</v>
      </c>
      <c r="B54" s="60" t="s">
        <v>372</v>
      </c>
      <c r="C54" s="60" t="s">
        <v>416</v>
      </c>
      <c r="D54" s="60" t="s">
        <v>82</v>
      </c>
      <c r="E54" s="60">
        <v>43.377146000000003</v>
      </c>
      <c r="F54" s="60">
        <v>-79.973860999999999</v>
      </c>
      <c r="G54" s="60">
        <v>35.422507619397869</v>
      </c>
      <c r="H54" s="61">
        <v>43661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20">
        <v>0</v>
      </c>
      <c r="AO54" s="20">
        <v>0</v>
      </c>
      <c r="AP54" s="20">
        <v>1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20">
        <v>0</v>
      </c>
      <c r="AW54" s="20">
        <v>0</v>
      </c>
      <c r="AX54" s="20">
        <v>0</v>
      </c>
      <c r="AY54" s="20">
        <v>0</v>
      </c>
      <c r="AZ54" s="73"/>
      <c r="BA54" s="73"/>
      <c r="BB54" s="73"/>
      <c r="BC54" s="73"/>
      <c r="BD54" s="73"/>
      <c r="BE54" s="59">
        <f t="shared" si="0"/>
        <v>4</v>
      </c>
      <c r="BF54" s="59">
        <v>2</v>
      </c>
      <c r="BG54" s="59">
        <v>0</v>
      </c>
      <c r="BH54" s="59">
        <v>6</v>
      </c>
      <c r="BJ54" s="59" t="s">
        <v>140</v>
      </c>
      <c r="BN54" s="59" t="e">
        <f>AI54+AJ54+AL54+AK54+AO54+AM54+#REF!+AN54</f>
        <v>#REF!</v>
      </c>
      <c r="BO54" s="59">
        <f t="shared" si="15"/>
        <v>0</v>
      </c>
      <c r="BP54" s="59" t="e">
        <f>L54+#REF!</f>
        <v>#REF!</v>
      </c>
      <c r="BQ54" s="59" t="e">
        <f>#REF!+#REF!+AC54</f>
        <v>#REF!</v>
      </c>
      <c r="BR54" s="59">
        <f t="shared" si="16"/>
        <v>0</v>
      </c>
      <c r="BS54" s="59" t="e">
        <f>#REF!+#REF!+#REF!+#REF!+#REF!+#REF!+#REF!+#REF!+#REF!+#REF!</f>
        <v>#REF!</v>
      </c>
      <c r="BT54" s="59">
        <f t="shared" si="3"/>
        <v>1</v>
      </c>
      <c r="BU54" s="59">
        <f t="shared" si="4"/>
        <v>0</v>
      </c>
      <c r="BV54" s="59">
        <f t="shared" si="5"/>
        <v>0</v>
      </c>
      <c r="BW54" s="59">
        <f t="shared" si="6"/>
        <v>1</v>
      </c>
      <c r="BX54" s="59">
        <f t="shared" si="17"/>
        <v>0</v>
      </c>
      <c r="BZ54" s="59">
        <f t="shared" si="18"/>
        <v>1</v>
      </c>
      <c r="CB54" s="59" t="e">
        <f>AI54+AJ54+AB54+AL54+I54+AK54+#REF!+J54+AD54+AF54+AG54+L54+#REF!+M54+#REF!+#REF!+AO54+#REF!+AE54+AH54+#REF!+AM54+AC54+#REF!+O54+#REF!+AX54+#REF!+AN54+#REF!+#REF!+#REF!+#REF!+AY54+#REF!+K54</f>
        <v>#REF!</v>
      </c>
      <c r="CD54" s="59" t="e">
        <f t="shared" si="9"/>
        <v>#REF!</v>
      </c>
      <c r="CE54" s="59" t="e">
        <f t="shared" si="10"/>
        <v>#REF!</v>
      </c>
      <c r="CF54" s="59">
        <f t="shared" si="19"/>
        <v>0</v>
      </c>
      <c r="CH54" s="59" t="e">
        <f>AI54+AJ54+AL54+I54+AK54+J54+L54+#REF!+AM54+#REF!+AX54+AN54+AY54+K54</f>
        <v>#REF!</v>
      </c>
      <c r="CI54" s="59" t="e">
        <f>#REF!+AD54+AF54+AG54+#REF!+#REF!+AO54+#REF!+AH54+#REF!+AC54+O54+#REF!+#REF!+#REF!+#REF!+#REF!+#REF!+#REF!</f>
        <v>#REF!</v>
      </c>
      <c r="CJ54" s="59">
        <f t="shared" si="20"/>
        <v>0</v>
      </c>
      <c r="CL54" s="59">
        <f t="shared" si="21"/>
        <v>3</v>
      </c>
      <c r="CM54" s="59">
        <f t="shared" si="14"/>
        <v>2</v>
      </c>
    </row>
    <row r="55" spans="1:91" s="59" customFormat="1" ht="14.4" x14ac:dyDescent="0.3">
      <c r="A55" s="60" t="s">
        <v>296</v>
      </c>
      <c r="B55" s="60" t="s">
        <v>372</v>
      </c>
      <c r="C55" s="60" t="s">
        <v>416</v>
      </c>
      <c r="D55" s="60" t="s">
        <v>83</v>
      </c>
      <c r="E55" s="60">
        <v>43.377146000000003</v>
      </c>
      <c r="F55" s="60">
        <v>-79.973860999999999</v>
      </c>
      <c r="G55" s="60">
        <v>35.422507619397869</v>
      </c>
      <c r="H55" s="61">
        <v>43661</v>
      </c>
      <c r="I55" s="20">
        <v>0</v>
      </c>
      <c r="J55" s="20">
        <v>0</v>
      </c>
      <c r="K55" s="20">
        <v>0</v>
      </c>
      <c r="L55" s="20">
        <v>0</v>
      </c>
      <c r="M55" s="20">
        <v>0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0">
        <v>0</v>
      </c>
      <c r="T55" s="20">
        <v>0</v>
      </c>
      <c r="U55" s="20">
        <v>0</v>
      </c>
      <c r="V55" s="20">
        <v>0</v>
      </c>
      <c r="W55" s="20">
        <v>0</v>
      </c>
      <c r="X55" s="20">
        <v>0</v>
      </c>
      <c r="Y55" s="20">
        <v>0</v>
      </c>
      <c r="Z55" s="20">
        <v>0</v>
      </c>
      <c r="AA55" s="20">
        <v>0</v>
      </c>
      <c r="AB55" s="20">
        <v>0</v>
      </c>
      <c r="AC55" s="20">
        <v>0</v>
      </c>
      <c r="AD55" s="20">
        <v>0</v>
      </c>
      <c r="AE55" s="20">
        <v>0</v>
      </c>
      <c r="AF55" s="20">
        <v>0</v>
      </c>
      <c r="AG55" s="20">
        <v>0</v>
      </c>
      <c r="AH55" s="20">
        <v>0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20">
        <v>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20">
        <v>1</v>
      </c>
      <c r="AW55" s="20">
        <v>0</v>
      </c>
      <c r="AX55" s="20">
        <v>0</v>
      </c>
      <c r="AY55" s="20">
        <v>0</v>
      </c>
      <c r="AZ55" s="73"/>
      <c r="BA55" s="73"/>
      <c r="BB55" s="73"/>
      <c r="BC55" s="73"/>
      <c r="BD55" s="73"/>
      <c r="BE55" s="59">
        <f t="shared" si="0"/>
        <v>2</v>
      </c>
      <c r="BF55" s="59">
        <v>2</v>
      </c>
      <c r="BG55" s="59">
        <v>0</v>
      </c>
      <c r="BH55" s="59">
        <v>4</v>
      </c>
      <c r="BN55" s="59" t="e">
        <f>AI55+AJ55+AL55+AK55+AO55+AM55+#REF!+AN55</f>
        <v>#REF!</v>
      </c>
      <c r="BO55" s="59">
        <f t="shared" si="15"/>
        <v>0</v>
      </c>
      <c r="BP55" s="59" t="e">
        <f>L55+#REF!</f>
        <v>#REF!</v>
      </c>
      <c r="BQ55" s="59" t="e">
        <f>#REF!+#REF!+AC55</f>
        <v>#REF!</v>
      </c>
      <c r="BR55" s="59">
        <f t="shared" si="16"/>
        <v>0</v>
      </c>
      <c r="BS55" s="59" t="e">
        <f>#REF!+#REF!+#REF!+#REF!+#REF!+#REF!+#REF!+#REF!+#REF!+#REF!</f>
        <v>#REF!</v>
      </c>
      <c r="BT55" s="59">
        <f t="shared" si="3"/>
        <v>0</v>
      </c>
      <c r="BU55" s="59">
        <f t="shared" si="4"/>
        <v>0</v>
      </c>
      <c r="BV55" s="59">
        <f t="shared" si="5"/>
        <v>0</v>
      </c>
      <c r="BW55" s="59">
        <f t="shared" si="6"/>
        <v>0</v>
      </c>
      <c r="BX55" s="59">
        <f t="shared" si="17"/>
        <v>0</v>
      </c>
      <c r="BZ55" s="59">
        <f t="shared" si="18"/>
        <v>1</v>
      </c>
      <c r="CB55" s="59" t="e">
        <f>AI55+AJ55+AB55+AL55+I55+AK55+#REF!+J55+AD55+AF55+AG55+L55+#REF!+M55+#REF!+#REF!+AO55+#REF!+AE55+AH55+#REF!+AM55+AC55+#REF!+O55+#REF!+AX55+#REF!+AN55+#REF!+#REF!+#REF!+#REF!+AY55+#REF!+K55</f>
        <v>#REF!</v>
      </c>
      <c r="CD55" s="59" t="e">
        <f t="shared" si="9"/>
        <v>#REF!</v>
      </c>
      <c r="CE55" s="59" t="e">
        <f t="shared" si="10"/>
        <v>#REF!</v>
      </c>
      <c r="CF55" s="59">
        <f t="shared" si="19"/>
        <v>0</v>
      </c>
      <c r="CH55" s="59" t="e">
        <f>AI55+AJ55+AL55+I55+AK55+J55+L55+#REF!+AM55+#REF!+AX55+AN55+AY55+K55</f>
        <v>#REF!</v>
      </c>
      <c r="CI55" s="59" t="e">
        <f>#REF!+AD55+AF55+AG55+#REF!+#REF!+AO55+#REF!+AH55+#REF!+AC55+O55+#REF!+#REF!+#REF!+#REF!+#REF!+#REF!+#REF!</f>
        <v>#REF!</v>
      </c>
      <c r="CJ55" s="59">
        <f t="shared" si="20"/>
        <v>0</v>
      </c>
      <c r="CL55" s="59">
        <f t="shared" si="21"/>
        <v>1</v>
      </c>
      <c r="CM55" s="59">
        <f t="shared" si="14"/>
        <v>0</v>
      </c>
    </row>
    <row r="56" spans="1:91" s="59" customFormat="1" ht="14.4" x14ac:dyDescent="0.3">
      <c r="A56" s="60" t="s">
        <v>297</v>
      </c>
      <c r="B56" s="60" t="s">
        <v>373</v>
      </c>
      <c r="C56" s="60" t="s">
        <v>416</v>
      </c>
      <c r="D56" s="60" t="s">
        <v>79</v>
      </c>
      <c r="E56" s="60">
        <v>43.371307999999999</v>
      </c>
      <c r="F56" s="60">
        <v>-79.981819000000002</v>
      </c>
      <c r="G56" s="60">
        <v>35.978006045349858</v>
      </c>
      <c r="H56" s="61">
        <v>43661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0">
        <v>0</v>
      </c>
      <c r="O56" s="20">
        <v>0</v>
      </c>
      <c r="P56" s="20">
        <v>0</v>
      </c>
      <c r="Q56" s="20">
        <v>0</v>
      </c>
      <c r="R56" s="20">
        <v>0</v>
      </c>
      <c r="S56" s="20">
        <v>0</v>
      </c>
      <c r="T56" s="20">
        <v>0</v>
      </c>
      <c r="U56" s="20">
        <v>0</v>
      </c>
      <c r="V56" s="20">
        <v>0</v>
      </c>
      <c r="W56" s="20">
        <v>0</v>
      </c>
      <c r="X56" s="20">
        <v>0</v>
      </c>
      <c r="Y56" s="20">
        <v>0</v>
      </c>
      <c r="Z56" s="20">
        <v>0</v>
      </c>
      <c r="AA56" s="20">
        <v>0</v>
      </c>
      <c r="AB56" s="20">
        <v>0</v>
      </c>
      <c r="AC56" s="20">
        <v>0</v>
      </c>
      <c r="AD56" s="20">
        <v>0</v>
      </c>
      <c r="AE56" s="20">
        <v>0</v>
      </c>
      <c r="AF56" s="20">
        <v>0</v>
      </c>
      <c r="AG56" s="20">
        <v>0</v>
      </c>
      <c r="AH56" s="20">
        <v>0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20">
        <v>0</v>
      </c>
      <c r="AO56" s="20">
        <v>0</v>
      </c>
      <c r="AP56" s="20">
        <v>1</v>
      </c>
      <c r="AQ56" s="20">
        <v>0</v>
      </c>
      <c r="AR56" s="20">
        <v>0</v>
      </c>
      <c r="AS56" s="20">
        <v>0</v>
      </c>
      <c r="AT56" s="20">
        <v>0</v>
      </c>
      <c r="AU56" s="20">
        <v>0</v>
      </c>
      <c r="AV56" s="20">
        <v>13</v>
      </c>
      <c r="AW56" s="20">
        <v>0</v>
      </c>
      <c r="AX56" s="20">
        <v>0</v>
      </c>
      <c r="AY56" s="20">
        <v>0</v>
      </c>
      <c r="AZ56" s="73"/>
      <c r="BA56" s="73"/>
      <c r="BB56" s="73"/>
      <c r="BC56" s="73"/>
      <c r="BD56" s="73"/>
      <c r="BE56" s="59">
        <f t="shared" si="0"/>
        <v>0</v>
      </c>
      <c r="BF56" s="59">
        <v>4</v>
      </c>
      <c r="BG56" s="59">
        <v>0</v>
      </c>
      <c r="BH56" s="59">
        <v>4</v>
      </c>
      <c r="BN56" s="59" t="e">
        <f>AI56+AJ56+AL56+AK56+AO56+AM56+#REF!+AN56</f>
        <v>#REF!</v>
      </c>
      <c r="BO56" s="59">
        <f t="shared" si="15"/>
        <v>0</v>
      </c>
      <c r="BP56" s="59" t="e">
        <f>L56+#REF!</f>
        <v>#REF!</v>
      </c>
      <c r="BQ56" s="59" t="e">
        <f>#REF!+#REF!+AC56</f>
        <v>#REF!</v>
      </c>
      <c r="BR56" s="59">
        <f t="shared" si="16"/>
        <v>0</v>
      </c>
      <c r="BS56" s="59" t="e">
        <f>#REF!+#REF!+#REF!+#REF!+#REF!+#REF!+#REF!+#REF!+#REF!+#REF!</f>
        <v>#REF!</v>
      </c>
      <c r="BT56" s="59">
        <f t="shared" si="3"/>
        <v>1</v>
      </c>
      <c r="BU56" s="59">
        <f t="shared" si="4"/>
        <v>0</v>
      </c>
      <c r="BV56" s="59">
        <f t="shared" si="5"/>
        <v>0</v>
      </c>
      <c r="BW56" s="59">
        <f t="shared" si="6"/>
        <v>1</v>
      </c>
      <c r="BX56" s="59">
        <f t="shared" si="17"/>
        <v>0</v>
      </c>
      <c r="BZ56" s="59">
        <f t="shared" si="18"/>
        <v>14</v>
      </c>
      <c r="CB56" s="59" t="e">
        <f>AI56+AJ56+AB56+AL56+I56+AK56+#REF!+J56+AD56+AF56+AG56+L56+#REF!+M56+#REF!+#REF!+AO56+#REF!+AE56+AH56+#REF!+AM56+AC56+#REF!+O56+#REF!+AX56+#REF!+AN56+#REF!+#REF!+#REF!+#REF!+AY56+#REF!+K56</f>
        <v>#REF!</v>
      </c>
      <c r="CD56" s="59" t="e">
        <f t="shared" si="9"/>
        <v>#REF!</v>
      </c>
      <c r="CE56" s="59" t="e">
        <f t="shared" si="10"/>
        <v>#REF!</v>
      </c>
      <c r="CF56" s="59">
        <f t="shared" si="19"/>
        <v>0</v>
      </c>
      <c r="CH56" s="59" t="e">
        <f>AI56+AJ56+AL56+I56+AK56+J56+L56+#REF!+AM56+#REF!+AX56+AN56+AY56+K56</f>
        <v>#REF!</v>
      </c>
      <c r="CI56" s="59" t="e">
        <f>#REF!+AD56+AF56+AG56+#REF!+#REF!+AO56+#REF!+AH56+#REF!+AC56+O56+#REF!+#REF!+#REF!+#REF!+#REF!+#REF!+#REF!</f>
        <v>#REF!</v>
      </c>
      <c r="CJ56" s="59">
        <f t="shared" si="20"/>
        <v>0</v>
      </c>
      <c r="CL56" s="59">
        <f t="shared" si="21"/>
        <v>4</v>
      </c>
      <c r="CM56" s="59">
        <f t="shared" si="14"/>
        <v>2</v>
      </c>
    </row>
    <row r="57" spans="1:91" s="59" customFormat="1" ht="14.4" x14ac:dyDescent="0.3">
      <c r="A57" s="60" t="s">
        <v>297</v>
      </c>
      <c r="B57" s="60" t="s">
        <v>373</v>
      </c>
      <c r="C57" s="60" t="s">
        <v>416</v>
      </c>
      <c r="D57" s="60" t="s">
        <v>82</v>
      </c>
      <c r="E57" s="60">
        <v>43.371307999999999</v>
      </c>
      <c r="F57" s="60">
        <v>-79.981819000000002</v>
      </c>
      <c r="G57" s="60">
        <v>35.978006045349858</v>
      </c>
      <c r="H57" s="61">
        <v>43661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0</v>
      </c>
      <c r="U57" s="20">
        <v>0</v>
      </c>
      <c r="V57" s="20">
        <v>0</v>
      </c>
      <c r="W57" s="20">
        <v>0</v>
      </c>
      <c r="X57" s="20">
        <v>0</v>
      </c>
      <c r="Y57" s="20">
        <v>0</v>
      </c>
      <c r="Z57" s="20">
        <v>0</v>
      </c>
      <c r="AA57" s="20">
        <v>0</v>
      </c>
      <c r="AB57" s="20">
        <v>0</v>
      </c>
      <c r="AC57" s="20">
        <v>0</v>
      </c>
      <c r="AD57" s="20">
        <v>0</v>
      </c>
      <c r="AE57" s="20">
        <v>0</v>
      </c>
      <c r="AF57" s="20">
        <v>0</v>
      </c>
      <c r="AG57" s="20">
        <v>0</v>
      </c>
      <c r="AH57" s="20">
        <v>0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20">
        <v>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20">
        <v>0</v>
      </c>
      <c r="AW57" s="20">
        <v>0</v>
      </c>
      <c r="AX57" s="20">
        <v>0</v>
      </c>
      <c r="AY57" s="20">
        <v>0</v>
      </c>
      <c r="AZ57" s="73"/>
      <c r="BA57" s="73"/>
      <c r="BB57" s="73"/>
      <c r="BC57" s="73"/>
      <c r="BD57" s="73"/>
      <c r="BE57" s="59">
        <f t="shared" si="0"/>
        <v>3</v>
      </c>
      <c r="BF57" s="59">
        <v>4</v>
      </c>
      <c r="BG57" s="59">
        <v>0</v>
      </c>
      <c r="BH57" s="59">
        <v>7</v>
      </c>
      <c r="BN57" s="59" t="e">
        <f>AI57+AJ57+AL57+AK57+AO57+AM57+#REF!+AN57</f>
        <v>#REF!</v>
      </c>
      <c r="BO57" s="59">
        <f t="shared" si="15"/>
        <v>0</v>
      </c>
      <c r="BP57" s="59" t="e">
        <f>L57+#REF!</f>
        <v>#REF!</v>
      </c>
      <c r="BQ57" s="59" t="e">
        <f>#REF!+#REF!+AC57</f>
        <v>#REF!</v>
      </c>
      <c r="BR57" s="59">
        <f t="shared" si="16"/>
        <v>0</v>
      </c>
      <c r="BS57" s="59" t="e">
        <f>#REF!+#REF!+#REF!+#REF!+#REF!+#REF!+#REF!+#REF!+#REF!+#REF!</f>
        <v>#REF!</v>
      </c>
      <c r="BT57" s="59">
        <f t="shared" si="3"/>
        <v>0</v>
      </c>
      <c r="BU57" s="59">
        <f t="shared" si="4"/>
        <v>0</v>
      </c>
      <c r="BV57" s="59">
        <f t="shared" si="5"/>
        <v>0</v>
      </c>
      <c r="BW57" s="59">
        <f t="shared" si="6"/>
        <v>0</v>
      </c>
      <c r="BX57" s="59">
        <f t="shared" si="17"/>
        <v>0</v>
      </c>
      <c r="BZ57" s="59">
        <f t="shared" si="18"/>
        <v>0</v>
      </c>
      <c r="CB57" s="59" t="e">
        <f>AI57+AJ57+AB57+AL57+I57+AK57+#REF!+J57+AD57+AF57+AG57+L57+#REF!+M57+#REF!+#REF!+AO57+#REF!+AE57+AH57+#REF!+AM57+AC57+#REF!+O57+#REF!+AX57+#REF!+AN57+#REF!+#REF!+#REF!+#REF!+AY57+#REF!+K57</f>
        <v>#REF!</v>
      </c>
      <c r="CD57" s="59" t="e">
        <f t="shared" si="9"/>
        <v>#REF!</v>
      </c>
      <c r="CE57" s="59" t="e">
        <f t="shared" si="10"/>
        <v>#REF!</v>
      </c>
      <c r="CF57" s="59">
        <f t="shared" si="19"/>
        <v>0</v>
      </c>
      <c r="CH57" s="59" t="e">
        <f>AI57+AJ57+AL57+I57+AK57+J57+L57+#REF!+AM57+#REF!+AX57+AN57+AY57+K57</f>
        <v>#REF!</v>
      </c>
      <c r="CI57" s="59" t="e">
        <f>#REF!+AD57+AF57+AG57+#REF!+#REF!+AO57+#REF!+AH57+#REF!+AC57+O57+#REF!+#REF!+#REF!+#REF!+#REF!+#REF!+#REF!</f>
        <v>#REF!</v>
      </c>
      <c r="CJ57" s="59">
        <f t="shared" si="20"/>
        <v>0</v>
      </c>
      <c r="CL57" s="59">
        <f t="shared" si="21"/>
        <v>0</v>
      </c>
      <c r="CM57" s="59">
        <f t="shared" si="14"/>
        <v>0</v>
      </c>
    </row>
    <row r="58" spans="1:91" s="59" customFormat="1" ht="14.4" x14ac:dyDescent="0.3">
      <c r="A58" s="60" t="s">
        <v>297</v>
      </c>
      <c r="B58" s="60" t="s">
        <v>373</v>
      </c>
      <c r="C58" s="60" t="s">
        <v>416</v>
      </c>
      <c r="D58" s="60" t="s">
        <v>83</v>
      </c>
      <c r="E58" s="60">
        <v>43.371307999999999</v>
      </c>
      <c r="F58" s="60">
        <v>-79.981819000000002</v>
      </c>
      <c r="G58" s="60">
        <v>35.978006045349858</v>
      </c>
      <c r="H58" s="61">
        <v>43661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0</v>
      </c>
      <c r="T58" s="20">
        <v>0</v>
      </c>
      <c r="U58" s="20">
        <v>0</v>
      </c>
      <c r="V58" s="20">
        <v>0</v>
      </c>
      <c r="W58" s="20">
        <v>0</v>
      </c>
      <c r="X58" s="20">
        <v>0</v>
      </c>
      <c r="Y58" s="20">
        <v>0</v>
      </c>
      <c r="Z58" s="20">
        <v>0</v>
      </c>
      <c r="AA58" s="20">
        <v>0</v>
      </c>
      <c r="AB58" s="20">
        <v>0</v>
      </c>
      <c r="AC58" s="20">
        <v>0</v>
      </c>
      <c r="AD58" s="20">
        <v>0</v>
      </c>
      <c r="AE58" s="20">
        <v>0</v>
      </c>
      <c r="AF58" s="20">
        <v>0</v>
      </c>
      <c r="AG58" s="20">
        <v>0</v>
      </c>
      <c r="AH58" s="20">
        <v>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20">
        <v>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2</v>
      </c>
      <c r="AV58" s="20">
        <v>0</v>
      </c>
      <c r="AW58" s="20">
        <v>0</v>
      </c>
      <c r="AX58" s="20">
        <v>0</v>
      </c>
      <c r="AY58" s="20">
        <v>0</v>
      </c>
      <c r="AZ58" s="73"/>
      <c r="BA58" s="73"/>
      <c r="BB58" s="73"/>
      <c r="BC58" s="73"/>
      <c r="BD58" s="73"/>
      <c r="BE58" s="59" t="e">
        <f t="shared" si="0"/>
        <v>#VALUE!</v>
      </c>
      <c r="BF58" s="59" t="s">
        <v>80</v>
      </c>
      <c r="BG58" s="59" t="s">
        <v>80</v>
      </c>
      <c r="BH58" s="59" t="s">
        <v>80</v>
      </c>
      <c r="BJ58" s="59" t="s">
        <v>143</v>
      </c>
      <c r="BN58" s="59" t="e">
        <f>AI58+AJ58+AL58+AK58+AO58+AM58+#REF!+AN58</f>
        <v>#REF!</v>
      </c>
      <c r="BO58" s="59">
        <f t="shared" si="15"/>
        <v>0</v>
      </c>
      <c r="BP58" s="59" t="e">
        <f>L58+#REF!</f>
        <v>#REF!</v>
      </c>
      <c r="BQ58" s="59" t="e">
        <f>#REF!+#REF!+AC58</f>
        <v>#REF!</v>
      </c>
      <c r="BR58" s="59">
        <f t="shared" si="16"/>
        <v>0</v>
      </c>
      <c r="BS58" s="59" t="e">
        <f>#REF!+#REF!+#REF!+#REF!+#REF!+#REF!+#REF!+#REF!+#REF!+#REF!</f>
        <v>#REF!</v>
      </c>
      <c r="BT58" s="59">
        <f t="shared" si="3"/>
        <v>2</v>
      </c>
      <c r="BU58" s="59">
        <f t="shared" si="4"/>
        <v>0</v>
      </c>
      <c r="BV58" s="59">
        <f t="shared" si="5"/>
        <v>0</v>
      </c>
      <c r="BW58" s="59">
        <f t="shared" si="6"/>
        <v>2</v>
      </c>
      <c r="BX58" s="59">
        <f t="shared" si="17"/>
        <v>0</v>
      </c>
      <c r="BZ58" s="59">
        <f t="shared" si="18"/>
        <v>2</v>
      </c>
      <c r="CB58" s="59" t="e">
        <f>AI58+AJ58+AB58+AL58+I58+AK58+#REF!+J58+AD58+AF58+AG58+L58+#REF!+M58+#REF!+#REF!+AO58+#REF!+AE58+AH58+#REF!+AM58+AC58+#REF!+O58+#REF!+AX58+#REF!+AN58+#REF!+#REF!+#REF!+#REF!+AY58+#REF!+K58</f>
        <v>#REF!</v>
      </c>
      <c r="CD58" s="59" t="e">
        <f t="shared" si="9"/>
        <v>#REF!</v>
      </c>
      <c r="CE58" s="59" t="e">
        <f t="shared" si="10"/>
        <v>#REF!</v>
      </c>
      <c r="CF58" s="59">
        <f t="shared" si="19"/>
        <v>0</v>
      </c>
      <c r="CH58" s="59" t="e">
        <f>AI58+AJ58+AL58+I58+AK58+J58+L58+#REF!+AM58+#REF!+AX58+AN58+AY58+K58</f>
        <v>#REF!</v>
      </c>
      <c r="CI58" s="59" t="e">
        <f>#REF!+AD58+AF58+AG58+#REF!+#REF!+AO58+#REF!+AH58+#REF!+AC58+O58+#REF!+#REF!+#REF!+#REF!+#REF!+#REF!+#REF!</f>
        <v>#REF!</v>
      </c>
      <c r="CJ58" s="59">
        <f t="shared" si="20"/>
        <v>0</v>
      </c>
      <c r="CL58" s="59">
        <f t="shared" si="21"/>
        <v>3</v>
      </c>
      <c r="CM58" s="59">
        <f t="shared" si="14"/>
        <v>2</v>
      </c>
    </row>
    <row r="59" spans="1:91" s="59" customFormat="1" ht="14.4" x14ac:dyDescent="0.3">
      <c r="A59" s="60" t="s">
        <v>268</v>
      </c>
      <c r="B59" s="60" t="s">
        <v>374</v>
      </c>
      <c r="C59" s="60" t="s">
        <v>417</v>
      </c>
      <c r="D59" s="60" t="s">
        <v>79</v>
      </c>
      <c r="E59" s="60">
        <v>43.719453000000001</v>
      </c>
      <c r="F59" s="60">
        <v>-79.445162999999994</v>
      </c>
      <c r="G59" s="60">
        <v>5.4158014911438661</v>
      </c>
      <c r="H59" s="61">
        <v>43654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1</v>
      </c>
      <c r="S59" s="20">
        <v>0</v>
      </c>
      <c r="T59" s="20">
        <v>0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0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20">
        <v>0</v>
      </c>
      <c r="AO59" s="20">
        <v>0</v>
      </c>
      <c r="AP59" s="20">
        <v>0</v>
      </c>
      <c r="AQ59" s="20">
        <v>1</v>
      </c>
      <c r="AR59" s="20">
        <v>0</v>
      </c>
      <c r="AS59" s="20">
        <v>1</v>
      </c>
      <c r="AT59" s="20">
        <v>0</v>
      </c>
      <c r="AU59" s="20">
        <v>0</v>
      </c>
      <c r="AV59" s="20">
        <v>0</v>
      </c>
      <c r="AW59" s="20">
        <v>0</v>
      </c>
      <c r="AX59" s="20">
        <v>0</v>
      </c>
      <c r="AY59" s="20">
        <v>0</v>
      </c>
      <c r="AZ59" s="73"/>
      <c r="BA59" s="73"/>
      <c r="BB59" s="73"/>
      <c r="BC59" s="73"/>
      <c r="BD59" s="73"/>
      <c r="BE59" s="59">
        <f t="shared" si="0"/>
        <v>7</v>
      </c>
      <c r="BF59" s="59">
        <v>4</v>
      </c>
      <c r="BG59" s="59">
        <v>0</v>
      </c>
      <c r="BH59" s="59">
        <v>11</v>
      </c>
      <c r="BJ59" s="59" t="s">
        <v>144</v>
      </c>
      <c r="BN59" s="59" t="e">
        <f>AI59+AJ59+AL59+AK59+AO59+AM59+#REF!+AN59</f>
        <v>#REF!</v>
      </c>
      <c r="BO59" s="59">
        <f t="shared" si="15"/>
        <v>0</v>
      </c>
      <c r="BP59" s="59" t="e">
        <f>L59+#REF!</f>
        <v>#REF!</v>
      </c>
      <c r="BQ59" s="59" t="e">
        <f>#REF!+#REF!+AC59</f>
        <v>#REF!</v>
      </c>
      <c r="BR59" s="59">
        <f t="shared" si="16"/>
        <v>0</v>
      </c>
      <c r="BS59" s="59" t="e">
        <f>#REF!+#REF!+#REF!+#REF!+#REF!+#REF!+#REF!+#REF!+#REF!+#REF!</f>
        <v>#REF!</v>
      </c>
      <c r="BT59" s="59">
        <f t="shared" si="3"/>
        <v>0</v>
      </c>
      <c r="BU59" s="59">
        <f t="shared" si="4"/>
        <v>1</v>
      </c>
      <c r="BV59" s="59">
        <f t="shared" si="5"/>
        <v>2</v>
      </c>
      <c r="BW59" s="59">
        <f t="shared" si="6"/>
        <v>2</v>
      </c>
      <c r="BX59" s="59">
        <f t="shared" si="17"/>
        <v>0</v>
      </c>
      <c r="BZ59" s="59">
        <f t="shared" si="18"/>
        <v>2</v>
      </c>
      <c r="CB59" s="59" t="e">
        <f>AI59+AJ59+AB59+AL59+I59+AK59+#REF!+J59+AD59+AF59+AG59+L59+#REF!+M59+#REF!+#REF!+AO59+#REF!+AE59+AH59+#REF!+AM59+AC59+#REF!+O59+#REF!+AX59+#REF!+AN59+#REF!+#REF!+#REF!+#REF!+AY59+#REF!+K59</f>
        <v>#REF!</v>
      </c>
      <c r="CD59" s="59" t="e">
        <f t="shared" si="9"/>
        <v>#REF!</v>
      </c>
      <c r="CE59" s="59" t="e">
        <f t="shared" si="10"/>
        <v>#REF!</v>
      </c>
      <c r="CF59" s="59">
        <f t="shared" si="19"/>
        <v>1</v>
      </c>
      <c r="CH59" s="59" t="e">
        <f>AI59+AJ59+AL59+I59+AK59+J59+L59+#REF!+AM59+#REF!+AX59+AN59+AY59+K59</f>
        <v>#REF!</v>
      </c>
      <c r="CI59" s="59" t="e">
        <f>#REF!+AD59+AF59+AG59+#REF!+#REF!+AO59+#REF!+AH59+#REF!+AC59+O59+#REF!+#REF!+#REF!+#REF!+#REF!+#REF!+#REF!</f>
        <v>#REF!</v>
      </c>
      <c r="CJ59" s="59">
        <f t="shared" si="20"/>
        <v>0</v>
      </c>
      <c r="CL59" s="59">
        <f t="shared" si="21"/>
        <v>5</v>
      </c>
      <c r="CM59" s="59">
        <f t="shared" si="14"/>
        <v>3</v>
      </c>
    </row>
    <row r="60" spans="1:91" s="59" customFormat="1" ht="14.4" x14ac:dyDescent="0.3">
      <c r="A60" s="60" t="s">
        <v>268</v>
      </c>
      <c r="B60" s="60" t="s">
        <v>374</v>
      </c>
      <c r="C60" s="60" t="s">
        <v>417</v>
      </c>
      <c r="D60" s="60" t="s">
        <v>82</v>
      </c>
      <c r="E60" s="60">
        <v>43.719453000000001</v>
      </c>
      <c r="F60" s="60">
        <v>-79.445162999999994</v>
      </c>
      <c r="G60" s="60">
        <v>5.4158014911438661</v>
      </c>
      <c r="H60" s="61">
        <v>43654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0</v>
      </c>
      <c r="V60" s="20">
        <v>0</v>
      </c>
      <c r="W60" s="20">
        <v>0</v>
      </c>
      <c r="X60" s="20">
        <v>0</v>
      </c>
      <c r="Y60" s="20">
        <v>0</v>
      </c>
      <c r="Z60" s="20">
        <v>0</v>
      </c>
      <c r="AA60" s="20">
        <v>0</v>
      </c>
      <c r="AB60" s="20">
        <v>1</v>
      </c>
      <c r="AC60" s="20">
        <v>0</v>
      </c>
      <c r="AD60" s="20">
        <v>0</v>
      </c>
      <c r="AE60" s="20">
        <v>0</v>
      </c>
      <c r="AF60" s="20">
        <v>0</v>
      </c>
      <c r="AG60" s="20">
        <v>0</v>
      </c>
      <c r="AH60" s="20">
        <v>0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20">
        <v>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20">
        <v>0</v>
      </c>
      <c r="AW60" s="20">
        <v>0</v>
      </c>
      <c r="AX60" s="20">
        <v>0</v>
      </c>
      <c r="AY60" s="20">
        <v>0</v>
      </c>
      <c r="AZ60" s="73"/>
      <c r="BA60" s="73"/>
      <c r="BB60" s="73"/>
      <c r="BC60" s="73"/>
      <c r="BD60" s="73"/>
      <c r="BE60" s="59">
        <f t="shared" si="0"/>
        <v>2</v>
      </c>
      <c r="BF60" s="59">
        <v>2</v>
      </c>
      <c r="BG60" s="59">
        <v>0</v>
      </c>
      <c r="BH60" s="59">
        <v>4</v>
      </c>
      <c r="BN60" s="59" t="e">
        <f>AI60+AJ60+AL60+AK60+AO60+AM60+#REF!+AN60</f>
        <v>#REF!</v>
      </c>
      <c r="BO60" s="59">
        <f t="shared" si="15"/>
        <v>0</v>
      </c>
      <c r="BP60" s="59" t="e">
        <f>L60+#REF!</f>
        <v>#REF!</v>
      </c>
      <c r="BQ60" s="59" t="e">
        <f>#REF!+#REF!+AC60</f>
        <v>#REF!</v>
      </c>
      <c r="BR60" s="59">
        <f t="shared" si="16"/>
        <v>0</v>
      </c>
      <c r="BS60" s="59" t="e">
        <f>#REF!+#REF!+#REF!+#REF!+#REF!+#REF!+#REF!+#REF!+#REF!+#REF!</f>
        <v>#REF!</v>
      </c>
      <c r="BT60" s="59">
        <f t="shared" si="3"/>
        <v>0</v>
      </c>
      <c r="BU60" s="59">
        <f t="shared" si="4"/>
        <v>0</v>
      </c>
      <c r="BV60" s="59">
        <f t="shared" si="5"/>
        <v>0</v>
      </c>
      <c r="BW60" s="59">
        <f t="shared" si="6"/>
        <v>0</v>
      </c>
      <c r="BX60" s="59">
        <f t="shared" si="17"/>
        <v>0</v>
      </c>
      <c r="BZ60" s="59">
        <f t="shared" si="18"/>
        <v>0</v>
      </c>
      <c r="CB60" s="59" t="e">
        <f>AI60+AJ60+AB60+AL60+I60+AK60+#REF!+J60+AD60+AF60+AG60+L60+#REF!+M60+#REF!+#REF!+AO60+#REF!+AE60+AH60+#REF!+AM60+AC60+#REF!+O60+#REF!+AX60+#REF!+AN60+#REF!+#REF!+#REF!+#REF!+AY60+#REF!+K60</f>
        <v>#REF!</v>
      </c>
      <c r="CD60" s="59" t="e">
        <f t="shared" si="9"/>
        <v>#REF!</v>
      </c>
      <c r="CE60" s="59" t="e">
        <f t="shared" si="10"/>
        <v>#REF!</v>
      </c>
      <c r="CF60" s="59">
        <f t="shared" si="19"/>
        <v>1</v>
      </c>
      <c r="CH60" s="59" t="e">
        <f>AI60+AJ60+AL60+I60+AK60+J60+L60+#REF!+AM60+#REF!+AX60+AN60+AY60+K60</f>
        <v>#REF!</v>
      </c>
      <c r="CI60" s="59" t="e">
        <f>#REF!+AD60+AF60+AG60+#REF!+#REF!+AO60+#REF!+AH60+#REF!+AC60+O60+#REF!+#REF!+#REF!+#REF!+#REF!+#REF!+#REF!</f>
        <v>#REF!</v>
      </c>
      <c r="CJ60" s="59">
        <f t="shared" si="20"/>
        <v>1</v>
      </c>
      <c r="CL60" s="59">
        <f t="shared" si="21"/>
        <v>0</v>
      </c>
      <c r="CM60" s="59">
        <f t="shared" si="14"/>
        <v>0</v>
      </c>
    </row>
    <row r="61" spans="1:91" s="59" customFormat="1" ht="14.4" x14ac:dyDescent="0.3">
      <c r="A61" s="60" t="s">
        <v>268</v>
      </c>
      <c r="B61" s="60" t="s">
        <v>374</v>
      </c>
      <c r="C61" s="60" t="s">
        <v>417</v>
      </c>
      <c r="D61" s="60" t="s">
        <v>83</v>
      </c>
      <c r="E61" s="60">
        <v>43.719453000000001</v>
      </c>
      <c r="F61" s="60">
        <v>-79.445162999999994</v>
      </c>
      <c r="G61" s="60">
        <v>5.4158014911438661</v>
      </c>
      <c r="H61" s="61">
        <v>43654</v>
      </c>
      <c r="I61" s="20">
        <v>0</v>
      </c>
      <c r="J61" s="20">
        <v>0</v>
      </c>
      <c r="K61" s="20">
        <v>0</v>
      </c>
      <c r="L61" s="20">
        <v>0</v>
      </c>
      <c r="M61" s="20">
        <v>0</v>
      </c>
      <c r="N61" s="20">
        <v>0</v>
      </c>
      <c r="O61" s="20">
        <v>0</v>
      </c>
      <c r="P61" s="20">
        <v>0</v>
      </c>
      <c r="Q61" s="20">
        <v>0</v>
      </c>
      <c r="R61" s="20">
        <v>0</v>
      </c>
      <c r="S61" s="20">
        <v>0</v>
      </c>
      <c r="T61" s="20">
        <v>0</v>
      </c>
      <c r="U61" s="20">
        <v>0</v>
      </c>
      <c r="V61" s="20">
        <v>0</v>
      </c>
      <c r="W61" s="20">
        <v>0</v>
      </c>
      <c r="X61" s="20">
        <v>0</v>
      </c>
      <c r="Y61" s="20">
        <v>0</v>
      </c>
      <c r="Z61" s="20">
        <v>0</v>
      </c>
      <c r="AA61" s="20">
        <v>0</v>
      </c>
      <c r="AB61" s="20">
        <v>0</v>
      </c>
      <c r="AC61" s="20">
        <v>0</v>
      </c>
      <c r="AD61" s="20">
        <v>0</v>
      </c>
      <c r="AE61" s="20">
        <v>0</v>
      </c>
      <c r="AF61" s="20">
        <v>0</v>
      </c>
      <c r="AG61" s="20">
        <v>0</v>
      </c>
      <c r="AH61" s="20">
        <v>0</v>
      </c>
      <c r="AI61" s="20">
        <v>0</v>
      </c>
      <c r="AJ61" s="20">
        <v>0</v>
      </c>
      <c r="AK61" s="20">
        <v>0</v>
      </c>
      <c r="AL61" s="20">
        <v>1</v>
      </c>
      <c r="AM61" s="20">
        <v>0</v>
      </c>
      <c r="AN61" s="20">
        <v>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20">
        <v>0</v>
      </c>
      <c r="AW61" s="20">
        <v>0</v>
      </c>
      <c r="AX61" s="20">
        <v>0</v>
      </c>
      <c r="AY61" s="20">
        <v>0</v>
      </c>
      <c r="AZ61" s="73"/>
      <c r="BA61" s="73"/>
      <c r="BB61" s="73"/>
      <c r="BC61" s="73"/>
      <c r="BD61" s="73"/>
      <c r="BE61" s="59">
        <f t="shared" si="0"/>
        <v>0</v>
      </c>
      <c r="BF61" s="59">
        <v>3</v>
      </c>
      <c r="BG61" s="59">
        <v>0</v>
      </c>
      <c r="BH61" s="59">
        <v>3</v>
      </c>
      <c r="BN61" s="59" t="e">
        <f>AI61+AJ61+AL61+AK61+AO61+AM61+#REF!+AN61</f>
        <v>#REF!</v>
      </c>
      <c r="BO61" s="59">
        <f t="shared" si="15"/>
        <v>0</v>
      </c>
      <c r="BP61" s="59" t="e">
        <f>L61+#REF!</f>
        <v>#REF!</v>
      </c>
      <c r="BQ61" s="59" t="e">
        <f>#REF!+#REF!+AC61</f>
        <v>#REF!</v>
      </c>
      <c r="BR61" s="59">
        <f t="shared" si="16"/>
        <v>0</v>
      </c>
      <c r="BS61" s="59" t="e">
        <f>#REF!+#REF!+#REF!+#REF!+#REF!+#REF!+#REF!+#REF!+#REF!+#REF!</f>
        <v>#REF!</v>
      </c>
      <c r="BT61" s="59">
        <f t="shared" si="3"/>
        <v>0</v>
      </c>
      <c r="BU61" s="59">
        <f t="shared" si="4"/>
        <v>0</v>
      </c>
      <c r="BV61" s="59">
        <f t="shared" si="5"/>
        <v>0</v>
      </c>
      <c r="BW61" s="59">
        <f t="shared" si="6"/>
        <v>0</v>
      </c>
      <c r="BX61" s="59">
        <f t="shared" si="17"/>
        <v>0</v>
      </c>
      <c r="BZ61" s="59">
        <f t="shared" si="18"/>
        <v>1</v>
      </c>
      <c r="CB61" s="59" t="e">
        <f>AI61+AJ61+AB61+AL61+I61+AK61+#REF!+J61+AD61+AF61+AG61+L61+#REF!+M61+#REF!+#REF!+AO61+#REF!+AE61+AH61+#REF!+AM61+AC61+#REF!+O61+#REF!+AX61+#REF!+AN61+#REF!+#REF!+#REF!+#REF!+AY61+#REF!+K61</f>
        <v>#REF!</v>
      </c>
      <c r="CD61" s="59" t="e">
        <f t="shared" si="9"/>
        <v>#REF!</v>
      </c>
      <c r="CE61" s="59" t="e">
        <f t="shared" si="10"/>
        <v>#REF!</v>
      </c>
      <c r="CF61" s="59">
        <f t="shared" si="19"/>
        <v>0</v>
      </c>
      <c r="CH61" s="59" t="e">
        <f>AI61+AJ61+AL61+I61+AK61+J61+L61+#REF!+AM61+#REF!+AX61+AN61+AY61+K61</f>
        <v>#REF!</v>
      </c>
      <c r="CI61" s="59" t="e">
        <f>#REF!+AD61+AF61+AG61+#REF!+#REF!+AO61+#REF!+AH61+#REF!+AC61+O61+#REF!+#REF!+#REF!+#REF!+#REF!+#REF!+#REF!</f>
        <v>#REF!</v>
      </c>
      <c r="CJ61" s="59">
        <f t="shared" si="20"/>
        <v>0</v>
      </c>
      <c r="CL61" s="59">
        <f t="shared" si="21"/>
        <v>0</v>
      </c>
      <c r="CM61" s="59">
        <f t="shared" si="14"/>
        <v>0</v>
      </c>
    </row>
    <row r="62" spans="1:91" s="59" customFormat="1" ht="14.4" x14ac:dyDescent="0.3">
      <c r="A62" s="60" t="s">
        <v>269</v>
      </c>
      <c r="B62" s="60" t="s">
        <v>375</v>
      </c>
      <c r="C62" s="60" t="s">
        <v>417</v>
      </c>
      <c r="D62" s="60" t="s">
        <v>79</v>
      </c>
      <c r="E62" s="60">
        <v>43.713472000000003</v>
      </c>
      <c r="F62" s="60">
        <v>-79.463271000000006</v>
      </c>
      <c r="G62" s="60">
        <v>5.7031825324835577</v>
      </c>
      <c r="H62" s="61">
        <v>43654</v>
      </c>
      <c r="I62" s="20">
        <v>0</v>
      </c>
      <c r="J62" s="20">
        <v>0</v>
      </c>
      <c r="K62" s="20">
        <v>0</v>
      </c>
      <c r="L62" s="20">
        <v>0</v>
      </c>
      <c r="M62" s="20">
        <v>0</v>
      </c>
      <c r="N62" s="20">
        <v>0</v>
      </c>
      <c r="O62" s="20">
        <v>0</v>
      </c>
      <c r="P62" s="20">
        <v>0</v>
      </c>
      <c r="Q62" s="20">
        <v>0</v>
      </c>
      <c r="R62" s="20">
        <v>0</v>
      </c>
      <c r="S62" s="20">
        <v>0</v>
      </c>
      <c r="T62" s="20">
        <v>0</v>
      </c>
      <c r="U62" s="20">
        <v>0</v>
      </c>
      <c r="V62" s="20">
        <v>0</v>
      </c>
      <c r="W62" s="20">
        <v>0</v>
      </c>
      <c r="X62" s="20">
        <v>0</v>
      </c>
      <c r="Y62" s="20">
        <v>0</v>
      </c>
      <c r="Z62" s="20">
        <v>0</v>
      </c>
      <c r="AA62" s="20">
        <v>0</v>
      </c>
      <c r="AB62" s="20">
        <v>0</v>
      </c>
      <c r="AC62" s="20">
        <v>0</v>
      </c>
      <c r="AD62" s="20">
        <v>0</v>
      </c>
      <c r="AE62" s="20">
        <v>0</v>
      </c>
      <c r="AF62" s="20">
        <v>0</v>
      </c>
      <c r="AG62" s="20">
        <v>0</v>
      </c>
      <c r="AH62" s="20">
        <v>0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20">
        <v>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20">
        <v>0</v>
      </c>
      <c r="AW62" s="20">
        <v>0</v>
      </c>
      <c r="AX62" s="20">
        <v>0</v>
      </c>
      <c r="AY62" s="20">
        <v>0</v>
      </c>
      <c r="AZ62" s="73"/>
      <c r="BA62" s="73"/>
      <c r="BB62" s="73"/>
      <c r="BC62" s="73"/>
      <c r="BD62" s="73"/>
      <c r="BE62" s="59">
        <f t="shared" si="0"/>
        <v>0</v>
      </c>
      <c r="BF62" s="59">
        <v>3</v>
      </c>
      <c r="BG62" s="59">
        <v>0</v>
      </c>
      <c r="BH62" s="59">
        <v>3</v>
      </c>
      <c r="BN62" s="59" t="e">
        <f>AI62+AJ62+AL62+AK62+AO62+AM62+#REF!+AN62</f>
        <v>#REF!</v>
      </c>
      <c r="BO62" s="59">
        <f t="shared" si="15"/>
        <v>0</v>
      </c>
      <c r="BP62" s="59" t="e">
        <f>L62+#REF!</f>
        <v>#REF!</v>
      </c>
      <c r="BQ62" s="59" t="e">
        <f>#REF!+#REF!+AC62</f>
        <v>#REF!</v>
      </c>
      <c r="BR62" s="59">
        <f t="shared" si="16"/>
        <v>0</v>
      </c>
      <c r="BS62" s="59" t="e">
        <f>#REF!+#REF!+#REF!+#REF!+#REF!+#REF!+#REF!+#REF!+#REF!+#REF!</f>
        <v>#REF!</v>
      </c>
      <c r="BT62" s="59">
        <f t="shared" si="3"/>
        <v>0</v>
      </c>
      <c r="BU62" s="59">
        <f t="shared" si="4"/>
        <v>0</v>
      </c>
      <c r="BV62" s="59">
        <f t="shared" si="5"/>
        <v>0</v>
      </c>
      <c r="BW62" s="59">
        <f t="shared" si="6"/>
        <v>0</v>
      </c>
      <c r="BX62" s="59">
        <f t="shared" si="17"/>
        <v>0</v>
      </c>
      <c r="BZ62" s="59">
        <f t="shared" si="18"/>
        <v>0</v>
      </c>
      <c r="CB62" s="59" t="e">
        <f>AI62+AJ62+AB62+AL62+I62+AK62+#REF!+J62+AD62+AF62+AG62+L62+#REF!+M62+#REF!+#REF!+AO62+#REF!+AE62+AH62+#REF!+AM62+AC62+#REF!+O62+#REF!+AX62+#REF!+AN62+#REF!+#REF!+#REF!+#REF!+AY62+#REF!+K62</f>
        <v>#REF!</v>
      </c>
      <c r="CD62" s="59" t="e">
        <f t="shared" si="9"/>
        <v>#REF!</v>
      </c>
      <c r="CE62" s="59" t="e">
        <f t="shared" si="10"/>
        <v>#REF!</v>
      </c>
      <c r="CF62" s="59">
        <f t="shared" si="19"/>
        <v>0</v>
      </c>
      <c r="CH62" s="59" t="e">
        <f>AI62+AJ62+AL62+I62+AK62+J62+L62+#REF!+AM62+#REF!+AX62+AN62+AY62+K62</f>
        <v>#REF!</v>
      </c>
      <c r="CI62" s="59" t="e">
        <f>#REF!+AD62+AF62+AG62+#REF!+#REF!+AO62+#REF!+AH62+#REF!+AC62+O62+#REF!+#REF!+#REF!+#REF!+#REF!+#REF!+#REF!</f>
        <v>#REF!</v>
      </c>
      <c r="CJ62" s="59">
        <f t="shared" si="20"/>
        <v>0</v>
      </c>
      <c r="CL62" s="59">
        <f t="shared" si="21"/>
        <v>0</v>
      </c>
      <c r="CM62" s="59">
        <f t="shared" si="14"/>
        <v>0</v>
      </c>
    </row>
    <row r="63" spans="1:91" s="59" customFormat="1" ht="14.4" x14ac:dyDescent="0.3">
      <c r="A63" s="60" t="s">
        <v>270</v>
      </c>
      <c r="B63" s="60" t="s">
        <v>376</v>
      </c>
      <c r="C63" s="60" t="s">
        <v>417</v>
      </c>
      <c r="D63" s="60" t="s">
        <v>79</v>
      </c>
      <c r="E63" s="60">
        <v>43.713583999999997</v>
      </c>
      <c r="F63" s="60">
        <v>-79.475768000000002</v>
      </c>
      <c r="G63" s="60">
        <v>6.1738769548090557</v>
      </c>
      <c r="H63" s="61">
        <v>43654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>
        <v>0</v>
      </c>
      <c r="T63" s="20">
        <v>0</v>
      </c>
      <c r="U63" s="20">
        <v>0</v>
      </c>
      <c r="V63" s="20">
        <v>0</v>
      </c>
      <c r="W63" s="20">
        <v>0</v>
      </c>
      <c r="X63" s="20">
        <v>0</v>
      </c>
      <c r="Y63" s="20">
        <v>0</v>
      </c>
      <c r="Z63" s="20">
        <v>0</v>
      </c>
      <c r="AA63" s="20">
        <v>0</v>
      </c>
      <c r="AB63" s="20">
        <v>0</v>
      </c>
      <c r="AC63" s="20">
        <v>0</v>
      </c>
      <c r="AD63" s="20">
        <v>0</v>
      </c>
      <c r="AE63" s="20">
        <v>0</v>
      </c>
      <c r="AF63" s="20">
        <v>0</v>
      </c>
      <c r="AG63" s="20">
        <v>0</v>
      </c>
      <c r="AH63" s="20">
        <v>0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20">
        <v>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20">
        <v>0</v>
      </c>
      <c r="AW63" s="20">
        <v>0</v>
      </c>
      <c r="AX63" s="20">
        <v>0</v>
      </c>
      <c r="AY63" s="20">
        <v>0</v>
      </c>
      <c r="AZ63" s="73"/>
      <c r="BA63" s="73"/>
      <c r="BB63" s="73"/>
      <c r="BC63" s="73"/>
      <c r="BD63" s="73"/>
      <c r="BE63" s="59">
        <f t="shared" si="0"/>
        <v>0</v>
      </c>
      <c r="BF63" s="59">
        <v>4</v>
      </c>
      <c r="BG63" s="59">
        <v>0</v>
      </c>
      <c r="BH63" s="59">
        <v>4</v>
      </c>
      <c r="BN63" s="59" t="e">
        <f>AI63+AJ63+AL63+AK63+AO63+AM63+#REF!+AN63</f>
        <v>#REF!</v>
      </c>
      <c r="BO63" s="59">
        <f t="shared" si="15"/>
        <v>0</v>
      </c>
      <c r="BP63" s="59" t="e">
        <f>L63+#REF!</f>
        <v>#REF!</v>
      </c>
      <c r="BQ63" s="59" t="e">
        <f>#REF!+#REF!+AC63</f>
        <v>#REF!</v>
      </c>
      <c r="BR63" s="59">
        <f t="shared" si="16"/>
        <v>0</v>
      </c>
      <c r="BS63" s="59" t="e">
        <f>#REF!+#REF!+#REF!+#REF!+#REF!+#REF!+#REF!+#REF!+#REF!+#REF!</f>
        <v>#REF!</v>
      </c>
      <c r="BT63" s="59">
        <f t="shared" si="3"/>
        <v>0</v>
      </c>
      <c r="BU63" s="59">
        <f t="shared" si="4"/>
        <v>0</v>
      </c>
      <c r="BV63" s="59">
        <f t="shared" si="5"/>
        <v>0</v>
      </c>
      <c r="BW63" s="59">
        <f t="shared" si="6"/>
        <v>0</v>
      </c>
      <c r="BX63" s="59">
        <f t="shared" si="17"/>
        <v>0</v>
      </c>
      <c r="BZ63" s="59">
        <f t="shared" si="18"/>
        <v>0</v>
      </c>
      <c r="CB63" s="59" t="e">
        <f>AI63+AJ63+AB63+AL63+I63+AK63+#REF!+J63+AD63+AF63+AG63+L63+#REF!+M63+#REF!+#REF!+AO63+#REF!+AE63+AH63+#REF!+AM63+AC63+#REF!+O63+#REF!+AX63+#REF!+AN63+#REF!+#REF!+#REF!+#REF!+AY63+#REF!+K63</f>
        <v>#REF!</v>
      </c>
      <c r="CD63" s="59" t="e">
        <f t="shared" si="9"/>
        <v>#REF!</v>
      </c>
      <c r="CE63" s="59" t="e">
        <f t="shared" si="10"/>
        <v>#REF!</v>
      </c>
      <c r="CF63" s="59">
        <f t="shared" si="19"/>
        <v>0</v>
      </c>
      <c r="CH63" s="59" t="e">
        <f>AI63+AJ63+AL63+I63+AK63+J63+L63+#REF!+AM63+#REF!+AX63+AN63+AY63+K63</f>
        <v>#REF!</v>
      </c>
      <c r="CI63" s="59" t="e">
        <f>#REF!+AD63+AF63+AG63+#REF!+#REF!+AO63+#REF!+AH63+#REF!+AC63+O63+#REF!+#REF!+#REF!+#REF!+#REF!+#REF!+#REF!</f>
        <v>#REF!</v>
      </c>
      <c r="CJ63" s="59">
        <f t="shared" si="20"/>
        <v>0</v>
      </c>
      <c r="CL63" s="59">
        <f t="shared" si="21"/>
        <v>0</v>
      </c>
      <c r="CM63" s="59">
        <f t="shared" si="14"/>
        <v>0</v>
      </c>
    </row>
    <row r="64" spans="1:91" s="59" customFormat="1" ht="14.4" x14ac:dyDescent="0.3">
      <c r="A64" s="60" t="s">
        <v>270</v>
      </c>
      <c r="B64" s="60" t="s">
        <v>376</v>
      </c>
      <c r="C64" s="60" t="s">
        <v>417</v>
      </c>
      <c r="D64" s="60" t="s">
        <v>82</v>
      </c>
      <c r="E64" s="60">
        <v>43.713583999999997</v>
      </c>
      <c r="F64" s="60">
        <v>-79.475768000000002</v>
      </c>
      <c r="G64" s="60">
        <v>6.1738769548090557</v>
      </c>
      <c r="H64" s="61">
        <v>43654</v>
      </c>
      <c r="I64" s="20">
        <v>0</v>
      </c>
      <c r="J64" s="20">
        <v>0</v>
      </c>
      <c r="K64" s="20">
        <v>0</v>
      </c>
      <c r="L64" s="20">
        <v>0</v>
      </c>
      <c r="M64" s="20">
        <v>0</v>
      </c>
      <c r="N64" s="20">
        <v>0</v>
      </c>
      <c r="O64" s="20">
        <v>0</v>
      </c>
      <c r="P64" s="20">
        <v>0</v>
      </c>
      <c r="Q64" s="20">
        <v>0</v>
      </c>
      <c r="R64" s="20">
        <v>0</v>
      </c>
      <c r="S64" s="20">
        <v>0</v>
      </c>
      <c r="T64" s="20">
        <v>0</v>
      </c>
      <c r="U64" s="20">
        <v>0</v>
      </c>
      <c r="V64" s="20">
        <v>0</v>
      </c>
      <c r="W64" s="20">
        <v>0</v>
      </c>
      <c r="X64" s="20">
        <v>0</v>
      </c>
      <c r="Y64" s="20">
        <v>0</v>
      </c>
      <c r="Z64" s="20">
        <v>0</v>
      </c>
      <c r="AA64" s="20">
        <v>0</v>
      </c>
      <c r="AB64" s="20">
        <v>0</v>
      </c>
      <c r="AC64" s="20">
        <v>0</v>
      </c>
      <c r="AD64" s="20">
        <v>0</v>
      </c>
      <c r="AE64" s="20">
        <v>0</v>
      </c>
      <c r="AF64" s="20">
        <v>0</v>
      </c>
      <c r="AG64" s="20">
        <v>0</v>
      </c>
      <c r="AH64" s="20">
        <v>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20">
        <v>0</v>
      </c>
      <c r="AO64" s="20">
        <v>0</v>
      </c>
      <c r="AP64" s="20">
        <v>0</v>
      </c>
      <c r="AQ64" s="20">
        <v>0</v>
      </c>
      <c r="AR64" s="20">
        <v>0</v>
      </c>
      <c r="AS64" s="20">
        <v>2</v>
      </c>
      <c r="AT64" s="20">
        <v>0</v>
      </c>
      <c r="AU64" s="20">
        <v>0</v>
      </c>
      <c r="AV64" s="20">
        <v>0</v>
      </c>
      <c r="AW64" s="20">
        <v>0</v>
      </c>
      <c r="AX64" s="20">
        <v>0</v>
      </c>
      <c r="AY64" s="20">
        <v>0</v>
      </c>
      <c r="AZ64" s="73"/>
      <c r="BA64" s="73"/>
      <c r="BB64" s="73"/>
      <c r="BC64" s="73"/>
      <c r="BD64" s="73"/>
      <c r="BE64" s="59">
        <f t="shared" si="0"/>
        <v>2</v>
      </c>
      <c r="BF64" s="59">
        <v>2</v>
      </c>
      <c r="BG64" s="59">
        <v>0</v>
      </c>
      <c r="BH64" s="59">
        <v>4</v>
      </c>
      <c r="BN64" s="59" t="e">
        <f>AI64+AJ64+AL64+AK64+AO64+AM64+#REF!+AN64</f>
        <v>#REF!</v>
      </c>
      <c r="BO64" s="59">
        <f t="shared" si="15"/>
        <v>0</v>
      </c>
      <c r="BP64" s="59" t="e">
        <f>L64+#REF!</f>
        <v>#REF!</v>
      </c>
      <c r="BQ64" s="59" t="e">
        <f>#REF!+#REF!+AC64</f>
        <v>#REF!</v>
      </c>
      <c r="BR64" s="59">
        <f t="shared" si="16"/>
        <v>0</v>
      </c>
      <c r="BS64" s="59" t="e">
        <f>#REF!+#REF!+#REF!+#REF!+#REF!+#REF!+#REF!+#REF!+#REF!+#REF!</f>
        <v>#REF!</v>
      </c>
      <c r="BT64" s="59">
        <f t="shared" si="3"/>
        <v>0</v>
      </c>
      <c r="BU64" s="59">
        <f t="shared" si="4"/>
        <v>2</v>
      </c>
      <c r="BV64" s="59">
        <f t="shared" si="5"/>
        <v>2</v>
      </c>
      <c r="BW64" s="59">
        <f t="shared" si="6"/>
        <v>2</v>
      </c>
      <c r="BX64" s="59">
        <f t="shared" si="17"/>
        <v>0</v>
      </c>
      <c r="BZ64" s="59">
        <f t="shared" si="18"/>
        <v>2</v>
      </c>
      <c r="CB64" s="59" t="e">
        <f>AI64+AJ64+AB64+AL64+I64+AK64+#REF!+J64+AD64+AF64+AG64+L64+#REF!+M64+#REF!+#REF!+AO64+#REF!+AE64+AH64+#REF!+AM64+AC64+#REF!+O64+#REF!+AX64+#REF!+AN64+#REF!+#REF!+#REF!+#REF!+AY64+#REF!+K64</f>
        <v>#REF!</v>
      </c>
      <c r="CD64" s="59" t="e">
        <f t="shared" si="9"/>
        <v>#REF!</v>
      </c>
      <c r="CE64" s="59" t="e">
        <f t="shared" si="10"/>
        <v>#REF!</v>
      </c>
      <c r="CF64" s="59">
        <f t="shared" si="19"/>
        <v>0</v>
      </c>
      <c r="CH64" s="59" t="e">
        <f>AI64+AJ64+AL64+I64+AK64+J64+L64+#REF!+AM64+#REF!+AX64+AN64+AY64+K64</f>
        <v>#REF!</v>
      </c>
      <c r="CI64" s="59" t="e">
        <f>#REF!+AD64+AF64+AG64+#REF!+#REF!+AO64+#REF!+AH64+#REF!+AC64+O64+#REF!+#REF!+#REF!+#REF!+#REF!+#REF!+#REF!</f>
        <v>#REF!</v>
      </c>
      <c r="CJ64" s="59">
        <f t="shared" si="20"/>
        <v>0</v>
      </c>
      <c r="CL64" s="59">
        <f t="shared" si="21"/>
        <v>4</v>
      </c>
      <c r="CM64" s="59">
        <f t="shared" si="14"/>
        <v>3</v>
      </c>
    </row>
    <row r="65" spans="1:91" s="59" customFormat="1" ht="14.4" x14ac:dyDescent="0.3">
      <c r="A65" s="60" t="s">
        <v>270</v>
      </c>
      <c r="B65" s="60" t="s">
        <v>376</v>
      </c>
      <c r="C65" s="60" t="s">
        <v>417</v>
      </c>
      <c r="D65" s="60" t="s">
        <v>83</v>
      </c>
      <c r="E65" s="60">
        <v>43.713583999999997</v>
      </c>
      <c r="F65" s="60">
        <v>-79.475768000000002</v>
      </c>
      <c r="G65" s="60">
        <v>6.1738769548090557</v>
      </c>
      <c r="H65" s="61">
        <v>43654</v>
      </c>
      <c r="I65" s="20">
        <v>0</v>
      </c>
      <c r="J65" s="20">
        <v>1</v>
      </c>
      <c r="K65" s="20">
        <v>0</v>
      </c>
      <c r="L65" s="20">
        <v>0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2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20">
        <v>0</v>
      </c>
      <c r="AA65" s="20">
        <v>0</v>
      </c>
      <c r="AB65" s="20">
        <v>0</v>
      </c>
      <c r="AC65" s="20">
        <v>0</v>
      </c>
      <c r="AD65" s="20">
        <v>0</v>
      </c>
      <c r="AE65" s="20">
        <v>0</v>
      </c>
      <c r="AF65" s="20">
        <v>0</v>
      </c>
      <c r="AG65" s="20">
        <v>0</v>
      </c>
      <c r="AH65" s="20">
        <v>0</v>
      </c>
      <c r="AI65" s="20">
        <v>0</v>
      </c>
      <c r="AJ65" s="20">
        <v>0</v>
      </c>
      <c r="AK65" s="20">
        <v>0</v>
      </c>
      <c r="AL65" s="20">
        <v>2</v>
      </c>
      <c r="AM65" s="20">
        <v>0</v>
      </c>
      <c r="AN65" s="20">
        <v>0</v>
      </c>
      <c r="AO65" s="20">
        <v>0</v>
      </c>
      <c r="AP65" s="20">
        <v>0</v>
      </c>
      <c r="AQ65" s="20">
        <v>0</v>
      </c>
      <c r="AR65" s="20">
        <v>0</v>
      </c>
      <c r="AS65" s="20">
        <v>1</v>
      </c>
      <c r="AT65" s="20">
        <v>0</v>
      </c>
      <c r="AU65" s="20">
        <v>0</v>
      </c>
      <c r="AV65" s="20">
        <v>0</v>
      </c>
      <c r="AW65" s="20">
        <v>0</v>
      </c>
      <c r="AX65" s="20">
        <v>0</v>
      </c>
      <c r="AY65" s="20">
        <v>0</v>
      </c>
      <c r="AZ65" s="73"/>
      <c r="BA65" s="73"/>
      <c r="BB65" s="73"/>
      <c r="BC65" s="73"/>
      <c r="BD65" s="73"/>
      <c r="BE65" s="59">
        <f t="shared" si="0"/>
        <v>2</v>
      </c>
      <c r="BF65" s="59">
        <v>4</v>
      </c>
      <c r="BG65" s="59">
        <v>0</v>
      </c>
      <c r="BH65" s="59">
        <v>6</v>
      </c>
      <c r="BJ65" s="59" t="s">
        <v>147</v>
      </c>
      <c r="BN65" s="59" t="e">
        <f>AI65+AJ65+AL65+AK65+AO65+AM65+#REF!+AN65</f>
        <v>#REF!</v>
      </c>
      <c r="BO65" s="59">
        <f t="shared" si="15"/>
        <v>0</v>
      </c>
      <c r="BP65" s="59" t="e">
        <f>L65+#REF!</f>
        <v>#REF!</v>
      </c>
      <c r="BQ65" s="59" t="e">
        <f>#REF!+#REF!+AC65</f>
        <v>#REF!</v>
      </c>
      <c r="BR65" s="59">
        <f t="shared" si="16"/>
        <v>1</v>
      </c>
      <c r="BS65" s="59" t="e">
        <f>#REF!+#REF!+#REF!+#REF!+#REF!+#REF!+#REF!+#REF!+#REF!+#REF!</f>
        <v>#REF!</v>
      </c>
      <c r="BT65" s="59">
        <f t="shared" si="3"/>
        <v>0</v>
      </c>
      <c r="BU65" s="59">
        <f t="shared" si="4"/>
        <v>1</v>
      </c>
      <c r="BV65" s="59">
        <f t="shared" si="5"/>
        <v>1</v>
      </c>
      <c r="BW65" s="59">
        <f t="shared" si="6"/>
        <v>1</v>
      </c>
      <c r="BX65" s="59">
        <f t="shared" si="17"/>
        <v>0</v>
      </c>
      <c r="BZ65" s="59">
        <f t="shared" si="18"/>
        <v>3</v>
      </c>
      <c r="CB65" s="59" t="e">
        <f>AI65+AJ65+AB65+AL65+I65+AK65+#REF!+J65+AD65+AF65+AG65+L65+#REF!+M65+#REF!+#REF!+AO65+#REF!+AE65+AH65+#REF!+AM65+AC65+#REF!+O65+#REF!+AX65+#REF!+AN65+#REF!+#REF!+#REF!+#REF!+AY65+#REF!+K65</f>
        <v>#REF!</v>
      </c>
      <c r="CD65" s="59" t="e">
        <f t="shared" si="9"/>
        <v>#REF!</v>
      </c>
      <c r="CE65" s="59" t="e">
        <f t="shared" si="10"/>
        <v>#REF!</v>
      </c>
      <c r="CF65" s="59">
        <f t="shared" si="19"/>
        <v>0</v>
      </c>
      <c r="CH65" s="59" t="e">
        <f>AI65+AJ65+AL65+I65+AK65+J65+L65+#REF!+AM65+#REF!+AX65+AN65+AY65+K65</f>
        <v>#REF!</v>
      </c>
      <c r="CI65" s="59" t="e">
        <f>#REF!+AD65+AF65+AG65+#REF!+#REF!+AO65+#REF!+AH65+#REF!+AC65+O65+#REF!+#REF!+#REF!+#REF!+#REF!+#REF!+#REF!</f>
        <v>#REF!</v>
      </c>
      <c r="CJ65" s="59">
        <f t="shared" si="20"/>
        <v>0</v>
      </c>
      <c r="CL65" s="59">
        <f t="shared" si="21"/>
        <v>5</v>
      </c>
      <c r="CM65" s="59">
        <f t="shared" si="14"/>
        <v>4</v>
      </c>
    </row>
    <row r="66" spans="1:91" s="59" customFormat="1" ht="14.4" x14ac:dyDescent="0.3">
      <c r="A66" s="60" t="s">
        <v>267</v>
      </c>
      <c r="B66" s="60" t="s">
        <v>377</v>
      </c>
      <c r="C66" s="60" t="s">
        <v>417</v>
      </c>
      <c r="D66" s="60" t="s">
        <v>79</v>
      </c>
      <c r="E66" s="60">
        <v>43.71387</v>
      </c>
      <c r="F66" s="60">
        <v>-79.505919000000006</v>
      </c>
      <c r="G66" s="60">
        <v>7.4043136459389727</v>
      </c>
      <c r="H66" s="61">
        <v>43654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1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20">
        <v>0</v>
      </c>
      <c r="AC66" s="20">
        <v>0</v>
      </c>
      <c r="AD66" s="20">
        <v>0</v>
      </c>
      <c r="AE66" s="20">
        <v>0</v>
      </c>
      <c r="AF66" s="20">
        <v>0</v>
      </c>
      <c r="AG66" s="20">
        <v>0</v>
      </c>
      <c r="AH66" s="20">
        <v>0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20">
        <v>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20">
        <v>0</v>
      </c>
      <c r="AW66" s="20">
        <v>0</v>
      </c>
      <c r="AX66" s="20">
        <v>0</v>
      </c>
      <c r="AY66" s="20">
        <v>0</v>
      </c>
      <c r="AZ66" s="73"/>
      <c r="BA66" s="73"/>
      <c r="BB66" s="73"/>
      <c r="BC66" s="73"/>
      <c r="BD66" s="73"/>
      <c r="BE66" s="59">
        <f t="shared" si="0"/>
        <v>3</v>
      </c>
      <c r="BF66" s="59">
        <v>2</v>
      </c>
      <c r="BG66" s="59">
        <v>0</v>
      </c>
      <c r="BH66" s="59">
        <v>5</v>
      </c>
      <c r="BN66" s="59" t="e">
        <f>AI66+AJ66+AL66+AK66+AO66+AM66+#REF!+AN66</f>
        <v>#REF!</v>
      </c>
      <c r="BO66" s="59">
        <f t="shared" si="15"/>
        <v>0</v>
      </c>
      <c r="BP66" s="59" t="e">
        <f>L66+#REF!</f>
        <v>#REF!</v>
      </c>
      <c r="BQ66" s="59" t="e">
        <f>#REF!+#REF!+AC66</f>
        <v>#REF!</v>
      </c>
      <c r="BR66" s="59">
        <f t="shared" si="16"/>
        <v>0</v>
      </c>
      <c r="BS66" s="59" t="e">
        <f>#REF!+#REF!+#REF!+#REF!+#REF!+#REF!+#REF!+#REF!+#REF!+#REF!</f>
        <v>#REF!</v>
      </c>
      <c r="BT66" s="59">
        <f t="shared" si="3"/>
        <v>0</v>
      </c>
      <c r="BU66" s="59">
        <f t="shared" si="4"/>
        <v>0</v>
      </c>
      <c r="BV66" s="59">
        <f t="shared" si="5"/>
        <v>0</v>
      </c>
      <c r="BW66" s="59">
        <f t="shared" si="6"/>
        <v>0</v>
      </c>
      <c r="BX66" s="59">
        <f t="shared" si="17"/>
        <v>0</v>
      </c>
      <c r="BZ66" s="59">
        <f t="shared" si="18"/>
        <v>0</v>
      </c>
      <c r="CB66" s="59" t="e">
        <f>AI66+AJ66+AB66+AL66+I66+AK66+#REF!+J66+AD66+AF66+AG66+L66+#REF!+M66+#REF!+#REF!+AO66+#REF!+AE66+AH66+#REF!+AM66+AC66+#REF!+O66+#REF!+AX66+#REF!+AN66+#REF!+#REF!+#REF!+#REF!+AY66+#REF!+K66</f>
        <v>#REF!</v>
      </c>
      <c r="CD66" s="59" t="e">
        <f t="shared" si="9"/>
        <v>#REF!</v>
      </c>
      <c r="CE66" s="59" t="e">
        <f t="shared" si="10"/>
        <v>#REF!</v>
      </c>
      <c r="CF66" s="59">
        <f t="shared" si="19"/>
        <v>0</v>
      </c>
      <c r="CH66" s="59" t="e">
        <f>AI66+AJ66+AL66+I66+AK66+J66+L66+#REF!+AM66+#REF!+AX66+AN66+AY66+K66</f>
        <v>#REF!</v>
      </c>
      <c r="CI66" s="59" t="e">
        <f>#REF!+AD66+AF66+AG66+#REF!+#REF!+AO66+#REF!+AH66+#REF!+AC66+O66+#REF!+#REF!+#REF!+#REF!+#REF!+#REF!+#REF!</f>
        <v>#REF!</v>
      </c>
      <c r="CJ66" s="59">
        <f t="shared" si="20"/>
        <v>0</v>
      </c>
      <c r="CL66" s="59">
        <f t="shared" si="21"/>
        <v>0</v>
      </c>
      <c r="CM66" s="59">
        <f t="shared" si="14"/>
        <v>0</v>
      </c>
    </row>
    <row r="67" spans="1:91" s="59" customFormat="1" ht="14.4" x14ac:dyDescent="0.3">
      <c r="A67" s="60" t="s">
        <v>267</v>
      </c>
      <c r="B67" s="60" t="s">
        <v>377</v>
      </c>
      <c r="C67" s="60" t="s">
        <v>417</v>
      </c>
      <c r="D67" s="60" t="s">
        <v>82</v>
      </c>
      <c r="E67" s="60">
        <v>43.71387</v>
      </c>
      <c r="F67" s="60">
        <v>-79.505919000000006</v>
      </c>
      <c r="G67" s="60">
        <v>7.4043136459389727</v>
      </c>
      <c r="H67" s="61">
        <v>43654</v>
      </c>
      <c r="I67" s="20">
        <v>0</v>
      </c>
      <c r="J67" s="20">
        <v>0</v>
      </c>
      <c r="K67" s="20">
        <v>0</v>
      </c>
      <c r="L67" s="20">
        <v>0</v>
      </c>
      <c r="M67" s="20">
        <v>1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0</v>
      </c>
      <c r="X67" s="20">
        <v>0</v>
      </c>
      <c r="Y67" s="20">
        <v>0</v>
      </c>
      <c r="Z67" s="20">
        <v>0</v>
      </c>
      <c r="AA67" s="20">
        <v>0</v>
      </c>
      <c r="AB67" s="20">
        <v>1</v>
      </c>
      <c r="AC67" s="20">
        <v>0</v>
      </c>
      <c r="AD67" s="20">
        <v>0</v>
      </c>
      <c r="AE67" s="20">
        <v>0</v>
      </c>
      <c r="AF67" s="20">
        <v>0</v>
      </c>
      <c r="AG67" s="20">
        <v>0</v>
      </c>
      <c r="AH67" s="20">
        <v>0</v>
      </c>
      <c r="AI67" s="20">
        <v>1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73"/>
      <c r="BA67" s="73"/>
      <c r="BB67" s="73"/>
      <c r="BC67" s="73"/>
      <c r="BD67" s="73"/>
      <c r="BE67" s="59">
        <f t="shared" si="0"/>
        <v>4</v>
      </c>
      <c r="BF67" s="59">
        <v>2</v>
      </c>
      <c r="BG67" s="59">
        <v>0</v>
      </c>
      <c r="BH67" s="59">
        <v>6</v>
      </c>
      <c r="BN67" s="59" t="e">
        <f>AI67+AJ67+AL67+AK67+AO67+AM67+#REF!+AN67</f>
        <v>#REF!</v>
      </c>
      <c r="BO67" s="59">
        <f t="shared" si="15"/>
        <v>0</v>
      </c>
      <c r="BP67" s="59" t="e">
        <f>L67+#REF!</f>
        <v>#REF!</v>
      </c>
      <c r="BQ67" s="59" t="e">
        <f>#REF!+#REF!+AC67</f>
        <v>#REF!</v>
      </c>
      <c r="BR67" s="59">
        <f t="shared" si="16"/>
        <v>0</v>
      </c>
      <c r="BS67" s="59" t="e">
        <f>#REF!+#REF!+#REF!+#REF!+#REF!+#REF!+#REF!+#REF!+#REF!+#REF!</f>
        <v>#REF!</v>
      </c>
      <c r="BT67" s="59">
        <f t="shared" si="3"/>
        <v>0</v>
      </c>
      <c r="BU67" s="59">
        <f t="shared" si="4"/>
        <v>0</v>
      </c>
      <c r="BV67" s="59">
        <f t="shared" si="5"/>
        <v>0</v>
      </c>
      <c r="BW67" s="59">
        <f t="shared" si="6"/>
        <v>0</v>
      </c>
      <c r="BX67" s="59">
        <f t="shared" si="17"/>
        <v>0</v>
      </c>
      <c r="BZ67" s="59">
        <f t="shared" si="18"/>
        <v>1</v>
      </c>
      <c r="CB67" s="59" t="e">
        <f>AI67+AJ67+AB67+AL67+I67+AK67+#REF!+J67+AD67+AF67+AG67+L67+#REF!+M67+#REF!+#REF!+AO67+#REF!+AE67+AH67+#REF!+AM67+AC67+#REF!+O67+#REF!+AX67+#REF!+AN67+#REF!+#REF!+#REF!+#REF!+AY67+#REF!+K67</f>
        <v>#REF!</v>
      </c>
      <c r="CD67" s="59" t="e">
        <f t="shared" si="9"/>
        <v>#REF!</v>
      </c>
      <c r="CE67" s="59" t="e">
        <f t="shared" si="10"/>
        <v>#REF!</v>
      </c>
      <c r="CF67" s="59">
        <f t="shared" si="19"/>
        <v>2</v>
      </c>
      <c r="CH67" s="59" t="e">
        <f>AI67+AJ67+AL67+I67+AK67+J67+L67+#REF!+AM67+#REF!+AX67+AN67+AY67+K67</f>
        <v>#REF!</v>
      </c>
      <c r="CI67" s="59" t="e">
        <f>#REF!+AD67+AF67+AG67+#REF!+#REF!+AO67+#REF!+AH67+#REF!+AC67+O67+#REF!+#REF!+#REF!+#REF!+#REF!+#REF!+#REF!</f>
        <v>#REF!</v>
      </c>
      <c r="CJ67" s="59">
        <f t="shared" si="20"/>
        <v>1</v>
      </c>
      <c r="CL67" s="59">
        <f t="shared" si="21"/>
        <v>1</v>
      </c>
      <c r="CM67" s="59">
        <f t="shared" si="14"/>
        <v>0</v>
      </c>
    </row>
    <row r="68" spans="1:91" s="59" customFormat="1" ht="14.4" x14ac:dyDescent="0.3">
      <c r="A68" s="60" t="s">
        <v>267</v>
      </c>
      <c r="B68" s="60" t="s">
        <v>377</v>
      </c>
      <c r="C68" s="60" t="s">
        <v>417</v>
      </c>
      <c r="D68" s="60" t="s">
        <v>83</v>
      </c>
      <c r="E68" s="60">
        <v>43.71387</v>
      </c>
      <c r="F68" s="60">
        <v>-79.505919000000006</v>
      </c>
      <c r="G68" s="60">
        <v>7.4043136459389727</v>
      </c>
      <c r="H68" s="61">
        <v>43654</v>
      </c>
      <c r="I68" s="20">
        <v>0</v>
      </c>
      <c r="J68" s="20">
        <v>0</v>
      </c>
      <c r="K68" s="20">
        <v>0</v>
      </c>
      <c r="L68" s="20">
        <v>1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20">
        <v>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20">
        <v>0</v>
      </c>
      <c r="AW68" s="20">
        <v>0</v>
      </c>
      <c r="AX68" s="20">
        <v>0</v>
      </c>
      <c r="AY68" s="20">
        <v>0</v>
      </c>
      <c r="AZ68" s="73"/>
      <c r="BA68" s="73"/>
      <c r="BB68" s="73"/>
      <c r="BC68" s="73"/>
      <c r="BD68" s="73"/>
      <c r="BE68" s="59">
        <f t="shared" si="0"/>
        <v>1</v>
      </c>
      <c r="BF68" s="59">
        <v>3</v>
      </c>
      <c r="BG68" s="59">
        <v>0</v>
      </c>
      <c r="BH68" s="59">
        <v>4</v>
      </c>
      <c r="BJ68" s="59" t="s">
        <v>149</v>
      </c>
      <c r="BN68" s="59" t="e">
        <f>AI68+AJ68+AL68+AK68+AO68+AM68+#REF!+AN68</f>
        <v>#REF!</v>
      </c>
      <c r="BO68" s="59">
        <f t="shared" si="15"/>
        <v>0</v>
      </c>
      <c r="BP68" s="59" t="e">
        <f>L68+#REF!</f>
        <v>#REF!</v>
      </c>
      <c r="BQ68" s="59" t="e">
        <f>#REF!+#REF!+AC68</f>
        <v>#REF!</v>
      </c>
      <c r="BR68" s="59">
        <f t="shared" si="16"/>
        <v>0</v>
      </c>
      <c r="BS68" s="59" t="e">
        <f>#REF!+#REF!+#REF!+#REF!+#REF!+#REF!+#REF!+#REF!+#REF!+#REF!</f>
        <v>#REF!</v>
      </c>
      <c r="BT68" s="59">
        <f t="shared" si="3"/>
        <v>0</v>
      </c>
      <c r="BU68" s="59">
        <f t="shared" si="4"/>
        <v>0</v>
      </c>
      <c r="BV68" s="59">
        <f t="shared" si="5"/>
        <v>0</v>
      </c>
      <c r="BW68" s="59">
        <f t="shared" si="6"/>
        <v>0</v>
      </c>
      <c r="BX68" s="59">
        <f t="shared" si="17"/>
        <v>0</v>
      </c>
      <c r="BZ68" s="59">
        <f t="shared" si="18"/>
        <v>0</v>
      </c>
      <c r="CB68" s="59" t="e">
        <f>AI68+AJ68+AB68+AL68+I68+AK68+#REF!+J68+AD68+AF68+AG68+L68+#REF!+M68+#REF!+#REF!+AO68+#REF!+AE68+AH68+#REF!+AM68+AC68+#REF!+O68+#REF!+AX68+#REF!+AN68+#REF!+#REF!+#REF!+#REF!+AY68+#REF!+K68</f>
        <v>#REF!</v>
      </c>
      <c r="CD68" s="59" t="e">
        <f t="shared" si="9"/>
        <v>#REF!</v>
      </c>
      <c r="CE68" s="59" t="e">
        <f t="shared" si="10"/>
        <v>#REF!</v>
      </c>
      <c r="CF68" s="59">
        <f t="shared" si="19"/>
        <v>0</v>
      </c>
      <c r="CH68" s="59" t="e">
        <f>AI68+AJ68+AL68+I68+AK68+J68+L68+#REF!+AM68+#REF!+AX68+AN68+AY68+K68</f>
        <v>#REF!</v>
      </c>
      <c r="CI68" s="59" t="e">
        <f>#REF!+AD68+AF68+AG68+#REF!+#REF!+AO68+#REF!+AH68+#REF!+AC68+O68+#REF!+#REF!+#REF!+#REF!+#REF!+#REF!+#REF!</f>
        <v>#REF!</v>
      </c>
      <c r="CJ68" s="59">
        <f t="shared" si="20"/>
        <v>0</v>
      </c>
      <c r="CL68" s="59">
        <f t="shared" si="21"/>
        <v>0</v>
      </c>
      <c r="CM68" s="59">
        <f t="shared" si="14"/>
        <v>0</v>
      </c>
    </row>
    <row r="69" spans="1:91" s="59" customFormat="1" ht="14.4" x14ac:dyDescent="0.3">
      <c r="A69" s="60" t="s">
        <v>271</v>
      </c>
      <c r="B69" s="60" t="s">
        <v>378</v>
      </c>
      <c r="C69" s="60" t="s">
        <v>417</v>
      </c>
      <c r="D69" s="60" t="s">
        <v>79</v>
      </c>
      <c r="E69" s="60">
        <v>43.713092000000003</v>
      </c>
      <c r="F69" s="60">
        <v>-79.515598999999995</v>
      </c>
      <c r="G69" s="60">
        <v>7.7894790881923477</v>
      </c>
      <c r="H69" s="61">
        <v>43654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  <c r="AE69" s="20">
        <v>0</v>
      </c>
      <c r="AF69" s="20">
        <v>0</v>
      </c>
      <c r="AG69" s="20">
        <v>0</v>
      </c>
      <c r="AH69" s="20">
        <v>0</v>
      </c>
      <c r="AI69" s="20">
        <v>0</v>
      </c>
      <c r="AJ69" s="20">
        <v>0</v>
      </c>
      <c r="AK69" s="20">
        <v>0</v>
      </c>
      <c r="AL69" s="20">
        <v>1</v>
      </c>
      <c r="AM69" s="20">
        <v>0</v>
      </c>
      <c r="AN69" s="20">
        <v>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20">
        <v>2</v>
      </c>
      <c r="AW69" s="20">
        <v>0</v>
      </c>
      <c r="AX69" s="20">
        <v>0</v>
      </c>
      <c r="AY69" s="20">
        <v>0</v>
      </c>
      <c r="AZ69" s="73"/>
      <c r="BA69" s="73"/>
      <c r="BB69" s="73"/>
      <c r="BC69" s="73"/>
      <c r="BD69" s="73"/>
      <c r="BE69" s="59">
        <f t="shared" ref="BE69:BE132" si="22">BH69-SUM(BF69:BG69)</f>
        <v>4</v>
      </c>
      <c r="BF69" s="59">
        <v>2</v>
      </c>
      <c r="BG69" s="59">
        <v>0</v>
      </c>
      <c r="BH69" s="59">
        <v>6</v>
      </c>
      <c r="BJ69" s="59" t="s">
        <v>151</v>
      </c>
      <c r="BN69" s="59" t="e">
        <f>AI69+AJ69+AL69+AK69+AO69+AM69+#REF!+AN69</f>
        <v>#REF!</v>
      </c>
      <c r="BO69" s="59">
        <f t="shared" ref="BO69:BO100" si="23" xml:space="preserve"> AD69+AE69</f>
        <v>0</v>
      </c>
      <c r="BP69" s="59" t="e">
        <f>L69+#REF!</f>
        <v>#REF!</v>
      </c>
      <c r="BQ69" s="59" t="e">
        <f>#REF!+#REF!+AC69</f>
        <v>#REF!</v>
      </c>
      <c r="BR69" s="59">
        <f t="shared" ref="BR69:BR100" si="24">I69+J69+K69</f>
        <v>0</v>
      </c>
      <c r="BS69" s="59" t="e">
        <f>#REF!+#REF!+#REF!+#REF!+#REF!+#REF!+#REF!+#REF!+#REF!+#REF!</f>
        <v>#REF!</v>
      </c>
      <c r="BT69" s="59">
        <f t="shared" ref="BT69:BT132" si="25" xml:space="preserve"> AP69+AU69+AT69</f>
        <v>0</v>
      </c>
      <c r="BU69" s="59">
        <f t="shared" ref="BU69:BU132" si="26" xml:space="preserve"> AS69+AR69</f>
        <v>0</v>
      </c>
      <c r="BV69" s="59">
        <f t="shared" ref="BV69:BV132" si="27">AQ69+AR69+AS69</f>
        <v>0</v>
      </c>
      <c r="BW69" s="59">
        <f t="shared" ref="BW69:BW132" si="28">BT69+BV69</f>
        <v>0</v>
      </c>
      <c r="BX69" s="59">
        <f t="shared" ref="BX69:BX100" si="29">AF69+AG69+AH69</f>
        <v>0</v>
      </c>
      <c r="BZ69" s="59">
        <f t="shared" ref="BZ69:BZ100" si="30">SUM(AI69:AW69)</f>
        <v>3</v>
      </c>
      <c r="CB69" s="59" t="e">
        <f>AI69+AJ69+AB69+AL69+I69+AK69+#REF!+J69+AD69+AF69+AG69+L69+#REF!+M69+#REF!+#REF!+AO69+#REF!+AE69+AH69+#REF!+AM69+AC69+#REF!+O69+#REF!+AX69+#REF!+AN69+#REF!+#REF!+#REF!+#REF!+AY69+#REF!+K69</f>
        <v>#REF!</v>
      </c>
      <c r="CD69" s="59" t="e">
        <f t="shared" ref="CD69:CD132" si="31">CH69+AV69+AP69+AU69</f>
        <v>#REF!</v>
      </c>
      <c r="CE69" s="59" t="e">
        <f t="shared" ref="CE69:CE132" si="32">CI69+AS69+AT69+AR69</f>
        <v>#REF!</v>
      </c>
      <c r="CF69" s="59">
        <f t="shared" ref="CF69:CF100" si="33">CJ69+AQ69+M69+AW69+N69</f>
        <v>0</v>
      </c>
      <c r="CH69" s="59" t="e">
        <f>AI69+AJ69+AL69+I69+AK69+J69+L69+#REF!+AM69+#REF!+AX69+AN69+AY69+K69</f>
        <v>#REF!</v>
      </c>
      <c r="CI69" s="59" t="e">
        <f>#REF!+AD69+AF69+AG69+#REF!+#REF!+AO69+#REF!+AH69+#REF!+AC69+O69+#REF!+#REF!+#REF!+#REF!+#REF!+#REF!+#REF!</f>
        <v>#REF!</v>
      </c>
      <c r="CJ69" s="59">
        <f t="shared" ref="CJ69:CJ100" si="34">AB69+AE69</f>
        <v>0</v>
      </c>
      <c r="CL69" s="59">
        <f t="shared" ref="CL69:CL100" si="35" xml:space="preserve"> COUNTIF(BN69:BX69, "&gt;0") + COUNTIF(AR69, "&gt;0") + COUNTIF(N69, "&gt;0") + COUNTIF(AW69, "&gt;0") + COUNTIF(AV69, "&gt;0") + COUNTIF(AS69, "&gt;0") + COUNTIF(AQ69,"&gt;0") + COUNTIF(AX69,"&gt;0") + COUNTIF(AU69,"&gt;0") + COUNTIF(AT69,"&gt;0") + COUNTIF(AP69,"&gt;0") + COUNTIF(AY69,"&gt;0") + COUNTIF(O69,"&gt;0") + COUNTIF(M69, "&gt;0")</f>
        <v>1</v>
      </c>
      <c r="CM69" s="59">
        <f t="shared" ref="CM69:CM132" si="36" xml:space="preserve"> COUNTIF(BN69:BX69, "&gt;0")</f>
        <v>0</v>
      </c>
    </row>
    <row r="70" spans="1:91" s="59" customFormat="1" ht="14.4" x14ac:dyDescent="0.3">
      <c r="A70" s="60" t="s">
        <v>271</v>
      </c>
      <c r="B70" s="60" t="s">
        <v>378</v>
      </c>
      <c r="C70" s="60" t="s">
        <v>417</v>
      </c>
      <c r="D70" s="60" t="s">
        <v>82</v>
      </c>
      <c r="E70" s="60">
        <v>43.713092000000003</v>
      </c>
      <c r="F70" s="60">
        <v>-79.515598999999995</v>
      </c>
      <c r="G70" s="60">
        <v>7.7894790881923477</v>
      </c>
      <c r="H70" s="61">
        <v>43654</v>
      </c>
      <c r="I70" s="20">
        <v>0</v>
      </c>
      <c r="J70" s="20">
        <v>0</v>
      </c>
      <c r="K70" s="20">
        <v>0</v>
      </c>
      <c r="L70" s="20">
        <v>2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0</v>
      </c>
      <c r="AA70" s="20">
        <v>0</v>
      </c>
      <c r="AB70" s="20">
        <v>0</v>
      </c>
      <c r="AC70" s="20">
        <v>0</v>
      </c>
      <c r="AD70" s="20">
        <v>0</v>
      </c>
      <c r="AE70" s="20">
        <v>0</v>
      </c>
      <c r="AF70" s="20">
        <v>0</v>
      </c>
      <c r="AG70" s="20">
        <v>0</v>
      </c>
      <c r="AH70" s="20">
        <v>0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20">
        <v>0</v>
      </c>
      <c r="AO70" s="20">
        <v>1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20">
        <v>0</v>
      </c>
      <c r="AW70" s="20">
        <v>0</v>
      </c>
      <c r="AX70" s="20">
        <v>0</v>
      </c>
      <c r="AY70" s="20">
        <v>0</v>
      </c>
      <c r="AZ70" s="73"/>
      <c r="BA70" s="73"/>
      <c r="BB70" s="73"/>
      <c r="BC70" s="73"/>
      <c r="BD70" s="73"/>
      <c r="BE70" s="59">
        <f t="shared" si="22"/>
        <v>2</v>
      </c>
      <c r="BF70" s="59">
        <v>3</v>
      </c>
      <c r="BG70" s="59">
        <v>0</v>
      </c>
      <c r="BH70" s="59">
        <v>5</v>
      </c>
      <c r="BJ70" s="59" t="s">
        <v>152</v>
      </c>
      <c r="BN70" s="59" t="e">
        <f>AI70+AJ70+AL70+AK70+AO70+AM70+#REF!+AN70</f>
        <v>#REF!</v>
      </c>
      <c r="BO70" s="59">
        <f t="shared" si="23"/>
        <v>0</v>
      </c>
      <c r="BP70" s="59" t="e">
        <f>L70+#REF!</f>
        <v>#REF!</v>
      </c>
      <c r="BQ70" s="59" t="e">
        <f>#REF!+#REF!+AC70</f>
        <v>#REF!</v>
      </c>
      <c r="BR70" s="59">
        <f t="shared" si="24"/>
        <v>0</v>
      </c>
      <c r="BS70" s="59" t="e">
        <f>#REF!+#REF!+#REF!+#REF!+#REF!+#REF!+#REF!+#REF!+#REF!+#REF!</f>
        <v>#REF!</v>
      </c>
      <c r="BT70" s="59">
        <f t="shared" si="25"/>
        <v>0</v>
      </c>
      <c r="BU70" s="59">
        <f t="shared" si="26"/>
        <v>0</v>
      </c>
      <c r="BV70" s="59">
        <f t="shared" si="27"/>
        <v>0</v>
      </c>
      <c r="BW70" s="59">
        <f t="shared" si="28"/>
        <v>0</v>
      </c>
      <c r="BX70" s="59">
        <f t="shared" si="29"/>
        <v>0</v>
      </c>
      <c r="BZ70" s="59">
        <f t="shared" si="30"/>
        <v>1</v>
      </c>
      <c r="CB70" s="59" t="e">
        <f>AI70+AJ70+AB70+AL70+I70+AK70+#REF!+J70+AD70+AF70+AG70+L70+#REF!+M70+#REF!+#REF!+AO70+#REF!+AE70+AH70+#REF!+AM70+AC70+#REF!+O70+#REF!+AX70+#REF!+AN70+#REF!+#REF!+#REF!+#REF!+AY70+#REF!+K70</f>
        <v>#REF!</v>
      </c>
      <c r="CD70" s="59" t="e">
        <f t="shared" si="31"/>
        <v>#REF!</v>
      </c>
      <c r="CE70" s="59" t="e">
        <f t="shared" si="32"/>
        <v>#REF!</v>
      </c>
      <c r="CF70" s="59">
        <f t="shared" si="33"/>
        <v>0</v>
      </c>
      <c r="CH70" s="59" t="e">
        <f>AI70+AJ70+AL70+I70+AK70+J70+L70+#REF!+AM70+#REF!+AX70+AN70+AY70+K70</f>
        <v>#REF!</v>
      </c>
      <c r="CI70" s="59" t="e">
        <f>#REF!+AD70+AF70+AG70+#REF!+#REF!+AO70+#REF!+AH70+#REF!+AC70+O70+#REF!+#REF!+#REF!+#REF!+#REF!+#REF!+#REF!</f>
        <v>#REF!</v>
      </c>
      <c r="CJ70" s="59">
        <f t="shared" si="34"/>
        <v>0</v>
      </c>
      <c r="CL70" s="59">
        <f t="shared" si="35"/>
        <v>0</v>
      </c>
      <c r="CM70" s="59">
        <f t="shared" si="36"/>
        <v>0</v>
      </c>
    </row>
    <row r="71" spans="1:91" s="59" customFormat="1" ht="14.4" x14ac:dyDescent="0.3">
      <c r="A71" s="60" t="s">
        <v>271</v>
      </c>
      <c r="B71" s="60" t="s">
        <v>378</v>
      </c>
      <c r="C71" s="60" t="s">
        <v>417</v>
      </c>
      <c r="D71" s="60" t="s">
        <v>83</v>
      </c>
      <c r="E71" s="60">
        <v>43.713092000000003</v>
      </c>
      <c r="F71" s="60">
        <v>-79.515598999999995</v>
      </c>
      <c r="G71" s="60">
        <v>7.7894790881923477</v>
      </c>
      <c r="H71" s="61">
        <v>43654</v>
      </c>
      <c r="I71" s="20">
        <v>0</v>
      </c>
      <c r="J71" s="20">
        <v>0</v>
      </c>
      <c r="K71" s="20">
        <v>0</v>
      </c>
      <c r="L71" s="20">
        <v>0</v>
      </c>
      <c r="M71" s="20">
        <v>0</v>
      </c>
      <c r="N71" s="20">
        <v>0</v>
      </c>
      <c r="O71" s="20">
        <v>0</v>
      </c>
      <c r="P71" s="20">
        <v>0</v>
      </c>
      <c r="Q71" s="20">
        <v>0</v>
      </c>
      <c r="R71" s="20">
        <v>0</v>
      </c>
      <c r="S71" s="20">
        <v>0</v>
      </c>
      <c r="T71" s="20">
        <v>0</v>
      </c>
      <c r="U71" s="20">
        <v>1</v>
      </c>
      <c r="V71" s="20">
        <v>0</v>
      </c>
      <c r="W71" s="20">
        <v>0</v>
      </c>
      <c r="X71" s="20">
        <v>0</v>
      </c>
      <c r="Y71" s="20">
        <v>0</v>
      </c>
      <c r="Z71" s="20">
        <v>0</v>
      </c>
      <c r="AA71" s="20">
        <v>0</v>
      </c>
      <c r="AB71" s="20">
        <v>0</v>
      </c>
      <c r="AC71" s="20">
        <v>0</v>
      </c>
      <c r="AD71" s="20">
        <v>0</v>
      </c>
      <c r="AE71" s="20">
        <v>0</v>
      </c>
      <c r="AF71" s="20">
        <v>0</v>
      </c>
      <c r="AG71" s="20">
        <v>0</v>
      </c>
      <c r="AH71" s="20">
        <v>0</v>
      </c>
      <c r="AI71" s="20">
        <v>0</v>
      </c>
      <c r="AJ71" s="20">
        <v>0</v>
      </c>
      <c r="AK71" s="20">
        <v>0</v>
      </c>
      <c r="AL71" s="20">
        <v>1</v>
      </c>
      <c r="AM71" s="20">
        <v>0</v>
      </c>
      <c r="AN71" s="20">
        <v>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20">
        <v>0</v>
      </c>
      <c r="AW71" s="20">
        <v>0</v>
      </c>
      <c r="AX71" s="20">
        <v>0</v>
      </c>
      <c r="AY71" s="20">
        <v>0</v>
      </c>
      <c r="AZ71" s="73"/>
      <c r="BA71" s="73"/>
      <c r="BB71" s="73"/>
      <c r="BC71" s="73"/>
      <c r="BD71" s="73"/>
      <c r="BE71" s="59">
        <f t="shared" si="22"/>
        <v>1</v>
      </c>
      <c r="BF71" s="59">
        <v>3</v>
      </c>
      <c r="BG71" s="59">
        <v>0</v>
      </c>
      <c r="BH71" s="59">
        <v>4</v>
      </c>
      <c r="BN71" s="59" t="e">
        <f>AI71+AJ71+AL71+AK71+AO71+AM71+#REF!+AN71</f>
        <v>#REF!</v>
      </c>
      <c r="BO71" s="59">
        <f t="shared" si="23"/>
        <v>0</v>
      </c>
      <c r="BP71" s="59" t="e">
        <f>L71+#REF!</f>
        <v>#REF!</v>
      </c>
      <c r="BQ71" s="59" t="e">
        <f>#REF!+#REF!+AC71</f>
        <v>#REF!</v>
      </c>
      <c r="BR71" s="59">
        <f t="shared" si="24"/>
        <v>0</v>
      </c>
      <c r="BS71" s="59" t="e">
        <f>#REF!+#REF!+#REF!+#REF!+#REF!+#REF!+#REF!+#REF!+#REF!+#REF!</f>
        <v>#REF!</v>
      </c>
      <c r="BT71" s="59">
        <f t="shared" si="25"/>
        <v>0</v>
      </c>
      <c r="BU71" s="59">
        <f t="shared" si="26"/>
        <v>0</v>
      </c>
      <c r="BV71" s="59">
        <f t="shared" si="27"/>
        <v>0</v>
      </c>
      <c r="BW71" s="59">
        <f t="shared" si="28"/>
        <v>0</v>
      </c>
      <c r="BX71" s="59">
        <f t="shared" si="29"/>
        <v>0</v>
      </c>
      <c r="BZ71" s="59">
        <f t="shared" si="30"/>
        <v>1</v>
      </c>
      <c r="CB71" s="59" t="e">
        <f>AI71+AJ71+AB71+AL71+I71+AK71+#REF!+J71+AD71+AF71+AG71+L71+#REF!+M71+#REF!+#REF!+AO71+#REF!+AE71+AH71+#REF!+AM71+AC71+#REF!+O71+#REF!+AX71+#REF!+AN71+#REF!+#REF!+#REF!+#REF!+AY71+#REF!+K71</f>
        <v>#REF!</v>
      </c>
      <c r="CD71" s="59" t="e">
        <f t="shared" si="31"/>
        <v>#REF!</v>
      </c>
      <c r="CE71" s="59" t="e">
        <f t="shared" si="32"/>
        <v>#REF!</v>
      </c>
      <c r="CF71" s="59">
        <f t="shared" si="33"/>
        <v>0</v>
      </c>
      <c r="CH71" s="59" t="e">
        <f>AI71+AJ71+AL71+I71+AK71+J71+L71+#REF!+AM71+#REF!+AX71+AN71+AY71+K71</f>
        <v>#REF!</v>
      </c>
      <c r="CI71" s="59" t="e">
        <f>#REF!+AD71+AF71+AG71+#REF!+#REF!+AO71+#REF!+AH71+#REF!+AC71+O71+#REF!+#REF!+#REF!+#REF!+#REF!+#REF!+#REF!</f>
        <v>#REF!</v>
      </c>
      <c r="CJ71" s="59">
        <f t="shared" si="34"/>
        <v>0</v>
      </c>
      <c r="CL71" s="59">
        <f t="shared" si="35"/>
        <v>0</v>
      </c>
      <c r="CM71" s="59">
        <f t="shared" si="36"/>
        <v>0</v>
      </c>
    </row>
    <row r="72" spans="1:91" s="59" customFormat="1" ht="14.4" x14ac:dyDescent="0.3">
      <c r="A72" s="60" t="s">
        <v>281</v>
      </c>
      <c r="B72" s="60" t="s">
        <v>379</v>
      </c>
      <c r="C72" s="60" t="s">
        <v>416</v>
      </c>
      <c r="D72" s="60" t="s">
        <v>79</v>
      </c>
      <c r="E72" s="60">
        <v>43.358911999999997</v>
      </c>
      <c r="F72" s="60">
        <v>-80.043032999999994</v>
      </c>
      <c r="G72" s="60">
        <v>39.028505357466301</v>
      </c>
      <c r="H72" s="61">
        <v>43656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20">
        <v>0</v>
      </c>
      <c r="O72" s="20">
        <v>0</v>
      </c>
      <c r="P72" s="20">
        <v>0</v>
      </c>
      <c r="Q72" s="20">
        <v>0</v>
      </c>
      <c r="R72" s="20">
        <v>0</v>
      </c>
      <c r="S72" s="20">
        <v>0</v>
      </c>
      <c r="T72" s="20">
        <v>0</v>
      </c>
      <c r="U72" s="20">
        <v>0</v>
      </c>
      <c r="V72" s="20">
        <v>0</v>
      </c>
      <c r="W72" s="20">
        <v>0</v>
      </c>
      <c r="X72" s="20">
        <v>0</v>
      </c>
      <c r="Y72" s="20">
        <v>0</v>
      </c>
      <c r="Z72" s="20">
        <v>0</v>
      </c>
      <c r="AA72" s="20">
        <v>0</v>
      </c>
      <c r="AB72" s="20">
        <v>2</v>
      </c>
      <c r="AC72" s="20">
        <v>0</v>
      </c>
      <c r="AD72" s="20">
        <v>0</v>
      </c>
      <c r="AE72" s="20">
        <v>0</v>
      </c>
      <c r="AF72" s="20">
        <v>0</v>
      </c>
      <c r="AG72" s="20">
        <v>0</v>
      </c>
      <c r="AH72" s="20">
        <v>0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20">
        <v>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20">
        <v>0</v>
      </c>
      <c r="AW72" s="20">
        <v>0</v>
      </c>
      <c r="AX72" s="20">
        <v>0</v>
      </c>
      <c r="AY72" s="20">
        <v>0</v>
      </c>
      <c r="AZ72" s="73"/>
      <c r="BA72" s="73"/>
      <c r="BB72" s="73"/>
      <c r="BC72" s="73"/>
      <c r="BD72" s="73"/>
      <c r="BE72" s="59">
        <f t="shared" si="22"/>
        <v>2</v>
      </c>
      <c r="BF72" s="59">
        <v>2</v>
      </c>
      <c r="BG72" s="59">
        <v>0</v>
      </c>
      <c r="BH72" s="59">
        <v>4</v>
      </c>
      <c r="BN72" s="59" t="e">
        <f>AI72+AJ72+AL72+AK72+AO72+AM72+#REF!+AN72</f>
        <v>#REF!</v>
      </c>
      <c r="BO72" s="59">
        <f t="shared" si="23"/>
        <v>0</v>
      </c>
      <c r="BP72" s="59" t="e">
        <f>L72+#REF!</f>
        <v>#REF!</v>
      </c>
      <c r="BQ72" s="59" t="e">
        <f>#REF!+#REF!+AC72</f>
        <v>#REF!</v>
      </c>
      <c r="BR72" s="59">
        <f t="shared" si="24"/>
        <v>0</v>
      </c>
      <c r="BS72" s="59" t="e">
        <f>#REF!+#REF!+#REF!+#REF!+#REF!+#REF!+#REF!+#REF!+#REF!+#REF!</f>
        <v>#REF!</v>
      </c>
      <c r="BT72" s="59">
        <f t="shared" si="25"/>
        <v>0</v>
      </c>
      <c r="BU72" s="59">
        <f t="shared" si="26"/>
        <v>0</v>
      </c>
      <c r="BV72" s="59">
        <f t="shared" si="27"/>
        <v>0</v>
      </c>
      <c r="BW72" s="59">
        <f t="shared" si="28"/>
        <v>0</v>
      </c>
      <c r="BX72" s="59">
        <f t="shared" si="29"/>
        <v>0</v>
      </c>
      <c r="BZ72" s="59">
        <f t="shared" si="30"/>
        <v>0</v>
      </c>
      <c r="CB72" s="59" t="e">
        <f>AI72+AJ72+AB72+AL72+I72+AK72+#REF!+J72+AD72+AF72+AG72+L72+#REF!+M72+#REF!+#REF!+AO72+#REF!+AE72+AH72+#REF!+AM72+AC72+#REF!+O72+#REF!+AX72+#REF!+AN72+#REF!+#REF!+#REF!+#REF!+AY72+#REF!+K72</f>
        <v>#REF!</v>
      </c>
      <c r="CD72" s="59" t="e">
        <f t="shared" si="31"/>
        <v>#REF!</v>
      </c>
      <c r="CE72" s="59" t="e">
        <f t="shared" si="32"/>
        <v>#REF!</v>
      </c>
      <c r="CF72" s="59">
        <f t="shared" si="33"/>
        <v>2</v>
      </c>
      <c r="CH72" s="59" t="e">
        <f>AI72+AJ72+AL72+I72+AK72+J72+L72+#REF!+AM72+#REF!+AX72+AN72+AY72+K72</f>
        <v>#REF!</v>
      </c>
      <c r="CI72" s="59" t="e">
        <f>#REF!+AD72+AF72+AG72+#REF!+#REF!+AO72+#REF!+AH72+#REF!+AC72+O72+#REF!+#REF!+#REF!+#REF!+#REF!+#REF!+#REF!</f>
        <v>#REF!</v>
      </c>
      <c r="CJ72" s="59">
        <f t="shared" si="34"/>
        <v>2</v>
      </c>
      <c r="CL72" s="59">
        <f t="shared" si="35"/>
        <v>0</v>
      </c>
      <c r="CM72" s="59">
        <f t="shared" si="36"/>
        <v>0</v>
      </c>
    </row>
    <row r="73" spans="1:91" s="59" customFormat="1" ht="14.4" x14ac:dyDescent="0.3">
      <c r="A73" s="60" t="s">
        <v>281</v>
      </c>
      <c r="B73" s="60" t="s">
        <v>379</v>
      </c>
      <c r="C73" s="60" t="s">
        <v>416</v>
      </c>
      <c r="D73" s="60" t="s">
        <v>82</v>
      </c>
      <c r="E73" s="60">
        <v>43.358911999999997</v>
      </c>
      <c r="F73" s="60">
        <v>-80.043032999999994</v>
      </c>
      <c r="G73" s="60">
        <v>39.028505357466301</v>
      </c>
      <c r="H73" s="61">
        <v>43656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  <c r="U73" s="20">
        <v>0</v>
      </c>
      <c r="V73" s="20">
        <v>0</v>
      </c>
      <c r="W73" s="20">
        <v>0</v>
      </c>
      <c r="X73" s="20">
        <v>0</v>
      </c>
      <c r="Y73" s="20">
        <v>0</v>
      </c>
      <c r="Z73" s="20">
        <v>0</v>
      </c>
      <c r="AA73" s="20">
        <v>0</v>
      </c>
      <c r="AB73" s="20">
        <v>1</v>
      </c>
      <c r="AC73" s="20">
        <v>0</v>
      </c>
      <c r="AD73" s="20">
        <v>0</v>
      </c>
      <c r="AE73" s="20">
        <v>0</v>
      </c>
      <c r="AF73" s="20">
        <v>0</v>
      </c>
      <c r="AG73" s="20">
        <v>0</v>
      </c>
      <c r="AH73" s="20">
        <v>0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20">
        <v>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20">
        <v>0</v>
      </c>
      <c r="AW73" s="20">
        <v>0</v>
      </c>
      <c r="AX73" s="20">
        <v>0</v>
      </c>
      <c r="AY73" s="20">
        <v>0</v>
      </c>
      <c r="AZ73" s="73"/>
      <c r="BA73" s="73"/>
      <c r="BB73" s="73"/>
      <c r="BC73" s="73"/>
      <c r="BD73" s="73"/>
      <c r="BE73" s="59">
        <f t="shared" si="22"/>
        <v>1</v>
      </c>
      <c r="BF73" s="59">
        <v>2</v>
      </c>
      <c r="BG73" s="59">
        <v>0</v>
      </c>
      <c r="BH73" s="59">
        <v>3</v>
      </c>
      <c r="BN73" s="59" t="e">
        <f>AI73+AJ73+AL73+AK73+AO73+AM73+#REF!+AN73</f>
        <v>#REF!</v>
      </c>
      <c r="BO73" s="59">
        <f t="shared" si="23"/>
        <v>0</v>
      </c>
      <c r="BP73" s="59" t="e">
        <f>L73+#REF!</f>
        <v>#REF!</v>
      </c>
      <c r="BQ73" s="59" t="e">
        <f>#REF!+#REF!+AC73</f>
        <v>#REF!</v>
      </c>
      <c r="BR73" s="59">
        <f t="shared" si="24"/>
        <v>0</v>
      </c>
      <c r="BS73" s="59" t="e">
        <f>#REF!+#REF!+#REF!+#REF!+#REF!+#REF!+#REF!+#REF!+#REF!+#REF!</f>
        <v>#REF!</v>
      </c>
      <c r="BT73" s="59">
        <f t="shared" si="25"/>
        <v>0</v>
      </c>
      <c r="BU73" s="59">
        <f t="shared" si="26"/>
        <v>0</v>
      </c>
      <c r="BV73" s="59">
        <f t="shared" si="27"/>
        <v>0</v>
      </c>
      <c r="BW73" s="59">
        <f t="shared" si="28"/>
        <v>0</v>
      </c>
      <c r="BX73" s="59">
        <f t="shared" si="29"/>
        <v>0</v>
      </c>
      <c r="BZ73" s="59">
        <f t="shared" si="30"/>
        <v>0</v>
      </c>
      <c r="CB73" s="59" t="e">
        <f>AI73+AJ73+AB73+AL73+I73+AK73+#REF!+J73+AD73+AF73+AG73+L73+#REF!+M73+#REF!+#REF!+AO73+#REF!+AE73+AH73+#REF!+AM73+AC73+#REF!+O73+#REF!+AX73+#REF!+AN73+#REF!+#REF!+#REF!+#REF!+AY73+#REF!+K73</f>
        <v>#REF!</v>
      </c>
      <c r="CD73" s="59" t="e">
        <f t="shared" si="31"/>
        <v>#REF!</v>
      </c>
      <c r="CE73" s="59" t="e">
        <f t="shared" si="32"/>
        <v>#REF!</v>
      </c>
      <c r="CF73" s="59">
        <f t="shared" si="33"/>
        <v>1</v>
      </c>
      <c r="CH73" s="59" t="e">
        <f>AI73+AJ73+AL73+I73+AK73+J73+L73+#REF!+AM73+#REF!+AX73+AN73+AY73+K73</f>
        <v>#REF!</v>
      </c>
      <c r="CI73" s="59" t="e">
        <f>#REF!+AD73+AF73+AG73+#REF!+#REF!+AO73+#REF!+AH73+#REF!+AC73+O73+#REF!+#REF!+#REF!+#REF!+#REF!+#REF!+#REF!</f>
        <v>#REF!</v>
      </c>
      <c r="CJ73" s="59">
        <f t="shared" si="34"/>
        <v>1</v>
      </c>
      <c r="CL73" s="59">
        <f t="shared" si="35"/>
        <v>0</v>
      </c>
      <c r="CM73" s="59">
        <f t="shared" si="36"/>
        <v>0</v>
      </c>
    </row>
    <row r="74" spans="1:91" s="59" customFormat="1" ht="14.4" x14ac:dyDescent="0.3">
      <c r="A74" s="60" t="s">
        <v>281</v>
      </c>
      <c r="B74" s="60" t="s">
        <v>379</v>
      </c>
      <c r="C74" s="60" t="s">
        <v>416</v>
      </c>
      <c r="D74" s="60" t="s">
        <v>83</v>
      </c>
      <c r="E74" s="60">
        <v>43.358911999999997</v>
      </c>
      <c r="F74" s="60">
        <v>-80.043032999999994</v>
      </c>
      <c r="G74" s="60">
        <v>39.028505357466301</v>
      </c>
      <c r="H74" s="61">
        <v>43656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20">
        <v>0</v>
      </c>
      <c r="O74" s="20">
        <v>0</v>
      </c>
      <c r="P74" s="20">
        <v>0</v>
      </c>
      <c r="Q74" s="20">
        <v>0</v>
      </c>
      <c r="R74" s="20">
        <v>0</v>
      </c>
      <c r="S74" s="20">
        <v>0</v>
      </c>
      <c r="T74" s="20">
        <v>0</v>
      </c>
      <c r="U74" s="20">
        <v>0</v>
      </c>
      <c r="V74" s="20">
        <v>0</v>
      </c>
      <c r="W74" s="20">
        <v>0</v>
      </c>
      <c r="X74" s="20">
        <v>0</v>
      </c>
      <c r="Y74" s="20">
        <v>0</v>
      </c>
      <c r="Z74" s="20">
        <v>0</v>
      </c>
      <c r="AA74" s="20">
        <v>0</v>
      </c>
      <c r="AB74" s="20">
        <v>1</v>
      </c>
      <c r="AC74" s="20">
        <v>0</v>
      </c>
      <c r="AD74" s="20">
        <v>0</v>
      </c>
      <c r="AE74" s="20">
        <v>0</v>
      </c>
      <c r="AF74" s="20">
        <v>0</v>
      </c>
      <c r="AG74" s="20">
        <v>0</v>
      </c>
      <c r="AH74" s="20">
        <v>0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20">
        <v>0</v>
      </c>
      <c r="AO74" s="20">
        <v>0</v>
      </c>
      <c r="AP74" s="20">
        <v>0</v>
      </c>
      <c r="AQ74" s="20">
        <v>1</v>
      </c>
      <c r="AR74" s="20">
        <v>0</v>
      </c>
      <c r="AS74" s="20">
        <v>0</v>
      </c>
      <c r="AT74" s="20">
        <v>0</v>
      </c>
      <c r="AU74" s="20">
        <v>0</v>
      </c>
      <c r="AV74" s="20">
        <v>0</v>
      </c>
      <c r="AW74" s="20">
        <v>0</v>
      </c>
      <c r="AX74" s="20">
        <v>0</v>
      </c>
      <c r="AY74" s="20">
        <v>0</v>
      </c>
      <c r="AZ74" s="73"/>
      <c r="BA74" s="73"/>
      <c r="BB74" s="73"/>
      <c r="BC74" s="73"/>
      <c r="BD74" s="73"/>
      <c r="BE74" s="59">
        <f t="shared" si="22"/>
        <v>2</v>
      </c>
      <c r="BF74" s="59">
        <v>3</v>
      </c>
      <c r="BG74" s="59">
        <v>0</v>
      </c>
      <c r="BH74" s="59">
        <v>5</v>
      </c>
      <c r="BN74" s="59" t="e">
        <f>AI74+AJ74+AL74+AK74+AO74+AM74+#REF!+AN74</f>
        <v>#REF!</v>
      </c>
      <c r="BO74" s="59">
        <f t="shared" si="23"/>
        <v>0</v>
      </c>
      <c r="BP74" s="59" t="e">
        <f>L74+#REF!</f>
        <v>#REF!</v>
      </c>
      <c r="BQ74" s="59" t="e">
        <f>#REF!+#REF!+AC74</f>
        <v>#REF!</v>
      </c>
      <c r="BR74" s="59">
        <f t="shared" si="24"/>
        <v>0</v>
      </c>
      <c r="BS74" s="59" t="e">
        <f>#REF!+#REF!+#REF!+#REF!+#REF!+#REF!+#REF!+#REF!+#REF!+#REF!</f>
        <v>#REF!</v>
      </c>
      <c r="BT74" s="59">
        <f t="shared" si="25"/>
        <v>0</v>
      </c>
      <c r="BU74" s="59">
        <f t="shared" si="26"/>
        <v>0</v>
      </c>
      <c r="BV74" s="59">
        <f t="shared" si="27"/>
        <v>1</v>
      </c>
      <c r="BW74" s="59">
        <f t="shared" si="28"/>
        <v>1</v>
      </c>
      <c r="BX74" s="59">
        <f t="shared" si="29"/>
        <v>0</v>
      </c>
      <c r="BZ74" s="59">
        <f t="shared" si="30"/>
        <v>1</v>
      </c>
      <c r="CB74" s="59" t="e">
        <f>AI74+AJ74+AB74+AL74+I74+AK74+#REF!+J74+AD74+AF74+AG74+L74+#REF!+M74+#REF!+#REF!+AO74+#REF!+AE74+AH74+#REF!+AM74+AC74+#REF!+O74+#REF!+AX74+#REF!+AN74+#REF!+#REF!+#REF!+#REF!+AY74+#REF!+K74</f>
        <v>#REF!</v>
      </c>
      <c r="CD74" s="59" t="e">
        <f t="shared" si="31"/>
        <v>#REF!</v>
      </c>
      <c r="CE74" s="59" t="e">
        <f t="shared" si="32"/>
        <v>#REF!</v>
      </c>
      <c r="CF74" s="59">
        <f t="shared" si="33"/>
        <v>2</v>
      </c>
      <c r="CH74" s="59" t="e">
        <f>AI74+AJ74+AL74+I74+AK74+J74+L74+#REF!+AM74+#REF!+AX74+AN74+AY74+K74</f>
        <v>#REF!</v>
      </c>
      <c r="CI74" s="59" t="e">
        <f>#REF!+AD74+AF74+AG74+#REF!+#REF!+AO74+#REF!+AH74+#REF!+AC74+O74+#REF!+#REF!+#REF!+#REF!+#REF!+#REF!+#REF!</f>
        <v>#REF!</v>
      </c>
      <c r="CJ74" s="59">
        <f t="shared" si="34"/>
        <v>1</v>
      </c>
      <c r="CL74" s="59">
        <f t="shared" si="35"/>
        <v>3</v>
      </c>
      <c r="CM74" s="59">
        <f t="shared" si="36"/>
        <v>2</v>
      </c>
    </row>
    <row r="75" spans="1:91" s="59" customFormat="1" ht="14.4" x14ac:dyDescent="0.3">
      <c r="A75" s="60" t="s">
        <v>283</v>
      </c>
      <c r="B75" s="60" t="s">
        <v>380</v>
      </c>
      <c r="C75" s="60" t="s">
        <v>416</v>
      </c>
      <c r="D75" s="60" t="s">
        <v>79</v>
      </c>
      <c r="E75" s="60">
        <v>43.357422</v>
      </c>
      <c r="F75" s="60">
        <v>-80.052571999999998</v>
      </c>
      <c r="G75" s="60">
        <v>39.489793800478559</v>
      </c>
      <c r="H75" s="61">
        <v>43656</v>
      </c>
      <c r="I75" s="20">
        <v>0</v>
      </c>
      <c r="J75" s="20">
        <v>0</v>
      </c>
      <c r="K75" s="20">
        <v>0</v>
      </c>
      <c r="L75" s="20">
        <v>0</v>
      </c>
      <c r="M75" s="20">
        <v>0</v>
      </c>
      <c r="N75" s="20">
        <v>0</v>
      </c>
      <c r="O75" s="20">
        <v>0</v>
      </c>
      <c r="P75" s="20">
        <v>0</v>
      </c>
      <c r="Q75" s="20">
        <v>0</v>
      </c>
      <c r="R75" s="20">
        <v>0</v>
      </c>
      <c r="S75" s="20">
        <v>0</v>
      </c>
      <c r="T75" s="20">
        <v>0</v>
      </c>
      <c r="U75" s="20">
        <v>0</v>
      </c>
      <c r="V75" s="20">
        <v>0</v>
      </c>
      <c r="W75" s="20">
        <v>0</v>
      </c>
      <c r="X75" s="20">
        <v>0</v>
      </c>
      <c r="Y75" s="20">
        <v>0</v>
      </c>
      <c r="Z75" s="20">
        <v>0</v>
      </c>
      <c r="AA75" s="20">
        <v>0</v>
      </c>
      <c r="AB75" s="20">
        <v>3</v>
      </c>
      <c r="AC75" s="20">
        <v>0</v>
      </c>
      <c r="AD75" s="20">
        <v>0</v>
      </c>
      <c r="AE75" s="20">
        <v>0</v>
      </c>
      <c r="AF75" s="20">
        <v>0</v>
      </c>
      <c r="AG75" s="20">
        <v>0</v>
      </c>
      <c r="AH75" s="20">
        <v>0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20">
        <v>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20">
        <v>0</v>
      </c>
      <c r="AW75" s="20">
        <v>0</v>
      </c>
      <c r="AX75" s="20">
        <v>0</v>
      </c>
      <c r="AY75" s="20">
        <v>0</v>
      </c>
      <c r="AZ75" s="73"/>
      <c r="BA75" s="73"/>
      <c r="BB75" s="73"/>
      <c r="BC75" s="73"/>
      <c r="BD75" s="73"/>
      <c r="BE75" s="59">
        <f t="shared" si="22"/>
        <v>3</v>
      </c>
      <c r="BF75" s="59">
        <v>2</v>
      </c>
      <c r="BG75" s="59">
        <v>0</v>
      </c>
      <c r="BH75" s="59">
        <v>5</v>
      </c>
      <c r="BN75" s="59" t="e">
        <f>AI75+AJ75+AL75+AK75+AO75+AM75+#REF!+AN75</f>
        <v>#REF!</v>
      </c>
      <c r="BO75" s="59">
        <f t="shared" si="23"/>
        <v>0</v>
      </c>
      <c r="BP75" s="59" t="e">
        <f>L75+#REF!</f>
        <v>#REF!</v>
      </c>
      <c r="BQ75" s="59" t="e">
        <f>#REF!+#REF!+AC75</f>
        <v>#REF!</v>
      </c>
      <c r="BR75" s="59">
        <f t="shared" si="24"/>
        <v>0</v>
      </c>
      <c r="BS75" s="59" t="e">
        <f>#REF!+#REF!+#REF!+#REF!+#REF!+#REF!+#REF!+#REF!+#REF!+#REF!</f>
        <v>#REF!</v>
      </c>
      <c r="BT75" s="59">
        <f t="shared" si="25"/>
        <v>0</v>
      </c>
      <c r="BU75" s="59">
        <f t="shared" si="26"/>
        <v>0</v>
      </c>
      <c r="BV75" s="59">
        <f t="shared" si="27"/>
        <v>0</v>
      </c>
      <c r="BW75" s="59">
        <f t="shared" si="28"/>
        <v>0</v>
      </c>
      <c r="BX75" s="59">
        <f t="shared" si="29"/>
        <v>0</v>
      </c>
      <c r="BZ75" s="59">
        <f t="shared" si="30"/>
        <v>0</v>
      </c>
      <c r="CB75" s="59" t="e">
        <f>AI75+AJ75+AB75+AL75+I75+AK75+#REF!+J75+AD75+AF75+AG75+L75+#REF!+M75+#REF!+#REF!+AO75+#REF!+AE75+AH75+#REF!+AM75+AC75+#REF!+O75+#REF!+AX75+#REF!+AN75+#REF!+#REF!+#REF!+#REF!+AY75+#REF!+K75</f>
        <v>#REF!</v>
      </c>
      <c r="CD75" s="59" t="e">
        <f t="shared" si="31"/>
        <v>#REF!</v>
      </c>
      <c r="CE75" s="59" t="e">
        <f t="shared" si="32"/>
        <v>#REF!</v>
      </c>
      <c r="CF75" s="59">
        <f t="shared" si="33"/>
        <v>3</v>
      </c>
      <c r="CH75" s="59" t="e">
        <f>AI75+AJ75+AL75+I75+AK75+J75+L75+#REF!+AM75+#REF!+AX75+AN75+AY75+K75</f>
        <v>#REF!</v>
      </c>
      <c r="CI75" s="59" t="e">
        <f>#REF!+AD75+AF75+AG75+#REF!+#REF!+AO75+#REF!+AH75+#REF!+AC75+O75+#REF!+#REF!+#REF!+#REF!+#REF!+#REF!+#REF!</f>
        <v>#REF!</v>
      </c>
      <c r="CJ75" s="59">
        <f t="shared" si="34"/>
        <v>3</v>
      </c>
      <c r="CL75" s="59">
        <f t="shared" si="35"/>
        <v>0</v>
      </c>
      <c r="CM75" s="59">
        <f t="shared" si="36"/>
        <v>0</v>
      </c>
    </row>
    <row r="76" spans="1:91" s="59" customFormat="1" ht="14.4" x14ac:dyDescent="0.3">
      <c r="A76" s="60" t="s">
        <v>283</v>
      </c>
      <c r="B76" s="60" t="s">
        <v>380</v>
      </c>
      <c r="C76" s="60" t="s">
        <v>416</v>
      </c>
      <c r="D76" s="60" t="s">
        <v>82</v>
      </c>
      <c r="E76" s="60">
        <v>43.357422</v>
      </c>
      <c r="F76" s="60">
        <v>-80.052571999999998</v>
      </c>
      <c r="G76" s="60">
        <v>39.489793800478559</v>
      </c>
      <c r="H76" s="61">
        <v>43656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0</v>
      </c>
      <c r="AA76" s="20">
        <v>0</v>
      </c>
      <c r="AB76" s="20">
        <v>3</v>
      </c>
      <c r="AC76" s="20">
        <v>0</v>
      </c>
      <c r="AD76" s="20">
        <v>0</v>
      </c>
      <c r="AE76" s="20">
        <v>0</v>
      </c>
      <c r="AF76" s="20">
        <v>0</v>
      </c>
      <c r="AG76" s="20">
        <v>0</v>
      </c>
      <c r="AH76" s="20">
        <v>0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20">
        <v>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20">
        <v>0</v>
      </c>
      <c r="AW76" s="20">
        <v>0</v>
      </c>
      <c r="AX76" s="20">
        <v>0</v>
      </c>
      <c r="AY76" s="20">
        <v>0</v>
      </c>
      <c r="AZ76" s="73"/>
      <c r="BA76" s="73"/>
      <c r="BB76" s="73"/>
      <c r="BC76" s="73"/>
      <c r="BD76" s="73"/>
      <c r="BE76" s="59">
        <f t="shared" si="22"/>
        <v>0</v>
      </c>
      <c r="BF76" s="59">
        <v>3</v>
      </c>
      <c r="BG76" s="59">
        <v>0</v>
      </c>
      <c r="BH76" s="59">
        <v>3</v>
      </c>
      <c r="BN76" s="59" t="e">
        <f>AI76+AJ76+AL76+AK76+AO76+AM76+#REF!+AN76</f>
        <v>#REF!</v>
      </c>
      <c r="BO76" s="59">
        <f t="shared" si="23"/>
        <v>0</v>
      </c>
      <c r="BP76" s="59" t="e">
        <f>L76+#REF!</f>
        <v>#REF!</v>
      </c>
      <c r="BQ76" s="59" t="e">
        <f>#REF!+#REF!+AC76</f>
        <v>#REF!</v>
      </c>
      <c r="BR76" s="59">
        <f t="shared" si="24"/>
        <v>0</v>
      </c>
      <c r="BS76" s="59" t="e">
        <f>#REF!+#REF!+#REF!+#REF!+#REF!+#REF!+#REF!+#REF!+#REF!+#REF!</f>
        <v>#REF!</v>
      </c>
      <c r="BT76" s="59">
        <f t="shared" si="25"/>
        <v>0</v>
      </c>
      <c r="BU76" s="59">
        <f t="shared" si="26"/>
        <v>0</v>
      </c>
      <c r="BV76" s="59">
        <f t="shared" si="27"/>
        <v>0</v>
      </c>
      <c r="BW76" s="59">
        <f t="shared" si="28"/>
        <v>0</v>
      </c>
      <c r="BX76" s="59">
        <f t="shared" si="29"/>
        <v>0</v>
      </c>
      <c r="BZ76" s="59">
        <f t="shared" si="30"/>
        <v>0</v>
      </c>
      <c r="CB76" s="59" t="e">
        <f>AI76+AJ76+AB76+AL76+I76+AK76+#REF!+J76+AD76+AF76+AG76+L76+#REF!+M76+#REF!+#REF!+AO76+#REF!+AE76+AH76+#REF!+AM76+AC76+#REF!+O76+#REF!+AX76+#REF!+AN76+#REF!+#REF!+#REF!+#REF!+AY76+#REF!+K76</f>
        <v>#REF!</v>
      </c>
      <c r="CD76" s="59" t="e">
        <f t="shared" si="31"/>
        <v>#REF!</v>
      </c>
      <c r="CE76" s="59" t="e">
        <f t="shared" si="32"/>
        <v>#REF!</v>
      </c>
      <c r="CF76" s="59">
        <f t="shared" si="33"/>
        <v>3</v>
      </c>
      <c r="CH76" s="59" t="e">
        <f>AI76+AJ76+AL76+I76+AK76+J76+L76+#REF!+AM76+#REF!+AX76+AN76+AY76+K76</f>
        <v>#REF!</v>
      </c>
      <c r="CI76" s="59" t="e">
        <f>#REF!+AD76+AF76+AG76+#REF!+#REF!+AO76+#REF!+AH76+#REF!+AC76+O76+#REF!+#REF!+#REF!+#REF!+#REF!+#REF!+#REF!</f>
        <v>#REF!</v>
      </c>
      <c r="CJ76" s="59">
        <f t="shared" si="34"/>
        <v>3</v>
      </c>
      <c r="CL76" s="59">
        <f t="shared" si="35"/>
        <v>0</v>
      </c>
      <c r="CM76" s="59">
        <f t="shared" si="36"/>
        <v>0</v>
      </c>
    </row>
    <row r="77" spans="1:91" s="59" customFormat="1" ht="14.4" x14ac:dyDescent="0.3">
      <c r="A77" s="60" t="s">
        <v>283</v>
      </c>
      <c r="B77" s="60" t="s">
        <v>380</v>
      </c>
      <c r="C77" s="60" t="s">
        <v>416</v>
      </c>
      <c r="D77" s="60" t="s">
        <v>83</v>
      </c>
      <c r="E77" s="60">
        <v>43.357422</v>
      </c>
      <c r="F77" s="60">
        <v>-80.052571999999998</v>
      </c>
      <c r="G77" s="60">
        <v>39.489793800478559</v>
      </c>
      <c r="H77" s="61">
        <v>43656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  <c r="N77" s="20">
        <v>0</v>
      </c>
      <c r="O77" s="20">
        <v>0</v>
      </c>
      <c r="P77" s="20">
        <v>0</v>
      </c>
      <c r="Q77" s="20">
        <v>0</v>
      </c>
      <c r="R77" s="20">
        <v>0</v>
      </c>
      <c r="S77" s="20">
        <v>0</v>
      </c>
      <c r="T77" s="20">
        <v>0</v>
      </c>
      <c r="U77" s="20">
        <v>0</v>
      </c>
      <c r="V77" s="20">
        <v>0</v>
      </c>
      <c r="W77" s="20">
        <v>0</v>
      </c>
      <c r="X77" s="20">
        <v>0</v>
      </c>
      <c r="Y77" s="20">
        <v>0</v>
      </c>
      <c r="Z77" s="20">
        <v>0</v>
      </c>
      <c r="AA77" s="20">
        <v>0</v>
      </c>
      <c r="AB77" s="20">
        <v>11</v>
      </c>
      <c r="AC77" s="20">
        <v>0</v>
      </c>
      <c r="AD77" s="20">
        <v>0</v>
      </c>
      <c r="AE77" s="20">
        <v>0</v>
      </c>
      <c r="AF77" s="20">
        <v>0</v>
      </c>
      <c r="AG77" s="20">
        <v>0</v>
      </c>
      <c r="AH77" s="20">
        <v>0</v>
      </c>
      <c r="AI77" s="20">
        <v>0</v>
      </c>
      <c r="AJ77" s="20">
        <v>0</v>
      </c>
      <c r="AK77" s="20">
        <v>0</v>
      </c>
      <c r="AL77" s="20">
        <v>1</v>
      </c>
      <c r="AM77" s="20">
        <v>0</v>
      </c>
      <c r="AN77" s="20">
        <v>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20">
        <v>0</v>
      </c>
      <c r="AW77" s="20">
        <v>0</v>
      </c>
      <c r="AX77" s="20">
        <v>0</v>
      </c>
      <c r="AY77" s="20">
        <v>0</v>
      </c>
      <c r="AZ77" s="73"/>
      <c r="BA77" s="73"/>
      <c r="BB77" s="73"/>
      <c r="BC77" s="73"/>
      <c r="BD77" s="73"/>
      <c r="BE77" s="59">
        <f t="shared" si="22"/>
        <v>2</v>
      </c>
      <c r="BF77" s="59">
        <v>2</v>
      </c>
      <c r="BG77" s="59">
        <v>0</v>
      </c>
      <c r="BH77" s="59">
        <v>4</v>
      </c>
      <c r="BN77" s="59" t="e">
        <f>AI77+AJ77+AL77+AK77+AO77+AM77+#REF!+AN77</f>
        <v>#REF!</v>
      </c>
      <c r="BO77" s="59">
        <f t="shared" si="23"/>
        <v>0</v>
      </c>
      <c r="BP77" s="59" t="e">
        <f>L77+#REF!</f>
        <v>#REF!</v>
      </c>
      <c r="BQ77" s="59" t="e">
        <f>#REF!+#REF!+AC77</f>
        <v>#REF!</v>
      </c>
      <c r="BR77" s="59">
        <f t="shared" si="24"/>
        <v>0</v>
      </c>
      <c r="BS77" s="59" t="e">
        <f>#REF!+#REF!+#REF!+#REF!+#REF!+#REF!+#REF!+#REF!+#REF!+#REF!</f>
        <v>#REF!</v>
      </c>
      <c r="BT77" s="59">
        <f t="shared" si="25"/>
        <v>0</v>
      </c>
      <c r="BU77" s="59">
        <f t="shared" si="26"/>
        <v>0</v>
      </c>
      <c r="BV77" s="59">
        <f t="shared" si="27"/>
        <v>0</v>
      </c>
      <c r="BW77" s="59">
        <f t="shared" si="28"/>
        <v>0</v>
      </c>
      <c r="BX77" s="59">
        <f t="shared" si="29"/>
        <v>0</v>
      </c>
      <c r="BZ77" s="59">
        <f t="shared" si="30"/>
        <v>1</v>
      </c>
      <c r="CB77" s="59" t="e">
        <f>AI77+AJ77+AB77+AL77+I77+AK77+#REF!+J77+AD77+AF77+AG77+L77+#REF!+M77+#REF!+#REF!+AO77+#REF!+AE77+AH77+#REF!+AM77+AC77+#REF!+O77+#REF!+AX77+#REF!+AN77+#REF!+#REF!+#REF!+#REF!+AY77+#REF!+K77</f>
        <v>#REF!</v>
      </c>
      <c r="CD77" s="59" t="e">
        <f t="shared" si="31"/>
        <v>#REF!</v>
      </c>
      <c r="CE77" s="59" t="e">
        <f t="shared" si="32"/>
        <v>#REF!</v>
      </c>
      <c r="CF77" s="59">
        <f t="shared" si="33"/>
        <v>11</v>
      </c>
      <c r="CH77" s="59" t="e">
        <f>AI77+AJ77+AL77+I77+AK77+J77+L77+#REF!+AM77+#REF!+AX77+AN77+AY77+K77</f>
        <v>#REF!</v>
      </c>
      <c r="CI77" s="59" t="e">
        <f>#REF!+AD77+AF77+AG77+#REF!+#REF!+AO77+#REF!+AH77+#REF!+AC77+O77+#REF!+#REF!+#REF!+#REF!+#REF!+#REF!+#REF!</f>
        <v>#REF!</v>
      </c>
      <c r="CJ77" s="59">
        <f t="shared" si="34"/>
        <v>11</v>
      </c>
      <c r="CL77" s="59">
        <f t="shared" si="35"/>
        <v>0</v>
      </c>
      <c r="CM77" s="59">
        <f t="shared" si="36"/>
        <v>0</v>
      </c>
    </row>
    <row r="78" spans="1:91" s="59" customFormat="1" ht="14.4" x14ac:dyDescent="0.3">
      <c r="A78" s="60" t="s">
        <v>282</v>
      </c>
      <c r="B78" s="60" t="s">
        <v>381</v>
      </c>
      <c r="C78" s="60" t="s">
        <v>416</v>
      </c>
      <c r="D78" s="60" t="s">
        <v>79</v>
      </c>
      <c r="E78" s="60">
        <v>43.349550999999998</v>
      </c>
      <c r="F78" s="60">
        <v>-80.098406999999995</v>
      </c>
      <c r="G78" s="60">
        <v>41.740484523883964</v>
      </c>
      <c r="H78" s="61">
        <v>43656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0</v>
      </c>
      <c r="AF78" s="20">
        <v>0</v>
      </c>
      <c r="AG78" s="20">
        <v>0</v>
      </c>
      <c r="AH78" s="20">
        <v>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0</v>
      </c>
      <c r="AV78" s="20">
        <v>0</v>
      </c>
      <c r="AW78" s="20">
        <v>0</v>
      </c>
      <c r="AX78" s="20">
        <v>0</v>
      </c>
      <c r="AY78" s="20">
        <v>0</v>
      </c>
      <c r="AZ78" s="73"/>
      <c r="BA78" s="73"/>
      <c r="BB78" s="73"/>
      <c r="BC78" s="73"/>
      <c r="BD78" s="73"/>
      <c r="BE78" s="59">
        <f t="shared" si="22"/>
        <v>3</v>
      </c>
      <c r="BF78" s="59">
        <v>2</v>
      </c>
      <c r="BG78" s="59">
        <v>0</v>
      </c>
      <c r="BH78" s="59">
        <v>5</v>
      </c>
      <c r="BN78" s="59" t="e">
        <f>AI78+AJ78+AL78+AK78+AO78+AM78+#REF!+AN78</f>
        <v>#REF!</v>
      </c>
      <c r="BO78" s="59">
        <f t="shared" si="23"/>
        <v>0</v>
      </c>
      <c r="BP78" s="59" t="e">
        <f>L78+#REF!</f>
        <v>#REF!</v>
      </c>
      <c r="BQ78" s="59" t="e">
        <f>#REF!+#REF!+AC78</f>
        <v>#REF!</v>
      </c>
      <c r="BR78" s="59">
        <f t="shared" si="24"/>
        <v>0</v>
      </c>
      <c r="BS78" s="59" t="e">
        <f>#REF!+#REF!+#REF!+#REF!+#REF!+#REF!+#REF!+#REF!+#REF!+#REF!</f>
        <v>#REF!</v>
      </c>
      <c r="BT78" s="59">
        <f t="shared" si="25"/>
        <v>0</v>
      </c>
      <c r="BU78" s="59">
        <f t="shared" si="26"/>
        <v>0</v>
      </c>
      <c r="BV78" s="59">
        <f t="shared" si="27"/>
        <v>0</v>
      </c>
      <c r="BW78" s="59">
        <f t="shared" si="28"/>
        <v>0</v>
      </c>
      <c r="BX78" s="59">
        <f t="shared" si="29"/>
        <v>0</v>
      </c>
      <c r="BZ78" s="59">
        <f t="shared" si="30"/>
        <v>0</v>
      </c>
      <c r="CB78" s="59" t="e">
        <f>AI78+AJ78+AB78+AL78+I78+AK78+#REF!+J78+AD78+AF78+AG78+L78+#REF!+M78+#REF!+#REF!+AO78+#REF!+AE78+AH78+#REF!+AM78+AC78+#REF!+O78+#REF!+AX78+#REF!+AN78+#REF!+#REF!+#REF!+#REF!+AY78+#REF!+K78</f>
        <v>#REF!</v>
      </c>
      <c r="CD78" s="59" t="e">
        <f t="shared" si="31"/>
        <v>#REF!</v>
      </c>
      <c r="CE78" s="59" t="e">
        <f t="shared" si="32"/>
        <v>#REF!</v>
      </c>
      <c r="CF78" s="59">
        <f t="shared" si="33"/>
        <v>0</v>
      </c>
      <c r="CH78" s="59" t="e">
        <f>AI78+AJ78+AL78+I78+AK78+J78+L78+#REF!+AM78+#REF!+AX78+AN78+AY78+K78</f>
        <v>#REF!</v>
      </c>
      <c r="CI78" s="59" t="e">
        <f>#REF!+AD78+AF78+AG78+#REF!+#REF!+AO78+#REF!+AH78+#REF!+AC78+O78+#REF!+#REF!+#REF!+#REF!+#REF!+#REF!+#REF!</f>
        <v>#REF!</v>
      </c>
      <c r="CJ78" s="59">
        <f t="shared" si="34"/>
        <v>0</v>
      </c>
      <c r="CL78" s="59">
        <f t="shared" si="35"/>
        <v>0</v>
      </c>
      <c r="CM78" s="59">
        <f t="shared" si="36"/>
        <v>0</v>
      </c>
    </row>
    <row r="79" spans="1:91" s="59" customFormat="1" ht="14.4" x14ac:dyDescent="0.3">
      <c r="A79" s="60" t="s">
        <v>282</v>
      </c>
      <c r="B79" s="60" t="s">
        <v>381</v>
      </c>
      <c r="C79" s="60" t="s">
        <v>416</v>
      </c>
      <c r="D79" s="60" t="s">
        <v>82</v>
      </c>
      <c r="E79" s="60">
        <v>43.349550999999998</v>
      </c>
      <c r="F79" s="60">
        <v>-80.098406999999995</v>
      </c>
      <c r="G79" s="60">
        <v>41.740484523883964</v>
      </c>
      <c r="H79" s="61">
        <v>43656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1</v>
      </c>
      <c r="AD79" s="20">
        <v>0</v>
      </c>
      <c r="AE79" s="20">
        <v>0</v>
      </c>
      <c r="AF79" s="20">
        <v>0</v>
      </c>
      <c r="AG79" s="20">
        <v>0</v>
      </c>
      <c r="AH79" s="20"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20">
        <v>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20">
        <v>6</v>
      </c>
      <c r="AW79" s="20">
        <v>0</v>
      </c>
      <c r="AX79" s="20">
        <v>0</v>
      </c>
      <c r="AY79" s="20">
        <v>0</v>
      </c>
      <c r="AZ79" s="73"/>
      <c r="BA79" s="73"/>
      <c r="BB79" s="73"/>
      <c r="BC79" s="73"/>
      <c r="BD79" s="73"/>
      <c r="BE79" s="59">
        <f t="shared" si="22"/>
        <v>0</v>
      </c>
      <c r="BF79" s="59">
        <v>2</v>
      </c>
      <c r="BG79" s="59">
        <v>0</v>
      </c>
      <c r="BH79" s="59">
        <v>2</v>
      </c>
      <c r="BN79" s="59" t="e">
        <f>AI79+AJ79+AL79+AK79+AO79+AM79+#REF!+AN79</f>
        <v>#REF!</v>
      </c>
      <c r="BO79" s="59">
        <f t="shared" si="23"/>
        <v>0</v>
      </c>
      <c r="BP79" s="59" t="e">
        <f>L79+#REF!</f>
        <v>#REF!</v>
      </c>
      <c r="BQ79" s="59" t="e">
        <f>#REF!+#REF!+AC79</f>
        <v>#REF!</v>
      </c>
      <c r="BR79" s="59">
        <f t="shared" si="24"/>
        <v>0</v>
      </c>
      <c r="BS79" s="59" t="e">
        <f>#REF!+#REF!+#REF!+#REF!+#REF!+#REF!+#REF!+#REF!+#REF!+#REF!</f>
        <v>#REF!</v>
      </c>
      <c r="BT79" s="59">
        <f t="shared" si="25"/>
        <v>0</v>
      </c>
      <c r="BU79" s="59">
        <f t="shared" si="26"/>
        <v>0</v>
      </c>
      <c r="BV79" s="59">
        <f t="shared" si="27"/>
        <v>0</v>
      </c>
      <c r="BW79" s="59">
        <f t="shared" si="28"/>
        <v>0</v>
      </c>
      <c r="BX79" s="59">
        <f t="shared" si="29"/>
        <v>0</v>
      </c>
      <c r="BZ79" s="59">
        <f t="shared" si="30"/>
        <v>6</v>
      </c>
      <c r="CB79" s="59" t="e">
        <f>AI79+AJ79+AB79+AL79+I79+AK79+#REF!+J79+AD79+AF79+AG79+L79+#REF!+M79+#REF!+#REF!+AO79+#REF!+AE79+AH79+#REF!+AM79+AC79+#REF!+O79+#REF!+AX79+#REF!+AN79+#REF!+#REF!+#REF!+#REF!+AY79+#REF!+K79</f>
        <v>#REF!</v>
      </c>
      <c r="CD79" s="59" t="e">
        <f t="shared" si="31"/>
        <v>#REF!</v>
      </c>
      <c r="CE79" s="59" t="e">
        <f t="shared" si="32"/>
        <v>#REF!</v>
      </c>
      <c r="CF79" s="59">
        <f t="shared" si="33"/>
        <v>0</v>
      </c>
      <c r="CH79" s="59" t="e">
        <f>AI79+AJ79+AL79+I79+AK79+J79+L79+#REF!+AM79+#REF!+AX79+AN79+AY79+K79</f>
        <v>#REF!</v>
      </c>
      <c r="CI79" s="59" t="e">
        <f>#REF!+AD79+AF79+AG79+#REF!+#REF!+AO79+#REF!+AH79+#REF!+AC79+O79+#REF!+#REF!+#REF!+#REF!+#REF!+#REF!+#REF!</f>
        <v>#REF!</v>
      </c>
      <c r="CJ79" s="59">
        <f t="shared" si="34"/>
        <v>0</v>
      </c>
      <c r="CL79" s="59">
        <f t="shared" si="35"/>
        <v>1</v>
      </c>
      <c r="CM79" s="59">
        <f t="shared" si="36"/>
        <v>0</v>
      </c>
    </row>
    <row r="80" spans="1:91" s="59" customFormat="1" ht="14.4" x14ac:dyDescent="0.3">
      <c r="A80" s="60" t="s">
        <v>284</v>
      </c>
      <c r="B80" s="60" t="s">
        <v>382</v>
      </c>
      <c r="C80" s="60" t="s">
        <v>416</v>
      </c>
      <c r="D80" s="60" t="s">
        <v>79</v>
      </c>
      <c r="E80" s="60">
        <v>43.321018000000002</v>
      </c>
      <c r="F80" s="60">
        <v>-80.049312999999998</v>
      </c>
      <c r="G80" s="60">
        <v>40.735362961623842</v>
      </c>
      <c r="H80" s="61">
        <v>43656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0">
        <v>0</v>
      </c>
      <c r="O80" s="20">
        <v>1</v>
      </c>
      <c r="P80" s="20">
        <v>0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v>1</v>
      </c>
      <c r="AC80" s="20">
        <v>0</v>
      </c>
      <c r="AD80" s="20">
        <v>0</v>
      </c>
      <c r="AE80" s="20">
        <v>0</v>
      </c>
      <c r="AF80" s="20">
        <v>0</v>
      </c>
      <c r="AG80" s="20">
        <v>0</v>
      </c>
      <c r="AH80" s="20">
        <v>0</v>
      </c>
      <c r="AI80" s="20">
        <v>2</v>
      </c>
      <c r="AJ80" s="20">
        <v>0</v>
      </c>
      <c r="AK80" s="20">
        <v>0</v>
      </c>
      <c r="AL80" s="20">
        <v>0</v>
      </c>
      <c r="AM80" s="20">
        <v>0</v>
      </c>
      <c r="AN80" s="20">
        <v>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20">
        <v>0</v>
      </c>
      <c r="AW80" s="20">
        <v>0</v>
      </c>
      <c r="AX80" s="20">
        <v>0</v>
      </c>
      <c r="AY80" s="20">
        <v>0</v>
      </c>
      <c r="AZ80" s="73"/>
      <c r="BA80" s="73"/>
      <c r="BB80" s="73"/>
      <c r="BC80" s="73"/>
      <c r="BD80" s="73"/>
      <c r="BE80" s="59">
        <f t="shared" si="22"/>
        <v>0</v>
      </c>
      <c r="BF80" s="59">
        <v>3</v>
      </c>
      <c r="BG80" s="59">
        <v>0</v>
      </c>
      <c r="BH80" s="59">
        <v>3</v>
      </c>
      <c r="BJ80" s="59" t="s">
        <v>157</v>
      </c>
      <c r="BN80" s="59" t="e">
        <f>AI80+AJ80+AL80+AK80+AO80+AM80+#REF!+AN80</f>
        <v>#REF!</v>
      </c>
      <c r="BO80" s="59">
        <f t="shared" si="23"/>
        <v>0</v>
      </c>
      <c r="BP80" s="59" t="e">
        <f>L80+#REF!</f>
        <v>#REF!</v>
      </c>
      <c r="BQ80" s="59" t="e">
        <f>#REF!+#REF!+AC80</f>
        <v>#REF!</v>
      </c>
      <c r="BR80" s="59">
        <f t="shared" si="24"/>
        <v>0</v>
      </c>
      <c r="BS80" s="59" t="e">
        <f>#REF!+#REF!+#REF!+#REF!+#REF!+#REF!+#REF!+#REF!+#REF!+#REF!</f>
        <v>#REF!</v>
      </c>
      <c r="BT80" s="59">
        <f t="shared" si="25"/>
        <v>0</v>
      </c>
      <c r="BU80" s="59">
        <f t="shared" si="26"/>
        <v>0</v>
      </c>
      <c r="BV80" s="59">
        <f t="shared" si="27"/>
        <v>0</v>
      </c>
      <c r="BW80" s="59">
        <f t="shared" si="28"/>
        <v>0</v>
      </c>
      <c r="BX80" s="59">
        <f t="shared" si="29"/>
        <v>0</v>
      </c>
      <c r="BZ80" s="59">
        <f t="shared" si="30"/>
        <v>2</v>
      </c>
      <c r="CB80" s="59" t="e">
        <f>AI80+AJ80+AB80+AL80+I80+AK80+#REF!+J80+AD80+AF80+AG80+L80+#REF!+M80+#REF!+#REF!+AO80+#REF!+AE80+AH80+#REF!+AM80+AC80+#REF!+O80+#REF!+AX80+#REF!+AN80+#REF!+#REF!+#REF!+#REF!+AY80+#REF!+K80</f>
        <v>#REF!</v>
      </c>
      <c r="CD80" s="59" t="e">
        <f t="shared" si="31"/>
        <v>#REF!</v>
      </c>
      <c r="CE80" s="59" t="e">
        <f t="shared" si="32"/>
        <v>#REF!</v>
      </c>
      <c r="CF80" s="59">
        <f t="shared" si="33"/>
        <v>1</v>
      </c>
      <c r="CH80" s="59" t="e">
        <f>AI80+AJ80+AL80+I80+AK80+J80+L80+#REF!+AM80+#REF!+AX80+AN80+AY80+K80</f>
        <v>#REF!</v>
      </c>
      <c r="CI80" s="59" t="e">
        <f>#REF!+AD80+AF80+AG80+#REF!+#REF!+AO80+#REF!+AH80+#REF!+AC80+O80+#REF!+#REF!+#REF!+#REF!+#REF!+#REF!+#REF!</f>
        <v>#REF!</v>
      </c>
      <c r="CJ80" s="59">
        <f t="shared" si="34"/>
        <v>1</v>
      </c>
      <c r="CL80" s="59">
        <f t="shared" si="35"/>
        <v>1</v>
      </c>
      <c r="CM80" s="59">
        <f t="shared" si="36"/>
        <v>0</v>
      </c>
    </row>
    <row r="81" spans="1:91" s="59" customFormat="1" ht="14.4" x14ac:dyDescent="0.3">
      <c r="A81" s="60" t="s">
        <v>284</v>
      </c>
      <c r="B81" s="60" t="s">
        <v>382</v>
      </c>
      <c r="C81" s="60" t="s">
        <v>416</v>
      </c>
      <c r="D81" s="60" t="s">
        <v>82</v>
      </c>
      <c r="E81" s="60">
        <v>43.321018000000002</v>
      </c>
      <c r="F81" s="60">
        <v>-80.049312999999998</v>
      </c>
      <c r="G81" s="60">
        <v>40.735362961623842</v>
      </c>
      <c r="H81" s="61">
        <v>43656</v>
      </c>
      <c r="I81" s="20">
        <v>0</v>
      </c>
      <c r="J81" s="20">
        <v>0</v>
      </c>
      <c r="K81" s="20">
        <v>0</v>
      </c>
      <c r="L81" s="20">
        <v>0</v>
      </c>
      <c r="M81" s="20">
        <v>0</v>
      </c>
      <c r="N81" s="20">
        <v>0</v>
      </c>
      <c r="O81" s="20">
        <v>0</v>
      </c>
      <c r="P81" s="20">
        <v>0</v>
      </c>
      <c r="Q81" s="20">
        <v>0</v>
      </c>
      <c r="R81" s="20">
        <v>0</v>
      </c>
      <c r="S81" s="20">
        <v>0</v>
      </c>
      <c r="T81" s="20">
        <v>0</v>
      </c>
      <c r="U81" s="20">
        <v>0</v>
      </c>
      <c r="V81" s="20">
        <v>0</v>
      </c>
      <c r="W81" s="20">
        <v>0</v>
      </c>
      <c r="X81" s="20">
        <v>0</v>
      </c>
      <c r="Y81" s="20">
        <v>0</v>
      </c>
      <c r="Z81" s="20">
        <v>0</v>
      </c>
      <c r="AA81" s="20">
        <v>0</v>
      </c>
      <c r="AB81" s="20">
        <v>1</v>
      </c>
      <c r="AC81" s="20">
        <v>0</v>
      </c>
      <c r="AD81" s="20">
        <v>0</v>
      </c>
      <c r="AE81" s="20">
        <v>0</v>
      </c>
      <c r="AF81" s="20">
        <v>0</v>
      </c>
      <c r="AG81" s="20">
        <v>0</v>
      </c>
      <c r="AH81" s="20">
        <v>0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20">
        <v>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20">
        <v>0</v>
      </c>
      <c r="AW81" s="20">
        <v>0</v>
      </c>
      <c r="AX81" s="20">
        <v>0</v>
      </c>
      <c r="AY81" s="20">
        <v>0</v>
      </c>
      <c r="AZ81" s="73"/>
      <c r="BA81" s="73"/>
      <c r="BB81" s="73"/>
      <c r="BC81" s="73"/>
      <c r="BD81" s="73"/>
      <c r="BE81" s="59">
        <f t="shared" si="22"/>
        <v>0</v>
      </c>
      <c r="BF81" s="59">
        <v>3</v>
      </c>
      <c r="BG81" s="59">
        <v>0</v>
      </c>
      <c r="BH81" s="59">
        <v>3</v>
      </c>
      <c r="BJ81" s="59" t="s">
        <v>158</v>
      </c>
      <c r="BN81" s="59" t="e">
        <f>AI81+AJ81+AL81+AK81+AO81+AM81+#REF!+AN81</f>
        <v>#REF!</v>
      </c>
      <c r="BO81" s="59">
        <f t="shared" si="23"/>
        <v>0</v>
      </c>
      <c r="BP81" s="59" t="e">
        <f>L81+#REF!</f>
        <v>#REF!</v>
      </c>
      <c r="BQ81" s="59" t="e">
        <f>#REF!+#REF!+AC81</f>
        <v>#REF!</v>
      </c>
      <c r="BR81" s="59">
        <f t="shared" si="24"/>
        <v>0</v>
      </c>
      <c r="BS81" s="59" t="e">
        <f>#REF!+#REF!+#REF!+#REF!+#REF!+#REF!+#REF!+#REF!+#REF!+#REF!</f>
        <v>#REF!</v>
      </c>
      <c r="BT81" s="59">
        <f t="shared" si="25"/>
        <v>0</v>
      </c>
      <c r="BU81" s="59">
        <f t="shared" si="26"/>
        <v>0</v>
      </c>
      <c r="BV81" s="59">
        <f t="shared" si="27"/>
        <v>0</v>
      </c>
      <c r="BW81" s="59">
        <f t="shared" si="28"/>
        <v>0</v>
      </c>
      <c r="BX81" s="59">
        <f t="shared" si="29"/>
        <v>0</v>
      </c>
      <c r="BZ81" s="59">
        <f t="shared" si="30"/>
        <v>0</v>
      </c>
      <c r="CB81" s="59" t="e">
        <f>AI81+AJ81+AB81+AL81+I81+AK81+#REF!+J81+AD81+AF81+AG81+L81+#REF!+M81+#REF!+#REF!+AO81+#REF!+AE81+AH81+#REF!+AM81+AC81+#REF!+O81+#REF!+AX81+#REF!+AN81+#REF!+#REF!+#REF!+#REF!+AY81+#REF!+K81</f>
        <v>#REF!</v>
      </c>
      <c r="CD81" s="59" t="e">
        <f t="shared" si="31"/>
        <v>#REF!</v>
      </c>
      <c r="CE81" s="59" t="e">
        <f t="shared" si="32"/>
        <v>#REF!</v>
      </c>
      <c r="CF81" s="59">
        <f t="shared" si="33"/>
        <v>1</v>
      </c>
      <c r="CH81" s="59" t="e">
        <f>AI81+AJ81+AL81+I81+AK81+J81+L81+#REF!+AM81+#REF!+AX81+AN81+AY81+K81</f>
        <v>#REF!</v>
      </c>
      <c r="CI81" s="59" t="e">
        <f>#REF!+AD81+AF81+AG81+#REF!+#REF!+AO81+#REF!+AH81+#REF!+AC81+O81+#REF!+#REF!+#REF!+#REF!+#REF!+#REF!+#REF!</f>
        <v>#REF!</v>
      </c>
      <c r="CJ81" s="59">
        <f t="shared" si="34"/>
        <v>1</v>
      </c>
      <c r="CL81" s="59">
        <f t="shared" si="35"/>
        <v>0</v>
      </c>
      <c r="CM81" s="59">
        <f t="shared" si="36"/>
        <v>0</v>
      </c>
    </row>
    <row r="82" spans="1:91" s="59" customFormat="1" ht="14.4" x14ac:dyDescent="0.3">
      <c r="A82" s="60" t="s">
        <v>284</v>
      </c>
      <c r="B82" s="60" t="s">
        <v>382</v>
      </c>
      <c r="C82" s="60" t="s">
        <v>416</v>
      </c>
      <c r="D82" s="60" t="s">
        <v>83</v>
      </c>
      <c r="E82" s="60">
        <v>43.321018000000002</v>
      </c>
      <c r="F82" s="60">
        <v>-80.049312999999998</v>
      </c>
      <c r="G82" s="60">
        <v>40.735362961623842</v>
      </c>
      <c r="H82" s="61">
        <v>43656</v>
      </c>
      <c r="I82" s="20">
        <v>0</v>
      </c>
      <c r="J82" s="20">
        <v>0</v>
      </c>
      <c r="K82" s="20">
        <v>0</v>
      </c>
      <c r="L82" s="20">
        <v>0</v>
      </c>
      <c r="M82" s="20">
        <v>0</v>
      </c>
      <c r="N82" s="20">
        <v>0</v>
      </c>
      <c r="O82" s="20">
        <v>0</v>
      </c>
      <c r="P82" s="20">
        <v>0</v>
      </c>
      <c r="Q82" s="20">
        <v>0</v>
      </c>
      <c r="R82" s="20">
        <v>0</v>
      </c>
      <c r="S82" s="20">
        <v>0</v>
      </c>
      <c r="T82" s="20">
        <v>0</v>
      </c>
      <c r="U82" s="20">
        <v>0</v>
      </c>
      <c r="V82" s="20">
        <v>0</v>
      </c>
      <c r="W82" s="20">
        <v>0</v>
      </c>
      <c r="X82" s="20">
        <v>0</v>
      </c>
      <c r="Y82" s="20">
        <v>0</v>
      </c>
      <c r="Z82" s="20">
        <v>0</v>
      </c>
      <c r="AA82" s="20">
        <v>0</v>
      </c>
      <c r="AB82" s="20">
        <v>0</v>
      </c>
      <c r="AC82" s="20">
        <v>0</v>
      </c>
      <c r="AD82" s="20">
        <v>0</v>
      </c>
      <c r="AE82" s="20">
        <v>0</v>
      </c>
      <c r="AF82" s="20">
        <v>0</v>
      </c>
      <c r="AG82" s="20">
        <v>0</v>
      </c>
      <c r="AH82" s="20">
        <v>0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20">
        <v>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20">
        <v>0</v>
      </c>
      <c r="AW82" s="20">
        <v>0</v>
      </c>
      <c r="AX82" s="20">
        <v>0</v>
      </c>
      <c r="AY82" s="20">
        <v>0</v>
      </c>
      <c r="AZ82" s="73"/>
      <c r="BA82" s="73"/>
      <c r="BB82" s="73"/>
      <c r="BC82" s="73"/>
      <c r="BD82" s="73"/>
      <c r="BE82" s="59">
        <f t="shared" si="22"/>
        <v>0</v>
      </c>
      <c r="BF82" s="59">
        <v>3</v>
      </c>
      <c r="BG82" s="59">
        <v>0</v>
      </c>
      <c r="BH82" s="59">
        <v>3</v>
      </c>
      <c r="BJ82" s="59" t="s">
        <v>123</v>
      </c>
      <c r="BN82" s="59" t="e">
        <f>AI82+AJ82+AL82+AK82+AO82+AM82+#REF!+AN82</f>
        <v>#REF!</v>
      </c>
      <c r="BO82" s="59">
        <f t="shared" si="23"/>
        <v>0</v>
      </c>
      <c r="BP82" s="59" t="e">
        <f>L82+#REF!</f>
        <v>#REF!</v>
      </c>
      <c r="BQ82" s="59" t="e">
        <f>#REF!+#REF!+AC82</f>
        <v>#REF!</v>
      </c>
      <c r="BR82" s="59">
        <f t="shared" si="24"/>
        <v>0</v>
      </c>
      <c r="BS82" s="59" t="e">
        <f>#REF!+#REF!+#REF!+#REF!+#REF!+#REF!+#REF!+#REF!+#REF!+#REF!</f>
        <v>#REF!</v>
      </c>
      <c r="BT82" s="59">
        <f t="shared" si="25"/>
        <v>0</v>
      </c>
      <c r="BU82" s="59">
        <f t="shared" si="26"/>
        <v>0</v>
      </c>
      <c r="BV82" s="59">
        <f t="shared" si="27"/>
        <v>0</v>
      </c>
      <c r="BW82" s="59">
        <f t="shared" si="28"/>
        <v>0</v>
      </c>
      <c r="BX82" s="59">
        <f t="shared" si="29"/>
        <v>0</v>
      </c>
      <c r="BZ82" s="59">
        <f t="shared" si="30"/>
        <v>0</v>
      </c>
      <c r="CB82" s="59" t="e">
        <f>AI82+AJ82+AB82+AL82+I82+AK82+#REF!+J82+AD82+AF82+AG82+L82+#REF!+M82+#REF!+#REF!+AO82+#REF!+AE82+AH82+#REF!+AM82+AC82+#REF!+O82+#REF!+AX82+#REF!+AN82+#REF!+#REF!+#REF!+#REF!+AY82+#REF!+K82</f>
        <v>#REF!</v>
      </c>
      <c r="CD82" s="59" t="e">
        <f t="shared" si="31"/>
        <v>#REF!</v>
      </c>
      <c r="CE82" s="59" t="e">
        <f t="shared" si="32"/>
        <v>#REF!</v>
      </c>
      <c r="CF82" s="59">
        <f t="shared" si="33"/>
        <v>0</v>
      </c>
      <c r="CH82" s="59" t="e">
        <f>AI82+AJ82+AL82+I82+AK82+J82+L82+#REF!+AM82+#REF!+AX82+AN82+AY82+K82</f>
        <v>#REF!</v>
      </c>
      <c r="CI82" s="59" t="e">
        <f>#REF!+AD82+AF82+AG82+#REF!+#REF!+AO82+#REF!+AH82+#REF!+AC82+O82+#REF!+#REF!+#REF!+#REF!+#REF!+#REF!+#REF!</f>
        <v>#REF!</v>
      </c>
      <c r="CJ82" s="59">
        <f t="shared" si="34"/>
        <v>0</v>
      </c>
      <c r="CL82" s="59">
        <f t="shared" si="35"/>
        <v>0</v>
      </c>
      <c r="CM82" s="59">
        <f t="shared" si="36"/>
        <v>0</v>
      </c>
    </row>
    <row r="83" spans="1:91" s="59" customFormat="1" ht="14.4" x14ac:dyDescent="0.3">
      <c r="A83" s="60" t="s">
        <v>300</v>
      </c>
      <c r="B83" s="60" t="s">
        <v>383</v>
      </c>
      <c r="C83" s="60" t="s">
        <v>416</v>
      </c>
      <c r="D83" s="60" t="s">
        <v>79</v>
      </c>
      <c r="E83" s="60">
        <v>43.702157999999997</v>
      </c>
      <c r="F83" s="60">
        <v>-79.543736999999993</v>
      </c>
      <c r="G83" s="60">
        <v>8.7311529827639554</v>
      </c>
      <c r="H83" s="61">
        <v>43662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20">
        <v>0</v>
      </c>
      <c r="O83" s="20">
        <v>0</v>
      </c>
      <c r="P83" s="20">
        <v>0</v>
      </c>
      <c r="Q83" s="20">
        <v>0</v>
      </c>
      <c r="R83" s="20">
        <v>0</v>
      </c>
      <c r="S83" s="20">
        <v>0</v>
      </c>
      <c r="T83" s="20">
        <v>0</v>
      </c>
      <c r="U83" s="20">
        <v>0</v>
      </c>
      <c r="V83" s="20">
        <v>0</v>
      </c>
      <c r="W83" s="20">
        <v>0</v>
      </c>
      <c r="X83" s="20">
        <v>0</v>
      </c>
      <c r="Y83" s="20">
        <v>0</v>
      </c>
      <c r="Z83" s="20">
        <v>0</v>
      </c>
      <c r="AA83" s="20">
        <v>0</v>
      </c>
      <c r="AB83" s="20">
        <v>1</v>
      </c>
      <c r="AC83" s="20">
        <v>0</v>
      </c>
      <c r="AD83" s="20">
        <v>0</v>
      </c>
      <c r="AE83" s="20">
        <v>0</v>
      </c>
      <c r="AF83" s="20">
        <v>0</v>
      </c>
      <c r="AG83" s="20">
        <v>0</v>
      </c>
      <c r="AH83" s="20">
        <v>0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20">
        <v>0</v>
      </c>
      <c r="AO83" s="20">
        <v>0</v>
      </c>
      <c r="AP83" s="20">
        <v>0</v>
      </c>
      <c r="AQ83" s="20">
        <v>0</v>
      </c>
      <c r="AR83" s="20">
        <v>0</v>
      </c>
      <c r="AS83" s="20">
        <v>0</v>
      </c>
      <c r="AT83" s="20">
        <v>0</v>
      </c>
      <c r="AU83" s="20">
        <v>0</v>
      </c>
      <c r="AV83" s="20">
        <v>0</v>
      </c>
      <c r="AW83" s="20">
        <v>0</v>
      </c>
      <c r="AX83" s="20">
        <v>0</v>
      </c>
      <c r="AY83" s="20">
        <v>0</v>
      </c>
      <c r="AZ83" s="73"/>
      <c r="BA83" s="73"/>
      <c r="BB83" s="73"/>
      <c r="BC83" s="73"/>
      <c r="BD83" s="73"/>
      <c r="BE83" s="59">
        <f t="shared" si="22"/>
        <v>0</v>
      </c>
      <c r="BF83" s="59">
        <v>2</v>
      </c>
      <c r="BG83" s="59">
        <v>0</v>
      </c>
      <c r="BH83" s="59">
        <v>2</v>
      </c>
      <c r="BN83" s="59" t="e">
        <f>AI83+AJ83+AL83+AK83+AO83+AM83+#REF!+AN83</f>
        <v>#REF!</v>
      </c>
      <c r="BO83" s="59">
        <f t="shared" si="23"/>
        <v>0</v>
      </c>
      <c r="BP83" s="59" t="e">
        <f>L83+#REF!</f>
        <v>#REF!</v>
      </c>
      <c r="BQ83" s="59" t="e">
        <f>#REF!+#REF!+AC83</f>
        <v>#REF!</v>
      </c>
      <c r="BR83" s="59">
        <f t="shared" si="24"/>
        <v>0</v>
      </c>
      <c r="BS83" s="59" t="e">
        <f>#REF!+#REF!+#REF!+#REF!+#REF!+#REF!+#REF!+#REF!+#REF!+#REF!</f>
        <v>#REF!</v>
      </c>
      <c r="BT83" s="59">
        <f t="shared" si="25"/>
        <v>0</v>
      </c>
      <c r="BU83" s="59">
        <f t="shared" si="26"/>
        <v>0</v>
      </c>
      <c r="BV83" s="59">
        <f t="shared" si="27"/>
        <v>0</v>
      </c>
      <c r="BW83" s="59">
        <f t="shared" si="28"/>
        <v>0</v>
      </c>
      <c r="BX83" s="59">
        <f t="shared" si="29"/>
        <v>0</v>
      </c>
      <c r="BZ83" s="59">
        <f t="shared" si="30"/>
        <v>0</v>
      </c>
      <c r="CB83" s="59" t="e">
        <f>AI83+AJ83+AB83+AL83+I83+AK83+#REF!+J83+AD83+AF83+AG83+L83+#REF!+M83+#REF!+#REF!+AO83+#REF!+AE83+AH83+#REF!+AM83+AC83+#REF!+O83+#REF!+AX83+#REF!+AN83+#REF!+#REF!+#REF!+#REF!+AY83+#REF!+K83</f>
        <v>#REF!</v>
      </c>
      <c r="CD83" s="59" t="e">
        <f t="shared" si="31"/>
        <v>#REF!</v>
      </c>
      <c r="CE83" s="59" t="e">
        <f t="shared" si="32"/>
        <v>#REF!</v>
      </c>
      <c r="CF83" s="59">
        <f t="shared" si="33"/>
        <v>1</v>
      </c>
      <c r="CH83" s="59" t="e">
        <f>AI83+AJ83+AL83+I83+AK83+J83+L83+#REF!+AM83+#REF!+AX83+AN83+AY83+K83</f>
        <v>#REF!</v>
      </c>
      <c r="CI83" s="59" t="e">
        <f>#REF!+AD83+AF83+AG83+#REF!+#REF!+AO83+#REF!+AH83+#REF!+AC83+O83+#REF!+#REF!+#REF!+#REF!+#REF!+#REF!+#REF!</f>
        <v>#REF!</v>
      </c>
      <c r="CJ83" s="59">
        <f t="shared" si="34"/>
        <v>1</v>
      </c>
      <c r="CL83" s="59">
        <f t="shared" si="35"/>
        <v>0</v>
      </c>
      <c r="CM83" s="59">
        <f t="shared" si="36"/>
        <v>0</v>
      </c>
    </row>
    <row r="84" spans="1:91" s="59" customFormat="1" ht="14.4" x14ac:dyDescent="0.3">
      <c r="A84" s="60" t="s">
        <v>300</v>
      </c>
      <c r="B84" s="60" t="s">
        <v>383</v>
      </c>
      <c r="C84" s="60" t="s">
        <v>417</v>
      </c>
      <c r="D84" s="60" t="s">
        <v>82</v>
      </c>
      <c r="E84" s="60">
        <v>43.702157999999997</v>
      </c>
      <c r="F84" s="60">
        <v>-79.543736999999993</v>
      </c>
      <c r="G84" s="60">
        <v>8.7311529827639554</v>
      </c>
      <c r="H84" s="61">
        <v>43662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  <c r="N84" s="20">
        <v>0</v>
      </c>
      <c r="O84" s="20">
        <v>0</v>
      </c>
      <c r="P84" s="20">
        <v>0</v>
      </c>
      <c r="Q84" s="20">
        <v>0</v>
      </c>
      <c r="R84" s="20">
        <v>0</v>
      </c>
      <c r="S84" s="20">
        <v>0</v>
      </c>
      <c r="T84" s="20">
        <v>0</v>
      </c>
      <c r="U84" s="20">
        <v>0</v>
      </c>
      <c r="V84" s="20">
        <v>0</v>
      </c>
      <c r="W84" s="20">
        <v>0</v>
      </c>
      <c r="X84" s="20">
        <v>0</v>
      </c>
      <c r="Y84" s="20">
        <v>1</v>
      </c>
      <c r="Z84" s="20">
        <v>0</v>
      </c>
      <c r="AA84" s="20">
        <v>0</v>
      </c>
      <c r="AB84" s="20">
        <v>0</v>
      </c>
      <c r="AC84" s="20">
        <v>0</v>
      </c>
      <c r="AD84" s="20">
        <v>0</v>
      </c>
      <c r="AE84" s="20">
        <v>0</v>
      </c>
      <c r="AF84" s="20">
        <v>0</v>
      </c>
      <c r="AG84" s="20">
        <v>0</v>
      </c>
      <c r="AH84" s="20">
        <v>0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20">
        <v>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20">
        <v>0</v>
      </c>
      <c r="AW84" s="20">
        <v>0</v>
      </c>
      <c r="AX84" s="20">
        <v>0</v>
      </c>
      <c r="AY84" s="20">
        <v>0</v>
      </c>
      <c r="AZ84" s="73"/>
      <c r="BA84" s="73"/>
      <c r="BB84" s="73"/>
      <c r="BC84" s="73"/>
      <c r="BD84" s="73"/>
      <c r="BE84" s="59">
        <f t="shared" si="22"/>
        <v>1</v>
      </c>
      <c r="BF84" s="59">
        <v>5</v>
      </c>
      <c r="BG84" s="59">
        <v>0</v>
      </c>
      <c r="BH84" s="59">
        <v>6</v>
      </c>
      <c r="BN84" s="59" t="e">
        <f>AI84+AJ84+AL84+AK84+AO84+AM84+#REF!+AN84</f>
        <v>#REF!</v>
      </c>
      <c r="BO84" s="59">
        <f t="shared" si="23"/>
        <v>0</v>
      </c>
      <c r="BP84" s="59" t="e">
        <f>L84+#REF!</f>
        <v>#REF!</v>
      </c>
      <c r="BQ84" s="59" t="e">
        <f>#REF!+#REF!+AC84</f>
        <v>#REF!</v>
      </c>
      <c r="BR84" s="59">
        <f t="shared" si="24"/>
        <v>0</v>
      </c>
      <c r="BS84" s="59" t="e">
        <f>#REF!+#REF!+#REF!+#REF!+#REF!+#REF!+#REF!+#REF!+#REF!+#REF!</f>
        <v>#REF!</v>
      </c>
      <c r="BT84" s="59">
        <f t="shared" si="25"/>
        <v>0</v>
      </c>
      <c r="BU84" s="59">
        <f t="shared" si="26"/>
        <v>0</v>
      </c>
      <c r="BV84" s="59">
        <f t="shared" si="27"/>
        <v>0</v>
      </c>
      <c r="BW84" s="59">
        <f t="shared" si="28"/>
        <v>0</v>
      </c>
      <c r="BX84" s="59">
        <f t="shared" si="29"/>
        <v>0</v>
      </c>
      <c r="BZ84" s="59">
        <f t="shared" si="30"/>
        <v>0</v>
      </c>
      <c r="CB84" s="59" t="e">
        <f>AI84+AJ84+AB84+AL84+I84+AK84+#REF!+J84+AD84+AF84+AG84+L84+#REF!+M84+#REF!+#REF!+AO84+#REF!+AE84+AH84+#REF!+AM84+AC84+#REF!+O84+#REF!+AX84+#REF!+AN84+#REF!+#REF!+#REF!+#REF!+AY84+#REF!+K84</f>
        <v>#REF!</v>
      </c>
      <c r="CD84" s="59" t="e">
        <f t="shared" si="31"/>
        <v>#REF!</v>
      </c>
      <c r="CE84" s="59" t="e">
        <f t="shared" si="32"/>
        <v>#REF!</v>
      </c>
      <c r="CF84" s="59">
        <f t="shared" si="33"/>
        <v>0</v>
      </c>
      <c r="CH84" s="59" t="e">
        <f>AI84+AJ84+AL84+I84+AK84+J84+L84+#REF!+AM84+#REF!+AX84+AN84+AY84+K84</f>
        <v>#REF!</v>
      </c>
      <c r="CI84" s="59" t="e">
        <f>#REF!+AD84+AF84+AG84+#REF!+#REF!+AO84+#REF!+AH84+#REF!+AC84+O84+#REF!+#REF!+#REF!+#REF!+#REF!+#REF!+#REF!</f>
        <v>#REF!</v>
      </c>
      <c r="CJ84" s="59">
        <f t="shared" si="34"/>
        <v>0</v>
      </c>
      <c r="CL84" s="59">
        <f t="shared" si="35"/>
        <v>0</v>
      </c>
      <c r="CM84" s="59">
        <f t="shared" si="36"/>
        <v>0</v>
      </c>
    </row>
    <row r="85" spans="1:91" s="59" customFormat="1" ht="14.4" x14ac:dyDescent="0.3">
      <c r="A85" s="60" t="s">
        <v>300</v>
      </c>
      <c r="B85" s="60" t="s">
        <v>383</v>
      </c>
      <c r="C85" s="60" t="s">
        <v>417</v>
      </c>
      <c r="D85" s="60" t="s">
        <v>83</v>
      </c>
      <c r="E85" s="60">
        <v>43.702157999999997</v>
      </c>
      <c r="F85" s="60">
        <v>-79.543736999999993</v>
      </c>
      <c r="G85" s="60">
        <v>8.7311529827639554</v>
      </c>
      <c r="H85" s="61">
        <v>43662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20">
        <v>0</v>
      </c>
      <c r="O85" s="20">
        <v>0</v>
      </c>
      <c r="P85" s="20">
        <v>0</v>
      </c>
      <c r="Q85" s="20">
        <v>0</v>
      </c>
      <c r="R85" s="20">
        <v>0</v>
      </c>
      <c r="S85" s="20">
        <v>0</v>
      </c>
      <c r="T85" s="20">
        <v>0</v>
      </c>
      <c r="U85" s="20">
        <v>0</v>
      </c>
      <c r="V85" s="20">
        <v>0</v>
      </c>
      <c r="W85" s="20">
        <v>0</v>
      </c>
      <c r="X85" s="20">
        <v>0</v>
      </c>
      <c r="Y85" s="20">
        <v>0</v>
      </c>
      <c r="Z85" s="20">
        <v>0</v>
      </c>
      <c r="AA85" s="20">
        <v>0</v>
      </c>
      <c r="AB85" s="20">
        <v>0</v>
      </c>
      <c r="AC85" s="20">
        <v>0</v>
      </c>
      <c r="AD85" s="20">
        <v>0</v>
      </c>
      <c r="AE85" s="20">
        <v>0</v>
      </c>
      <c r="AF85" s="20">
        <v>0</v>
      </c>
      <c r="AG85" s="20">
        <v>0</v>
      </c>
      <c r="AH85" s="20">
        <v>0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20">
        <v>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20">
        <v>0</v>
      </c>
      <c r="AW85" s="20">
        <v>0</v>
      </c>
      <c r="AX85" s="20">
        <v>0</v>
      </c>
      <c r="AY85" s="20">
        <v>0</v>
      </c>
      <c r="AZ85" s="73"/>
      <c r="BA85" s="73"/>
      <c r="BB85" s="73"/>
      <c r="BC85" s="73"/>
      <c r="BD85" s="73"/>
      <c r="BE85" s="59">
        <f t="shared" si="22"/>
        <v>0</v>
      </c>
      <c r="BF85" s="59">
        <v>3</v>
      </c>
      <c r="BG85" s="59">
        <v>0</v>
      </c>
      <c r="BH85" s="59">
        <v>3</v>
      </c>
      <c r="BJ85" s="59" t="s">
        <v>160</v>
      </c>
      <c r="BN85" s="59" t="e">
        <f>AI85+AJ85+AL85+AK85+AO85+AM85+#REF!+AN85</f>
        <v>#REF!</v>
      </c>
      <c r="BO85" s="59">
        <f t="shared" si="23"/>
        <v>0</v>
      </c>
      <c r="BP85" s="59" t="e">
        <f>L85+#REF!</f>
        <v>#REF!</v>
      </c>
      <c r="BQ85" s="59" t="e">
        <f>#REF!+#REF!+AC85</f>
        <v>#REF!</v>
      </c>
      <c r="BR85" s="59">
        <f t="shared" si="24"/>
        <v>0</v>
      </c>
      <c r="BS85" s="59" t="e">
        <f>#REF!+#REF!+#REF!+#REF!+#REF!+#REF!+#REF!+#REF!+#REF!+#REF!</f>
        <v>#REF!</v>
      </c>
      <c r="BT85" s="59">
        <f t="shared" si="25"/>
        <v>0</v>
      </c>
      <c r="BU85" s="59">
        <f t="shared" si="26"/>
        <v>0</v>
      </c>
      <c r="BV85" s="59">
        <f t="shared" si="27"/>
        <v>0</v>
      </c>
      <c r="BW85" s="59">
        <f t="shared" si="28"/>
        <v>0</v>
      </c>
      <c r="BX85" s="59">
        <f t="shared" si="29"/>
        <v>0</v>
      </c>
      <c r="BZ85" s="59">
        <f t="shared" si="30"/>
        <v>0</v>
      </c>
      <c r="CB85" s="59" t="e">
        <f>AI85+AJ85+AB85+AL85+I85+AK85+#REF!+J85+AD85+AF85+AG85+L85+#REF!+M85+#REF!+#REF!+AO85+#REF!+AE85+AH85+#REF!+AM85+AC85+#REF!+O85+#REF!+AX85+#REF!+AN85+#REF!+#REF!+#REF!+#REF!+AY85+#REF!+K85</f>
        <v>#REF!</v>
      </c>
      <c r="CD85" s="59" t="e">
        <f t="shared" si="31"/>
        <v>#REF!</v>
      </c>
      <c r="CE85" s="59" t="e">
        <f t="shared" si="32"/>
        <v>#REF!</v>
      </c>
      <c r="CF85" s="59">
        <f t="shared" si="33"/>
        <v>0</v>
      </c>
      <c r="CH85" s="59" t="e">
        <f>AI85+AJ85+AL85+I85+AK85+J85+L85+#REF!+AM85+#REF!+AX85+AN85+AY85+K85</f>
        <v>#REF!</v>
      </c>
      <c r="CI85" s="59" t="e">
        <f>#REF!+AD85+AF85+AG85+#REF!+#REF!+AO85+#REF!+AH85+#REF!+AC85+O85+#REF!+#REF!+#REF!+#REF!+#REF!+#REF!+#REF!</f>
        <v>#REF!</v>
      </c>
      <c r="CJ85" s="59">
        <f t="shared" si="34"/>
        <v>0</v>
      </c>
      <c r="CL85" s="59">
        <f t="shared" si="35"/>
        <v>0</v>
      </c>
      <c r="CM85" s="59">
        <f t="shared" si="36"/>
        <v>0</v>
      </c>
    </row>
    <row r="86" spans="1:91" s="59" customFormat="1" ht="14.4" x14ac:dyDescent="0.3">
      <c r="A86" s="60" t="s">
        <v>299</v>
      </c>
      <c r="B86" s="60" t="s">
        <v>384</v>
      </c>
      <c r="C86" s="60" t="s">
        <v>417</v>
      </c>
      <c r="D86" s="60" t="s">
        <v>79</v>
      </c>
      <c r="E86" s="60">
        <v>43.701031999999998</v>
      </c>
      <c r="F86" s="60">
        <v>-79.549473000000006</v>
      </c>
      <c r="G86" s="60">
        <v>8.9718560697484691</v>
      </c>
      <c r="H86" s="61">
        <v>43662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20">
        <v>0</v>
      </c>
      <c r="W86" s="20">
        <v>0</v>
      </c>
      <c r="X86" s="20">
        <v>0</v>
      </c>
      <c r="Y86" s="20">
        <v>0</v>
      </c>
      <c r="Z86" s="20">
        <v>0</v>
      </c>
      <c r="AA86" s="20">
        <v>0</v>
      </c>
      <c r="AB86" s="20">
        <v>0</v>
      </c>
      <c r="AC86" s="20">
        <v>0</v>
      </c>
      <c r="AD86" s="20">
        <v>0</v>
      </c>
      <c r="AE86" s="20">
        <v>0</v>
      </c>
      <c r="AF86" s="20">
        <v>0</v>
      </c>
      <c r="AG86" s="20">
        <v>0</v>
      </c>
      <c r="AH86" s="20">
        <v>0</v>
      </c>
      <c r="AI86" s="20">
        <v>0</v>
      </c>
      <c r="AJ86" s="20">
        <v>0</v>
      </c>
      <c r="AK86" s="20">
        <v>0</v>
      </c>
      <c r="AL86" s="20">
        <v>1</v>
      </c>
      <c r="AM86" s="20">
        <v>0</v>
      </c>
      <c r="AN86" s="20">
        <v>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20">
        <v>0</v>
      </c>
      <c r="AW86" s="20">
        <v>0</v>
      </c>
      <c r="AX86" s="20">
        <v>0</v>
      </c>
      <c r="AY86" s="20">
        <v>0</v>
      </c>
      <c r="AZ86" s="73"/>
      <c r="BA86" s="73"/>
      <c r="BB86" s="73"/>
      <c r="BC86" s="73"/>
      <c r="BD86" s="73"/>
      <c r="BE86" s="59">
        <f t="shared" si="22"/>
        <v>2</v>
      </c>
      <c r="BF86" s="59">
        <v>1</v>
      </c>
      <c r="BG86" s="59">
        <v>0</v>
      </c>
      <c r="BH86" s="59">
        <v>3</v>
      </c>
      <c r="BN86" s="59" t="e">
        <f>AI86+AJ86+AL86+AK86+AO86+AM86+#REF!+AN86</f>
        <v>#REF!</v>
      </c>
      <c r="BO86" s="59">
        <f t="shared" si="23"/>
        <v>0</v>
      </c>
      <c r="BP86" s="59" t="e">
        <f>L86+#REF!</f>
        <v>#REF!</v>
      </c>
      <c r="BQ86" s="59" t="e">
        <f>#REF!+#REF!+AC86</f>
        <v>#REF!</v>
      </c>
      <c r="BR86" s="59">
        <f t="shared" si="24"/>
        <v>0</v>
      </c>
      <c r="BS86" s="59" t="e">
        <f>#REF!+#REF!+#REF!+#REF!+#REF!+#REF!+#REF!+#REF!+#REF!+#REF!</f>
        <v>#REF!</v>
      </c>
      <c r="BT86" s="59">
        <f t="shared" si="25"/>
        <v>0</v>
      </c>
      <c r="BU86" s="59">
        <f t="shared" si="26"/>
        <v>0</v>
      </c>
      <c r="BV86" s="59">
        <f t="shared" si="27"/>
        <v>0</v>
      </c>
      <c r="BW86" s="59">
        <f t="shared" si="28"/>
        <v>0</v>
      </c>
      <c r="BX86" s="59">
        <f t="shared" si="29"/>
        <v>0</v>
      </c>
      <c r="BZ86" s="59">
        <f t="shared" si="30"/>
        <v>1</v>
      </c>
      <c r="CB86" s="59" t="e">
        <f>AI86+AJ86+AB86+AL86+I86+AK86+#REF!+J86+AD86+AF86+AG86+L86+#REF!+M86+#REF!+#REF!+AO86+#REF!+AE86+AH86+#REF!+AM86+AC86+#REF!+O86+#REF!+AX86+#REF!+AN86+#REF!+#REF!+#REF!+#REF!+AY86+#REF!+K86</f>
        <v>#REF!</v>
      </c>
      <c r="CD86" s="59" t="e">
        <f t="shared" si="31"/>
        <v>#REF!</v>
      </c>
      <c r="CE86" s="59" t="e">
        <f t="shared" si="32"/>
        <v>#REF!</v>
      </c>
      <c r="CF86" s="59">
        <f t="shared" si="33"/>
        <v>0</v>
      </c>
      <c r="CH86" s="59" t="e">
        <f>AI86+AJ86+AL86+I86+AK86+J86+L86+#REF!+AM86+#REF!+AX86+AN86+AY86+K86</f>
        <v>#REF!</v>
      </c>
      <c r="CI86" s="59" t="e">
        <f>#REF!+AD86+AF86+AG86+#REF!+#REF!+AO86+#REF!+AH86+#REF!+AC86+O86+#REF!+#REF!+#REF!+#REF!+#REF!+#REF!+#REF!</f>
        <v>#REF!</v>
      </c>
      <c r="CJ86" s="59">
        <f t="shared" si="34"/>
        <v>0</v>
      </c>
      <c r="CL86" s="59">
        <f t="shared" si="35"/>
        <v>0</v>
      </c>
      <c r="CM86" s="59">
        <f t="shared" si="36"/>
        <v>0</v>
      </c>
    </row>
    <row r="87" spans="1:91" s="59" customFormat="1" ht="14.4" x14ac:dyDescent="0.3">
      <c r="A87" s="60" t="s">
        <v>299</v>
      </c>
      <c r="B87" s="60" t="s">
        <v>384</v>
      </c>
      <c r="C87" s="60" t="s">
        <v>417</v>
      </c>
      <c r="D87" s="60" t="s">
        <v>82</v>
      </c>
      <c r="E87" s="60">
        <v>43.701031999999998</v>
      </c>
      <c r="F87" s="60">
        <v>-79.549473000000006</v>
      </c>
      <c r="G87" s="60">
        <v>8.9718560697484691</v>
      </c>
      <c r="H87" s="61">
        <v>43662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1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1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73"/>
      <c r="BA87" s="73"/>
      <c r="BB87" s="73"/>
      <c r="BC87" s="73"/>
      <c r="BD87" s="73"/>
      <c r="BE87" s="59">
        <f t="shared" si="22"/>
        <v>2</v>
      </c>
      <c r="BF87" s="59">
        <v>5</v>
      </c>
      <c r="BG87" s="59">
        <v>0</v>
      </c>
      <c r="BH87" s="59">
        <v>7</v>
      </c>
      <c r="BN87" s="59" t="e">
        <f>AI87+AJ87+AL87+AK87+AO87+AM87+#REF!+AN87</f>
        <v>#REF!</v>
      </c>
      <c r="BO87" s="59">
        <f t="shared" si="23"/>
        <v>0</v>
      </c>
      <c r="BP87" s="59" t="e">
        <f>L87+#REF!</f>
        <v>#REF!</v>
      </c>
      <c r="BQ87" s="59" t="e">
        <f>#REF!+#REF!+AC87</f>
        <v>#REF!</v>
      </c>
      <c r="BR87" s="59">
        <f t="shared" si="24"/>
        <v>0</v>
      </c>
      <c r="BS87" s="59" t="e">
        <f>#REF!+#REF!+#REF!+#REF!+#REF!+#REF!+#REF!+#REF!+#REF!+#REF!</f>
        <v>#REF!</v>
      </c>
      <c r="BT87" s="59">
        <f t="shared" si="25"/>
        <v>0</v>
      </c>
      <c r="BU87" s="59">
        <f t="shared" si="26"/>
        <v>0</v>
      </c>
      <c r="BV87" s="59">
        <f t="shared" si="27"/>
        <v>0</v>
      </c>
      <c r="BW87" s="59">
        <f t="shared" si="28"/>
        <v>0</v>
      </c>
      <c r="BX87" s="59">
        <f t="shared" si="29"/>
        <v>0</v>
      </c>
      <c r="BZ87" s="59">
        <f t="shared" si="30"/>
        <v>1</v>
      </c>
      <c r="CB87" s="59" t="e">
        <f>AI87+AJ87+AB87+AL87+I87+AK87+#REF!+J87+AD87+AF87+AG87+L87+#REF!+M87+#REF!+#REF!+AO87+#REF!+AE87+AH87+#REF!+AM87+AC87+#REF!+O87+#REF!+AX87+#REF!+AN87+#REF!+#REF!+#REF!+#REF!+AY87+#REF!+K87</f>
        <v>#REF!</v>
      </c>
      <c r="CD87" s="59" t="e">
        <f t="shared" si="31"/>
        <v>#REF!</v>
      </c>
      <c r="CE87" s="59" t="e">
        <f t="shared" si="32"/>
        <v>#REF!</v>
      </c>
      <c r="CF87" s="59">
        <f t="shared" si="33"/>
        <v>0</v>
      </c>
      <c r="CH87" s="59" t="e">
        <f>AI87+AJ87+AL87+I87+AK87+J87+L87+#REF!+AM87+#REF!+AX87+AN87+AY87+K87</f>
        <v>#REF!</v>
      </c>
      <c r="CI87" s="59" t="e">
        <f>#REF!+AD87+AF87+AG87+#REF!+#REF!+AO87+#REF!+AH87+#REF!+AC87+O87+#REF!+#REF!+#REF!+#REF!+#REF!+#REF!+#REF!</f>
        <v>#REF!</v>
      </c>
      <c r="CJ87" s="59">
        <f t="shared" si="34"/>
        <v>0</v>
      </c>
      <c r="CL87" s="59">
        <f t="shared" si="35"/>
        <v>0</v>
      </c>
      <c r="CM87" s="59">
        <f t="shared" si="36"/>
        <v>0</v>
      </c>
    </row>
    <row r="88" spans="1:91" s="59" customFormat="1" ht="14.4" x14ac:dyDescent="0.3">
      <c r="A88" s="60" t="s">
        <v>299</v>
      </c>
      <c r="B88" s="60" t="s">
        <v>384</v>
      </c>
      <c r="C88" s="60" t="s">
        <v>417</v>
      </c>
      <c r="D88" s="60" t="s">
        <v>83</v>
      </c>
      <c r="E88" s="60">
        <v>43.701031999999998</v>
      </c>
      <c r="F88" s="60">
        <v>-79.549473000000006</v>
      </c>
      <c r="G88" s="60">
        <v>8.9718560697484691</v>
      </c>
      <c r="H88" s="61">
        <v>43662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20">
        <v>0</v>
      </c>
      <c r="W88" s="20">
        <v>0</v>
      </c>
      <c r="X88" s="20">
        <v>0</v>
      </c>
      <c r="Y88" s="20">
        <v>1</v>
      </c>
      <c r="Z88" s="20">
        <v>0</v>
      </c>
      <c r="AA88" s="20">
        <v>0</v>
      </c>
      <c r="AB88" s="20">
        <v>0</v>
      </c>
      <c r="AC88" s="20">
        <v>0</v>
      </c>
      <c r="AD88" s="20">
        <v>0</v>
      </c>
      <c r="AE88" s="20">
        <v>0</v>
      </c>
      <c r="AF88" s="20">
        <v>0</v>
      </c>
      <c r="AG88" s="20">
        <v>0</v>
      </c>
      <c r="AH88" s="20">
        <v>0</v>
      </c>
      <c r="AI88" s="20">
        <v>0</v>
      </c>
      <c r="AJ88" s="20">
        <v>0</v>
      </c>
      <c r="AK88" s="20">
        <v>0</v>
      </c>
      <c r="AL88" s="20">
        <v>3</v>
      </c>
      <c r="AM88" s="20">
        <v>0</v>
      </c>
      <c r="AN88" s="20">
        <v>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20">
        <v>0</v>
      </c>
      <c r="AW88" s="20">
        <v>0</v>
      </c>
      <c r="AX88" s="20">
        <v>0</v>
      </c>
      <c r="AY88" s="20">
        <v>0</v>
      </c>
      <c r="AZ88" s="73"/>
      <c r="BA88" s="73"/>
      <c r="BB88" s="73"/>
      <c r="BC88" s="73"/>
      <c r="BD88" s="73"/>
      <c r="BE88" s="59">
        <f t="shared" si="22"/>
        <v>2</v>
      </c>
      <c r="BF88" s="59">
        <v>4</v>
      </c>
      <c r="BG88" s="59">
        <v>0</v>
      </c>
      <c r="BH88" s="59">
        <v>6</v>
      </c>
      <c r="BN88" s="59" t="e">
        <f>AI88+AJ88+AL88+AK88+AO88+AM88+#REF!+AN88</f>
        <v>#REF!</v>
      </c>
      <c r="BO88" s="59">
        <f t="shared" si="23"/>
        <v>0</v>
      </c>
      <c r="BP88" s="59" t="e">
        <f>L88+#REF!</f>
        <v>#REF!</v>
      </c>
      <c r="BQ88" s="59" t="e">
        <f>#REF!+#REF!+AC88</f>
        <v>#REF!</v>
      </c>
      <c r="BR88" s="59">
        <f t="shared" si="24"/>
        <v>0</v>
      </c>
      <c r="BS88" s="59" t="e">
        <f>#REF!+#REF!+#REF!+#REF!+#REF!+#REF!+#REF!+#REF!+#REF!+#REF!</f>
        <v>#REF!</v>
      </c>
      <c r="BT88" s="59">
        <f t="shared" si="25"/>
        <v>0</v>
      </c>
      <c r="BU88" s="59">
        <f t="shared" si="26"/>
        <v>0</v>
      </c>
      <c r="BV88" s="59">
        <f t="shared" si="27"/>
        <v>0</v>
      </c>
      <c r="BW88" s="59">
        <f t="shared" si="28"/>
        <v>0</v>
      </c>
      <c r="BX88" s="59">
        <f t="shared" si="29"/>
        <v>0</v>
      </c>
      <c r="BZ88" s="59">
        <f t="shared" si="30"/>
        <v>3</v>
      </c>
      <c r="CB88" s="59" t="e">
        <f>AI88+AJ88+AB88+AL88+I88+AK88+#REF!+J88+AD88+AF88+AG88+L88+#REF!+M88+#REF!+#REF!+AO88+#REF!+AE88+AH88+#REF!+AM88+AC88+#REF!+O88+#REF!+AX88+#REF!+AN88+#REF!+#REF!+#REF!+#REF!+AY88+#REF!+K88</f>
        <v>#REF!</v>
      </c>
      <c r="CD88" s="59" t="e">
        <f t="shared" si="31"/>
        <v>#REF!</v>
      </c>
      <c r="CE88" s="59" t="e">
        <f t="shared" si="32"/>
        <v>#REF!</v>
      </c>
      <c r="CF88" s="59">
        <f t="shared" si="33"/>
        <v>0</v>
      </c>
      <c r="CH88" s="59" t="e">
        <f>AI88+AJ88+AL88+I88+AK88+J88+L88+#REF!+AM88+#REF!+AX88+AN88+AY88+K88</f>
        <v>#REF!</v>
      </c>
      <c r="CI88" s="59" t="e">
        <f>#REF!+AD88+AF88+AG88+#REF!+#REF!+AO88+#REF!+AH88+#REF!+AC88+O88+#REF!+#REF!+#REF!+#REF!+#REF!+#REF!+#REF!</f>
        <v>#REF!</v>
      </c>
      <c r="CJ88" s="59">
        <f t="shared" si="34"/>
        <v>0</v>
      </c>
      <c r="CL88" s="59">
        <f t="shared" si="35"/>
        <v>0</v>
      </c>
      <c r="CM88" s="59">
        <f t="shared" si="36"/>
        <v>0</v>
      </c>
    </row>
    <row r="89" spans="1:91" s="59" customFormat="1" ht="14.4" x14ac:dyDescent="0.3">
      <c r="A89" s="60" t="s">
        <v>301</v>
      </c>
      <c r="B89" s="60" t="s">
        <v>385</v>
      </c>
      <c r="C89" s="60" t="s">
        <v>417</v>
      </c>
      <c r="D89" s="60" t="s">
        <v>79</v>
      </c>
      <c r="E89" s="60">
        <v>43.701431999999997</v>
      </c>
      <c r="F89" s="60">
        <v>-79.562510000000003</v>
      </c>
      <c r="G89" s="60">
        <v>9.5950252462272481</v>
      </c>
      <c r="H89" s="61">
        <v>43662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1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73"/>
      <c r="BA89" s="73"/>
      <c r="BB89" s="73"/>
      <c r="BC89" s="73"/>
      <c r="BD89" s="73"/>
      <c r="BE89" s="59">
        <f t="shared" si="22"/>
        <v>3</v>
      </c>
      <c r="BF89" s="59">
        <v>2</v>
      </c>
      <c r="BG89" s="59">
        <v>0</v>
      </c>
      <c r="BH89" s="59">
        <v>5</v>
      </c>
      <c r="BN89" s="59" t="e">
        <f>AI89+AJ89+AL89+AK89+AO89+AM89+#REF!+AN89</f>
        <v>#REF!</v>
      </c>
      <c r="BO89" s="59">
        <f t="shared" si="23"/>
        <v>0</v>
      </c>
      <c r="BP89" s="59" t="e">
        <f>L89+#REF!</f>
        <v>#REF!</v>
      </c>
      <c r="BQ89" s="59" t="e">
        <f>#REF!+#REF!+AC89</f>
        <v>#REF!</v>
      </c>
      <c r="BR89" s="59">
        <f t="shared" si="24"/>
        <v>0</v>
      </c>
      <c r="BS89" s="59" t="e">
        <f>#REF!+#REF!+#REF!+#REF!+#REF!+#REF!+#REF!+#REF!+#REF!+#REF!</f>
        <v>#REF!</v>
      </c>
      <c r="BT89" s="59">
        <f t="shared" si="25"/>
        <v>0</v>
      </c>
      <c r="BU89" s="59">
        <f t="shared" si="26"/>
        <v>0</v>
      </c>
      <c r="BV89" s="59">
        <f t="shared" si="27"/>
        <v>0</v>
      </c>
      <c r="BW89" s="59">
        <f t="shared" si="28"/>
        <v>0</v>
      </c>
      <c r="BX89" s="59">
        <f t="shared" si="29"/>
        <v>0</v>
      </c>
      <c r="BZ89" s="59">
        <f t="shared" si="30"/>
        <v>1</v>
      </c>
      <c r="CB89" s="59" t="e">
        <f>AI89+AJ89+AB89+AL89+I89+AK89+#REF!+J89+AD89+AF89+AG89+L89+#REF!+M89+#REF!+#REF!+AO89+#REF!+AE89+AH89+#REF!+AM89+AC89+#REF!+O89+#REF!+AX89+#REF!+AN89+#REF!+#REF!+#REF!+#REF!+AY89+#REF!+K89</f>
        <v>#REF!</v>
      </c>
      <c r="CD89" s="59" t="e">
        <f t="shared" si="31"/>
        <v>#REF!</v>
      </c>
      <c r="CE89" s="59" t="e">
        <f t="shared" si="32"/>
        <v>#REF!</v>
      </c>
      <c r="CF89" s="59">
        <f t="shared" si="33"/>
        <v>0</v>
      </c>
      <c r="CH89" s="59" t="e">
        <f>AI89+AJ89+AL89+I89+AK89+J89+L89+#REF!+AM89+#REF!+AX89+AN89+AY89+K89</f>
        <v>#REF!</v>
      </c>
      <c r="CI89" s="59" t="e">
        <f>#REF!+AD89+AF89+AG89+#REF!+#REF!+AO89+#REF!+AH89+#REF!+AC89+O89+#REF!+#REF!+#REF!+#REF!+#REF!+#REF!+#REF!</f>
        <v>#REF!</v>
      </c>
      <c r="CJ89" s="59">
        <f t="shared" si="34"/>
        <v>0</v>
      </c>
      <c r="CL89" s="59">
        <f t="shared" si="35"/>
        <v>0</v>
      </c>
      <c r="CM89" s="59">
        <f t="shared" si="36"/>
        <v>0</v>
      </c>
    </row>
    <row r="90" spans="1:91" s="59" customFormat="1" ht="14.4" x14ac:dyDescent="0.3">
      <c r="A90" s="60" t="s">
        <v>301</v>
      </c>
      <c r="B90" s="60" t="s">
        <v>385</v>
      </c>
      <c r="C90" s="60" t="s">
        <v>417</v>
      </c>
      <c r="D90" s="60" t="s">
        <v>82</v>
      </c>
      <c r="E90" s="60">
        <v>43.701431999999997</v>
      </c>
      <c r="F90" s="60">
        <v>-79.562510000000003</v>
      </c>
      <c r="G90" s="60">
        <v>9.5950252462272481</v>
      </c>
      <c r="H90" s="61">
        <v>43662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73"/>
      <c r="BA90" s="73"/>
      <c r="BB90" s="73"/>
      <c r="BC90" s="73"/>
      <c r="BD90" s="73"/>
      <c r="BE90" s="59">
        <f t="shared" si="22"/>
        <v>0</v>
      </c>
      <c r="BF90" s="59">
        <v>3</v>
      </c>
      <c r="BG90" s="59">
        <v>0</v>
      </c>
      <c r="BH90" s="59">
        <v>3</v>
      </c>
      <c r="BN90" s="59" t="e">
        <f>AI90+AJ90+AL90+AK90+AO90+AM90+#REF!+AN90</f>
        <v>#REF!</v>
      </c>
      <c r="BO90" s="59">
        <f t="shared" si="23"/>
        <v>0</v>
      </c>
      <c r="BP90" s="59" t="e">
        <f>L90+#REF!</f>
        <v>#REF!</v>
      </c>
      <c r="BQ90" s="59" t="e">
        <f>#REF!+#REF!+AC90</f>
        <v>#REF!</v>
      </c>
      <c r="BR90" s="59">
        <f t="shared" si="24"/>
        <v>0</v>
      </c>
      <c r="BS90" s="59" t="e">
        <f>#REF!+#REF!+#REF!+#REF!+#REF!+#REF!+#REF!+#REF!+#REF!+#REF!</f>
        <v>#REF!</v>
      </c>
      <c r="BT90" s="59">
        <f t="shared" si="25"/>
        <v>0</v>
      </c>
      <c r="BU90" s="59">
        <f t="shared" si="26"/>
        <v>0</v>
      </c>
      <c r="BV90" s="59">
        <f t="shared" si="27"/>
        <v>0</v>
      </c>
      <c r="BW90" s="59">
        <f t="shared" si="28"/>
        <v>0</v>
      </c>
      <c r="BX90" s="59">
        <f t="shared" si="29"/>
        <v>0</v>
      </c>
      <c r="BZ90" s="59">
        <f t="shared" si="30"/>
        <v>0</v>
      </c>
      <c r="CB90" s="59" t="e">
        <f>AI90+AJ90+AB90+AL90+I90+AK90+#REF!+J90+AD90+AF90+AG90+L90+#REF!+M90+#REF!+#REF!+AO90+#REF!+AE90+AH90+#REF!+AM90+AC90+#REF!+O90+#REF!+AX90+#REF!+AN90+#REF!+#REF!+#REF!+#REF!+AY90+#REF!+K90</f>
        <v>#REF!</v>
      </c>
      <c r="CD90" s="59" t="e">
        <f t="shared" si="31"/>
        <v>#REF!</v>
      </c>
      <c r="CE90" s="59" t="e">
        <f t="shared" si="32"/>
        <v>#REF!</v>
      </c>
      <c r="CF90" s="59">
        <f t="shared" si="33"/>
        <v>0</v>
      </c>
      <c r="CH90" s="59" t="e">
        <f>AI90+AJ90+AL90+I90+AK90+J90+L90+#REF!+AM90+#REF!+AX90+AN90+AY90+K90</f>
        <v>#REF!</v>
      </c>
      <c r="CI90" s="59" t="e">
        <f>#REF!+AD90+AF90+AG90+#REF!+#REF!+AO90+#REF!+AH90+#REF!+AC90+O90+#REF!+#REF!+#REF!+#REF!+#REF!+#REF!+#REF!</f>
        <v>#REF!</v>
      </c>
      <c r="CJ90" s="59">
        <f t="shared" si="34"/>
        <v>0</v>
      </c>
      <c r="CL90" s="59">
        <f t="shared" si="35"/>
        <v>0</v>
      </c>
      <c r="CM90" s="59">
        <f t="shared" si="36"/>
        <v>0</v>
      </c>
    </row>
    <row r="91" spans="1:91" s="59" customFormat="1" ht="14.4" x14ac:dyDescent="0.3">
      <c r="A91" s="60" t="s">
        <v>301</v>
      </c>
      <c r="B91" s="60" t="s">
        <v>385</v>
      </c>
      <c r="C91" s="60" t="s">
        <v>417</v>
      </c>
      <c r="D91" s="60" t="s">
        <v>83</v>
      </c>
      <c r="E91" s="60">
        <v>43.701431999999997</v>
      </c>
      <c r="F91" s="60">
        <v>-79.562510000000003</v>
      </c>
      <c r="G91" s="60">
        <v>9.5950252462272481</v>
      </c>
      <c r="H91" s="61">
        <v>43662</v>
      </c>
      <c r="I91" s="20">
        <v>0</v>
      </c>
      <c r="J91" s="20">
        <v>0</v>
      </c>
      <c r="K91" s="20">
        <v>0</v>
      </c>
      <c r="L91" s="20">
        <v>0</v>
      </c>
      <c r="M91" s="20">
        <v>0</v>
      </c>
      <c r="N91" s="20">
        <v>0</v>
      </c>
      <c r="O91" s="20">
        <v>0</v>
      </c>
      <c r="P91" s="20">
        <v>0</v>
      </c>
      <c r="Q91" s="20">
        <v>1</v>
      </c>
      <c r="R91" s="20">
        <v>0</v>
      </c>
      <c r="S91" s="20">
        <v>0</v>
      </c>
      <c r="T91" s="20">
        <v>0</v>
      </c>
      <c r="U91" s="20">
        <v>0</v>
      </c>
      <c r="V91" s="20">
        <v>0</v>
      </c>
      <c r="W91" s="20">
        <v>0</v>
      </c>
      <c r="X91" s="20">
        <v>0</v>
      </c>
      <c r="Y91" s="20">
        <v>0</v>
      </c>
      <c r="Z91" s="20">
        <v>0</v>
      </c>
      <c r="AA91" s="20">
        <v>0</v>
      </c>
      <c r="AB91" s="20">
        <v>0</v>
      </c>
      <c r="AC91" s="20">
        <v>0</v>
      </c>
      <c r="AD91" s="20">
        <v>0</v>
      </c>
      <c r="AE91" s="20">
        <v>0</v>
      </c>
      <c r="AF91" s="20">
        <v>0</v>
      </c>
      <c r="AG91" s="20">
        <v>0</v>
      </c>
      <c r="AH91" s="20">
        <v>0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20">
        <v>1</v>
      </c>
      <c r="AO91" s="20">
        <v>0</v>
      </c>
      <c r="AP91" s="20">
        <v>0</v>
      </c>
      <c r="AQ91" s="20">
        <v>0</v>
      </c>
      <c r="AR91" s="20">
        <v>0</v>
      </c>
      <c r="AS91" s="20">
        <v>2</v>
      </c>
      <c r="AT91" s="20">
        <v>1</v>
      </c>
      <c r="AU91" s="20">
        <v>0</v>
      </c>
      <c r="AV91" s="20">
        <v>0</v>
      </c>
      <c r="AW91" s="20">
        <v>0</v>
      </c>
      <c r="AX91" s="20">
        <v>0</v>
      </c>
      <c r="AY91" s="20">
        <v>0</v>
      </c>
      <c r="AZ91" s="73"/>
      <c r="BA91" s="73"/>
      <c r="BB91" s="73"/>
      <c r="BC91" s="73"/>
      <c r="BD91" s="73"/>
      <c r="BE91" s="59">
        <f t="shared" si="22"/>
        <v>0</v>
      </c>
      <c r="BF91" s="59">
        <v>3</v>
      </c>
      <c r="BG91" s="59">
        <v>0</v>
      </c>
      <c r="BH91" s="59">
        <v>3</v>
      </c>
      <c r="BJ91" s="59" t="s">
        <v>163</v>
      </c>
      <c r="BN91" s="59" t="e">
        <f>AI91+AJ91+AL91+AK91+AO91+AM91+#REF!+AN91</f>
        <v>#REF!</v>
      </c>
      <c r="BO91" s="59">
        <f t="shared" si="23"/>
        <v>0</v>
      </c>
      <c r="BP91" s="59" t="e">
        <f>L91+#REF!</f>
        <v>#REF!</v>
      </c>
      <c r="BQ91" s="59" t="e">
        <f>#REF!+#REF!+AC91</f>
        <v>#REF!</v>
      </c>
      <c r="BR91" s="59">
        <f t="shared" si="24"/>
        <v>0</v>
      </c>
      <c r="BS91" s="59" t="e">
        <f>#REF!+#REF!+#REF!+#REF!+#REF!+#REF!+#REF!+#REF!+#REF!+#REF!</f>
        <v>#REF!</v>
      </c>
      <c r="BT91" s="59">
        <f t="shared" si="25"/>
        <v>1</v>
      </c>
      <c r="BU91" s="59">
        <f t="shared" si="26"/>
        <v>2</v>
      </c>
      <c r="BV91" s="59">
        <f t="shared" si="27"/>
        <v>2</v>
      </c>
      <c r="BW91" s="59">
        <f t="shared" si="28"/>
        <v>3</v>
      </c>
      <c r="BX91" s="59">
        <f t="shared" si="29"/>
        <v>0</v>
      </c>
      <c r="BZ91" s="59">
        <f t="shared" si="30"/>
        <v>4</v>
      </c>
      <c r="CB91" s="59" t="e">
        <f>AI91+AJ91+AB91+AL91+I91+AK91+#REF!+J91+AD91+AF91+AG91+L91+#REF!+M91+#REF!+#REF!+AO91+#REF!+AE91+AH91+#REF!+AM91+AC91+#REF!+O91+#REF!+AX91+#REF!+AN91+#REF!+#REF!+#REF!+#REF!+AY91+#REF!+K91</f>
        <v>#REF!</v>
      </c>
      <c r="CD91" s="59" t="e">
        <f t="shared" si="31"/>
        <v>#REF!</v>
      </c>
      <c r="CE91" s="59" t="e">
        <f t="shared" si="32"/>
        <v>#REF!</v>
      </c>
      <c r="CF91" s="59">
        <f t="shared" si="33"/>
        <v>0</v>
      </c>
      <c r="CH91" s="59" t="e">
        <f>AI91+AJ91+AL91+I91+AK91+J91+L91+#REF!+AM91+#REF!+AX91+AN91+AY91+K91</f>
        <v>#REF!</v>
      </c>
      <c r="CI91" s="59" t="e">
        <f>#REF!+AD91+AF91+AG91+#REF!+#REF!+AO91+#REF!+AH91+#REF!+AC91+O91+#REF!+#REF!+#REF!+#REF!+#REF!+#REF!+#REF!</f>
        <v>#REF!</v>
      </c>
      <c r="CJ91" s="59">
        <f t="shared" si="34"/>
        <v>0</v>
      </c>
      <c r="CL91" s="59">
        <f t="shared" si="35"/>
        <v>6</v>
      </c>
      <c r="CM91" s="59">
        <f t="shared" si="36"/>
        <v>4</v>
      </c>
    </row>
    <row r="92" spans="1:91" s="59" customFormat="1" ht="14.4" x14ac:dyDescent="0.3">
      <c r="A92" s="60" t="s">
        <v>302</v>
      </c>
      <c r="B92" s="60" t="s">
        <v>386</v>
      </c>
      <c r="C92" s="60" t="s">
        <v>417</v>
      </c>
      <c r="D92" s="60" t="s">
        <v>79</v>
      </c>
      <c r="E92" s="60">
        <v>43.690086000000001</v>
      </c>
      <c r="F92" s="60">
        <v>-79.572325000000006</v>
      </c>
      <c r="G92" s="60">
        <v>9.8464345371816666</v>
      </c>
      <c r="H92" s="61">
        <v>43662</v>
      </c>
      <c r="I92" s="20">
        <v>0</v>
      </c>
      <c r="J92" s="20">
        <v>0</v>
      </c>
      <c r="K92" s="20">
        <v>0</v>
      </c>
      <c r="L92" s="20">
        <v>0</v>
      </c>
      <c r="M92" s="20">
        <v>0</v>
      </c>
      <c r="N92" s="20">
        <v>0</v>
      </c>
      <c r="O92" s="20">
        <v>0</v>
      </c>
      <c r="P92" s="20">
        <v>0</v>
      </c>
      <c r="Q92" s="20">
        <v>0</v>
      </c>
      <c r="R92" s="20">
        <v>0</v>
      </c>
      <c r="S92" s="20">
        <v>0</v>
      </c>
      <c r="T92" s="20">
        <v>0</v>
      </c>
      <c r="U92" s="20">
        <v>0</v>
      </c>
      <c r="V92" s="20">
        <v>0</v>
      </c>
      <c r="W92" s="20">
        <v>0</v>
      </c>
      <c r="X92" s="20">
        <v>0</v>
      </c>
      <c r="Y92" s="20">
        <v>0</v>
      </c>
      <c r="Z92" s="20">
        <v>0</v>
      </c>
      <c r="AA92" s="20">
        <v>0</v>
      </c>
      <c r="AB92" s="20">
        <v>0</v>
      </c>
      <c r="AC92" s="20">
        <v>0</v>
      </c>
      <c r="AD92" s="20">
        <v>0</v>
      </c>
      <c r="AE92" s="20">
        <v>0</v>
      </c>
      <c r="AF92" s="20">
        <v>0</v>
      </c>
      <c r="AG92" s="20">
        <v>0</v>
      </c>
      <c r="AH92" s="20">
        <v>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20">
        <v>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20">
        <v>0</v>
      </c>
      <c r="AW92" s="20">
        <v>0</v>
      </c>
      <c r="AX92" s="20">
        <v>0</v>
      </c>
      <c r="AY92" s="20">
        <v>0</v>
      </c>
      <c r="AZ92" s="73"/>
      <c r="BA92" s="73"/>
      <c r="BB92" s="73"/>
      <c r="BC92" s="73"/>
      <c r="BD92" s="73"/>
      <c r="BE92" s="59">
        <f t="shared" si="22"/>
        <v>1</v>
      </c>
      <c r="BF92" s="59">
        <v>5</v>
      </c>
      <c r="BG92" s="59">
        <v>0</v>
      </c>
      <c r="BH92" s="59">
        <v>6</v>
      </c>
      <c r="BN92" s="59" t="e">
        <f>AI92+AJ92+AL92+AK92+AO92+AM92+#REF!+AN92</f>
        <v>#REF!</v>
      </c>
      <c r="BO92" s="59">
        <f t="shared" si="23"/>
        <v>0</v>
      </c>
      <c r="BP92" s="59" t="e">
        <f>L92+#REF!</f>
        <v>#REF!</v>
      </c>
      <c r="BQ92" s="59" t="e">
        <f>#REF!+#REF!+AC92</f>
        <v>#REF!</v>
      </c>
      <c r="BR92" s="59">
        <f t="shared" si="24"/>
        <v>0</v>
      </c>
      <c r="BS92" s="59" t="e">
        <f>#REF!+#REF!+#REF!+#REF!+#REF!+#REF!+#REF!+#REF!+#REF!+#REF!</f>
        <v>#REF!</v>
      </c>
      <c r="BT92" s="59">
        <f t="shared" si="25"/>
        <v>0</v>
      </c>
      <c r="BU92" s="59">
        <f t="shared" si="26"/>
        <v>0</v>
      </c>
      <c r="BV92" s="59">
        <f t="shared" si="27"/>
        <v>0</v>
      </c>
      <c r="BW92" s="59">
        <f t="shared" si="28"/>
        <v>0</v>
      </c>
      <c r="BX92" s="59">
        <f t="shared" si="29"/>
        <v>0</v>
      </c>
      <c r="BZ92" s="59">
        <f t="shared" si="30"/>
        <v>0</v>
      </c>
      <c r="CB92" s="59" t="e">
        <f>AI92+AJ92+AB92+AL92+I92+AK92+#REF!+J92+AD92+AF92+AG92+L92+#REF!+M92+#REF!+#REF!+AO92+#REF!+AE92+AH92+#REF!+AM92+AC92+#REF!+O92+#REF!+AX92+#REF!+AN92+#REF!+#REF!+#REF!+#REF!+AY92+#REF!+K92</f>
        <v>#REF!</v>
      </c>
      <c r="CD92" s="59" t="e">
        <f t="shared" si="31"/>
        <v>#REF!</v>
      </c>
      <c r="CE92" s="59" t="e">
        <f t="shared" si="32"/>
        <v>#REF!</v>
      </c>
      <c r="CF92" s="59">
        <f t="shared" si="33"/>
        <v>0</v>
      </c>
      <c r="CH92" s="59" t="e">
        <f>AI92+AJ92+AL92+I92+AK92+J92+L92+#REF!+AM92+#REF!+AX92+AN92+AY92+K92</f>
        <v>#REF!</v>
      </c>
      <c r="CI92" s="59" t="e">
        <f>#REF!+AD92+AF92+AG92+#REF!+#REF!+AO92+#REF!+AH92+#REF!+AC92+O92+#REF!+#REF!+#REF!+#REF!+#REF!+#REF!+#REF!</f>
        <v>#REF!</v>
      </c>
      <c r="CJ92" s="59">
        <f t="shared" si="34"/>
        <v>0</v>
      </c>
      <c r="CL92" s="59">
        <f t="shared" si="35"/>
        <v>0</v>
      </c>
      <c r="CM92" s="59">
        <f t="shared" si="36"/>
        <v>0</v>
      </c>
    </row>
    <row r="93" spans="1:91" s="59" customFormat="1" ht="14.4" x14ac:dyDescent="0.3">
      <c r="A93" s="60" t="s">
        <v>302</v>
      </c>
      <c r="B93" s="60" t="s">
        <v>386</v>
      </c>
      <c r="C93" s="60" t="s">
        <v>417</v>
      </c>
      <c r="D93" s="60" t="s">
        <v>82</v>
      </c>
      <c r="E93" s="60">
        <v>43.690086000000001</v>
      </c>
      <c r="F93" s="60">
        <v>-79.572325000000006</v>
      </c>
      <c r="G93" s="60">
        <v>9.8464345371816666</v>
      </c>
      <c r="H93" s="61">
        <v>43662</v>
      </c>
      <c r="I93" s="20">
        <v>0</v>
      </c>
      <c r="J93" s="20">
        <v>0</v>
      </c>
      <c r="K93" s="20">
        <v>0</v>
      </c>
      <c r="L93" s="20">
        <v>0</v>
      </c>
      <c r="M93" s="20">
        <v>0</v>
      </c>
      <c r="N93" s="20">
        <v>0</v>
      </c>
      <c r="O93" s="20">
        <v>0</v>
      </c>
      <c r="P93" s="20">
        <v>0</v>
      </c>
      <c r="Q93" s="20">
        <v>0</v>
      </c>
      <c r="R93" s="20">
        <v>0</v>
      </c>
      <c r="S93" s="20">
        <v>0</v>
      </c>
      <c r="T93" s="20">
        <v>0</v>
      </c>
      <c r="U93" s="20">
        <v>0</v>
      </c>
      <c r="V93" s="20">
        <v>0</v>
      </c>
      <c r="W93" s="20">
        <v>0</v>
      </c>
      <c r="X93" s="20">
        <v>0</v>
      </c>
      <c r="Y93" s="20">
        <v>0</v>
      </c>
      <c r="Z93" s="20">
        <v>0</v>
      </c>
      <c r="AA93" s="20">
        <v>0</v>
      </c>
      <c r="AB93" s="20">
        <v>0</v>
      </c>
      <c r="AC93" s="20">
        <v>0</v>
      </c>
      <c r="AD93" s="20">
        <v>0</v>
      </c>
      <c r="AE93" s="20">
        <v>0</v>
      </c>
      <c r="AF93" s="20">
        <v>0</v>
      </c>
      <c r="AG93" s="20">
        <v>0</v>
      </c>
      <c r="AH93" s="20">
        <v>0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20">
        <v>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20">
        <v>0</v>
      </c>
      <c r="AW93" s="20">
        <v>0</v>
      </c>
      <c r="AX93" s="20">
        <v>0</v>
      </c>
      <c r="AY93" s="20">
        <v>0</v>
      </c>
      <c r="AZ93" s="73"/>
      <c r="BA93" s="73"/>
      <c r="BB93" s="73"/>
      <c r="BC93" s="73"/>
      <c r="BD93" s="73"/>
      <c r="BE93" s="59">
        <f t="shared" si="22"/>
        <v>1</v>
      </c>
      <c r="BF93" s="59">
        <v>3</v>
      </c>
      <c r="BG93" s="59">
        <v>0</v>
      </c>
      <c r="BH93" s="59">
        <v>4</v>
      </c>
      <c r="BN93" s="59" t="e">
        <f>AI93+AJ93+AL93+AK93+AO93+AM93+#REF!+AN93</f>
        <v>#REF!</v>
      </c>
      <c r="BO93" s="59">
        <f t="shared" si="23"/>
        <v>0</v>
      </c>
      <c r="BP93" s="59" t="e">
        <f>L93+#REF!</f>
        <v>#REF!</v>
      </c>
      <c r="BQ93" s="59" t="e">
        <f>#REF!+#REF!+AC93</f>
        <v>#REF!</v>
      </c>
      <c r="BR93" s="59">
        <f t="shared" si="24"/>
        <v>0</v>
      </c>
      <c r="BS93" s="59" t="e">
        <f>#REF!+#REF!+#REF!+#REF!+#REF!+#REF!+#REF!+#REF!+#REF!+#REF!</f>
        <v>#REF!</v>
      </c>
      <c r="BT93" s="59">
        <f t="shared" si="25"/>
        <v>0</v>
      </c>
      <c r="BU93" s="59">
        <f t="shared" si="26"/>
        <v>0</v>
      </c>
      <c r="BV93" s="59">
        <f t="shared" si="27"/>
        <v>0</v>
      </c>
      <c r="BW93" s="59">
        <f t="shared" si="28"/>
        <v>0</v>
      </c>
      <c r="BX93" s="59">
        <f t="shared" si="29"/>
        <v>0</v>
      </c>
      <c r="BZ93" s="59">
        <f t="shared" si="30"/>
        <v>0</v>
      </c>
      <c r="CB93" s="59" t="e">
        <f>AI93+AJ93+AB93+AL93+I93+AK93+#REF!+J93+AD93+AF93+AG93+L93+#REF!+M93+#REF!+#REF!+AO93+#REF!+AE93+AH93+#REF!+AM93+AC93+#REF!+O93+#REF!+AX93+#REF!+AN93+#REF!+#REF!+#REF!+#REF!+AY93+#REF!+K93</f>
        <v>#REF!</v>
      </c>
      <c r="CD93" s="59" t="e">
        <f t="shared" si="31"/>
        <v>#REF!</v>
      </c>
      <c r="CE93" s="59" t="e">
        <f t="shared" si="32"/>
        <v>#REF!</v>
      </c>
      <c r="CF93" s="59">
        <f t="shared" si="33"/>
        <v>0</v>
      </c>
      <c r="CH93" s="59" t="e">
        <f>AI93+AJ93+AL93+I93+AK93+J93+L93+#REF!+AM93+#REF!+AX93+AN93+AY93+K93</f>
        <v>#REF!</v>
      </c>
      <c r="CI93" s="59" t="e">
        <f>#REF!+AD93+AF93+AG93+#REF!+#REF!+AO93+#REF!+AH93+#REF!+AC93+O93+#REF!+#REF!+#REF!+#REF!+#REF!+#REF!+#REF!</f>
        <v>#REF!</v>
      </c>
      <c r="CJ93" s="59">
        <f t="shared" si="34"/>
        <v>0</v>
      </c>
      <c r="CL93" s="59">
        <f t="shared" si="35"/>
        <v>0</v>
      </c>
      <c r="CM93" s="59">
        <f t="shared" si="36"/>
        <v>0</v>
      </c>
    </row>
    <row r="94" spans="1:91" s="59" customFormat="1" ht="14.4" x14ac:dyDescent="0.3">
      <c r="A94" s="60" t="s">
        <v>302</v>
      </c>
      <c r="B94" s="60" t="s">
        <v>386</v>
      </c>
      <c r="C94" s="60" t="s">
        <v>417</v>
      </c>
      <c r="D94" s="60" t="s">
        <v>83</v>
      </c>
      <c r="E94" s="60">
        <v>43.690086000000001</v>
      </c>
      <c r="F94" s="60">
        <v>-79.572325000000006</v>
      </c>
      <c r="G94" s="60">
        <v>9.8464345371816666</v>
      </c>
      <c r="H94" s="61">
        <v>43662</v>
      </c>
      <c r="I94" s="20">
        <v>0</v>
      </c>
      <c r="J94" s="20">
        <v>0</v>
      </c>
      <c r="K94" s="20">
        <v>0</v>
      </c>
      <c r="L94" s="20">
        <v>0</v>
      </c>
      <c r="M94" s="20">
        <v>0</v>
      </c>
      <c r="N94" s="20">
        <v>0</v>
      </c>
      <c r="O94" s="20">
        <v>0</v>
      </c>
      <c r="P94" s="20">
        <v>0</v>
      </c>
      <c r="Q94" s="20">
        <v>0</v>
      </c>
      <c r="R94" s="20">
        <v>0</v>
      </c>
      <c r="S94" s="20">
        <v>0</v>
      </c>
      <c r="T94" s="20">
        <v>0</v>
      </c>
      <c r="U94" s="20">
        <v>0</v>
      </c>
      <c r="V94" s="20">
        <v>0</v>
      </c>
      <c r="W94" s="20">
        <v>0</v>
      </c>
      <c r="X94" s="20">
        <v>0</v>
      </c>
      <c r="Y94" s="20">
        <v>0</v>
      </c>
      <c r="Z94" s="20">
        <v>0</v>
      </c>
      <c r="AA94" s="20">
        <v>0</v>
      </c>
      <c r="AB94" s="20">
        <v>0</v>
      </c>
      <c r="AC94" s="20">
        <v>0</v>
      </c>
      <c r="AD94" s="20">
        <v>0</v>
      </c>
      <c r="AE94" s="20">
        <v>0</v>
      </c>
      <c r="AF94" s="20">
        <v>0</v>
      </c>
      <c r="AG94" s="20">
        <v>0</v>
      </c>
      <c r="AH94" s="20">
        <v>0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20">
        <v>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20">
        <v>0</v>
      </c>
      <c r="AW94" s="20">
        <v>0</v>
      </c>
      <c r="AX94" s="20">
        <v>0</v>
      </c>
      <c r="AY94" s="20">
        <v>0</v>
      </c>
      <c r="AZ94" s="73"/>
      <c r="BA94" s="73"/>
      <c r="BB94" s="73"/>
      <c r="BC94" s="73"/>
      <c r="BD94" s="73"/>
      <c r="BE94" s="59">
        <f t="shared" si="22"/>
        <v>1</v>
      </c>
      <c r="BF94" s="59">
        <v>2</v>
      </c>
      <c r="BG94" s="59">
        <v>0</v>
      </c>
      <c r="BH94" s="59">
        <v>3</v>
      </c>
      <c r="BN94" s="59" t="e">
        <f>AI94+AJ94+AL94+AK94+AO94+AM94+#REF!+AN94</f>
        <v>#REF!</v>
      </c>
      <c r="BO94" s="59">
        <f t="shared" si="23"/>
        <v>0</v>
      </c>
      <c r="BP94" s="59" t="e">
        <f>L94+#REF!</f>
        <v>#REF!</v>
      </c>
      <c r="BQ94" s="59" t="e">
        <f>#REF!+#REF!+AC94</f>
        <v>#REF!</v>
      </c>
      <c r="BR94" s="59">
        <f t="shared" si="24"/>
        <v>0</v>
      </c>
      <c r="BS94" s="59" t="e">
        <f>#REF!+#REF!+#REF!+#REF!+#REF!+#REF!+#REF!+#REF!+#REF!+#REF!</f>
        <v>#REF!</v>
      </c>
      <c r="BT94" s="59">
        <f t="shared" si="25"/>
        <v>0</v>
      </c>
      <c r="BU94" s="59">
        <f t="shared" si="26"/>
        <v>0</v>
      </c>
      <c r="BV94" s="59">
        <f t="shared" si="27"/>
        <v>0</v>
      </c>
      <c r="BW94" s="59">
        <f t="shared" si="28"/>
        <v>0</v>
      </c>
      <c r="BX94" s="59">
        <f t="shared" si="29"/>
        <v>0</v>
      </c>
      <c r="BZ94" s="59">
        <f t="shared" si="30"/>
        <v>0</v>
      </c>
      <c r="CB94" s="59" t="e">
        <f>AI94+AJ94+AB94+AL94+I94+AK94+#REF!+J94+AD94+AF94+AG94+L94+#REF!+M94+#REF!+#REF!+AO94+#REF!+AE94+AH94+#REF!+AM94+AC94+#REF!+O94+#REF!+AX94+#REF!+AN94+#REF!+#REF!+#REF!+#REF!+AY94+#REF!+K94</f>
        <v>#REF!</v>
      </c>
      <c r="CD94" s="59" t="e">
        <f t="shared" si="31"/>
        <v>#REF!</v>
      </c>
      <c r="CE94" s="59" t="e">
        <f t="shared" si="32"/>
        <v>#REF!</v>
      </c>
      <c r="CF94" s="59">
        <f t="shared" si="33"/>
        <v>0</v>
      </c>
      <c r="CH94" s="59" t="e">
        <f>AI94+AJ94+AL94+I94+AK94+J94+L94+#REF!+AM94+#REF!+AX94+AN94+AY94+K94</f>
        <v>#REF!</v>
      </c>
      <c r="CI94" s="59" t="e">
        <f>#REF!+AD94+AF94+AG94+#REF!+#REF!+AO94+#REF!+AH94+#REF!+AC94+O94+#REF!+#REF!+#REF!+#REF!+#REF!+#REF!+#REF!</f>
        <v>#REF!</v>
      </c>
      <c r="CJ94" s="59">
        <f t="shared" si="34"/>
        <v>0</v>
      </c>
      <c r="CL94" s="59">
        <f t="shared" si="35"/>
        <v>0</v>
      </c>
      <c r="CM94" s="59">
        <f t="shared" si="36"/>
        <v>0</v>
      </c>
    </row>
    <row r="95" spans="1:91" s="59" customFormat="1" ht="14.4" x14ac:dyDescent="0.3">
      <c r="A95" s="60" t="s">
        <v>303</v>
      </c>
      <c r="B95" s="60" t="s">
        <v>387</v>
      </c>
      <c r="C95" s="60" t="s">
        <v>417</v>
      </c>
      <c r="D95" s="60" t="s">
        <v>79</v>
      </c>
      <c r="E95" s="60">
        <v>43.675131</v>
      </c>
      <c r="F95" s="60">
        <v>-79.571574999999996</v>
      </c>
      <c r="G95" s="60">
        <v>9.6180329509526974</v>
      </c>
      <c r="H95" s="61">
        <v>43662</v>
      </c>
      <c r="I95" s="20">
        <v>0</v>
      </c>
      <c r="J95" s="20">
        <v>0</v>
      </c>
      <c r="K95" s="20">
        <v>0</v>
      </c>
      <c r="L95" s="20">
        <v>0</v>
      </c>
      <c r="M95" s="20">
        <v>0</v>
      </c>
      <c r="N95" s="20">
        <v>0</v>
      </c>
      <c r="O95" s="20">
        <v>0</v>
      </c>
      <c r="P95" s="20">
        <v>0</v>
      </c>
      <c r="Q95" s="20">
        <v>0</v>
      </c>
      <c r="R95" s="20">
        <v>0</v>
      </c>
      <c r="S95" s="20">
        <v>0</v>
      </c>
      <c r="T95" s="20">
        <v>0</v>
      </c>
      <c r="U95" s="20">
        <v>0</v>
      </c>
      <c r="V95" s="20">
        <v>0</v>
      </c>
      <c r="W95" s="20">
        <v>0</v>
      </c>
      <c r="X95" s="20">
        <v>0</v>
      </c>
      <c r="Y95" s="20">
        <v>0</v>
      </c>
      <c r="Z95" s="20">
        <v>0</v>
      </c>
      <c r="AA95" s="20">
        <v>0</v>
      </c>
      <c r="AB95" s="20">
        <v>0</v>
      </c>
      <c r="AC95" s="20">
        <v>0</v>
      </c>
      <c r="AD95" s="20">
        <v>0</v>
      </c>
      <c r="AE95" s="20">
        <v>0</v>
      </c>
      <c r="AF95" s="20">
        <v>0</v>
      </c>
      <c r="AG95" s="20">
        <v>0</v>
      </c>
      <c r="AH95" s="20">
        <v>0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20">
        <v>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20">
        <v>0</v>
      </c>
      <c r="AW95" s="20">
        <v>0</v>
      </c>
      <c r="AX95" s="20">
        <v>0</v>
      </c>
      <c r="AY95" s="20">
        <v>0</v>
      </c>
      <c r="AZ95" s="73"/>
      <c r="BA95" s="73"/>
      <c r="BB95" s="73"/>
      <c r="BC95" s="73"/>
      <c r="BD95" s="73"/>
      <c r="BE95" s="59">
        <f t="shared" si="22"/>
        <v>0</v>
      </c>
      <c r="BF95" s="59">
        <v>3</v>
      </c>
      <c r="BG95" s="59">
        <v>0</v>
      </c>
      <c r="BH95" s="59">
        <v>3</v>
      </c>
      <c r="BJ95" s="59" t="s">
        <v>166</v>
      </c>
      <c r="BN95" s="59" t="e">
        <f>AI95+AJ95+AL95+AK95+AO95+AM95+#REF!+AN95</f>
        <v>#REF!</v>
      </c>
      <c r="BO95" s="59">
        <f t="shared" si="23"/>
        <v>0</v>
      </c>
      <c r="BP95" s="59" t="e">
        <f>L95+#REF!</f>
        <v>#REF!</v>
      </c>
      <c r="BQ95" s="59" t="e">
        <f>#REF!+#REF!+AC95</f>
        <v>#REF!</v>
      </c>
      <c r="BR95" s="59">
        <f t="shared" si="24"/>
        <v>0</v>
      </c>
      <c r="BS95" s="59" t="e">
        <f>#REF!+#REF!+#REF!+#REF!+#REF!+#REF!+#REF!+#REF!+#REF!+#REF!</f>
        <v>#REF!</v>
      </c>
      <c r="BT95" s="59">
        <f t="shared" si="25"/>
        <v>0</v>
      </c>
      <c r="BU95" s="59">
        <f t="shared" si="26"/>
        <v>0</v>
      </c>
      <c r="BV95" s="59">
        <f t="shared" si="27"/>
        <v>0</v>
      </c>
      <c r="BW95" s="59">
        <f t="shared" si="28"/>
        <v>0</v>
      </c>
      <c r="BX95" s="59">
        <f t="shared" si="29"/>
        <v>0</v>
      </c>
      <c r="BZ95" s="59">
        <f t="shared" si="30"/>
        <v>0</v>
      </c>
      <c r="CB95" s="59" t="e">
        <f>AI95+AJ95+AB95+AL95+I95+AK95+#REF!+J95+AD95+AF95+AG95+L95+#REF!+M95+#REF!+#REF!+AO95+#REF!+AE95+AH95+#REF!+AM95+AC95+#REF!+O95+#REF!+AX95+#REF!+AN95+#REF!+#REF!+#REF!+#REF!+AY95+#REF!+K95</f>
        <v>#REF!</v>
      </c>
      <c r="CD95" s="59" t="e">
        <f t="shared" si="31"/>
        <v>#REF!</v>
      </c>
      <c r="CE95" s="59" t="e">
        <f t="shared" si="32"/>
        <v>#REF!</v>
      </c>
      <c r="CF95" s="59">
        <f t="shared" si="33"/>
        <v>0</v>
      </c>
      <c r="CH95" s="59" t="e">
        <f>AI95+AJ95+AL95+I95+AK95+J95+L95+#REF!+AM95+#REF!+AX95+AN95+AY95+K95</f>
        <v>#REF!</v>
      </c>
      <c r="CI95" s="59" t="e">
        <f>#REF!+AD95+AF95+AG95+#REF!+#REF!+AO95+#REF!+AH95+#REF!+AC95+O95+#REF!+#REF!+#REF!+#REF!+#REF!+#REF!+#REF!</f>
        <v>#REF!</v>
      </c>
      <c r="CJ95" s="59">
        <f t="shared" si="34"/>
        <v>0</v>
      </c>
      <c r="CL95" s="59">
        <f t="shared" si="35"/>
        <v>0</v>
      </c>
      <c r="CM95" s="59">
        <f t="shared" si="36"/>
        <v>0</v>
      </c>
    </row>
    <row r="96" spans="1:91" s="59" customFormat="1" ht="14.4" x14ac:dyDescent="0.3">
      <c r="A96" s="60" t="s">
        <v>303</v>
      </c>
      <c r="B96" s="60" t="s">
        <v>387</v>
      </c>
      <c r="C96" s="60" t="s">
        <v>417</v>
      </c>
      <c r="D96" s="60" t="s">
        <v>82</v>
      </c>
      <c r="E96" s="60">
        <v>43.675131</v>
      </c>
      <c r="F96" s="60">
        <v>-79.571574999999996</v>
      </c>
      <c r="G96" s="60">
        <v>9.6180329509526974</v>
      </c>
      <c r="H96" s="61">
        <v>43662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73"/>
      <c r="BA96" s="73"/>
      <c r="BB96" s="73"/>
      <c r="BC96" s="73"/>
      <c r="BD96" s="73"/>
      <c r="BE96" s="59">
        <f t="shared" si="22"/>
        <v>4</v>
      </c>
      <c r="BF96" s="59">
        <v>3</v>
      </c>
      <c r="BG96" s="59">
        <v>0</v>
      </c>
      <c r="BH96" s="59">
        <v>7</v>
      </c>
      <c r="BJ96" s="59" t="s">
        <v>167</v>
      </c>
      <c r="BN96" s="59" t="e">
        <f>AI96+AJ96+AL96+AK96+AO96+AM96+#REF!+AN96</f>
        <v>#REF!</v>
      </c>
      <c r="BO96" s="59">
        <f t="shared" si="23"/>
        <v>0</v>
      </c>
      <c r="BP96" s="59" t="e">
        <f>L96+#REF!</f>
        <v>#REF!</v>
      </c>
      <c r="BQ96" s="59" t="e">
        <f>#REF!+#REF!+AC96</f>
        <v>#REF!</v>
      </c>
      <c r="BR96" s="59">
        <f t="shared" si="24"/>
        <v>0</v>
      </c>
      <c r="BS96" s="59" t="e">
        <f>#REF!+#REF!+#REF!+#REF!+#REF!+#REF!+#REF!+#REF!+#REF!+#REF!</f>
        <v>#REF!</v>
      </c>
      <c r="BT96" s="59">
        <f t="shared" si="25"/>
        <v>0</v>
      </c>
      <c r="BU96" s="59">
        <f t="shared" si="26"/>
        <v>0</v>
      </c>
      <c r="BV96" s="59">
        <f t="shared" si="27"/>
        <v>0</v>
      </c>
      <c r="BW96" s="59">
        <f t="shared" si="28"/>
        <v>0</v>
      </c>
      <c r="BX96" s="59">
        <f t="shared" si="29"/>
        <v>0</v>
      </c>
      <c r="BZ96" s="59">
        <f t="shared" si="30"/>
        <v>0</v>
      </c>
      <c r="CB96" s="59" t="e">
        <f>AI96+AJ96+AB96+AL96+I96+AK96+#REF!+J96+AD96+AF96+AG96+L96+#REF!+M96+#REF!+#REF!+AO96+#REF!+AE96+AH96+#REF!+AM96+AC96+#REF!+O96+#REF!+AX96+#REF!+AN96+#REF!+#REF!+#REF!+#REF!+AY96+#REF!+K96</f>
        <v>#REF!</v>
      </c>
      <c r="CD96" s="59" t="e">
        <f t="shared" si="31"/>
        <v>#REF!</v>
      </c>
      <c r="CE96" s="59" t="e">
        <f t="shared" si="32"/>
        <v>#REF!</v>
      </c>
      <c r="CF96" s="59">
        <f t="shared" si="33"/>
        <v>0</v>
      </c>
      <c r="CH96" s="59" t="e">
        <f>AI96+AJ96+AL96+I96+AK96+J96+L96+#REF!+AM96+#REF!+AX96+AN96+AY96+K96</f>
        <v>#REF!</v>
      </c>
      <c r="CI96" s="59" t="e">
        <f>#REF!+AD96+AF96+AG96+#REF!+#REF!+AO96+#REF!+AH96+#REF!+AC96+O96+#REF!+#REF!+#REF!+#REF!+#REF!+#REF!+#REF!</f>
        <v>#REF!</v>
      </c>
      <c r="CJ96" s="59">
        <f t="shared" si="34"/>
        <v>0</v>
      </c>
      <c r="CL96" s="59">
        <f t="shared" si="35"/>
        <v>0</v>
      </c>
      <c r="CM96" s="59">
        <f t="shared" si="36"/>
        <v>0</v>
      </c>
    </row>
    <row r="97" spans="1:91" s="59" customFormat="1" ht="14.4" x14ac:dyDescent="0.3">
      <c r="A97" s="60" t="s">
        <v>304</v>
      </c>
      <c r="B97" s="60" t="s">
        <v>388</v>
      </c>
      <c r="C97" s="60" t="s">
        <v>417</v>
      </c>
      <c r="D97" s="60" t="s">
        <v>79</v>
      </c>
      <c r="E97" s="60">
        <v>43.675131</v>
      </c>
      <c r="F97" s="60">
        <v>-79.571574999999996</v>
      </c>
      <c r="G97" s="60">
        <v>9.6180329509526974</v>
      </c>
      <c r="H97" s="61">
        <v>43662</v>
      </c>
      <c r="I97" s="20">
        <v>0</v>
      </c>
      <c r="J97" s="20">
        <v>0</v>
      </c>
      <c r="K97" s="20">
        <v>0</v>
      </c>
      <c r="L97" s="20">
        <v>0</v>
      </c>
      <c r="M97" s="20">
        <v>0</v>
      </c>
      <c r="N97" s="20">
        <v>0</v>
      </c>
      <c r="O97" s="20">
        <v>0</v>
      </c>
      <c r="P97" s="20">
        <v>0</v>
      </c>
      <c r="Q97" s="20">
        <v>0</v>
      </c>
      <c r="R97" s="20">
        <v>0</v>
      </c>
      <c r="S97" s="20">
        <v>0</v>
      </c>
      <c r="T97" s="20">
        <v>0</v>
      </c>
      <c r="U97" s="20">
        <v>0</v>
      </c>
      <c r="V97" s="20">
        <v>0</v>
      </c>
      <c r="W97" s="20">
        <v>0</v>
      </c>
      <c r="X97" s="20">
        <v>0</v>
      </c>
      <c r="Y97" s="20">
        <v>0</v>
      </c>
      <c r="Z97" s="20">
        <v>0</v>
      </c>
      <c r="AA97" s="20">
        <v>0</v>
      </c>
      <c r="AB97" s="20">
        <v>0</v>
      </c>
      <c r="AC97" s="20">
        <v>0</v>
      </c>
      <c r="AD97" s="20">
        <v>0</v>
      </c>
      <c r="AE97" s="20">
        <v>0</v>
      </c>
      <c r="AF97" s="20">
        <v>0</v>
      </c>
      <c r="AG97" s="20">
        <v>0</v>
      </c>
      <c r="AH97" s="20">
        <v>0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20">
        <v>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20">
        <v>0</v>
      </c>
      <c r="AW97" s="20">
        <v>0</v>
      </c>
      <c r="AX97" s="20">
        <v>0</v>
      </c>
      <c r="AY97" s="20">
        <v>0</v>
      </c>
      <c r="AZ97" s="73"/>
      <c r="BA97" s="73"/>
      <c r="BB97" s="73"/>
      <c r="BC97" s="73"/>
      <c r="BD97" s="73"/>
      <c r="BE97" s="59">
        <f t="shared" si="22"/>
        <v>4</v>
      </c>
      <c r="BF97" s="59">
        <v>2</v>
      </c>
      <c r="BG97" s="59">
        <v>0</v>
      </c>
      <c r="BH97" s="59">
        <v>6</v>
      </c>
      <c r="BN97" s="59" t="e">
        <f>AI97+AJ97+AL97+AK97+AO97+AM97+#REF!+AN97</f>
        <v>#REF!</v>
      </c>
      <c r="BO97" s="59">
        <f t="shared" si="23"/>
        <v>0</v>
      </c>
      <c r="BP97" s="59" t="e">
        <f>L97+#REF!</f>
        <v>#REF!</v>
      </c>
      <c r="BQ97" s="59" t="e">
        <f>#REF!+#REF!+AC97</f>
        <v>#REF!</v>
      </c>
      <c r="BR97" s="59">
        <f t="shared" si="24"/>
        <v>0</v>
      </c>
      <c r="BS97" s="59" t="e">
        <f>#REF!+#REF!+#REF!+#REF!+#REF!+#REF!+#REF!+#REF!+#REF!+#REF!</f>
        <v>#REF!</v>
      </c>
      <c r="BT97" s="59">
        <f t="shared" si="25"/>
        <v>0</v>
      </c>
      <c r="BU97" s="59">
        <f t="shared" si="26"/>
        <v>0</v>
      </c>
      <c r="BV97" s="59">
        <f t="shared" si="27"/>
        <v>0</v>
      </c>
      <c r="BW97" s="59">
        <f t="shared" si="28"/>
        <v>0</v>
      </c>
      <c r="BX97" s="59">
        <f t="shared" si="29"/>
        <v>0</v>
      </c>
      <c r="BZ97" s="59">
        <f t="shared" si="30"/>
        <v>0</v>
      </c>
      <c r="CB97" s="59" t="e">
        <f>AI97+AJ97+AB97+AL97+I97+AK97+#REF!+J97+AD97+AF97+AG97+L97+#REF!+M97+#REF!+#REF!+AO97+#REF!+AE97+AH97+#REF!+AM97+AC97+#REF!+O97+#REF!+AX97+#REF!+AN97+#REF!+#REF!+#REF!+#REF!+AY97+#REF!+K97</f>
        <v>#REF!</v>
      </c>
      <c r="CD97" s="59" t="e">
        <f t="shared" si="31"/>
        <v>#REF!</v>
      </c>
      <c r="CE97" s="59" t="e">
        <f t="shared" si="32"/>
        <v>#REF!</v>
      </c>
      <c r="CF97" s="59">
        <f t="shared" si="33"/>
        <v>0</v>
      </c>
      <c r="CH97" s="59" t="e">
        <f>AI97+AJ97+AL97+I97+AK97+J97+L97+#REF!+AM97+#REF!+AX97+AN97+AY97+K97</f>
        <v>#REF!</v>
      </c>
      <c r="CI97" s="59" t="e">
        <f>#REF!+AD97+AF97+AG97+#REF!+#REF!+AO97+#REF!+AH97+#REF!+AC97+O97+#REF!+#REF!+#REF!+#REF!+#REF!+#REF!+#REF!</f>
        <v>#REF!</v>
      </c>
      <c r="CJ97" s="59">
        <f t="shared" si="34"/>
        <v>0</v>
      </c>
      <c r="CL97" s="59">
        <f t="shared" si="35"/>
        <v>0</v>
      </c>
      <c r="CM97" s="59">
        <f t="shared" si="36"/>
        <v>0</v>
      </c>
    </row>
    <row r="98" spans="1:91" s="59" customFormat="1" ht="14.4" x14ac:dyDescent="0.3">
      <c r="A98" s="60" t="s">
        <v>304</v>
      </c>
      <c r="B98" s="60" t="s">
        <v>388</v>
      </c>
      <c r="C98" s="60" t="s">
        <v>417</v>
      </c>
      <c r="D98" s="60" t="s">
        <v>82</v>
      </c>
      <c r="E98" s="60">
        <v>43.675131</v>
      </c>
      <c r="F98" s="60">
        <v>-79.571574999999996</v>
      </c>
      <c r="G98" s="60">
        <v>9.6180329509526974</v>
      </c>
      <c r="H98" s="61">
        <v>43662</v>
      </c>
      <c r="I98" s="20">
        <v>0</v>
      </c>
      <c r="J98" s="20">
        <v>0</v>
      </c>
      <c r="K98" s="20">
        <v>0</v>
      </c>
      <c r="L98" s="20">
        <v>0</v>
      </c>
      <c r="M98" s="20">
        <v>0</v>
      </c>
      <c r="N98" s="20">
        <v>0</v>
      </c>
      <c r="O98" s="20">
        <v>0</v>
      </c>
      <c r="P98" s="20">
        <v>0</v>
      </c>
      <c r="Q98" s="20">
        <v>0</v>
      </c>
      <c r="R98" s="20">
        <v>0</v>
      </c>
      <c r="S98" s="20">
        <v>0</v>
      </c>
      <c r="T98" s="20">
        <v>0</v>
      </c>
      <c r="U98" s="20">
        <v>0</v>
      </c>
      <c r="V98" s="20">
        <v>0</v>
      </c>
      <c r="W98" s="20">
        <v>0</v>
      </c>
      <c r="X98" s="20">
        <v>0</v>
      </c>
      <c r="Y98" s="20">
        <v>0</v>
      </c>
      <c r="Z98" s="20">
        <v>0</v>
      </c>
      <c r="AA98" s="20">
        <v>0</v>
      </c>
      <c r="AB98" s="20">
        <v>0</v>
      </c>
      <c r="AC98" s="20">
        <v>0</v>
      </c>
      <c r="AD98" s="20">
        <v>0</v>
      </c>
      <c r="AE98" s="20">
        <v>0</v>
      </c>
      <c r="AF98" s="20">
        <v>0</v>
      </c>
      <c r="AG98" s="20">
        <v>0</v>
      </c>
      <c r="AH98" s="20">
        <v>0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20">
        <v>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20">
        <v>0</v>
      </c>
      <c r="AW98" s="20">
        <v>0</v>
      </c>
      <c r="AX98" s="20">
        <v>0</v>
      </c>
      <c r="AY98" s="20">
        <v>0</v>
      </c>
      <c r="AZ98" s="73"/>
      <c r="BA98" s="73"/>
      <c r="BB98" s="73"/>
      <c r="BC98" s="73"/>
      <c r="BD98" s="73"/>
      <c r="BE98" s="59">
        <f t="shared" si="22"/>
        <v>2</v>
      </c>
      <c r="BF98" s="59">
        <v>2</v>
      </c>
      <c r="BG98" s="59">
        <v>0</v>
      </c>
      <c r="BH98" s="59">
        <v>4</v>
      </c>
      <c r="BN98" s="59" t="e">
        <f>AI98+AJ98+AL98+AK98+AO98+AM98+#REF!+AN98</f>
        <v>#REF!</v>
      </c>
      <c r="BO98" s="59">
        <f t="shared" si="23"/>
        <v>0</v>
      </c>
      <c r="BP98" s="59" t="e">
        <f>L98+#REF!</f>
        <v>#REF!</v>
      </c>
      <c r="BQ98" s="59" t="e">
        <f>#REF!+#REF!+AC98</f>
        <v>#REF!</v>
      </c>
      <c r="BR98" s="59">
        <f t="shared" si="24"/>
        <v>0</v>
      </c>
      <c r="BS98" s="59" t="e">
        <f>#REF!+#REF!+#REF!+#REF!+#REF!+#REF!+#REF!+#REF!+#REF!+#REF!</f>
        <v>#REF!</v>
      </c>
      <c r="BT98" s="59">
        <f t="shared" si="25"/>
        <v>0</v>
      </c>
      <c r="BU98" s="59">
        <f t="shared" si="26"/>
        <v>0</v>
      </c>
      <c r="BV98" s="59">
        <f t="shared" si="27"/>
        <v>0</v>
      </c>
      <c r="BW98" s="59">
        <f t="shared" si="28"/>
        <v>0</v>
      </c>
      <c r="BX98" s="59">
        <f t="shared" si="29"/>
        <v>0</v>
      </c>
      <c r="BZ98" s="59">
        <f t="shared" si="30"/>
        <v>0</v>
      </c>
      <c r="CB98" s="59" t="e">
        <f>AI98+AJ98+AB98+AL98+I98+AK98+#REF!+J98+AD98+AF98+AG98+L98+#REF!+M98+#REF!+#REF!+AO98+#REF!+AE98+AH98+#REF!+AM98+AC98+#REF!+O98+#REF!+AX98+#REF!+AN98+#REF!+#REF!+#REF!+#REF!+AY98+#REF!+K98</f>
        <v>#REF!</v>
      </c>
      <c r="CD98" s="59" t="e">
        <f t="shared" si="31"/>
        <v>#REF!</v>
      </c>
      <c r="CE98" s="59" t="e">
        <f t="shared" si="32"/>
        <v>#REF!</v>
      </c>
      <c r="CF98" s="59">
        <f t="shared" si="33"/>
        <v>0</v>
      </c>
      <c r="CH98" s="59" t="e">
        <f>AI98+AJ98+AL98+I98+AK98+J98+L98+#REF!+AM98+#REF!+AX98+AN98+AY98+K98</f>
        <v>#REF!</v>
      </c>
      <c r="CI98" s="59" t="e">
        <f>#REF!+AD98+AF98+AG98+#REF!+#REF!+AO98+#REF!+AH98+#REF!+AC98+O98+#REF!+#REF!+#REF!+#REF!+#REF!+#REF!+#REF!</f>
        <v>#REF!</v>
      </c>
      <c r="CJ98" s="59">
        <f t="shared" si="34"/>
        <v>0</v>
      </c>
      <c r="CL98" s="59">
        <f t="shared" si="35"/>
        <v>0</v>
      </c>
      <c r="CM98" s="59">
        <f t="shared" si="36"/>
        <v>0</v>
      </c>
    </row>
    <row r="99" spans="1:91" s="59" customFormat="1" ht="14.4" x14ac:dyDescent="0.3">
      <c r="A99" s="60" t="s">
        <v>304</v>
      </c>
      <c r="B99" s="60" t="s">
        <v>388</v>
      </c>
      <c r="C99" s="60" t="s">
        <v>417</v>
      </c>
      <c r="D99" s="60" t="s">
        <v>83</v>
      </c>
      <c r="E99" s="60">
        <v>43.675131</v>
      </c>
      <c r="F99" s="60">
        <v>-79.571574999999996</v>
      </c>
      <c r="G99" s="60">
        <v>9.6180329509526974</v>
      </c>
      <c r="H99" s="61">
        <v>43662</v>
      </c>
      <c r="I99" s="20">
        <v>0</v>
      </c>
      <c r="J99" s="20">
        <v>0</v>
      </c>
      <c r="K99" s="20">
        <v>0</v>
      </c>
      <c r="L99" s="20">
        <v>0</v>
      </c>
      <c r="M99" s="20">
        <v>0</v>
      </c>
      <c r="N99" s="20">
        <v>0</v>
      </c>
      <c r="O99" s="20">
        <v>0</v>
      </c>
      <c r="P99" s="20">
        <v>0</v>
      </c>
      <c r="Q99" s="20">
        <v>0</v>
      </c>
      <c r="R99" s="20">
        <v>0</v>
      </c>
      <c r="S99" s="20">
        <v>0</v>
      </c>
      <c r="T99" s="20">
        <v>0</v>
      </c>
      <c r="U99" s="20">
        <v>0</v>
      </c>
      <c r="V99" s="20">
        <v>0</v>
      </c>
      <c r="W99" s="20">
        <v>0</v>
      </c>
      <c r="X99" s="20">
        <v>0</v>
      </c>
      <c r="Y99" s="20">
        <v>0</v>
      </c>
      <c r="Z99" s="20">
        <v>0</v>
      </c>
      <c r="AA99" s="20">
        <v>0</v>
      </c>
      <c r="AB99" s="20">
        <v>0</v>
      </c>
      <c r="AC99" s="20">
        <v>0</v>
      </c>
      <c r="AD99" s="20">
        <v>0</v>
      </c>
      <c r="AE99" s="20">
        <v>0</v>
      </c>
      <c r="AF99" s="20">
        <v>0</v>
      </c>
      <c r="AG99" s="20">
        <v>0</v>
      </c>
      <c r="AH99" s="20">
        <v>0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20">
        <v>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20">
        <v>0</v>
      </c>
      <c r="AW99" s="20">
        <v>0</v>
      </c>
      <c r="AX99" s="20">
        <v>0</v>
      </c>
      <c r="AY99" s="20">
        <v>0</v>
      </c>
      <c r="AZ99" s="73"/>
      <c r="BA99" s="73"/>
      <c r="BB99" s="73"/>
      <c r="BC99" s="73"/>
      <c r="BD99" s="73"/>
      <c r="BE99" s="59">
        <f t="shared" si="22"/>
        <v>1</v>
      </c>
      <c r="BF99" s="59">
        <v>3</v>
      </c>
      <c r="BG99" s="59">
        <v>0</v>
      </c>
      <c r="BH99" s="59">
        <v>4</v>
      </c>
      <c r="BN99" s="59" t="e">
        <f>AI99+AJ99+AL99+AK99+AO99+AM99+#REF!+AN99</f>
        <v>#REF!</v>
      </c>
      <c r="BO99" s="59">
        <f t="shared" si="23"/>
        <v>0</v>
      </c>
      <c r="BP99" s="59" t="e">
        <f>L99+#REF!</f>
        <v>#REF!</v>
      </c>
      <c r="BQ99" s="59" t="e">
        <f>#REF!+#REF!+AC99</f>
        <v>#REF!</v>
      </c>
      <c r="BR99" s="59">
        <f t="shared" si="24"/>
        <v>0</v>
      </c>
      <c r="BS99" s="59" t="e">
        <f>#REF!+#REF!+#REF!+#REF!+#REF!+#REF!+#REF!+#REF!+#REF!+#REF!</f>
        <v>#REF!</v>
      </c>
      <c r="BT99" s="59">
        <f t="shared" si="25"/>
        <v>0</v>
      </c>
      <c r="BU99" s="59">
        <f t="shared" si="26"/>
        <v>0</v>
      </c>
      <c r="BV99" s="59">
        <f t="shared" si="27"/>
        <v>0</v>
      </c>
      <c r="BW99" s="59">
        <f t="shared" si="28"/>
        <v>0</v>
      </c>
      <c r="BX99" s="59">
        <f t="shared" si="29"/>
        <v>0</v>
      </c>
      <c r="BZ99" s="59">
        <f t="shared" si="30"/>
        <v>0</v>
      </c>
      <c r="CB99" s="59" t="e">
        <f>AI99+AJ99+AB99+AL99+I99+AK99+#REF!+J99+AD99+AF99+AG99+L99+#REF!+M99+#REF!+#REF!+AO99+#REF!+AE99+AH99+#REF!+AM99+AC99+#REF!+O99+#REF!+AX99+#REF!+AN99+#REF!+#REF!+#REF!+#REF!+AY99+#REF!+K99</f>
        <v>#REF!</v>
      </c>
      <c r="CD99" s="59" t="e">
        <f t="shared" si="31"/>
        <v>#REF!</v>
      </c>
      <c r="CE99" s="59" t="e">
        <f t="shared" si="32"/>
        <v>#REF!</v>
      </c>
      <c r="CF99" s="59">
        <f t="shared" si="33"/>
        <v>0</v>
      </c>
      <c r="CH99" s="59" t="e">
        <f>AI99+AJ99+AL99+I99+AK99+J99+L99+#REF!+AM99+#REF!+AX99+AN99+AY99+K99</f>
        <v>#REF!</v>
      </c>
      <c r="CI99" s="59" t="e">
        <f>#REF!+AD99+AF99+AG99+#REF!+#REF!+AO99+#REF!+AH99+#REF!+AC99+O99+#REF!+#REF!+#REF!+#REF!+#REF!+#REF!+#REF!</f>
        <v>#REF!</v>
      </c>
      <c r="CJ99" s="59">
        <f t="shared" si="34"/>
        <v>0</v>
      </c>
      <c r="CL99" s="59">
        <f t="shared" si="35"/>
        <v>0</v>
      </c>
      <c r="CM99" s="59">
        <f t="shared" si="36"/>
        <v>0</v>
      </c>
    </row>
    <row r="100" spans="1:91" s="59" customFormat="1" ht="14.4" x14ac:dyDescent="0.3">
      <c r="A100" s="60" t="s">
        <v>285</v>
      </c>
      <c r="B100" s="60" t="s">
        <v>389</v>
      </c>
      <c r="C100" s="60" t="s">
        <v>416</v>
      </c>
      <c r="D100" s="60" t="s">
        <v>79</v>
      </c>
      <c r="E100" s="60">
        <v>43.330041999999999</v>
      </c>
      <c r="F100" s="60">
        <v>-79.995565999999997</v>
      </c>
      <c r="G100" s="60">
        <v>38.176490993876349</v>
      </c>
      <c r="H100" s="61">
        <v>43656</v>
      </c>
      <c r="I100" s="20">
        <v>0</v>
      </c>
      <c r="J100" s="20">
        <v>0</v>
      </c>
      <c r="K100" s="20">
        <v>0</v>
      </c>
      <c r="L100" s="20">
        <v>0</v>
      </c>
      <c r="M100" s="20">
        <v>0</v>
      </c>
      <c r="N100" s="20">
        <v>0</v>
      </c>
      <c r="O100" s="20">
        <v>0</v>
      </c>
      <c r="P100" s="20">
        <v>0</v>
      </c>
      <c r="Q100" s="20">
        <v>0</v>
      </c>
      <c r="R100" s="20">
        <v>0</v>
      </c>
      <c r="S100" s="20">
        <v>0</v>
      </c>
      <c r="T100" s="20">
        <v>0</v>
      </c>
      <c r="U100" s="20">
        <v>0</v>
      </c>
      <c r="V100" s="20">
        <v>0</v>
      </c>
      <c r="W100" s="20">
        <v>0</v>
      </c>
      <c r="X100" s="20">
        <v>0</v>
      </c>
      <c r="Y100" s="20">
        <v>0</v>
      </c>
      <c r="Z100" s="20">
        <v>0</v>
      </c>
      <c r="AA100" s="20">
        <v>0</v>
      </c>
      <c r="AB100" s="20">
        <v>0</v>
      </c>
      <c r="AC100" s="20">
        <v>0</v>
      </c>
      <c r="AD100" s="20">
        <v>0</v>
      </c>
      <c r="AE100" s="20">
        <v>0</v>
      </c>
      <c r="AF100" s="20">
        <v>0</v>
      </c>
      <c r="AG100" s="20">
        <v>0</v>
      </c>
      <c r="AH100" s="20">
        <v>0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20">
        <v>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20">
        <v>0</v>
      </c>
      <c r="AW100" s="20">
        <v>0</v>
      </c>
      <c r="AX100" s="20">
        <v>0</v>
      </c>
      <c r="AY100" s="20">
        <v>0</v>
      </c>
      <c r="AZ100" s="73"/>
      <c r="BA100" s="73"/>
      <c r="BB100" s="73"/>
      <c r="BC100" s="73"/>
      <c r="BD100" s="73"/>
      <c r="BE100" s="59">
        <f t="shared" si="22"/>
        <v>1</v>
      </c>
      <c r="BF100" s="59">
        <v>3</v>
      </c>
      <c r="BG100" s="59">
        <v>0</v>
      </c>
      <c r="BH100" s="59">
        <v>4</v>
      </c>
      <c r="BJ100" s="59" t="s">
        <v>169</v>
      </c>
      <c r="BN100" s="59" t="e">
        <f>AI100+AJ100+AL100+AK100+AO100+AM100+#REF!+AN100</f>
        <v>#REF!</v>
      </c>
      <c r="BO100" s="59">
        <f t="shared" si="23"/>
        <v>0</v>
      </c>
      <c r="BP100" s="59" t="e">
        <f>L100+#REF!</f>
        <v>#REF!</v>
      </c>
      <c r="BQ100" s="59" t="e">
        <f>#REF!+#REF!+AC100</f>
        <v>#REF!</v>
      </c>
      <c r="BR100" s="59">
        <f t="shared" si="24"/>
        <v>0</v>
      </c>
      <c r="BS100" s="59" t="e">
        <f>#REF!+#REF!+#REF!+#REF!+#REF!+#REF!+#REF!+#REF!+#REF!+#REF!</f>
        <v>#REF!</v>
      </c>
      <c r="BT100" s="59">
        <f t="shared" si="25"/>
        <v>0</v>
      </c>
      <c r="BU100" s="59">
        <f t="shared" si="26"/>
        <v>0</v>
      </c>
      <c r="BV100" s="59">
        <f t="shared" si="27"/>
        <v>0</v>
      </c>
      <c r="BW100" s="59">
        <f t="shared" si="28"/>
        <v>0</v>
      </c>
      <c r="BX100" s="59">
        <f t="shared" si="29"/>
        <v>0</v>
      </c>
      <c r="BZ100" s="59">
        <f t="shared" si="30"/>
        <v>0</v>
      </c>
      <c r="CB100" s="59" t="e">
        <f>AI100+AJ100+AB100+AL100+I100+AK100+#REF!+J100+AD100+AF100+AG100+L100+#REF!+M100+#REF!+#REF!+AO100+#REF!+AE100+AH100+#REF!+AM100+AC100+#REF!+O100+#REF!+AX100+#REF!+AN100+#REF!+#REF!+#REF!+#REF!+AY100+#REF!+K100</f>
        <v>#REF!</v>
      </c>
      <c r="CD100" s="59" t="e">
        <f t="shared" si="31"/>
        <v>#REF!</v>
      </c>
      <c r="CE100" s="59" t="e">
        <f t="shared" si="32"/>
        <v>#REF!</v>
      </c>
      <c r="CF100" s="59">
        <f t="shared" si="33"/>
        <v>0</v>
      </c>
      <c r="CH100" s="59" t="e">
        <f>AI100+AJ100+AL100+I100+AK100+J100+L100+#REF!+AM100+#REF!+AX100+AN100+AY100+K100</f>
        <v>#REF!</v>
      </c>
      <c r="CI100" s="59" t="e">
        <f>#REF!+AD100+AF100+AG100+#REF!+#REF!+AO100+#REF!+AH100+#REF!+AC100+O100+#REF!+#REF!+#REF!+#REF!+#REF!+#REF!+#REF!</f>
        <v>#REF!</v>
      </c>
      <c r="CJ100" s="59">
        <f t="shared" si="34"/>
        <v>0</v>
      </c>
      <c r="CL100" s="59">
        <f t="shared" si="35"/>
        <v>0</v>
      </c>
      <c r="CM100" s="59">
        <f t="shared" si="36"/>
        <v>0</v>
      </c>
    </row>
    <row r="101" spans="1:91" s="59" customFormat="1" ht="14.4" x14ac:dyDescent="0.3">
      <c r="A101" s="60" t="s">
        <v>285</v>
      </c>
      <c r="B101" s="60" t="s">
        <v>389</v>
      </c>
      <c r="C101" s="60" t="s">
        <v>416</v>
      </c>
      <c r="D101" s="60" t="s">
        <v>82</v>
      </c>
      <c r="E101" s="60">
        <v>43.330041999999999</v>
      </c>
      <c r="F101" s="60">
        <v>-79.995565999999997</v>
      </c>
      <c r="G101" s="60">
        <v>38.176490993876349</v>
      </c>
      <c r="H101" s="61">
        <v>43656</v>
      </c>
      <c r="I101" s="20">
        <v>0</v>
      </c>
      <c r="J101" s="20">
        <v>0</v>
      </c>
      <c r="K101" s="20">
        <v>0</v>
      </c>
      <c r="L101" s="20">
        <v>0</v>
      </c>
      <c r="M101" s="20">
        <v>0</v>
      </c>
      <c r="N101" s="20">
        <v>0</v>
      </c>
      <c r="O101" s="20">
        <v>0</v>
      </c>
      <c r="P101" s="20">
        <v>0</v>
      </c>
      <c r="Q101" s="20">
        <v>0</v>
      </c>
      <c r="R101" s="20">
        <v>0</v>
      </c>
      <c r="S101" s="20">
        <v>0</v>
      </c>
      <c r="T101" s="20">
        <v>0</v>
      </c>
      <c r="U101" s="20">
        <v>0</v>
      </c>
      <c r="V101" s="20">
        <v>0</v>
      </c>
      <c r="W101" s="20">
        <v>0</v>
      </c>
      <c r="X101" s="20">
        <v>0</v>
      </c>
      <c r="Y101" s="20">
        <v>0</v>
      </c>
      <c r="Z101" s="20">
        <v>0</v>
      </c>
      <c r="AA101" s="20">
        <v>0</v>
      </c>
      <c r="AB101" s="20">
        <v>0</v>
      </c>
      <c r="AC101" s="20">
        <v>0</v>
      </c>
      <c r="AD101" s="20">
        <v>0</v>
      </c>
      <c r="AE101" s="20">
        <v>0</v>
      </c>
      <c r="AF101" s="20">
        <v>0</v>
      </c>
      <c r="AG101" s="20">
        <v>0</v>
      </c>
      <c r="AH101" s="20">
        <v>0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20">
        <v>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20">
        <v>0</v>
      </c>
      <c r="AW101" s="20">
        <v>0</v>
      </c>
      <c r="AX101" s="20">
        <v>0</v>
      </c>
      <c r="AY101" s="20">
        <v>0</v>
      </c>
      <c r="AZ101" s="73"/>
      <c r="BA101" s="73"/>
      <c r="BB101" s="73"/>
      <c r="BC101" s="73"/>
      <c r="BD101" s="73"/>
      <c r="BE101" s="59">
        <f t="shared" si="22"/>
        <v>4</v>
      </c>
      <c r="BF101" s="59">
        <v>4</v>
      </c>
      <c r="BG101" s="59">
        <v>0</v>
      </c>
      <c r="BH101" s="59">
        <v>8</v>
      </c>
      <c r="BN101" s="59" t="e">
        <f>AI101+AJ101+AL101+AK101+AO101+AM101+#REF!+AN101</f>
        <v>#REF!</v>
      </c>
      <c r="BO101" s="59">
        <f t="shared" ref="BO101:BO132" si="37" xml:space="preserve"> AD101+AE101</f>
        <v>0</v>
      </c>
      <c r="BP101" s="59" t="e">
        <f>L101+#REF!</f>
        <v>#REF!</v>
      </c>
      <c r="BQ101" s="59" t="e">
        <f>#REF!+#REF!+AC101</f>
        <v>#REF!</v>
      </c>
      <c r="BR101" s="59">
        <f t="shared" ref="BR101:BR132" si="38">I101+J101+K101</f>
        <v>0</v>
      </c>
      <c r="BS101" s="59" t="e">
        <f>#REF!+#REF!+#REF!+#REF!+#REF!+#REF!+#REF!+#REF!+#REF!+#REF!</f>
        <v>#REF!</v>
      </c>
      <c r="BT101" s="59">
        <f t="shared" si="25"/>
        <v>0</v>
      </c>
      <c r="BU101" s="59">
        <f t="shared" si="26"/>
        <v>0</v>
      </c>
      <c r="BV101" s="59">
        <f t="shared" si="27"/>
        <v>0</v>
      </c>
      <c r="BW101" s="59">
        <f t="shared" si="28"/>
        <v>0</v>
      </c>
      <c r="BX101" s="59">
        <f t="shared" ref="BX101:BX132" si="39">AF101+AG101+AH101</f>
        <v>0</v>
      </c>
      <c r="BZ101" s="59">
        <f t="shared" ref="BZ101:BZ132" si="40">SUM(AI101:AW101)</f>
        <v>0</v>
      </c>
      <c r="CB101" s="59" t="e">
        <f>AI101+AJ101+AB101+AL101+I101+AK101+#REF!+J101+AD101+AF101+AG101+L101+#REF!+M101+#REF!+#REF!+AO101+#REF!+AE101+AH101+#REF!+AM101+AC101+#REF!+O101+#REF!+AX101+#REF!+AN101+#REF!+#REF!+#REF!+#REF!+AY101+#REF!+K101</f>
        <v>#REF!</v>
      </c>
      <c r="CD101" s="59" t="e">
        <f t="shared" si="31"/>
        <v>#REF!</v>
      </c>
      <c r="CE101" s="59" t="e">
        <f t="shared" si="32"/>
        <v>#REF!</v>
      </c>
      <c r="CF101" s="59">
        <f t="shared" ref="CF101:CF132" si="41">CJ101+AQ101+M101+AW101+N101</f>
        <v>0</v>
      </c>
      <c r="CH101" s="59" t="e">
        <f>AI101+AJ101+AL101+I101+AK101+J101+L101+#REF!+AM101+#REF!+AX101+AN101+AY101+K101</f>
        <v>#REF!</v>
      </c>
      <c r="CI101" s="59" t="e">
        <f>#REF!+AD101+AF101+AG101+#REF!+#REF!+AO101+#REF!+AH101+#REF!+AC101+O101+#REF!+#REF!+#REF!+#REF!+#REF!+#REF!+#REF!</f>
        <v>#REF!</v>
      </c>
      <c r="CJ101" s="59">
        <f t="shared" ref="CJ101:CJ132" si="42">AB101+AE101</f>
        <v>0</v>
      </c>
      <c r="CL101" s="59">
        <f t="shared" ref="CL101:CL132" si="43" xml:space="preserve"> COUNTIF(BN101:BX101, "&gt;0") + COUNTIF(AR101, "&gt;0") + COUNTIF(N101, "&gt;0") + COUNTIF(AW101, "&gt;0") + COUNTIF(AV101, "&gt;0") + COUNTIF(AS101, "&gt;0") + COUNTIF(AQ101,"&gt;0") + COUNTIF(AX101,"&gt;0") + COUNTIF(AU101,"&gt;0") + COUNTIF(AT101,"&gt;0") + COUNTIF(AP101,"&gt;0") + COUNTIF(AY101,"&gt;0") + COUNTIF(O101,"&gt;0") + COUNTIF(M101, "&gt;0")</f>
        <v>0</v>
      </c>
      <c r="CM101" s="59">
        <f t="shared" si="36"/>
        <v>0</v>
      </c>
    </row>
    <row r="102" spans="1:91" s="59" customFormat="1" ht="14.4" x14ac:dyDescent="0.3">
      <c r="A102" s="60" t="s">
        <v>286</v>
      </c>
      <c r="B102" s="60" t="s">
        <v>390</v>
      </c>
      <c r="C102" s="60" t="s">
        <v>416</v>
      </c>
      <c r="D102" s="60" t="s">
        <v>79</v>
      </c>
      <c r="E102" s="60">
        <v>43.343046000000001</v>
      </c>
      <c r="F102" s="60">
        <v>-79.959704000000002</v>
      </c>
      <c r="G102" s="60">
        <v>36.194334429129185</v>
      </c>
      <c r="H102" s="61">
        <v>43656</v>
      </c>
      <c r="I102" s="20">
        <v>0</v>
      </c>
      <c r="J102" s="20">
        <v>0</v>
      </c>
      <c r="K102" s="20">
        <v>0</v>
      </c>
      <c r="L102" s="20">
        <v>0</v>
      </c>
      <c r="M102" s="20">
        <v>0</v>
      </c>
      <c r="N102" s="20">
        <v>0</v>
      </c>
      <c r="O102" s="20">
        <v>0</v>
      </c>
      <c r="P102" s="20">
        <v>0</v>
      </c>
      <c r="Q102" s="20">
        <v>0</v>
      </c>
      <c r="R102" s="20">
        <v>0</v>
      </c>
      <c r="S102" s="20">
        <v>0</v>
      </c>
      <c r="T102" s="20">
        <v>0</v>
      </c>
      <c r="U102" s="20">
        <v>0</v>
      </c>
      <c r="V102" s="20">
        <v>0</v>
      </c>
      <c r="W102" s="20">
        <v>0</v>
      </c>
      <c r="X102" s="20">
        <v>0</v>
      </c>
      <c r="Y102" s="20">
        <v>0</v>
      </c>
      <c r="Z102" s="20">
        <v>0</v>
      </c>
      <c r="AA102" s="20">
        <v>0</v>
      </c>
      <c r="AB102" s="20">
        <v>1</v>
      </c>
      <c r="AC102" s="20">
        <v>0</v>
      </c>
      <c r="AD102" s="20">
        <v>0</v>
      </c>
      <c r="AE102" s="20">
        <v>0</v>
      </c>
      <c r="AF102" s="20">
        <v>0</v>
      </c>
      <c r="AG102" s="20">
        <v>0</v>
      </c>
      <c r="AH102" s="20">
        <v>0</v>
      </c>
      <c r="AI102" s="20">
        <v>0</v>
      </c>
      <c r="AJ102" s="20">
        <v>0</v>
      </c>
      <c r="AK102" s="20">
        <v>0</v>
      </c>
      <c r="AL102" s="20">
        <v>2</v>
      </c>
      <c r="AM102" s="20">
        <v>0</v>
      </c>
      <c r="AN102" s="20">
        <v>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20">
        <v>0</v>
      </c>
      <c r="AW102" s="20">
        <v>0</v>
      </c>
      <c r="AX102" s="20">
        <v>0</v>
      </c>
      <c r="AY102" s="20">
        <v>0</v>
      </c>
      <c r="AZ102" s="73"/>
      <c r="BA102" s="73"/>
      <c r="BB102" s="73"/>
      <c r="BC102" s="73"/>
      <c r="BD102" s="73"/>
      <c r="BE102" s="59">
        <f t="shared" si="22"/>
        <v>3</v>
      </c>
      <c r="BF102" s="59">
        <v>5</v>
      </c>
      <c r="BG102" s="59">
        <v>0</v>
      </c>
      <c r="BH102" s="59">
        <v>8</v>
      </c>
      <c r="BN102" s="59" t="e">
        <f>AI102+AJ102+AL102+AK102+AO102+AM102+#REF!+AN102</f>
        <v>#REF!</v>
      </c>
      <c r="BO102" s="59">
        <f t="shared" si="37"/>
        <v>0</v>
      </c>
      <c r="BP102" s="59" t="e">
        <f>L102+#REF!</f>
        <v>#REF!</v>
      </c>
      <c r="BQ102" s="59" t="e">
        <f>#REF!+#REF!+AC102</f>
        <v>#REF!</v>
      </c>
      <c r="BR102" s="59">
        <f t="shared" si="38"/>
        <v>0</v>
      </c>
      <c r="BS102" s="59" t="e">
        <f>#REF!+#REF!+#REF!+#REF!+#REF!+#REF!+#REF!+#REF!+#REF!+#REF!</f>
        <v>#REF!</v>
      </c>
      <c r="BT102" s="59">
        <f t="shared" si="25"/>
        <v>0</v>
      </c>
      <c r="BU102" s="59">
        <f t="shared" si="26"/>
        <v>0</v>
      </c>
      <c r="BV102" s="59">
        <f t="shared" si="27"/>
        <v>0</v>
      </c>
      <c r="BW102" s="59">
        <f t="shared" si="28"/>
        <v>0</v>
      </c>
      <c r="BX102" s="59">
        <f t="shared" si="39"/>
        <v>0</v>
      </c>
      <c r="BZ102" s="59">
        <f t="shared" si="40"/>
        <v>2</v>
      </c>
      <c r="CB102" s="59" t="e">
        <f>AI102+AJ102+AB102+AL102+I102+AK102+#REF!+J102+AD102+AF102+AG102+L102+#REF!+M102+#REF!+#REF!+AO102+#REF!+AE102+AH102+#REF!+AM102+AC102+#REF!+O102+#REF!+AX102+#REF!+AN102+#REF!+#REF!+#REF!+#REF!+AY102+#REF!+K102</f>
        <v>#REF!</v>
      </c>
      <c r="CD102" s="59" t="e">
        <f t="shared" si="31"/>
        <v>#REF!</v>
      </c>
      <c r="CE102" s="59" t="e">
        <f t="shared" si="32"/>
        <v>#REF!</v>
      </c>
      <c r="CF102" s="59">
        <f t="shared" si="41"/>
        <v>1</v>
      </c>
      <c r="CH102" s="59" t="e">
        <f>AI102+AJ102+AL102+I102+AK102+J102+L102+#REF!+AM102+#REF!+AX102+AN102+AY102+K102</f>
        <v>#REF!</v>
      </c>
      <c r="CI102" s="59" t="e">
        <f>#REF!+AD102+AF102+AG102+#REF!+#REF!+AO102+#REF!+AH102+#REF!+AC102+O102+#REF!+#REF!+#REF!+#REF!+#REF!+#REF!+#REF!</f>
        <v>#REF!</v>
      </c>
      <c r="CJ102" s="59">
        <f t="shared" si="42"/>
        <v>1</v>
      </c>
      <c r="CL102" s="59">
        <f t="shared" si="43"/>
        <v>0</v>
      </c>
      <c r="CM102" s="59">
        <f t="shared" si="36"/>
        <v>0</v>
      </c>
    </row>
    <row r="103" spans="1:91" s="59" customFormat="1" ht="14.4" x14ac:dyDescent="0.3">
      <c r="A103" s="60" t="s">
        <v>286</v>
      </c>
      <c r="B103" s="60" t="s">
        <v>390</v>
      </c>
      <c r="C103" s="60" t="s">
        <v>416</v>
      </c>
      <c r="D103" s="60" t="s">
        <v>82</v>
      </c>
      <c r="E103" s="60">
        <v>43.343046000000001</v>
      </c>
      <c r="F103" s="60">
        <v>-79.959704000000002</v>
      </c>
      <c r="G103" s="60">
        <v>36.194334429129185</v>
      </c>
      <c r="H103" s="61">
        <v>43656</v>
      </c>
      <c r="I103" s="20">
        <v>0</v>
      </c>
      <c r="J103" s="20">
        <v>0</v>
      </c>
      <c r="K103" s="20">
        <v>0</v>
      </c>
      <c r="L103" s="20">
        <v>0</v>
      </c>
      <c r="M103" s="20">
        <v>0</v>
      </c>
      <c r="N103" s="20">
        <v>0</v>
      </c>
      <c r="O103" s="20">
        <v>0</v>
      </c>
      <c r="P103" s="20">
        <v>0</v>
      </c>
      <c r="Q103" s="20">
        <v>0</v>
      </c>
      <c r="R103" s="20">
        <v>1</v>
      </c>
      <c r="S103" s="20">
        <v>0</v>
      </c>
      <c r="T103" s="20">
        <v>0</v>
      </c>
      <c r="U103" s="20">
        <v>0</v>
      </c>
      <c r="V103" s="20">
        <v>0</v>
      </c>
      <c r="W103" s="20">
        <v>0</v>
      </c>
      <c r="X103" s="20">
        <v>0</v>
      </c>
      <c r="Y103" s="20">
        <v>0</v>
      </c>
      <c r="Z103" s="20">
        <v>0</v>
      </c>
      <c r="AA103" s="20">
        <v>0</v>
      </c>
      <c r="AB103" s="20">
        <v>0</v>
      </c>
      <c r="AC103" s="20">
        <v>0</v>
      </c>
      <c r="AD103" s="20">
        <v>0</v>
      </c>
      <c r="AE103" s="20">
        <v>0</v>
      </c>
      <c r="AF103" s="20">
        <v>0</v>
      </c>
      <c r="AG103" s="20">
        <v>0</v>
      </c>
      <c r="AH103" s="20">
        <v>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20">
        <v>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20">
        <v>0</v>
      </c>
      <c r="AW103" s="20">
        <v>0</v>
      </c>
      <c r="AX103" s="20">
        <v>0</v>
      </c>
      <c r="AY103" s="20">
        <v>0</v>
      </c>
      <c r="AZ103" s="73"/>
      <c r="BA103" s="73"/>
      <c r="BB103" s="73"/>
      <c r="BC103" s="73"/>
      <c r="BD103" s="73"/>
      <c r="BE103" s="59">
        <f t="shared" si="22"/>
        <v>3</v>
      </c>
      <c r="BF103" s="59">
        <v>3</v>
      </c>
      <c r="BG103" s="59">
        <v>0</v>
      </c>
      <c r="BH103" s="59">
        <v>6</v>
      </c>
      <c r="BJ103" s="59" t="s">
        <v>171</v>
      </c>
      <c r="BN103" s="59" t="e">
        <f>AI103+AJ103+AL103+AK103+AO103+AM103+#REF!+AN103</f>
        <v>#REF!</v>
      </c>
      <c r="BO103" s="59">
        <f t="shared" si="37"/>
        <v>0</v>
      </c>
      <c r="BP103" s="59" t="e">
        <f>L103+#REF!</f>
        <v>#REF!</v>
      </c>
      <c r="BQ103" s="59" t="e">
        <f>#REF!+#REF!+AC103</f>
        <v>#REF!</v>
      </c>
      <c r="BR103" s="59">
        <f t="shared" si="38"/>
        <v>0</v>
      </c>
      <c r="BS103" s="59" t="e">
        <f>#REF!+#REF!+#REF!+#REF!+#REF!+#REF!+#REF!+#REF!+#REF!+#REF!</f>
        <v>#REF!</v>
      </c>
      <c r="BT103" s="59">
        <f t="shared" si="25"/>
        <v>0</v>
      </c>
      <c r="BU103" s="59">
        <f t="shared" si="26"/>
        <v>0</v>
      </c>
      <c r="BV103" s="59">
        <f t="shared" si="27"/>
        <v>0</v>
      </c>
      <c r="BW103" s="59">
        <f t="shared" si="28"/>
        <v>0</v>
      </c>
      <c r="BX103" s="59">
        <f t="shared" si="39"/>
        <v>0</v>
      </c>
      <c r="BZ103" s="59">
        <f t="shared" si="40"/>
        <v>0</v>
      </c>
      <c r="CB103" s="59" t="e">
        <f>AI103+AJ103+AB103+AL103+I103+AK103+#REF!+J103+AD103+AF103+AG103+L103+#REF!+M103+#REF!+#REF!+AO103+#REF!+AE103+AH103+#REF!+AM103+AC103+#REF!+O103+#REF!+AX103+#REF!+AN103+#REF!+#REF!+#REF!+#REF!+AY103+#REF!+K103</f>
        <v>#REF!</v>
      </c>
      <c r="CD103" s="59" t="e">
        <f t="shared" si="31"/>
        <v>#REF!</v>
      </c>
      <c r="CE103" s="59" t="e">
        <f t="shared" si="32"/>
        <v>#REF!</v>
      </c>
      <c r="CF103" s="59">
        <f t="shared" si="41"/>
        <v>0</v>
      </c>
      <c r="CH103" s="59" t="e">
        <f>AI103+AJ103+AL103+I103+AK103+J103+L103+#REF!+AM103+#REF!+AX103+AN103+AY103+K103</f>
        <v>#REF!</v>
      </c>
      <c r="CI103" s="59" t="e">
        <f>#REF!+AD103+AF103+AG103+#REF!+#REF!+AO103+#REF!+AH103+#REF!+AC103+O103+#REF!+#REF!+#REF!+#REF!+#REF!+#REF!+#REF!</f>
        <v>#REF!</v>
      </c>
      <c r="CJ103" s="59">
        <f t="shared" si="42"/>
        <v>0</v>
      </c>
      <c r="CL103" s="59">
        <f t="shared" si="43"/>
        <v>0</v>
      </c>
      <c r="CM103" s="59">
        <f t="shared" si="36"/>
        <v>0</v>
      </c>
    </row>
    <row r="104" spans="1:91" s="59" customFormat="1" ht="14.4" x14ac:dyDescent="0.3">
      <c r="A104" s="60" t="s">
        <v>286</v>
      </c>
      <c r="B104" s="60" t="s">
        <v>390</v>
      </c>
      <c r="C104" s="60" t="s">
        <v>416</v>
      </c>
      <c r="D104" s="60" t="s">
        <v>83</v>
      </c>
      <c r="E104" s="60">
        <v>43.343046000000001</v>
      </c>
      <c r="F104" s="60">
        <v>-79.959704000000002</v>
      </c>
      <c r="G104" s="60">
        <v>36.194334429129185</v>
      </c>
      <c r="H104" s="61">
        <v>43656</v>
      </c>
      <c r="I104" s="20">
        <v>0</v>
      </c>
      <c r="J104" s="20">
        <v>0</v>
      </c>
      <c r="K104" s="20">
        <v>0</v>
      </c>
      <c r="L104" s="20">
        <v>0</v>
      </c>
      <c r="M104" s="20">
        <v>0</v>
      </c>
      <c r="N104" s="20">
        <v>0</v>
      </c>
      <c r="O104" s="20">
        <v>0</v>
      </c>
      <c r="P104" s="20">
        <v>0</v>
      </c>
      <c r="Q104" s="20">
        <v>0</v>
      </c>
      <c r="R104" s="20">
        <v>0</v>
      </c>
      <c r="S104" s="20">
        <v>0</v>
      </c>
      <c r="T104" s="20">
        <v>0</v>
      </c>
      <c r="U104" s="20">
        <v>0</v>
      </c>
      <c r="V104" s="20">
        <v>0</v>
      </c>
      <c r="W104" s="20">
        <v>0</v>
      </c>
      <c r="X104" s="20">
        <v>0</v>
      </c>
      <c r="Y104" s="20">
        <v>0</v>
      </c>
      <c r="Z104" s="20">
        <v>0</v>
      </c>
      <c r="AA104" s="20">
        <v>0</v>
      </c>
      <c r="AB104" s="20">
        <v>0</v>
      </c>
      <c r="AC104" s="20">
        <v>0</v>
      </c>
      <c r="AD104" s="20">
        <v>0</v>
      </c>
      <c r="AE104" s="20">
        <v>0</v>
      </c>
      <c r="AF104" s="20">
        <v>0</v>
      </c>
      <c r="AG104" s="20">
        <v>0</v>
      </c>
      <c r="AH104" s="20">
        <v>0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20">
        <v>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20">
        <v>0</v>
      </c>
      <c r="AW104" s="20">
        <v>0</v>
      </c>
      <c r="AX104" s="20">
        <v>0</v>
      </c>
      <c r="AY104" s="20">
        <v>0</v>
      </c>
      <c r="AZ104" s="73"/>
      <c r="BA104" s="73"/>
      <c r="BB104" s="73"/>
      <c r="BC104" s="73"/>
      <c r="BD104" s="73"/>
      <c r="BE104" s="59">
        <f t="shared" si="22"/>
        <v>3</v>
      </c>
      <c r="BF104" s="59">
        <v>3</v>
      </c>
      <c r="BG104" s="59">
        <v>0</v>
      </c>
      <c r="BH104" s="59">
        <v>6</v>
      </c>
      <c r="BN104" s="59" t="e">
        <f>AI104+AJ104+AL104+AK104+AO104+AM104+#REF!+AN104</f>
        <v>#REF!</v>
      </c>
      <c r="BO104" s="59">
        <f t="shared" si="37"/>
        <v>0</v>
      </c>
      <c r="BP104" s="59" t="e">
        <f>L104+#REF!</f>
        <v>#REF!</v>
      </c>
      <c r="BQ104" s="59" t="e">
        <f>#REF!+#REF!+AC104</f>
        <v>#REF!</v>
      </c>
      <c r="BR104" s="59">
        <f t="shared" si="38"/>
        <v>0</v>
      </c>
      <c r="BS104" s="59" t="e">
        <f>#REF!+#REF!+#REF!+#REF!+#REF!+#REF!+#REF!+#REF!+#REF!+#REF!</f>
        <v>#REF!</v>
      </c>
      <c r="BT104" s="59">
        <f t="shared" si="25"/>
        <v>0</v>
      </c>
      <c r="BU104" s="59">
        <f t="shared" si="26"/>
        <v>0</v>
      </c>
      <c r="BV104" s="59">
        <f t="shared" si="27"/>
        <v>0</v>
      </c>
      <c r="BW104" s="59">
        <f t="shared" si="28"/>
        <v>0</v>
      </c>
      <c r="BX104" s="59">
        <f t="shared" si="39"/>
        <v>0</v>
      </c>
      <c r="BZ104" s="59">
        <f t="shared" si="40"/>
        <v>0</v>
      </c>
      <c r="CB104" s="59" t="e">
        <f>AI104+AJ104+AB104+AL104+I104+AK104+#REF!+J104+AD104+AF104+AG104+L104+#REF!+M104+#REF!+#REF!+AO104+#REF!+AE104+AH104+#REF!+AM104+AC104+#REF!+O104+#REF!+AX104+#REF!+AN104+#REF!+#REF!+#REF!+#REF!+AY104+#REF!+K104</f>
        <v>#REF!</v>
      </c>
      <c r="CD104" s="59" t="e">
        <f t="shared" si="31"/>
        <v>#REF!</v>
      </c>
      <c r="CE104" s="59" t="e">
        <f t="shared" si="32"/>
        <v>#REF!</v>
      </c>
      <c r="CF104" s="59">
        <f t="shared" si="41"/>
        <v>0</v>
      </c>
      <c r="CH104" s="59" t="e">
        <f>AI104+AJ104+AL104+I104+AK104+J104+L104+#REF!+AM104+#REF!+AX104+AN104+AY104+K104</f>
        <v>#REF!</v>
      </c>
      <c r="CI104" s="59" t="e">
        <f>#REF!+AD104+AF104+AG104+#REF!+#REF!+AO104+#REF!+AH104+#REF!+AC104+O104+#REF!+#REF!+#REF!+#REF!+#REF!+#REF!+#REF!</f>
        <v>#REF!</v>
      </c>
      <c r="CJ104" s="59">
        <f t="shared" si="42"/>
        <v>0</v>
      </c>
      <c r="CL104" s="59">
        <f t="shared" si="43"/>
        <v>0</v>
      </c>
      <c r="CM104" s="59">
        <f t="shared" si="36"/>
        <v>0</v>
      </c>
    </row>
    <row r="105" spans="1:91" s="59" customFormat="1" ht="14.4" x14ac:dyDescent="0.3">
      <c r="A105" s="60" t="s">
        <v>298</v>
      </c>
      <c r="B105" s="60" t="s">
        <v>391</v>
      </c>
      <c r="C105" s="60" t="s">
        <v>416</v>
      </c>
      <c r="D105" s="60" t="s">
        <v>79</v>
      </c>
      <c r="E105" s="60">
        <v>43.519441</v>
      </c>
      <c r="F105" s="60">
        <v>-79.750471000000005</v>
      </c>
      <c r="G105" s="60">
        <v>20.773113766565707</v>
      </c>
      <c r="H105" s="61">
        <v>43661</v>
      </c>
      <c r="I105" s="20">
        <v>0</v>
      </c>
      <c r="J105" s="20">
        <v>0</v>
      </c>
      <c r="K105" s="20">
        <v>0</v>
      </c>
      <c r="L105" s="20">
        <v>0</v>
      </c>
      <c r="M105" s="20">
        <v>0</v>
      </c>
      <c r="N105" s="20">
        <v>0</v>
      </c>
      <c r="O105" s="20">
        <v>0</v>
      </c>
      <c r="P105" s="20">
        <v>0</v>
      </c>
      <c r="Q105" s="20">
        <v>0</v>
      </c>
      <c r="R105" s="20">
        <v>0</v>
      </c>
      <c r="S105" s="20">
        <v>0</v>
      </c>
      <c r="T105" s="20">
        <v>0</v>
      </c>
      <c r="U105" s="20">
        <v>0</v>
      </c>
      <c r="V105" s="20">
        <v>0</v>
      </c>
      <c r="W105" s="20">
        <v>0</v>
      </c>
      <c r="X105" s="20">
        <v>0</v>
      </c>
      <c r="Y105" s="20">
        <v>0</v>
      </c>
      <c r="Z105" s="20">
        <v>0</v>
      </c>
      <c r="AA105" s="20">
        <v>0</v>
      </c>
      <c r="AB105" s="20">
        <v>0</v>
      </c>
      <c r="AC105" s="20">
        <v>0</v>
      </c>
      <c r="AD105" s="20">
        <v>0</v>
      </c>
      <c r="AE105" s="20">
        <v>0</v>
      </c>
      <c r="AF105" s="20">
        <v>0</v>
      </c>
      <c r="AG105" s="20">
        <v>0</v>
      </c>
      <c r="AH105" s="20">
        <v>0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20">
        <v>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20">
        <v>5</v>
      </c>
      <c r="AW105" s="20">
        <v>0</v>
      </c>
      <c r="AX105" s="20">
        <v>0</v>
      </c>
      <c r="AY105" s="20">
        <v>0</v>
      </c>
      <c r="AZ105" s="73"/>
      <c r="BA105" s="73"/>
      <c r="BB105" s="73"/>
      <c r="BC105" s="73"/>
      <c r="BD105" s="73"/>
      <c r="BE105" s="59">
        <f t="shared" si="22"/>
        <v>3</v>
      </c>
      <c r="BF105" s="59">
        <v>2</v>
      </c>
      <c r="BG105" s="59">
        <v>0</v>
      </c>
      <c r="BH105" s="59">
        <v>5</v>
      </c>
      <c r="BJ105" s="59" t="s">
        <v>173</v>
      </c>
      <c r="BN105" s="59" t="e">
        <f>AI105+AJ105+AL105+AK105+AO105+AM105+#REF!+AN105</f>
        <v>#REF!</v>
      </c>
      <c r="BO105" s="59">
        <f t="shared" si="37"/>
        <v>0</v>
      </c>
      <c r="BP105" s="59" t="e">
        <f>L105+#REF!</f>
        <v>#REF!</v>
      </c>
      <c r="BQ105" s="59" t="e">
        <f>#REF!+#REF!+AC105</f>
        <v>#REF!</v>
      </c>
      <c r="BR105" s="59">
        <f t="shared" si="38"/>
        <v>0</v>
      </c>
      <c r="BS105" s="59" t="e">
        <f>#REF!+#REF!+#REF!+#REF!+#REF!+#REF!+#REF!+#REF!+#REF!+#REF!</f>
        <v>#REF!</v>
      </c>
      <c r="BT105" s="59">
        <f t="shared" si="25"/>
        <v>0</v>
      </c>
      <c r="BU105" s="59">
        <f t="shared" si="26"/>
        <v>0</v>
      </c>
      <c r="BV105" s="59">
        <f t="shared" si="27"/>
        <v>0</v>
      </c>
      <c r="BW105" s="59">
        <f t="shared" si="28"/>
        <v>0</v>
      </c>
      <c r="BX105" s="59">
        <f t="shared" si="39"/>
        <v>0</v>
      </c>
      <c r="BZ105" s="59">
        <f t="shared" si="40"/>
        <v>5</v>
      </c>
      <c r="CB105" s="59" t="e">
        <f>AI105+AJ105+AB105+AL105+I105+AK105+#REF!+J105+AD105+AF105+AG105+L105+#REF!+M105+#REF!+#REF!+AO105+#REF!+AE105+AH105+#REF!+AM105+AC105+#REF!+O105+#REF!+AX105+#REF!+AN105+#REF!+#REF!+#REF!+#REF!+AY105+#REF!+K105</f>
        <v>#REF!</v>
      </c>
      <c r="CD105" s="59" t="e">
        <f t="shared" si="31"/>
        <v>#REF!</v>
      </c>
      <c r="CE105" s="59" t="e">
        <f t="shared" si="32"/>
        <v>#REF!</v>
      </c>
      <c r="CF105" s="59">
        <f t="shared" si="41"/>
        <v>0</v>
      </c>
      <c r="CH105" s="59" t="e">
        <f>AI105+AJ105+AL105+I105+AK105+J105+L105+#REF!+AM105+#REF!+AX105+AN105+AY105+K105</f>
        <v>#REF!</v>
      </c>
      <c r="CI105" s="59" t="e">
        <f>#REF!+AD105+AF105+AG105+#REF!+#REF!+AO105+#REF!+AH105+#REF!+AC105+O105+#REF!+#REF!+#REF!+#REF!+#REF!+#REF!+#REF!</f>
        <v>#REF!</v>
      </c>
      <c r="CJ105" s="59">
        <f t="shared" si="42"/>
        <v>0</v>
      </c>
      <c r="CL105" s="59">
        <f t="shared" si="43"/>
        <v>1</v>
      </c>
      <c r="CM105" s="59">
        <f t="shared" si="36"/>
        <v>0</v>
      </c>
    </row>
    <row r="106" spans="1:91" s="59" customFormat="1" ht="14.4" x14ac:dyDescent="0.3">
      <c r="A106" s="60" t="s">
        <v>298</v>
      </c>
      <c r="B106" s="60" t="s">
        <v>391</v>
      </c>
      <c r="C106" s="60" t="s">
        <v>416</v>
      </c>
      <c r="D106" s="60" t="s">
        <v>82</v>
      </c>
      <c r="E106" s="60">
        <v>43.519441</v>
      </c>
      <c r="F106" s="60">
        <v>-79.750471000000005</v>
      </c>
      <c r="G106" s="60">
        <v>20.773113766565707</v>
      </c>
      <c r="H106" s="61">
        <v>43661</v>
      </c>
      <c r="I106" s="20">
        <v>0</v>
      </c>
      <c r="J106" s="20">
        <v>0</v>
      </c>
      <c r="K106" s="20">
        <v>0</v>
      </c>
      <c r="L106" s="20">
        <v>0</v>
      </c>
      <c r="M106" s="20">
        <v>0</v>
      </c>
      <c r="N106" s="20">
        <v>0</v>
      </c>
      <c r="O106" s="20">
        <v>0</v>
      </c>
      <c r="P106" s="20">
        <v>0</v>
      </c>
      <c r="Q106" s="20">
        <v>0</v>
      </c>
      <c r="R106" s="20">
        <v>0</v>
      </c>
      <c r="S106" s="20">
        <v>0</v>
      </c>
      <c r="T106" s="20">
        <v>0</v>
      </c>
      <c r="U106" s="20">
        <v>0</v>
      </c>
      <c r="V106" s="20">
        <v>0</v>
      </c>
      <c r="W106" s="20">
        <v>0</v>
      </c>
      <c r="X106" s="20">
        <v>0</v>
      </c>
      <c r="Y106" s="20">
        <v>0</v>
      </c>
      <c r="Z106" s="20">
        <v>0</v>
      </c>
      <c r="AA106" s="20">
        <v>0</v>
      </c>
      <c r="AB106" s="20">
        <v>1</v>
      </c>
      <c r="AC106" s="20">
        <v>0</v>
      </c>
      <c r="AD106" s="20">
        <v>0</v>
      </c>
      <c r="AE106" s="20">
        <v>0</v>
      </c>
      <c r="AF106" s="20">
        <v>0</v>
      </c>
      <c r="AG106" s="20">
        <v>0</v>
      </c>
      <c r="AH106" s="20">
        <v>0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20">
        <v>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20">
        <v>0</v>
      </c>
      <c r="AW106" s="20">
        <v>0</v>
      </c>
      <c r="AX106" s="20">
        <v>0</v>
      </c>
      <c r="AY106" s="20">
        <v>0</v>
      </c>
      <c r="AZ106" s="73"/>
      <c r="BA106" s="73"/>
      <c r="BB106" s="73"/>
      <c r="BC106" s="73"/>
      <c r="BD106" s="73"/>
      <c r="BE106" s="59">
        <f t="shared" si="22"/>
        <v>1</v>
      </c>
      <c r="BF106" s="59">
        <v>3</v>
      </c>
      <c r="BG106" s="59">
        <v>0</v>
      </c>
      <c r="BH106" s="59">
        <v>4</v>
      </c>
      <c r="BJ106" s="59" t="s">
        <v>174</v>
      </c>
      <c r="BN106" s="59" t="e">
        <f>AI106+AJ106+AL106+AK106+AO106+AM106+#REF!+AN106</f>
        <v>#REF!</v>
      </c>
      <c r="BO106" s="59">
        <f t="shared" si="37"/>
        <v>0</v>
      </c>
      <c r="BP106" s="59" t="e">
        <f>L106+#REF!</f>
        <v>#REF!</v>
      </c>
      <c r="BQ106" s="59" t="e">
        <f>#REF!+#REF!+AC106</f>
        <v>#REF!</v>
      </c>
      <c r="BR106" s="59">
        <f t="shared" si="38"/>
        <v>0</v>
      </c>
      <c r="BS106" s="59" t="e">
        <f>#REF!+#REF!+#REF!+#REF!+#REF!+#REF!+#REF!+#REF!+#REF!+#REF!</f>
        <v>#REF!</v>
      </c>
      <c r="BT106" s="59">
        <f t="shared" si="25"/>
        <v>0</v>
      </c>
      <c r="BU106" s="59">
        <f t="shared" si="26"/>
        <v>0</v>
      </c>
      <c r="BV106" s="59">
        <f t="shared" si="27"/>
        <v>0</v>
      </c>
      <c r="BW106" s="59">
        <f t="shared" si="28"/>
        <v>0</v>
      </c>
      <c r="BX106" s="59">
        <f t="shared" si="39"/>
        <v>0</v>
      </c>
      <c r="BZ106" s="59">
        <f t="shared" si="40"/>
        <v>0</v>
      </c>
      <c r="CB106" s="59" t="e">
        <f>AI106+AJ106+AB106+AL106+I106+AK106+#REF!+J106+AD106+AF106+AG106+L106+#REF!+M106+#REF!+#REF!+AO106+#REF!+AE106+AH106+#REF!+AM106+AC106+#REF!+O106+#REF!+AX106+#REF!+AN106+#REF!+#REF!+#REF!+#REF!+AY106+#REF!+K106</f>
        <v>#REF!</v>
      </c>
      <c r="CD106" s="59" t="e">
        <f t="shared" si="31"/>
        <v>#REF!</v>
      </c>
      <c r="CE106" s="59" t="e">
        <f t="shared" si="32"/>
        <v>#REF!</v>
      </c>
      <c r="CF106" s="59">
        <f t="shared" si="41"/>
        <v>1</v>
      </c>
      <c r="CH106" s="59" t="e">
        <f>AI106+AJ106+AL106+I106+AK106+J106+L106+#REF!+AM106+#REF!+AX106+AN106+AY106+K106</f>
        <v>#REF!</v>
      </c>
      <c r="CI106" s="59" t="e">
        <f>#REF!+AD106+AF106+AG106+#REF!+#REF!+AO106+#REF!+AH106+#REF!+AC106+O106+#REF!+#REF!+#REF!+#REF!+#REF!+#REF!+#REF!</f>
        <v>#REF!</v>
      </c>
      <c r="CJ106" s="59">
        <f t="shared" si="42"/>
        <v>1</v>
      </c>
      <c r="CL106" s="59">
        <f t="shared" si="43"/>
        <v>0</v>
      </c>
      <c r="CM106" s="59">
        <f t="shared" si="36"/>
        <v>0</v>
      </c>
    </row>
    <row r="107" spans="1:91" s="59" customFormat="1" ht="14.4" x14ac:dyDescent="0.3">
      <c r="A107" s="60" t="s">
        <v>298</v>
      </c>
      <c r="B107" s="60" t="s">
        <v>391</v>
      </c>
      <c r="C107" s="60" t="s">
        <v>416</v>
      </c>
      <c r="D107" s="60" t="s">
        <v>83</v>
      </c>
      <c r="E107" s="60">
        <v>43.519441</v>
      </c>
      <c r="F107" s="60">
        <v>-79.750471000000005</v>
      </c>
      <c r="G107" s="60">
        <v>20.773113766565707</v>
      </c>
      <c r="H107" s="61">
        <v>43661</v>
      </c>
      <c r="I107" s="20">
        <v>0</v>
      </c>
      <c r="J107" s="20">
        <v>0</v>
      </c>
      <c r="K107" s="20">
        <v>0</v>
      </c>
      <c r="L107" s="20">
        <v>0</v>
      </c>
      <c r="M107" s="20">
        <v>0</v>
      </c>
      <c r="N107" s="20">
        <v>0</v>
      </c>
      <c r="O107" s="20">
        <v>0</v>
      </c>
      <c r="P107" s="20">
        <v>0</v>
      </c>
      <c r="Q107" s="20">
        <v>0</v>
      </c>
      <c r="R107" s="20">
        <v>0</v>
      </c>
      <c r="S107" s="20">
        <v>0</v>
      </c>
      <c r="T107" s="20">
        <v>0</v>
      </c>
      <c r="U107" s="20">
        <v>0</v>
      </c>
      <c r="V107" s="20">
        <v>0</v>
      </c>
      <c r="W107" s="20">
        <v>0</v>
      </c>
      <c r="X107" s="20">
        <v>0</v>
      </c>
      <c r="Y107" s="20">
        <v>0</v>
      </c>
      <c r="Z107" s="20">
        <v>0</v>
      </c>
      <c r="AA107" s="20">
        <v>0</v>
      </c>
      <c r="AB107" s="20">
        <v>1</v>
      </c>
      <c r="AC107" s="20">
        <v>0</v>
      </c>
      <c r="AD107" s="20">
        <v>0</v>
      </c>
      <c r="AE107" s="20">
        <v>0</v>
      </c>
      <c r="AF107" s="20">
        <v>0</v>
      </c>
      <c r="AG107" s="20">
        <v>0</v>
      </c>
      <c r="AH107" s="20">
        <v>0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20">
        <v>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20">
        <v>0</v>
      </c>
      <c r="AW107" s="20">
        <v>0</v>
      </c>
      <c r="AX107" s="20">
        <v>0</v>
      </c>
      <c r="AY107" s="20">
        <v>0</v>
      </c>
      <c r="AZ107" s="73"/>
      <c r="BA107" s="73"/>
      <c r="BB107" s="73"/>
      <c r="BC107" s="73"/>
      <c r="BD107" s="73"/>
      <c r="BE107" s="59">
        <f t="shared" si="22"/>
        <v>2</v>
      </c>
      <c r="BF107" s="59">
        <v>1</v>
      </c>
      <c r="BG107" s="59">
        <v>0</v>
      </c>
      <c r="BH107" s="59">
        <v>3</v>
      </c>
      <c r="BJ107" s="59" t="s">
        <v>176</v>
      </c>
      <c r="BN107" s="59" t="e">
        <f>AI107+AJ107+AL107+AK107+AO107+AM107+#REF!+AN107</f>
        <v>#REF!</v>
      </c>
      <c r="BO107" s="59">
        <f t="shared" si="37"/>
        <v>0</v>
      </c>
      <c r="BP107" s="59" t="e">
        <f>L107+#REF!</f>
        <v>#REF!</v>
      </c>
      <c r="BQ107" s="59" t="e">
        <f>#REF!+#REF!+AC107</f>
        <v>#REF!</v>
      </c>
      <c r="BR107" s="59">
        <f t="shared" si="38"/>
        <v>0</v>
      </c>
      <c r="BS107" s="59" t="e">
        <f>#REF!+#REF!+#REF!+#REF!+#REF!+#REF!+#REF!+#REF!+#REF!+#REF!</f>
        <v>#REF!</v>
      </c>
      <c r="BT107" s="59">
        <f t="shared" si="25"/>
        <v>0</v>
      </c>
      <c r="BU107" s="59">
        <f t="shared" si="26"/>
        <v>0</v>
      </c>
      <c r="BV107" s="59">
        <f t="shared" si="27"/>
        <v>0</v>
      </c>
      <c r="BW107" s="59">
        <f t="shared" si="28"/>
        <v>0</v>
      </c>
      <c r="BX107" s="59">
        <f t="shared" si="39"/>
        <v>0</v>
      </c>
      <c r="BZ107" s="59">
        <f t="shared" si="40"/>
        <v>0</v>
      </c>
      <c r="CB107" s="59" t="e">
        <f>AI107+AJ107+AB107+AL107+I107+AK107+#REF!+J107+AD107+AF107+AG107+L107+#REF!+M107+#REF!+#REF!+AO107+#REF!+AE107+AH107+#REF!+AM107+AC107+#REF!+O107+#REF!+AX107+#REF!+AN107+#REF!+#REF!+#REF!+#REF!+AY107+#REF!+K107</f>
        <v>#REF!</v>
      </c>
      <c r="CD107" s="59" t="e">
        <f t="shared" si="31"/>
        <v>#REF!</v>
      </c>
      <c r="CE107" s="59" t="e">
        <f t="shared" si="32"/>
        <v>#REF!</v>
      </c>
      <c r="CF107" s="59">
        <f t="shared" si="41"/>
        <v>1</v>
      </c>
      <c r="CH107" s="59" t="e">
        <f>AI107+AJ107+AL107+I107+AK107+J107+L107+#REF!+AM107+#REF!+AX107+AN107+AY107+K107</f>
        <v>#REF!</v>
      </c>
      <c r="CI107" s="59" t="e">
        <f>#REF!+AD107+AF107+AG107+#REF!+#REF!+AO107+#REF!+AH107+#REF!+AC107+O107+#REF!+#REF!+#REF!+#REF!+#REF!+#REF!+#REF!</f>
        <v>#REF!</v>
      </c>
      <c r="CJ107" s="59">
        <f t="shared" si="42"/>
        <v>1</v>
      </c>
      <c r="CL107" s="59">
        <f t="shared" si="43"/>
        <v>0</v>
      </c>
      <c r="CM107" s="59">
        <f t="shared" si="36"/>
        <v>0</v>
      </c>
    </row>
    <row r="108" spans="1:91" s="59" customFormat="1" ht="14.4" x14ac:dyDescent="0.3">
      <c r="A108" s="60" t="s">
        <v>266</v>
      </c>
      <c r="B108" s="60" t="s">
        <v>392</v>
      </c>
      <c r="C108" s="60" t="s">
        <v>415</v>
      </c>
      <c r="D108" s="60" t="s">
        <v>79</v>
      </c>
      <c r="E108" s="60">
        <v>43.534939000000001</v>
      </c>
      <c r="F108" s="60">
        <v>-79.732911999999999</v>
      </c>
      <c r="G108" s="60">
        <v>19.508997954505052</v>
      </c>
      <c r="H108" s="61">
        <v>43653</v>
      </c>
      <c r="I108" s="20">
        <v>0</v>
      </c>
      <c r="J108" s="20">
        <v>0</v>
      </c>
      <c r="K108" s="20">
        <v>0</v>
      </c>
      <c r="L108" s="20">
        <v>0</v>
      </c>
      <c r="M108" s="20">
        <v>0</v>
      </c>
      <c r="N108" s="20">
        <v>0</v>
      </c>
      <c r="O108" s="20">
        <v>0</v>
      </c>
      <c r="P108" s="20">
        <v>0</v>
      </c>
      <c r="Q108" s="20">
        <v>0</v>
      </c>
      <c r="R108" s="20">
        <v>0</v>
      </c>
      <c r="S108" s="20">
        <v>0</v>
      </c>
      <c r="T108" s="20">
        <v>0</v>
      </c>
      <c r="U108" s="20">
        <v>0</v>
      </c>
      <c r="V108" s="20">
        <v>0</v>
      </c>
      <c r="W108" s="20">
        <v>0</v>
      </c>
      <c r="X108" s="20">
        <v>0</v>
      </c>
      <c r="Y108" s="20">
        <v>0</v>
      </c>
      <c r="Z108" s="20">
        <v>0</v>
      </c>
      <c r="AA108" s="20">
        <v>0</v>
      </c>
      <c r="AB108" s="20">
        <v>0</v>
      </c>
      <c r="AC108" s="20">
        <v>0</v>
      </c>
      <c r="AD108" s="20">
        <v>0</v>
      </c>
      <c r="AE108" s="20">
        <v>0</v>
      </c>
      <c r="AF108" s="20">
        <v>0</v>
      </c>
      <c r="AG108" s="20">
        <v>0</v>
      </c>
      <c r="AH108" s="20">
        <v>0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20">
        <v>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20">
        <v>0</v>
      </c>
      <c r="AW108" s="20">
        <v>0</v>
      </c>
      <c r="AX108" s="20">
        <v>0</v>
      </c>
      <c r="AY108" s="20">
        <v>0</v>
      </c>
      <c r="AZ108" s="73"/>
      <c r="BA108" s="73"/>
      <c r="BB108" s="73"/>
      <c r="BC108" s="73"/>
      <c r="BD108" s="73"/>
      <c r="BE108" s="59">
        <f t="shared" si="22"/>
        <v>0</v>
      </c>
      <c r="BF108" s="59">
        <v>3</v>
      </c>
      <c r="BG108" s="59">
        <v>0</v>
      </c>
      <c r="BH108" s="59">
        <v>3</v>
      </c>
      <c r="BN108" s="59" t="e">
        <f>AI108+AJ108+AL108+AK108+AO108+AM108+#REF!+AN108</f>
        <v>#REF!</v>
      </c>
      <c r="BO108" s="59">
        <f t="shared" si="37"/>
        <v>0</v>
      </c>
      <c r="BP108" s="59" t="e">
        <f>L108+#REF!</f>
        <v>#REF!</v>
      </c>
      <c r="BQ108" s="59" t="e">
        <f>#REF!+#REF!+AC108</f>
        <v>#REF!</v>
      </c>
      <c r="BR108" s="59">
        <f t="shared" si="38"/>
        <v>0</v>
      </c>
      <c r="BS108" s="59" t="e">
        <f>#REF!+#REF!+#REF!+#REF!+#REF!+#REF!+#REF!+#REF!+#REF!+#REF!</f>
        <v>#REF!</v>
      </c>
      <c r="BT108" s="59">
        <f t="shared" si="25"/>
        <v>0</v>
      </c>
      <c r="BU108" s="59">
        <f t="shared" si="26"/>
        <v>0</v>
      </c>
      <c r="BV108" s="59">
        <f t="shared" si="27"/>
        <v>0</v>
      </c>
      <c r="BW108" s="59">
        <f t="shared" si="28"/>
        <v>0</v>
      </c>
      <c r="BX108" s="59">
        <f t="shared" si="39"/>
        <v>0</v>
      </c>
      <c r="BZ108" s="59">
        <f t="shared" si="40"/>
        <v>0</v>
      </c>
      <c r="CB108" s="59" t="e">
        <f>AI108+AJ108+AB108+AL108+I108+AK108+#REF!+J108+AD108+AF108+AG108+L108+#REF!+M108+#REF!+#REF!+AO108+#REF!+AE108+AH108+#REF!+AM108+AC108+#REF!+O108+#REF!+AX108+#REF!+AN108+#REF!+#REF!+#REF!+#REF!+AY108+#REF!+K108</f>
        <v>#REF!</v>
      </c>
      <c r="CD108" s="59" t="e">
        <f t="shared" si="31"/>
        <v>#REF!</v>
      </c>
      <c r="CE108" s="59" t="e">
        <f t="shared" si="32"/>
        <v>#REF!</v>
      </c>
      <c r="CF108" s="59">
        <f t="shared" si="41"/>
        <v>0</v>
      </c>
      <c r="CH108" s="59" t="e">
        <f>AI108+AJ108+AL108+I108+AK108+J108+L108+#REF!+AM108+#REF!+AX108+AN108+AY108+K108</f>
        <v>#REF!</v>
      </c>
      <c r="CI108" s="59" t="e">
        <f>#REF!+AD108+AF108+AG108+#REF!+#REF!+AO108+#REF!+AH108+#REF!+AC108+O108+#REF!+#REF!+#REF!+#REF!+#REF!+#REF!+#REF!</f>
        <v>#REF!</v>
      </c>
      <c r="CJ108" s="59">
        <f t="shared" si="42"/>
        <v>0</v>
      </c>
      <c r="CL108" s="59">
        <f t="shared" si="43"/>
        <v>0</v>
      </c>
      <c r="CM108" s="59">
        <f t="shared" si="36"/>
        <v>0</v>
      </c>
    </row>
    <row r="109" spans="1:91" s="59" customFormat="1" ht="14.4" x14ac:dyDescent="0.3">
      <c r="A109" s="60" t="s">
        <v>266</v>
      </c>
      <c r="B109" s="60" t="s">
        <v>392</v>
      </c>
      <c r="C109" s="60" t="s">
        <v>415</v>
      </c>
      <c r="D109" s="60" t="s">
        <v>82</v>
      </c>
      <c r="E109" s="60">
        <v>43.534939000000001</v>
      </c>
      <c r="F109" s="60">
        <v>-79.732911999999999</v>
      </c>
      <c r="G109" s="60">
        <v>19.508997954505052</v>
      </c>
      <c r="H109" s="61">
        <v>43653</v>
      </c>
      <c r="I109" s="20">
        <v>0</v>
      </c>
      <c r="J109" s="20">
        <v>0</v>
      </c>
      <c r="K109" s="20">
        <v>0</v>
      </c>
      <c r="L109" s="20">
        <v>0</v>
      </c>
      <c r="M109" s="20">
        <v>0</v>
      </c>
      <c r="N109" s="20">
        <v>0</v>
      </c>
      <c r="O109" s="20">
        <v>0</v>
      </c>
      <c r="P109" s="20">
        <v>0</v>
      </c>
      <c r="Q109" s="20">
        <v>0</v>
      </c>
      <c r="R109" s="20">
        <v>0</v>
      </c>
      <c r="S109" s="20">
        <v>0</v>
      </c>
      <c r="T109" s="20">
        <v>0</v>
      </c>
      <c r="U109" s="20">
        <v>0</v>
      </c>
      <c r="V109" s="20">
        <v>0</v>
      </c>
      <c r="W109" s="20">
        <v>0</v>
      </c>
      <c r="X109" s="20">
        <v>0</v>
      </c>
      <c r="Y109" s="20">
        <v>0</v>
      </c>
      <c r="Z109" s="20">
        <v>0</v>
      </c>
      <c r="AA109" s="20">
        <v>0</v>
      </c>
      <c r="AB109" s="20">
        <v>1</v>
      </c>
      <c r="AC109" s="20">
        <v>0</v>
      </c>
      <c r="AD109" s="20">
        <v>0</v>
      </c>
      <c r="AE109" s="20">
        <v>0</v>
      </c>
      <c r="AF109" s="20">
        <v>0</v>
      </c>
      <c r="AG109" s="20">
        <v>0</v>
      </c>
      <c r="AH109" s="20">
        <v>0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20">
        <v>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20">
        <v>0</v>
      </c>
      <c r="AW109" s="20">
        <v>0</v>
      </c>
      <c r="AX109" s="20">
        <v>0</v>
      </c>
      <c r="AY109" s="20">
        <v>0</v>
      </c>
      <c r="AZ109" s="73"/>
      <c r="BA109" s="73"/>
      <c r="BB109" s="73"/>
      <c r="BC109" s="73"/>
      <c r="BD109" s="73"/>
      <c r="BE109" s="59">
        <f t="shared" si="22"/>
        <v>0</v>
      </c>
      <c r="BF109" s="59">
        <v>4</v>
      </c>
      <c r="BG109" s="59">
        <v>0</v>
      </c>
      <c r="BH109" s="59">
        <v>4</v>
      </c>
      <c r="BJ109" s="59" t="s">
        <v>177</v>
      </c>
      <c r="BN109" s="59" t="e">
        <f>AI109+AJ109+AL109+AK109+AO109+AM109+#REF!+AN109</f>
        <v>#REF!</v>
      </c>
      <c r="BO109" s="59">
        <f t="shared" si="37"/>
        <v>0</v>
      </c>
      <c r="BP109" s="59" t="e">
        <f>L109+#REF!</f>
        <v>#REF!</v>
      </c>
      <c r="BQ109" s="59" t="e">
        <f>#REF!+#REF!+AC109</f>
        <v>#REF!</v>
      </c>
      <c r="BR109" s="59">
        <f t="shared" si="38"/>
        <v>0</v>
      </c>
      <c r="BS109" s="59" t="e">
        <f>#REF!+#REF!+#REF!+#REF!+#REF!+#REF!+#REF!+#REF!+#REF!+#REF!</f>
        <v>#REF!</v>
      </c>
      <c r="BT109" s="59">
        <f t="shared" si="25"/>
        <v>0</v>
      </c>
      <c r="BU109" s="59">
        <f t="shared" si="26"/>
        <v>0</v>
      </c>
      <c r="BV109" s="59">
        <f t="shared" si="27"/>
        <v>0</v>
      </c>
      <c r="BW109" s="59">
        <f t="shared" si="28"/>
        <v>0</v>
      </c>
      <c r="BX109" s="59">
        <f t="shared" si="39"/>
        <v>0</v>
      </c>
      <c r="BZ109" s="59">
        <f t="shared" si="40"/>
        <v>0</v>
      </c>
      <c r="CB109" s="59" t="e">
        <f>AI109+AJ109+AB109+AL109+I109+AK109+#REF!+J109+AD109+AF109+AG109+L109+#REF!+M109+#REF!+#REF!+AO109+#REF!+AE109+AH109+#REF!+AM109+AC109+#REF!+O109+#REF!+AX109+#REF!+AN109+#REF!+#REF!+#REF!+#REF!+AY109+#REF!+K109</f>
        <v>#REF!</v>
      </c>
      <c r="CD109" s="59" t="e">
        <f t="shared" si="31"/>
        <v>#REF!</v>
      </c>
      <c r="CE109" s="59" t="e">
        <f t="shared" si="32"/>
        <v>#REF!</v>
      </c>
      <c r="CF109" s="59">
        <f t="shared" si="41"/>
        <v>1</v>
      </c>
      <c r="CH109" s="59" t="e">
        <f>AI109+AJ109+AL109+I109+AK109+J109+L109+#REF!+AM109+#REF!+AX109+AN109+AY109+K109</f>
        <v>#REF!</v>
      </c>
      <c r="CI109" s="59" t="e">
        <f>#REF!+AD109+AF109+AG109+#REF!+#REF!+AO109+#REF!+AH109+#REF!+AC109+O109+#REF!+#REF!+#REF!+#REF!+#REF!+#REF!+#REF!</f>
        <v>#REF!</v>
      </c>
      <c r="CJ109" s="59">
        <f t="shared" si="42"/>
        <v>1</v>
      </c>
      <c r="CL109" s="59">
        <f t="shared" si="43"/>
        <v>0</v>
      </c>
      <c r="CM109" s="59">
        <f t="shared" si="36"/>
        <v>0</v>
      </c>
    </row>
    <row r="110" spans="1:91" s="59" customFormat="1" ht="14.4" x14ac:dyDescent="0.3">
      <c r="A110" s="60" t="s">
        <v>266</v>
      </c>
      <c r="B110" s="60" t="s">
        <v>392</v>
      </c>
      <c r="C110" s="60" t="s">
        <v>415</v>
      </c>
      <c r="D110" s="60" t="s">
        <v>83</v>
      </c>
      <c r="E110" s="60">
        <v>43.534939000000001</v>
      </c>
      <c r="F110" s="60">
        <v>-79.732911999999999</v>
      </c>
      <c r="G110" s="60">
        <v>19.508997954505052</v>
      </c>
      <c r="H110" s="61">
        <v>43653</v>
      </c>
      <c r="I110" s="20">
        <v>0</v>
      </c>
      <c r="J110" s="20">
        <v>0</v>
      </c>
      <c r="K110" s="20">
        <v>0</v>
      </c>
      <c r="L110" s="20">
        <v>1</v>
      </c>
      <c r="M110" s="20">
        <v>0</v>
      </c>
      <c r="N110" s="20">
        <v>0</v>
      </c>
      <c r="O110" s="20">
        <v>0</v>
      </c>
      <c r="P110" s="20">
        <v>0</v>
      </c>
      <c r="Q110" s="20">
        <v>0</v>
      </c>
      <c r="R110" s="20">
        <v>0</v>
      </c>
      <c r="S110" s="20">
        <v>0</v>
      </c>
      <c r="T110" s="20">
        <v>0</v>
      </c>
      <c r="U110" s="20">
        <v>0</v>
      </c>
      <c r="V110" s="20">
        <v>0</v>
      </c>
      <c r="W110" s="20">
        <v>0</v>
      </c>
      <c r="X110" s="20">
        <v>0</v>
      </c>
      <c r="Y110" s="20">
        <v>0</v>
      </c>
      <c r="Z110" s="20">
        <v>0</v>
      </c>
      <c r="AA110" s="20">
        <v>0</v>
      </c>
      <c r="AB110" s="20">
        <v>0</v>
      </c>
      <c r="AC110" s="20">
        <v>0</v>
      </c>
      <c r="AD110" s="20">
        <v>0</v>
      </c>
      <c r="AE110" s="20">
        <v>0</v>
      </c>
      <c r="AF110" s="20">
        <v>0</v>
      </c>
      <c r="AG110" s="20">
        <v>0</v>
      </c>
      <c r="AH110" s="20">
        <v>0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20">
        <v>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20">
        <v>0</v>
      </c>
      <c r="AW110" s="20">
        <v>0</v>
      </c>
      <c r="AX110" s="20">
        <v>0</v>
      </c>
      <c r="AY110" s="20">
        <v>0</v>
      </c>
      <c r="AZ110" s="73"/>
      <c r="BA110" s="73"/>
      <c r="BB110" s="73"/>
      <c r="BC110" s="73"/>
      <c r="BD110" s="73"/>
      <c r="BE110" s="59">
        <f t="shared" si="22"/>
        <v>0</v>
      </c>
      <c r="BF110" s="59">
        <v>2</v>
      </c>
      <c r="BG110" s="59">
        <v>2</v>
      </c>
      <c r="BH110" s="59">
        <v>4</v>
      </c>
      <c r="BN110" s="59" t="e">
        <f>AI110+AJ110+AL110+AK110+AO110+AM110+#REF!+AN110</f>
        <v>#REF!</v>
      </c>
      <c r="BO110" s="59">
        <f t="shared" si="37"/>
        <v>0</v>
      </c>
      <c r="BP110" s="59" t="e">
        <f>L110+#REF!</f>
        <v>#REF!</v>
      </c>
      <c r="BQ110" s="59" t="e">
        <f>#REF!+#REF!+AC110</f>
        <v>#REF!</v>
      </c>
      <c r="BR110" s="59">
        <f t="shared" si="38"/>
        <v>0</v>
      </c>
      <c r="BS110" s="59" t="e">
        <f>#REF!+#REF!+#REF!+#REF!+#REF!+#REF!+#REF!+#REF!+#REF!+#REF!</f>
        <v>#REF!</v>
      </c>
      <c r="BT110" s="59">
        <f t="shared" si="25"/>
        <v>0</v>
      </c>
      <c r="BU110" s="59">
        <f t="shared" si="26"/>
        <v>0</v>
      </c>
      <c r="BV110" s="59">
        <f t="shared" si="27"/>
        <v>0</v>
      </c>
      <c r="BW110" s="59">
        <f t="shared" si="28"/>
        <v>0</v>
      </c>
      <c r="BX110" s="59">
        <f t="shared" si="39"/>
        <v>0</v>
      </c>
      <c r="BZ110" s="59">
        <f t="shared" si="40"/>
        <v>0</v>
      </c>
      <c r="CB110" s="59" t="e">
        <f>AI110+AJ110+AB110+AL110+I110+AK110+#REF!+J110+AD110+AF110+AG110+L110+#REF!+M110+#REF!+#REF!+AO110+#REF!+AE110+AH110+#REF!+AM110+AC110+#REF!+O110+#REF!+AX110+#REF!+AN110+#REF!+#REF!+#REF!+#REF!+AY110+#REF!+K110</f>
        <v>#REF!</v>
      </c>
      <c r="CD110" s="59" t="e">
        <f t="shared" si="31"/>
        <v>#REF!</v>
      </c>
      <c r="CE110" s="59" t="e">
        <f t="shared" si="32"/>
        <v>#REF!</v>
      </c>
      <c r="CF110" s="59">
        <f t="shared" si="41"/>
        <v>0</v>
      </c>
      <c r="CH110" s="59" t="e">
        <f>AI110+AJ110+AL110+I110+AK110+J110+L110+#REF!+AM110+#REF!+AX110+AN110+AY110+K110</f>
        <v>#REF!</v>
      </c>
      <c r="CI110" s="59" t="e">
        <f>#REF!+AD110+AF110+AG110+#REF!+#REF!+AO110+#REF!+AH110+#REF!+AC110+O110+#REF!+#REF!+#REF!+#REF!+#REF!+#REF!+#REF!</f>
        <v>#REF!</v>
      </c>
      <c r="CJ110" s="59">
        <f t="shared" si="42"/>
        <v>0</v>
      </c>
      <c r="CL110" s="59">
        <f t="shared" si="43"/>
        <v>0</v>
      </c>
      <c r="CM110" s="59">
        <f t="shared" si="36"/>
        <v>0</v>
      </c>
    </row>
    <row r="111" spans="1:91" s="59" customFormat="1" ht="14.4" x14ac:dyDescent="0.3">
      <c r="A111" s="60" t="s">
        <v>280</v>
      </c>
      <c r="B111" s="60" t="s">
        <v>393</v>
      </c>
      <c r="C111" s="60" t="s">
        <v>415</v>
      </c>
      <c r="D111" s="60" t="s">
        <v>79</v>
      </c>
      <c r="E111" s="60">
        <v>43.535065000000003</v>
      </c>
      <c r="F111" s="60">
        <v>-79.721652000000006</v>
      </c>
      <c r="G111" s="60">
        <v>18.997972198905334</v>
      </c>
      <c r="H111" s="61">
        <v>43655</v>
      </c>
      <c r="I111" s="20">
        <v>0</v>
      </c>
      <c r="J111" s="20">
        <v>0</v>
      </c>
      <c r="K111" s="20">
        <v>0</v>
      </c>
      <c r="L111" s="20">
        <v>0</v>
      </c>
      <c r="M111" s="20">
        <v>0</v>
      </c>
      <c r="N111" s="20">
        <v>0</v>
      </c>
      <c r="O111" s="20">
        <v>0</v>
      </c>
      <c r="P111" s="20">
        <v>0</v>
      </c>
      <c r="Q111" s="20">
        <v>0</v>
      </c>
      <c r="R111" s="20">
        <v>0</v>
      </c>
      <c r="S111" s="20">
        <v>0</v>
      </c>
      <c r="T111" s="20">
        <v>0</v>
      </c>
      <c r="U111" s="20">
        <v>0</v>
      </c>
      <c r="V111" s="20">
        <v>0</v>
      </c>
      <c r="W111" s="20">
        <v>0</v>
      </c>
      <c r="X111" s="20">
        <v>0</v>
      </c>
      <c r="Y111" s="20">
        <v>0</v>
      </c>
      <c r="Z111" s="20">
        <v>0</v>
      </c>
      <c r="AA111" s="20">
        <v>0</v>
      </c>
      <c r="AB111" s="20">
        <v>0</v>
      </c>
      <c r="AC111" s="20">
        <v>0</v>
      </c>
      <c r="AD111" s="20">
        <v>0</v>
      </c>
      <c r="AE111" s="20">
        <v>0</v>
      </c>
      <c r="AF111" s="20">
        <v>0</v>
      </c>
      <c r="AG111" s="20">
        <v>0</v>
      </c>
      <c r="AH111" s="20">
        <v>0</v>
      </c>
      <c r="AI111" s="20">
        <v>0</v>
      </c>
      <c r="AJ111" s="20">
        <v>2</v>
      </c>
      <c r="AK111" s="20">
        <v>0</v>
      </c>
      <c r="AL111" s="20">
        <v>0</v>
      </c>
      <c r="AM111" s="20">
        <v>0</v>
      </c>
      <c r="AN111" s="20">
        <v>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20">
        <v>1</v>
      </c>
      <c r="AW111" s="20">
        <v>0</v>
      </c>
      <c r="AX111" s="20">
        <v>0</v>
      </c>
      <c r="AY111" s="20">
        <v>0</v>
      </c>
      <c r="AZ111" s="73"/>
      <c r="BA111" s="73"/>
      <c r="BB111" s="73"/>
      <c r="BC111" s="73"/>
      <c r="BD111" s="73"/>
      <c r="BE111" s="59">
        <f t="shared" si="22"/>
        <v>0</v>
      </c>
      <c r="BF111" s="59">
        <v>3</v>
      </c>
      <c r="BG111" s="59">
        <v>1</v>
      </c>
      <c r="BH111" s="59">
        <v>4</v>
      </c>
      <c r="BN111" s="59" t="e">
        <f>AI111+AJ111+AL111+AK111+AO111+AM111+#REF!+AN111</f>
        <v>#REF!</v>
      </c>
      <c r="BO111" s="59">
        <f t="shared" si="37"/>
        <v>0</v>
      </c>
      <c r="BP111" s="59" t="e">
        <f>L111+#REF!</f>
        <v>#REF!</v>
      </c>
      <c r="BQ111" s="59" t="e">
        <f>#REF!+#REF!+AC111</f>
        <v>#REF!</v>
      </c>
      <c r="BR111" s="59">
        <f t="shared" si="38"/>
        <v>0</v>
      </c>
      <c r="BS111" s="59" t="e">
        <f>#REF!+#REF!+#REF!+#REF!+#REF!+#REF!+#REF!+#REF!+#REF!+#REF!</f>
        <v>#REF!</v>
      </c>
      <c r="BT111" s="59">
        <f t="shared" si="25"/>
        <v>0</v>
      </c>
      <c r="BU111" s="59">
        <f t="shared" si="26"/>
        <v>0</v>
      </c>
      <c r="BV111" s="59">
        <f t="shared" si="27"/>
        <v>0</v>
      </c>
      <c r="BW111" s="59">
        <f t="shared" si="28"/>
        <v>0</v>
      </c>
      <c r="BX111" s="59">
        <f t="shared" si="39"/>
        <v>0</v>
      </c>
      <c r="BZ111" s="59">
        <f t="shared" si="40"/>
        <v>3</v>
      </c>
      <c r="CB111" s="59" t="e">
        <f>AI111+AJ111+AB111+AL111+I111+AK111+#REF!+J111+AD111+AF111+AG111+L111+#REF!+M111+#REF!+#REF!+AO111+#REF!+AE111+AH111+#REF!+AM111+AC111+#REF!+O111+#REF!+AX111+#REF!+AN111+#REF!+#REF!+#REF!+#REF!+AY111+#REF!+K111</f>
        <v>#REF!</v>
      </c>
      <c r="CD111" s="59" t="e">
        <f t="shared" si="31"/>
        <v>#REF!</v>
      </c>
      <c r="CE111" s="59" t="e">
        <f t="shared" si="32"/>
        <v>#REF!</v>
      </c>
      <c r="CF111" s="59">
        <f t="shared" si="41"/>
        <v>0</v>
      </c>
      <c r="CH111" s="59" t="e">
        <f>AI111+AJ111+AL111+I111+AK111+J111+L111+#REF!+AM111+#REF!+AX111+AN111+AY111+K111</f>
        <v>#REF!</v>
      </c>
      <c r="CI111" s="59" t="e">
        <f>#REF!+AD111+AF111+AG111+#REF!+#REF!+AO111+#REF!+AH111+#REF!+AC111+O111+#REF!+#REF!+#REF!+#REF!+#REF!+#REF!+#REF!</f>
        <v>#REF!</v>
      </c>
      <c r="CJ111" s="59">
        <f t="shared" si="42"/>
        <v>0</v>
      </c>
      <c r="CL111" s="59">
        <f t="shared" si="43"/>
        <v>1</v>
      </c>
      <c r="CM111" s="59">
        <f t="shared" si="36"/>
        <v>0</v>
      </c>
    </row>
    <row r="112" spans="1:91" s="59" customFormat="1" ht="14.4" x14ac:dyDescent="0.3">
      <c r="A112" s="60" t="s">
        <v>280</v>
      </c>
      <c r="B112" s="60" t="s">
        <v>393</v>
      </c>
      <c r="C112" s="60" t="s">
        <v>415</v>
      </c>
      <c r="D112" s="60" t="s">
        <v>82</v>
      </c>
      <c r="E112" s="60">
        <v>43.535065000000003</v>
      </c>
      <c r="F112" s="60">
        <v>-79.721652000000006</v>
      </c>
      <c r="G112" s="60">
        <v>18.997972198905334</v>
      </c>
      <c r="H112" s="61">
        <v>43655</v>
      </c>
      <c r="I112" s="20">
        <v>0</v>
      </c>
      <c r="J112" s="20">
        <v>0</v>
      </c>
      <c r="K112" s="20">
        <v>0</v>
      </c>
      <c r="L112" s="20">
        <v>0</v>
      </c>
      <c r="M112" s="20">
        <v>0</v>
      </c>
      <c r="N112" s="20">
        <v>0</v>
      </c>
      <c r="O112" s="20">
        <v>0</v>
      </c>
      <c r="P112" s="20">
        <v>0</v>
      </c>
      <c r="Q112" s="20">
        <v>0</v>
      </c>
      <c r="R112" s="20">
        <v>0</v>
      </c>
      <c r="S112" s="20">
        <v>0</v>
      </c>
      <c r="T112" s="20">
        <v>0</v>
      </c>
      <c r="U112" s="20">
        <v>0</v>
      </c>
      <c r="V112" s="20">
        <v>0</v>
      </c>
      <c r="W112" s="20">
        <v>0</v>
      </c>
      <c r="X112" s="20">
        <v>0</v>
      </c>
      <c r="Y112" s="20">
        <v>0</v>
      </c>
      <c r="Z112" s="20">
        <v>0</v>
      </c>
      <c r="AA112" s="20">
        <v>0</v>
      </c>
      <c r="AB112" s="20">
        <v>0</v>
      </c>
      <c r="AC112" s="20">
        <v>0</v>
      </c>
      <c r="AD112" s="20">
        <v>0</v>
      </c>
      <c r="AE112" s="20">
        <v>0</v>
      </c>
      <c r="AF112" s="20">
        <v>0</v>
      </c>
      <c r="AG112" s="20">
        <v>0</v>
      </c>
      <c r="AH112" s="20">
        <v>0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20">
        <v>0</v>
      </c>
      <c r="AO112" s="20">
        <v>0</v>
      </c>
      <c r="AP112" s="20">
        <v>0</v>
      </c>
      <c r="AQ112" s="20">
        <v>0</v>
      </c>
      <c r="AR112" s="20">
        <v>0</v>
      </c>
      <c r="AS112" s="20">
        <v>0</v>
      </c>
      <c r="AT112" s="20">
        <v>0</v>
      </c>
      <c r="AU112" s="20">
        <v>0</v>
      </c>
      <c r="AV112" s="20">
        <v>1</v>
      </c>
      <c r="AW112" s="20">
        <v>0</v>
      </c>
      <c r="AX112" s="20">
        <v>0</v>
      </c>
      <c r="AY112" s="20">
        <v>0</v>
      </c>
      <c r="AZ112" s="73"/>
      <c r="BA112" s="73"/>
      <c r="BB112" s="73"/>
      <c r="BC112" s="73"/>
      <c r="BD112" s="73"/>
      <c r="BE112" s="59">
        <f t="shared" si="22"/>
        <v>1</v>
      </c>
      <c r="BF112" s="59">
        <v>4</v>
      </c>
      <c r="BG112" s="59">
        <v>1</v>
      </c>
      <c r="BH112" s="59">
        <v>6</v>
      </c>
      <c r="BJ112" s="59" t="s">
        <v>179</v>
      </c>
      <c r="BN112" s="59" t="e">
        <f>AI112+AJ112+AL112+AK112+AO112+AM112+#REF!+AN112</f>
        <v>#REF!</v>
      </c>
      <c r="BO112" s="59">
        <f t="shared" si="37"/>
        <v>0</v>
      </c>
      <c r="BP112" s="59" t="e">
        <f>L112+#REF!</f>
        <v>#REF!</v>
      </c>
      <c r="BQ112" s="59" t="e">
        <f>#REF!+#REF!+AC112</f>
        <v>#REF!</v>
      </c>
      <c r="BR112" s="59">
        <f t="shared" si="38"/>
        <v>0</v>
      </c>
      <c r="BS112" s="59" t="e">
        <f>#REF!+#REF!+#REF!+#REF!+#REF!+#REF!+#REF!+#REF!+#REF!+#REF!</f>
        <v>#REF!</v>
      </c>
      <c r="BT112" s="59">
        <f t="shared" si="25"/>
        <v>0</v>
      </c>
      <c r="BU112" s="59">
        <f t="shared" si="26"/>
        <v>0</v>
      </c>
      <c r="BV112" s="59">
        <f t="shared" si="27"/>
        <v>0</v>
      </c>
      <c r="BW112" s="59">
        <f t="shared" si="28"/>
        <v>0</v>
      </c>
      <c r="BX112" s="59">
        <f t="shared" si="39"/>
        <v>0</v>
      </c>
      <c r="BZ112" s="59">
        <f t="shared" si="40"/>
        <v>1</v>
      </c>
      <c r="CB112" s="59" t="e">
        <f>AI112+AJ112+AB112+AL112+I112+AK112+#REF!+J112+AD112+AF112+AG112+L112+#REF!+M112+#REF!+#REF!+AO112+#REF!+AE112+AH112+#REF!+AM112+AC112+#REF!+O112+#REF!+AX112+#REF!+AN112+#REF!+#REF!+#REF!+#REF!+AY112+#REF!+K112</f>
        <v>#REF!</v>
      </c>
      <c r="CD112" s="59" t="e">
        <f t="shared" si="31"/>
        <v>#REF!</v>
      </c>
      <c r="CE112" s="59" t="e">
        <f t="shared" si="32"/>
        <v>#REF!</v>
      </c>
      <c r="CF112" s="59">
        <f t="shared" si="41"/>
        <v>0</v>
      </c>
      <c r="CH112" s="59" t="e">
        <f>AI112+AJ112+AL112+I112+AK112+J112+L112+#REF!+AM112+#REF!+AX112+AN112+AY112+K112</f>
        <v>#REF!</v>
      </c>
      <c r="CI112" s="59" t="e">
        <f>#REF!+AD112+AF112+AG112+#REF!+#REF!+AO112+#REF!+AH112+#REF!+AC112+O112+#REF!+#REF!+#REF!+#REF!+#REF!+#REF!+#REF!</f>
        <v>#REF!</v>
      </c>
      <c r="CJ112" s="59">
        <f t="shared" si="42"/>
        <v>0</v>
      </c>
      <c r="CL112" s="59">
        <f t="shared" si="43"/>
        <v>1</v>
      </c>
      <c r="CM112" s="59">
        <f t="shared" si="36"/>
        <v>0</v>
      </c>
    </row>
    <row r="113" spans="1:91" s="59" customFormat="1" ht="14.4" x14ac:dyDescent="0.3">
      <c r="A113" s="60" t="s">
        <v>280</v>
      </c>
      <c r="B113" s="60" t="s">
        <v>393</v>
      </c>
      <c r="C113" s="60" t="s">
        <v>415</v>
      </c>
      <c r="D113" s="60" t="s">
        <v>83</v>
      </c>
      <c r="E113" s="60">
        <v>43.535065000000003</v>
      </c>
      <c r="F113" s="60">
        <v>-79.721652000000006</v>
      </c>
      <c r="G113" s="60">
        <v>18.997972198905334</v>
      </c>
      <c r="H113" s="61">
        <v>43655</v>
      </c>
      <c r="I113" s="20">
        <v>0</v>
      </c>
      <c r="J113" s="20">
        <v>0</v>
      </c>
      <c r="K113" s="20">
        <v>0</v>
      </c>
      <c r="L113" s="20">
        <v>0</v>
      </c>
      <c r="M113" s="20">
        <v>0</v>
      </c>
      <c r="N113" s="20">
        <v>0</v>
      </c>
      <c r="O113" s="20">
        <v>0</v>
      </c>
      <c r="P113" s="20">
        <v>0</v>
      </c>
      <c r="Q113" s="20">
        <v>0</v>
      </c>
      <c r="R113" s="20">
        <v>0</v>
      </c>
      <c r="S113" s="20">
        <v>0</v>
      </c>
      <c r="T113" s="20">
        <v>0</v>
      </c>
      <c r="U113" s="20">
        <v>0</v>
      </c>
      <c r="V113" s="20">
        <v>0</v>
      </c>
      <c r="W113" s="20">
        <v>0</v>
      </c>
      <c r="X113" s="20">
        <v>0</v>
      </c>
      <c r="Y113" s="20">
        <v>0</v>
      </c>
      <c r="Z113" s="20">
        <v>0</v>
      </c>
      <c r="AA113" s="20">
        <v>0</v>
      </c>
      <c r="AB113" s="20">
        <v>0</v>
      </c>
      <c r="AC113" s="20">
        <v>0</v>
      </c>
      <c r="AD113" s="20">
        <v>0</v>
      </c>
      <c r="AE113" s="20">
        <v>0</v>
      </c>
      <c r="AF113" s="20">
        <v>0</v>
      </c>
      <c r="AG113" s="20">
        <v>0</v>
      </c>
      <c r="AH113" s="20">
        <v>0</v>
      </c>
      <c r="AI113" s="20">
        <v>0</v>
      </c>
      <c r="AJ113" s="20">
        <v>0</v>
      </c>
      <c r="AK113" s="20">
        <v>0</v>
      </c>
      <c r="AL113" s="20">
        <v>1</v>
      </c>
      <c r="AM113" s="20">
        <v>0</v>
      </c>
      <c r="AN113" s="20">
        <v>0</v>
      </c>
      <c r="AO113" s="20">
        <v>0</v>
      </c>
      <c r="AP113" s="20">
        <v>0</v>
      </c>
      <c r="AQ113" s="20">
        <v>0</v>
      </c>
      <c r="AR113" s="20">
        <v>0</v>
      </c>
      <c r="AS113" s="20">
        <v>0</v>
      </c>
      <c r="AT113" s="20">
        <v>0</v>
      </c>
      <c r="AU113" s="20">
        <v>0</v>
      </c>
      <c r="AV113" s="20">
        <v>1</v>
      </c>
      <c r="AW113" s="20">
        <v>0</v>
      </c>
      <c r="AX113" s="20">
        <v>0</v>
      </c>
      <c r="AY113" s="20">
        <v>0</v>
      </c>
      <c r="AZ113" s="73"/>
      <c r="BA113" s="73"/>
      <c r="BB113" s="73"/>
      <c r="BC113" s="73"/>
      <c r="BD113" s="73"/>
      <c r="BE113" s="59">
        <f t="shared" si="22"/>
        <v>1</v>
      </c>
      <c r="BF113" s="59">
        <v>5</v>
      </c>
      <c r="BG113" s="59">
        <v>0</v>
      </c>
      <c r="BH113" s="59">
        <v>6</v>
      </c>
      <c r="BJ113" s="59" t="s">
        <v>181</v>
      </c>
      <c r="BN113" s="59" t="e">
        <f>AI113+AJ113+AL113+AK113+AO113+AM113+#REF!+AN113</f>
        <v>#REF!</v>
      </c>
      <c r="BO113" s="59">
        <f t="shared" si="37"/>
        <v>0</v>
      </c>
      <c r="BP113" s="59" t="e">
        <f>L113+#REF!</f>
        <v>#REF!</v>
      </c>
      <c r="BQ113" s="59" t="e">
        <f>#REF!+#REF!+AC113</f>
        <v>#REF!</v>
      </c>
      <c r="BR113" s="59">
        <f t="shared" si="38"/>
        <v>0</v>
      </c>
      <c r="BS113" s="59" t="e">
        <f>#REF!+#REF!+#REF!+#REF!+#REF!+#REF!+#REF!+#REF!+#REF!+#REF!</f>
        <v>#REF!</v>
      </c>
      <c r="BT113" s="59">
        <f t="shared" si="25"/>
        <v>0</v>
      </c>
      <c r="BU113" s="59">
        <f t="shared" si="26"/>
        <v>0</v>
      </c>
      <c r="BV113" s="59">
        <f t="shared" si="27"/>
        <v>0</v>
      </c>
      <c r="BW113" s="59">
        <f t="shared" si="28"/>
        <v>0</v>
      </c>
      <c r="BX113" s="59">
        <f t="shared" si="39"/>
        <v>0</v>
      </c>
      <c r="BZ113" s="59">
        <f t="shared" si="40"/>
        <v>2</v>
      </c>
      <c r="CB113" s="59" t="e">
        <f>AI113+AJ113+AB113+AL113+I113+AK113+#REF!+J113+AD113+AF113+AG113+L113+#REF!+M113+#REF!+#REF!+AO113+#REF!+AE113+AH113+#REF!+AM113+AC113+#REF!+O113+#REF!+AX113+#REF!+AN113+#REF!+#REF!+#REF!+#REF!+AY113+#REF!+K113</f>
        <v>#REF!</v>
      </c>
      <c r="CD113" s="59" t="e">
        <f t="shared" si="31"/>
        <v>#REF!</v>
      </c>
      <c r="CE113" s="59" t="e">
        <f t="shared" si="32"/>
        <v>#REF!</v>
      </c>
      <c r="CF113" s="59">
        <f t="shared" si="41"/>
        <v>0</v>
      </c>
      <c r="CH113" s="59" t="e">
        <f>AI113+AJ113+AL113+I113+AK113+J113+L113+#REF!+AM113+#REF!+AX113+AN113+AY113+K113</f>
        <v>#REF!</v>
      </c>
      <c r="CI113" s="59" t="e">
        <f>#REF!+AD113+AF113+AG113+#REF!+#REF!+AO113+#REF!+AH113+#REF!+AC113+O113+#REF!+#REF!+#REF!+#REF!+#REF!+#REF!+#REF!</f>
        <v>#REF!</v>
      </c>
      <c r="CJ113" s="59">
        <f t="shared" si="42"/>
        <v>0</v>
      </c>
      <c r="CL113" s="59">
        <f t="shared" si="43"/>
        <v>1</v>
      </c>
      <c r="CM113" s="59">
        <f t="shared" si="36"/>
        <v>0</v>
      </c>
    </row>
    <row r="114" spans="1:91" s="59" customFormat="1" ht="14.4" x14ac:dyDescent="0.3">
      <c r="A114" s="60" t="s">
        <v>259</v>
      </c>
      <c r="B114" s="60" t="s">
        <v>394</v>
      </c>
      <c r="C114" s="60" t="s">
        <v>415</v>
      </c>
      <c r="D114" s="60" t="s">
        <v>79</v>
      </c>
      <c r="E114" s="60">
        <v>43.669676000000003</v>
      </c>
      <c r="F114" s="60">
        <v>-79.422881000000004</v>
      </c>
      <c r="G114" s="60">
        <v>2.2919132492652632</v>
      </c>
      <c r="H114" s="61">
        <v>43650</v>
      </c>
      <c r="I114" s="20">
        <v>0</v>
      </c>
      <c r="J114" s="20">
        <v>0</v>
      </c>
      <c r="K114" s="20">
        <v>0</v>
      </c>
      <c r="L114" s="20">
        <v>0</v>
      </c>
      <c r="M114" s="20">
        <v>0</v>
      </c>
      <c r="N114" s="20">
        <v>0</v>
      </c>
      <c r="O114" s="20">
        <v>0</v>
      </c>
      <c r="P114" s="20">
        <v>0</v>
      </c>
      <c r="Q114" s="20">
        <v>0</v>
      </c>
      <c r="R114" s="20">
        <v>0</v>
      </c>
      <c r="S114" s="20">
        <v>0</v>
      </c>
      <c r="T114" s="20">
        <v>0</v>
      </c>
      <c r="U114" s="20">
        <v>0</v>
      </c>
      <c r="V114" s="20">
        <v>0</v>
      </c>
      <c r="W114" s="20">
        <v>0</v>
      </c>
      <c r="X114" s="20">
        <v>0</v>
      </c>
      <c r="Y114" s="20">
        <v>0</v>
      </c>
      <c r="Z114" s="20">
        <v>0</v>
      </c>
      <c r="AA114" s="20">
        <v>0</v>
      </c>
      <c r="AB114" s="20">
        <v>1</v>
      </c>
      <c r="AC114" s="20">
        <v>0</v>
      </c>
      <c r="AD114" s="20">
        <v>0</v>
      </c>
      <c r="AE114" s="20">
        <v>0</v>
      </c>
      <c r="AF114" s="20">
        <v>0</v>
      </c>
      <c r="AG114" s="20">
        <v>0</v>
      </c>
      <c r="AH114" s="20">
        <v>0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20">
        <v>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20">
        <v>0</v>
      </c>
      <c r="AW114" s="20">
        <v>0</v>
      </c>
      <c r="AX114" s="20">
        <v>0</v>
      </c>
      <c r="AY114" s="20">
        <v>0</v>
      </c>
      <c r="AZ114" s="73"/>
      <c r="BA114" s="73"/>
      <c r="BB114" s="73"/>
      <c r="BC114" s="73"/>
      <c r="BD114" s="73"/>
      <c r="BE114" s="59">
        <f t="shared" si="22"/>
        <v>0</v>
      </c>
      <c r="BF114" s="59">
        <v>2</v>
      </c>
      <c r="BG114" s="59">
        <v>1</v>
      </c>
      <c r="BH114" s="59">
        <v>3</v>
      </c>
      <c r="BN114" s="59" t="e">
        <f>AI114+AJ114+AL114+AK114+AO114+AM114+#REF!+AN114</f>
        <v>#REF!</v>
      </c>
      <c r="BO114" s="59">
        <f t="shared" si="37"/>
        <v>0</v>
      </c>
      <c r="BP114" s="59" t="e">
        <f>L114+#REF!</f>
        <v>#REF!</v>
      </c>
      <c r="BQ114" s="59" t="e">
        <f>#REF!+#REF!+AC114</f>
        <v>#REF!</v>
      </c>
      <c r="BR114" s="59">
        <f t="shared" si="38"/>
        <v>0</v>
      </c>
      <c r="BS114" s="59" t="e">
        <f>#REF!+#REF!+#REF!+#REF!+#REF!+#REF!+#REF!+#REF!+#REF!+#REF!</f>
        <v>#REF!</v>
      </c>
      <c r="BT114" s="59">
        <f t="shared" si="25"/>
        <v>0</v>
      </c>
      <c r="BU114" s="59">
        <f t="shared" si="26"/>
        <v>0</v>
      </c>
      <c r="BV114" s="59">
        <f t="shared" si="27"/>
        <v>0</v>
      </c>
      <c r="BW114" s="59">
        <f t="shared" si="28"/>
        <v>0</v>
      </c>
      <c r="BX114" s="59">
        <f t="shared" si="39"/>
        <v>0</v>
      </c>
      <c r="BZ114" s="59">
        <f t="shared" si="40"/>
        <v>0</v>
      </c>
      <c r="CB114" s="59" t="e">
        <f>AI114+AJ114+AB114+AL114+I114+AK114+#REF!+J114+AD114+AF114+AG114+L114+#REF!+M114+#REF!+#REF!+AO114+#REF!+AE114+AH114+#REF!+AM114+AC114+#REF!+O114+#REF!+AX114+#REF!+AN114+#REF!+#REF!+#REF!+#REF!+AY114+#REF!+K114</f>
        <v>#REF!</v>
      </c>
      <c r="CD114" s="59" t="e">
        <f t="shared" si="31"/>
        <v>#REF!</v>
      </c>
      <c r="CE114" s="59" t="e">
        <f t="shared" si="32"/>
        <v>#REF!</v>
      </c>
      <c r="CF114" s="59">
        <f t="shared" si="41"/>
        <v>1</v>
      </c>
      <c r="CH114" s="59" t="e">
        <f>AI114+AJ114+AL114+I114+AK114+J114+L114+#REF!+AM114+#REF!+AX114+AN114+AY114+K114</f>
        <v>#REF!</v>
      </c>
      <c r="CI114" s="59" t="e">
        <f>#REF!+AD114+AF114+AG114+#REF!+#REF!+AO114+#REF!+AH114+#REF!+AC114+O114+#REF!+#REF!+#REF!+#REF!+#REF!+#REF!+#REF!</f>
        <v>#REF!</v>
      </c>
      <c r="CJ114" s="59">
        <f t="shared" si="42"/>
        <v>1</v>
      </c>
      <c r="CL114" s="59">
        <f t="shared" si="43"/>
        <v>0</v>
      </c>
      <c r="CM114" s="59">
        <f t="shared" si="36"/>
        <v>0</v>
      </c>
    </row>
    <row r="115" spans="1:91" s="59" customFormat="1" ht="14.4" x14ac:dyDescent="0.3">
      <c r="A115" s="60" t="s">
        <v>259</v>
      </c>
      <c r="B115" s="60" t="s">
        <v>394</v>
      </c>
      <c r="C115" s="60" t="s">
        <v>415</v>
      </c>
      <c r="D115" s="60" t="s">
        <v>82</v>
      </c>
      <c r="E115" s="60">
        <v>43.669676000000003</v>
      </c>
      <c r="F115" s="60">
        <v>-79.422881000000004</v>
      </c>
      <c r="G115" s="60">
        <v>2.2919132492652632</v>
      </c>
      <c r="H115" s="61">
        <v>43650</v>
      </c>
      <c r="I115" s="20">
        <v>0</v>
      </c>
      <c r="J115" s="20">
        <v>0</v>
      </c>
      <c r="K115" s="20">
        <v>0</v>
      </c>
      <c r="L115" s="20">
        <v>0</v>
      </c>
      <c r="M115" s="20">
        <v>0</v>
      </c>
      <c r="N115" s="20">
        <v>0</v>
      </c>
      <c r="O115" s="20">
        <v>0</v>
      </c>
      <c r="P115" s="20">
        <v>0</v>
      </c>
      <c r="Q115" s="20">
        <v>0</v>
      </c>
      <c r="R115" s="20">
        <v>0</v>
      </c>
      <c r="S115" s="20">
        <v>0</v>
      </c>
      <c r="T115" s="20">
        <v>0</v>
      </c>
      <c r="U115" s="20">
        <v>0</v>
      </c>
      <c r="V115" s="20">
        <v>0</v>
      </c>
      <c r="W115" s="20">
        <v>0</v>
      </c>
      <c r="X115" s="20">
        <v>0</v>
      </c>
      <c r="Y115" s="20">
        <v>0</v>
      </c>
      <c r="Z115" s="20">
        <v>0</v>
      </c>
      <c r="AA115" s="20">
        <v>0</v>
      </c>
      <c r="AB115" s="20">
        <v>0</v>
      </c>
      <c r="AC115" s="20">
        <v>0</v>
      </c>
      <c r="AD115" s="20">
        <v>0</v>
      </c>
      <c r="AE115" s="20">
        <v>0</v>
      </c>
      <c r="AF115" s="20">
        <v>0</v>
      </c>
      <c r="AG115" s="20">
        <v>0</v>
      </c>
      <c r="AH115" s="20">
        <v>0</v>
      </c>
      <c r="AI115" s="20">
        <v>0</v>
      </c>
      <c r="AJ115" s="20">
        <v>0</v>
      </c>
      <c r="AK115" s="20">
        <v>0</v>
      </c>
      <c r="AL115" s="20">
        <v>1</v>
      </c>
      <c r="AM115" s="20">
        <v>0</v>
      </c>
      <c r="AN115" s="20">
        <v>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20">
        <v>0</v>
      </c>
      <c r="AW115" s="20">
        <v>0</v>
      </c>
      <c r="AX115" s="20">
        <v>0</v>
      </c>
      <c r="AY115" s="20">
        <v>0</v>
      </c>
      <c r="AZ115" s="73"/>
      <c r="BA115" s="73"/>
      <c r="BB115" s="73"/>
      <c r="BC115" s="73"/>
      <c r="BD115" s="73"/>
      <c r="BE115" s="59">
        <f t="shared" si="22"/>
        <v>0</v>
      </c>
      <c r="BF115" s="59">
        <v>3</v>
      </c>
      <c r="BG115" s="59">
        <v>1</v>
      </c>
      <c r="BH115" s="59">
        <v>4</v>
      </c>
      <c r="BJ115" s="59" t="s">
        <v>182</v>
      </c>
      <c r="BN115" s="59" t="e">
        <f>AI115+AJ115+AL115+AK115+AO115+AM115+#REF!+AN115</f>
        <v>#REF!</v>
      </c>
      <c r="BO115" s="59">
        <f t="shared" si="37"/>
        <v>0</v>
      </c>
      <c r="BP115" s="59" t="e">
        <f>L115+#REF!</f>
        <v>#REF!</v>
      </c>
      <c r="BQ115" s="59" t="e">
        <f>#REF!+#REF!+AC115</f>
        <v>#REF!</v>
      </c>
      <c r="BR115" s="59">
        <f t="shared" si="38"/>
        <v>0</v>
      </c>
      <c r="BS115" s="59" t="e">
        <f>#REF!+#REF!+#REF!+#REF!+#REF!+#REF!+#REF!+#REF!+#REF!+#REF!</f>
        <v>#REF!</v>
      </c>
      <c r="BT115" s="59">
        <f t="shared" si="25"/>
        <v>0</v>
      </c>
      <c r="BU115" s="59">
        <f t="shared" si="26"/>
        <v>0</v>
      </c>
      <c r="BV115" s="59">
        <f t="shared" si="27"/>
        <v>0</v>
      </c>
      <c r="BW115" s="59">
        <f t="shared" si="28"/>
        <v>0</v>
      </c>
      <c r="BX115" s="59">
        <f t="shared" si="39"/>
        <v>0</v>
      </c>
      <c r="BZ115" s="59">
        <f t="shared" si="40"/>
        <v>1</v>
      </c>
      <c r="CB115" s="59" t="e">
        <f>AI115+AJ115+AB115+AL115+I115+AK115+#REF!+J115+AD115+AF115+AG115+L115+#REF!+M115+#REF!+#REF!+AO115+#REF!+AE115+AH115+#REF!+AM115+AC115+#REF!+O115+#REF!+AX115+#REF!+AN115+#REF!+#REF!+#REF!+#REF!+AY115+#REF!+K115</f>
        <v>#REF!</v>
      </c>
      <c r="CD115" s="59" t="e">
        <f t="shared" si="31"/>
        <v>#REF!</v>
      </c>
      <c r="CE115" s="59" t="e">
        <f t="shared" si="32"/>
        <v>#REF!</v>
      </c>
      <c r="CF115" s="59">
        <f t="shared" si="41"/>
        <v>0</v>
      </c>
      <c r="CH115" s="59" t="e">
        <f>AI115+AJ115+AL115+I115+AK115+J115+L115+#REF!+AM115+#REF!+AX115+AN115+AY115+K115</f>
        <v>#REF!</v>
      </c>
      <c r="CI115" s="59" t="e">
        <f>#REF!+AD115+AF115+AG115+#REF!+#REF!+AO115+#REF!+AH115+#REF!+AC115+O115+#REF!+#REF!+#REF!+#REF!+#REF!+#REF!+#REF!</f>
        <v>#REF!</v>
      </c>
      <c r="CJ115" s="59">
        <f t="shared" si="42"/>
        <v>0</v>
      </c>
      <c r="CL115" s="59">
        <f t="shared" si="43"/>
        <v>0</v>
      </c>
      <c r="CM115" s="59">
        <f t="shared" si="36"/>
        <v>0</v>
      </c>
    </row>
    <row r="116" spans="1:91" s="59" customFormat="1" ht="14.4" x14ac:dyDescent="0.3">
      <c r="A116" s="60" t="s">
        <v>259</v>
      </c>
      <c r="B116" s="60" t="s">
        <v>394</v>
      </c>
      <c r="C116" s="60" t="s">
        <v>415</v>
      </c>
      <c r="D116" s="60" t="s">
        <v>83</v>
      </c>
      <c r="E116" s="60">
        <v>43.669676000000003</v>
      </c>
      <c r="F116" s="60">
        <v>-79.422881000000004</v>
      </c>
      <c r="G116" s="60">
        <v>2.2919132492652632</v>
      </c>
      <c r="H116" s="61">
        <v>43650</v>
      </c>
      <c r="I116" s="20">
        <v>0</v>
      </c>
      <c r="J116" s="20">
        <v>0</v>
      </c>
      <c r="K116" s="20">
        <v>0</v>
      </c>
      <c r="L116" s="20">
        <v>0</v>
      </c>
      <c r="M116" s="20">
        <v>0</v>
      </c>
      <c r="N116" s="20">
        <v>0</v>
      </c>
      <c r="O116" s="20">
        <v>0</v>
      </c>
      <c r="P116" s="20">
        <v>0</v>
      </c>
      <c r="Q116" s="20">
        <v>0</v>
      </c>
      <c r="R116" s="20">
        <v>0</v>
      </c>
      <c r="S116" s="20">
        <v>0</v>
      </c>
      <c r="T116" s="20">
        <v>0</v>
      </c>
      <c r="U116" s="20">
        <v>0</v>
      </c>
      <c r="V116" s="20">
        <v>0</v>
      </c>
      <c r="W116" s="20">
        <v>0</v>
      </c>
      <c r="X116" s="20">
        <v>0</v>
      </c>
      <c r="Y116" s="20">
        <v>0</v>
      </c>
      <c r="Z116" s="20">
        <v>0</v>
      </c>
      <c r="AA116" s="20">
        <v>0</v>
      </c>
      <c r="AB116" s="20">
        <v>0</v>
      </c>
      <c r="AC116" s="20">
        <v>0</v>
      </c>
      <c r="AD116" s="20">
        <v>0</v>
      </c>
      <c r="AE116" s="20">
        <v>0</v>
      </c>
      <c r="AF116" s="20">
        <v>0</v>
      </c>
      <c r="AG116" s="20">
        <v>0</v>
      </c>
      <c r="AH116" s="20">
        <v>0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20">
        <v>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20">
        <v>0</v>
      </c>
      <c r="AW116" s="20">
        <v>0</v>
      </c>
      <c r="AX116" s="20">
        <v>0</v>
      </c>
      <c r="AY116" s="20">
        <v>0</v>
      </c>
      <c r="AZ116" s="73"/>
      <c r="BA116" s="73"/>
      <c r="BB116" s="73"/>
      <c r="BC116" s="73"/>
      <c r="BD116" s="73"/>
      <c r="BE116" s="59">
        <f t="shared" si="22"/>
        <v>0</v>
      </c>
      <c r="BF116" s="59">
        <v>3</v>
      </c>
      <c r="BG116" s="59">
        <v>1</v>
      </c>
      <c r="BH116" s="59">
        <v>4</v>
      </c>
      <c r="BJ116" s="59" t="s">
        <v>184</v>
      </c>
      <c r="BN116" s="59" t="e">
        <f>AI116+AJ116+AL116+AK116+AO116+AM116+#REF!+AN116</f>
        <v>#REF!</v>
      </c>
      <c r="BO116" s="59">
        <f t="shared" si="37"/>
        <v>0</v>
      </c>
      <c r="BP116" s="59" t="e">
        <f>L116+#REF!</f>
        <v>#REF!</v>
      </c>
      <c r="BQ116" s="59" t="e">
        <f>#REF!+#REF!+AC116</f>
        <v>#REF!</v>
      </c>
      <c r="BR116" s="59">
        <f t="shared" si="38"/>
        <v>0</v>
      </c>
      <c r="BS116" s="59" t="e">
        <f>#REF!+#REF!+#REF!+#REF!+#REF!+#REF!+#REF!+#REF!+#REF!+#REF!</f>
        <v>#REF!</v>
      </c>
      <c r="BT116" s="59">
        <f t="shared" si="25"/>
        <v>0</v>
      </c>
      <c r="BU116" s="59">
        <f t="shared" si="26"/>
        <v>0</v>
      </c>
      <c r="BV116" s="59">
        <f t="shared" si="27"/>
        <v>0</v>
      </c>
      <c r="BW116" s="59">
        <f t="shared" si="28"/>
        <v>0</v>
      </c>
      <c r="BX116" s="59">
        <f t="shared" si="39"/>
        <v>0</v>
      </c>
      <c r="BZ116" s="59">
        <f t="shared" si="40"/>
        <v>0</v>
      </c>
      <c r="CB116" s="59" t="e">
        <f>AI116+AJ116+AB116+AL116+I116+AK116+#REF!+J116+AD116+AF116+AG116+L116+#REF!+M116+#REF!+#REF!+AO116+#REF!+AE116+AH116+#REF!+AM116+AC116+#REF!+O116+#REF!+AX116+#REF!+AN116+#REF!+#REF!+#REF!+#REF!+AY116+#REF!+K116</f>
        <v>#REF!</v>
      </c>
      <c r="CD116" s="59" t="e">
        <f t="shared" si="31"/>
        <v>#REF!</v>
      </c>
      <c r="CE116" s="59" t="e">
        <f t="shared" si="32"/>
        <v>#REF!</v>
      </c>
      <c r="CF116" s="59">
        <f t="shared" si="41"/>
        <v>0</v>
      </c>
      <c r="CH116" s="59" t="e">
        <f>AI116+AJ116+AL116+I116+AK116+J116+L116+#REF!+AM116+#REF!+AX116+AN116+AY116+K116</f>
        <v>#REF!</v>
      </c>
      <c r="CI116" s="59" t="e">
        <f>#REF!+AD116+AF116+AG116+#REF!+#REF!+AO116+#REF!+AH116+#REF!+AC116+O116+#REF!+#REF!+#REF!+#REF!+#REF!+#REF!+#REF!</f>
        <v>#REF!</v>
      </c>
      <c r="CJ116" s="59">
        <f t="shared" si="42"/>
        <v>0</v>
      </c>
      <c r="CL116" s="59">
        <f t="shared" si="43"/>
        <v>0</v>
      </c>
      <c r="CM116" s="59">
        <f t="shared" si="36"/>
        <v>0</v>
      </c>
    </row>
    <row r="117" spans="1:91" s="59" customFormat="1" ht="14.4" x14ac:dyDescent="0.3">
      <c r="A117" s="60" t="s">
        <v>258</v>
      </c>
      <c r="B117" s="60" t="s">
        <v>395</v>
      </c>
      <c r="C117" s="60" t="s">
        <v>415</v>
      </c>
      <c r="D117" s="60" t="s">
        <v>79</v>
      </c>
      <c r="E117" s="60">
        <v>43.680726</v>
      </c>
      <c r="F117" s="60">
        <v>-79.411250999999993</v>
      </c>
      <c r="G117" s="60">
        <v>2.2676667969489746</v>
      </c>
      <c r="H117" s="61">
        <v>43650</v>
      </c>
      <c r="I117" s="20">
        <v>0</v>
      </c>
      <c r="J117" s="20">
        <v>0</v>
      </c>
      <c r="K117" s="20">
        <v>0</v>
      </c>
      <c r="L117" s="20">
        <v>0</v>
      </c>
      <c r="M117" s="20">
        <v>0</v>
      </c>
      <c r="N117" s="20">
        <v>0</v>
      </c>
      <c r="O117" s="20">
        <v>0</v>
      </c>
      <c r="P117" s="20">
        <v>0</v>
      </c>
      <c r="Q117" s="20">
        <v>0</v>
      </c>
      <c r="R117" s="20">
        <v>0</v>
      </c>
      <c r="S117" s="20">
        <v>0</v>
      </c>
      <c r="T117" s="20">
        <v>0</v>
      </c>
      <c r="U117" s="20">
        <v>0</v>
      </c>
      <c r="V117" s="20">
        <v>0</v>
      </c>
      <c r="W117" s="20">
        <v>0</v>
      </c>
      <c r="X117" s="20">
        <v>0</v>
      </c>
      <c r="Y117" s="20">
        <v>0</v>
      </c>
      <c r="Z117" s="20">
        <v>0</v>
      </c>
      <c r="AA117" s="20">
        <v>0</v>
      </c>
      <c r="AB117" s="20">
        <v>1</v>
      </c>
      <c r="AC117" s="20">
        <v>0</v>
      </c>
      <c r="AD117" s="20">
        <v>0</v>
      </c>
      <c r="AE117" s="20">
        <v>0</v>
      </c>
      <c r="AF117" s="20">
        <v>0</v>
      </c>
      <c r="AG117" s="20">
        <v>0</v>
      </c>
      <c r="AH117" s="20">
        <v>0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20">
        <v>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20">
        <v>0</v>
      </c>
      <c r="AW117" s="20">
        <v>0</v>
      </c>
      <c r="AX117" s="20">
        <v>0</v>
      </c>
      <c r="AY117" s="20">
        <v>0</v>
      </c>
      <c r="AZ117" s="73"/>
      <c r="BA117" s="73"/>
      <c r="BB117" s="73"/>
      <c r="BC117" s="73"/>
      <c r="BD117" s="73"/>
      <c r="BE117" s="59">
        <f t="shared" si="22"/>
        <v>0</v>
      </c>
      <c r="BF117" s="59">
        <v>3</v>
      </c>
      <c r="BG117" s="59">
        <v>1</v>
      </c>
      <c r="BH117" s="59">
        <v>4</v>
      </c>
      <c r="BJ117" s="59" t="s">
        <v>185</v>
      </c>
      <c r="BN117" s="59" t="e">
        <f>AI117+AJ117+AL117+AK117+AO117+AM117+#REF!+AN117</f>
        <v>#REF!</v>
      </c>
      <c r="BO117" s="59">
        <f t="shared" si="37"/>
        <v>0</v>
      </c>
      <c r="BP117" s="59" t="e">
        <f>L117+#REF!</f>
        <v>#REF!</v>
      </c>
      <c r="BQ117" s="59" t="e">
        <f>#REF!+#REF!+AC117</f>
        <v>#REF!</v>
      </c>
      <c r="BR117" s="59">
        <f t="shared" si="38"/>
        <v>0</v>
      </c>
      <c r="BS117" s="59" t="e">
        <f>#REF!+#REF!+#REF!+#REF!+#REF!+#REF!+#REF!+#REF!+#REF!+#REF!</f>
        <v>#REF!</v>
      </c>
      <c r="BT117" s="59">
        <f t="shared" si="25"/>
        <v>0</v>
      </c>
      <c r="BU117" s="59">
        <f t="shared" si="26"/>
        <v>0</v>
      </c>
      <c r="BV117" s="59">
        <f t="shared" si="27"/>
        <v>0</v>
      </c>
      <c r="BW117" s="59">
        <f t="shared" si="28"/>
        <v>0</v>
      </c>
      <c r="BX117" s="59">
        <f t="shared" si="39"/>
        <v>0</v>
      </c>
      <c r="BZ117" s="59">
        <f t="shared" si="40"/>
        <v>0</v>
      </c>
      <c r="CB117" s="59" t="e">
        <f>AI117+AJ117+AB117+AL117+I117+AK117+#REF!+J117+AD117+AF117+AG117+L117+#REF!+M117+#REF!+#REF!+AO117+#REF!+AE117+AH117+#REF!+AM117+AC117+#REF!+O117+#REF!+AX117+#REF!+AN117+#REF!+#REF!+#REF!+#REF!+AY117+#REF!+K117</f>
        <v>#REF!</v>
      </c>
      <c r="CD117" s="59" t="e">
        <f t="shared" si="31"/>
        <v>#REF!</v>
      </c>
      <c r="CE117" s="59" t="e">
        <f t="shared" si="32"/>
        <v>#REF!</v>
      </c>
      <c r="CF117" s="59">
        <f t="shared" si="41"/>
        <v>1</v>
      </c>
      <c r="CH117" s="59" t="e">
        <f>AI117+AJ117+AL117+I117+AK117+J117+L117+#REF!+AM117+#REF!+AX117+AN117+AY117+K117</f>
        <v>#REF!</v>
      </c>
      <c r="CI117" s="59" t="e">
        <f>#REF!+AD117+AF117+AG117+#REF!+#REF!+AO117+#REF!+AH117+#REF!+AC117+O117+#REF!+#REF!+#REF!+#REF!+#REF!+#REF!+#REF!</f>
        <v>#REF!</v>
      </c>
      <c r="CJ117" s="59">
        <f t="shared" si="42"/>
        <v>1</v>
      </c>
      <c r="CL117" s="59">
        <f t="shared" si="43"/>
        <v>0</v>
      </c>
      <c r="CM117" s="59">
        <f t="shared" si="36"/>
        <v>0</v>
      </c>
    </row>
    <row r="118" spans="1:91" s="59" customFormat="1" ht="14.4" x14ac:dyDescent="0.3">
      <c r="A118" s="60" t="s">
        <v>258</v>
      </c>
      <c r="B118" s="60" t="s">
        <v>395</v>
      </c>
      <c r="C118" s="60" t="s">
        <v>415</v>
      </c>
      <c r="D118" s="60" t="s">
        <v>82</v>
      </c>
      <c r="E118" s="60">
        <v>43.680726</v>
      </c>
      <c r="F118" s="60">
        <v>-79.411250999999993</v>
      </c>
      <c r="G118" s="60">
        <v>2.2676667969489746</v>
      </c>
      <c r="H118" s="61">
        <v>43650</v>
      </c>
      <c r="I118" s="20">
        <v>0</v>
      </c>
      <c r="J118" s="20">
        <v>0</v>
      </c>
      <c r="K118" s="20">
        <v>0</v>
      </c>
      <c r="L118" s="20">
        <v>0</v>
      </c>
      <c r="M118" s="20">
        <v>0</v>
      </c>
      <c r="N118" s="20">
        <v>0</v>
      </c>
      <c r="O118" s="20">
        <v>0</v>
      </c>
      <c r="P118" s="20">
        <v>0</v>
      </c>
      <c r="Q118" s="20">
        <v>0</v>
      </c>
      <c r="R118" s="20">
        <v>0</v>
      </c>
      <c r="S118" s="20">
        <v>0</v>
      </c>
      <c r="T118" s="20">
        <v>0</v>
      </c>
      <c r="U118" s="20">
        <v>0</v>
      </c>
      <c r="V118" s="20">
        <v>0</v>
      </c>
      <c r="W118" s="20">
        <v>0</v>
      </c>
      <c r="X118" s="20">
        <v>0</v>
      </c>
      <c r="Y118" s="20">
        <v>0</v>
      </c>
      <c r="Z118" s="20">
        <v>0</v>
      </c>
      <c r="AA118" s="20">
        <v>0</v>
      </c>
      <c r="AB118" s="20">
        <v>0</v>
      </c>
      <c r="AC118" s="20">
        <v>0</v>
      </c>
      <c r="AD118" s="20">
        <v>0</v>
      </c>
      <c r="AE118" s="20">
        <v>0</v>
      </c>
      <c r="AF118" s="20">
        <v>0</v>
      </c>
      <c r="AG118" s="20">
        <v>0</v>
      </c>
      <c r="AH118" s="20">
        <v>0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20">
        <v>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20">
        <v>0</v>
      </c>
      <c r="AW118" s="20">
        <v>0</v>
      </c>
      <c r="AX118" s="20">
        <v>0</v>
      </c>
      <c r="AY118" s="20">
        <v>0</v>
      </c>
      <c r="AZ118" s="73"/>
      <c r="BA118" s="73"/>
      <c r="BB118" s="73"/>
      <c r="BC118" s="73"/>
      <c r="BD118" s="73"/>
      <c r="BE118" s="59">
        <f t="shared" si="22"/>
        <v>0</v>
      </c>
      <c r="BF118" s="59">
        <v>2</v>
      </c>
      <c r="BG118" s="59">
        <v>3</v>
      </c>
      <c r="BH118" s="59">
        <v>5</v>
      </c>
      <c r="BJ118" s="59" t="s">
        <v>187</v>
      </c>
      <c r="BN118" s="59" t="e">
        <f>AI118+AJ118+AL118+AK118+AO118+AM118+#REF!+AN118</f>
        <v>#REF!</v>
      </c>
      <c r="BO118" s="59">
        <f t="shared" si="37"/>
        <v>0</v>
      </c>
      <c r="BP118" s="59" t="e">
        <f>L118+#REF!</f>
        <v>#REF!</v>
      </c>
      <c r="BQ118" s="59" t="e">
        <f>#REF!+#REF!+AC118</f>
        <v>#REF!</v>
      </c>
      <c r="BR118" s="59">
        <f t="shared" si="38"/>
        <v>0</v>
      </c>
      <c r="BS118" s="59" t="e">
        <f>#REF!+#REF!+#REF!+#REF!+#REF!+#REF!+#REF!+#REF!+#REF!+#REF!</f>
        <v>#REF!</v>
      </c>
      <c r="BT118" s="59">
        <f t="shared" si="25"/>
        <v>0</v>
      </c>
      <c r="BU118" s="59">
        <f t="shared" si="26"/>
        <v>0</v>
      </c>
      <c r="BV118" s="59">
        <f t="shared" si="27"/>
        <v>0</v>
      </c>
      <c r="BW118" s="59">
        <f t="shared" si="28"/>
        <v>0</v>
      </c>
      <c r="BX118" s="59">
        <f t="shared" si="39"/>
        <v>0</v>
      </c>
      <c r="BZ118" s="59">
        <f t="shared" si="40"/>
        <v>0</v>
      </c>
      <c r="CB118" s="59" t="e">
        <f>AI118+AJ118+AB118+AL118+I118+AK118+#REF!+J118+AD118+AF118+AG118+L118+#REF!+M118+#REF!+#REF!+AO118+#REF!+AE118+AH118+#REF!+AM118+AC118+#REF!+O118+#REF!+AX118+#REF!+AN118+#REF!+#REF!+#REF!+#REF!+AY118+#REF!+K118</f>
        <v>#REF!</v>
      </c>
      <c r="CD118" s="59" t="e">
        <f t="shared" si="31"/>
        <v>#REF!</v>
      </c>
      <c r="CE118" s="59" t="e">
        <f t="shared" si="32"/>
        <v>#REF!</v>
      </c>
      <c r="CF118" s="59">
        <f t="shared" si="41"/>
        <v>0</v>
      </c>
      <c r="CH118" s="59" t="e">
        <f>AI118+AJ118+AL118+I118+AK118+J118+L118+#REF!+AM118+#REF!+AX118+AN118+AY118+K118</f>
        <v>#REF!</v>
      </c>
      <c r="CI118" s="59" t="e">
        <f>#REF!+AD118+AF118+AG118+#REF!+#REF!+AO118+#REF!+AH118+#REF!+AC118+O118+#REF!+#REF!+#REF!+#REF!+#REF!+#REF!+#REF!</f>
        <v>#REF!</v>
      </c>
      <c r="CJ118" s="59">
        <f t="shared" si="42"/>
        <v>0</v>
      </c>
      <c r="CL118" s="59">
        <f t="shared" si="43"/>
        <v>0</v>
      </c>
      <c r="CM118" s="59">
        <f t="shared" si="36"/>
        <v>0</v>
      </c>
    </row>
    <row r="119" spans="1:91" s="59" customFormat="1" ht="14.4" x14ac:dyDescent="0.3">
      <c r="A119" s="60" t="s">
        <v>260</v>
      </c>
      <c r="B119" s="60" t="s">
        <v>396</v>
      </c>
      <c r="C119" s="60" t="s">
        <v>415</v>
      </c>
      <c r="D119" s="60" t="s">
        <v>79</v>
      </c>
      <c r="E119" s="60">
        <v>43.671067999999998</v>
      </c>
      <c r="F119" s="60">
        <v>-79.452408000000005</v>
      </c>
      <c r="G119" s="60">
        <v>3.7162386032683976</v>
      </c>
      <c r="H119" s="61">
        <v>43650</v>
      </c>
      <c r="I119" s="20">
        <v>1</v>
      </c>
      <c r="J119" s="20">
        <v>0</v>
      </c>
      <c r="K119" s="20">
        <v>0</v>
      </c>
      <c r="L119" s="20">
        <v>0</v>
      </c>
      <c r="M119" s="20">
        <v>0</v>
      </c>
      <c r="N119" s="20">
        <v>0</v>
      </c>
      <c r="O119" s="20">
        <v>0</v>
      </c>
      <c r="P119" s="20">
        <v>0</v>
      </c>
      <c r="Q119" s="20">
        <v>0</v>
      </c>
      <c r="R119" s="20">
        <v>0</v>
      </c>
      <c r="S119" s="20">
        <v>0</v>
      </c>
      <c r="T119" s="20">
        <v>0</v>
      </c>
      <c r="U119" s="20">
        <v>0</v>
      </c>
      <c r="V119" s="20">
        <v>0</v>
      </c>
      <c r="W119" s="20">
        <v>0</v>
      </c>
      <c r="X119" s="20">
        <v>0</v>
      </c>
      <c r="Y119" s="20">
        <v>0</v>
      </c>
      <c r="Z119" s="20">
        <v>0</v>
      </c>
      <c r="AA119" s="20">
        <v>0</v>
      </c>
      <c r="AB119" s="20">
        <v>1</v>
      </c>
      <c r="AC119" s="20">
        <v>0</v>
      </c>
      <c r="AD119" s="20">
        <v>0</v>
      </c>
      <c r="AE119" s="20">
        <v>0</v>
      </c>
      <c r="AF119" s="20">
        <v>0</v>
      </c>
      <c r="AG119" s="20">
        <v>0</v>
      </c>
      <c r="AH119" s="20">
        <v>0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20">
        <v>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20">
        <v>0</v>
      </c>
      <c r="AW119" s="20">
        <v>0</v>
      </c>
      <c r="AX119" s="20">
        <v>0</v>
      </c>
      <c r="AY119" s="20">
        <v>0</v>
      </c>
      <c r="AZ119" s="73"/>
      <c r="BA119" s="73"/>
      <c r="BB119" s="73"/>
      <c r="BC119" s="73"/>
      <c r="BD119" s="73"/>
      <c r="BE119" s="59">
        <f t="shared" si="22"/>
        <v>0</v>
      </c>
      <c r="BF119" s="59">
        <v>4</v>
      </c>
      <c r="BG119" s="59">
        <v>1</v>
      </c>
      <c r="BH119" s="59">
        <v>5</v>
      </c>
      <c r="BJ119" s="59" t="s">
        <v>188</v>
      </c>
      <c r="BN119" s="59" t="e">
        <f>AI119+AJ119+AL119+AK119+AO119+AM119+#REF!+AN119</f>
        <v>#REF!</v>
      </c>
      <c r="BO119" s="59">
        <f t="shared" si="37"/>
        <v>0</v>
      </c>
      <c r="BP119" s="59" t="e">
        <f>L119+#REF!</f>
        <v>#REF!</v>
      </c>
      <c r="BQ119" s="59" t="e">
        <f>#REF!+#REF!+AC119</f>
        <v>#REF!</v>
      </c>
      <c r="BR119" s="59">
        <f t="shared" si="38"/>
        <v>1</v>
      </c>
      <c r="BS119" s="59" t="e">
        <f>#REF!+#REF!+#REF!+#REF!+#REF!+#REF!+#REF!+#REF!+#REF!+#REF!</f>
        <v>#REF!</v>
      </c>
      <c r="BT119" s="59">
        <f t="shared" si="25"/>
        <v>0</v>
      </c>
      <c r="BU119" s="59">
        <f t="shared" si="26"/>
        <v>0</v>
      </c>
      <c r="BV119" s="59">
        <f t="shared" si="27"/>
        <v>0</v>
      </c>
      <c r="BW119" s="59">
        <f t="shared" si="28"/>
        <v>0</v>
      </c>
      <c r="BX119" s="59">
        <f t="shared" si="39"/>
        <v>0</v>
      </c>
      <c r="BZ119" s="59">
        <f t="shared" si="40"/>
        <v>0</v>
      </c>
      <c r="CB119" s="59" t="e">
        <f>AI119+AJ119+AB119+AL119+I119+AK119+#REF!+J119+AD119+AF119+AG119+L119+#REF!+M119+#REF!+#REF!+AO119+#REF!+AE119+AH119+#REF!+AM119+AC119+#REF!+O119+#REF!+AX119+#REF!+AN119+#REF!+#REF!+#REF!+#REF!+AY119+#REF!+K119</f>
        <v>#REF!</v>
      </c>
      <c r="CD119" s="59" t="e">
        <f t="shared" si="31"/>
        <v>#REF!</v>
      </c>
      <c r="CE119" s="59" t="e">
        <f t="shared" si="32"/>
        <v>#REF!</v>
      </c>
      <c r="CF119" s="59">
        <f t="shared" si="41"/>
        <v>1</v>
      </c>
      <c r="CH119" s="59" t="e">
        <f>AI119+AJ119+AL119+I119+AK119+J119+L119+#REF!+AM119+#REF!+AX119+AN119+AY119+K119</f>
        <v>#REF!</v>
      </c>
      <c r="CI119" s="59" t="e">
        <f>#REF!+AD119+AF119+AG119+#REF!+#REF!+AO119+#REF!+AH119+#REF!+AC119+O119+#REF!+#REF!+#REF!+#REF!+#REF!+#REF!+#REF!</f>
        <v>#REF!</v>
      </c>
      <c r="CJ119" s="59">
        <f t="shared" si="42"/>
        <v>1</v>
      </c>
      <c r="CL119" s="59">
        <f t="shared" si="43"/>
        <v>1</v>
      </c>
      <c r="CM119" s="59">
        <f t="shared" si="36"/>
        <v>1</v>
      </c>
    </row>
    <row r="120" spans="1:91" s="59" customFormat="1" ht="14.4" x14ac:dyDescent="0.3">
      <c r="A120" s="60" t="s">
        <v>260</v>
      </c>
      <c r="B120" s="60" t="s">
        <v>396</v>
      </c>
      <c r="C120" s="60" t="s">
        <v>415</v>
      </c>
      <c r="D120" s="60" t="s">
        <v>82</v>
      </c>
      <c r="E120" s="60">
        <v>43.671067999999998</v>
      </c>
      <c r="F120" s="60">
        <v>-79.452408000000005</v>
      </c>
      <c r="G120" s="60">
        <v>3.7162386032683976</v>
      </c>
      <c r="H120" s="61">
        <v>43650</v>
      </c>
      <c r="I120" s="20">
        <v>0</v>
      </c>
      <c r="J120" s="20">
        <v>0</v>
      </c>
      <c r="K120" s="20">
        <v>0</v>
      </c>
      <c r="L120" s="20">
        <v>0</v>
      </c>
      <c r="M120" s="20">
        <v>0</v>
      </c>
      <c r="N120" s="20">
        <v>0</v>
      </c>
      <c r="O120" s="20">
        <v>0</v>
      </c>
      <c r="P120" s="20">
        <v>0</v>
      </c>
      <c r="Q120" s="20">
        <v>0</v>
      </c>
      <c r="R120" s="20">
        <v>0</v>
      </c>
      <c r="S120" s="20">
        <v>0</v>
      </c>
      <c r="T120" s="20">
        <v>0</v>
      </c>
      <c r="U120" s="20">
        <v>0</v>
      </c>
      <c r="V120" s="20">
        <v>0</v>
      </c>
      <c r="W120" s="20">
        <v>0</v>
      </c>
      <c r="X120" s="20">
        <v>0</v>
      </c>
      <c r="Y120" s="20">
        <v>0</v>
      </c>
      <c r="Z120" s="20">
        <v>0</v>
      </c>
      <c r="AA120" s="20">
        <v>0</v>
      </c>
      <c r="AB120" s="20">
        <v>0</v>
      </c>
      <c r="AC120" s="20">
        <v>0</v>
      </c>
      <c r="AD120" s="20">
        <v>0</v>
      </c>
      <c r="AE120" s="20">
        <v>0</v>
      </c>
      <c r="AF120" s="20">
        <v>0</v>
      </c>
      <c r="AG120" s="20">
        <v>0</v>
      </c>
      <c r="AH120" s="20">
        <v>0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20">
        <v>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20">
        <v>0</v>
      </c>
      <c r="AW120" s="20">
        <v>0</v>
      </c>
      <c r="AX120" s="20">
        <v>0</v>
      </c>
      <c r="AY120" s="20">
        <v>0</v>
      </c>
      <c r="AZ120" s="73"/>
      <c r="BA120" s="73"/>
      <c r="BB120" s="73"/>
      <c r="BC120" s="73"/>
      <c r="BD120" s="73"/>
      <c r="BE120" s="59">
        <f t="shared" si="22"/>
        <v>0</v>
      </c>
      <c r="BF120" s="59">
        <v>9</v>
      </c>
      <c r="BG120" s="59">
        <v>3</v>
      </c>
      <c r="BH120" s="59">
        <v>12</v>
      </c>
      <c r="BJ120" s="59" t="s">
        <v>189</v>
      </c>
      <c r="BN120" s="59" t="e">
        <f>AI120+AJ120+AL120+AK120+AO120+AM120+#REF!+AN120</f>
        <v>#REF!</v>
      </c>
      <c r="BO120" s="59">
        <f t="shared" si="37"/>
        <v>0</v>
      </c>
      <c r="BP120" s="59" t="e">
        <f>L120+#REF!</f>
        <v>#REF!</v>
      </c>
      <c r="BQ120" s="59" t="e">
        <f>#REF!+#REF!+AC120</f>
        <v>#REF!</v>
      </c>
      <c r="BR120" s="59">
        <f t="shared" si="38"/>
        <v>0</v>
      </c>
      <c r="BS120" s="59" t="e">
        <f>#REF!+#REF!+#REF!+#REF!+#REF!+#REF!+#REF!+#REF!+#REF!+#REF!</f>
        <v>#REF!</v>
      </c>
      <c r="BT120" s="59">
        <f t="shared" si="25"/>
        <v>0</v>
      </c>
      <c r="BU120" s="59">
        <f t="shared" si="26"/>
        <v>0</v>
      </c>
      <c r="BV120" s="59">
        <f t="shared" si="27"/>
        <v>0</v>
      </c>
      <c r="BW120" s="59">
        <f t="shared" si="28"/>
        <v>0</v>
      </c>
      <c r="BX120" s="59">
        <f t="shared" si="39"/>
        <v>0</v>
      </c>
      <c r="BZ120" s="59">
        <f t="shared" si="40"/>
        <v>0</v>
      </c>
      <c r="CB120" s="59" t="e">
        <f>AI120+AJ120+AB120+AL120+I120+AK120+#REF!+J120+AD120+AF120+AG120+L120+#REF!+M120+#REF!+#REF!+AO120+#REF!+AE120+AH120+#REF!+AM120+AC120+#REF!+O120+#REF!+AX120+#REF!+AN120+#REF!+#REF!+#REF!+#REF!+AY120+#REF!+K120</f>
        <v>#REF!</v>
      </c>
      <c r="CD120" s="59" t="e">
        <f t="shared" si="31"/>
        <v>#REF!</v>
      </c>
      <c r="CE120" s="59" t="e">
        <f t="shared" si="32"/>
        <v>#REF!</v>
      </c>
      <c r="CF120" s="59">
        <f t="shared" si="41"/>
        <v>0</v>
      </c>
      <c r="CH120" s="59" t="e">
        <f>AI120+AJ120+AL120+I120+AK120+J120+L120+#REF!+AM120+#REF!+AX120+AN120+AY120+K120</f>
        <v>#REF!</v>
      </c>
      <c r="CI120" s="59" t="e">
        <f>#REF!+AD120+AF120+AG120+#REF!+#REF!+AO120+#REF!+AH120+#REF!+AC120+O120+#REF!+#REF!+#REF!+#REF!+#REF!+#REF!+#REF!</f>
        <v>#REF!</v>
      </c>
      <c r="CJ120" s="59">
        <f t="shared" si="42"/>
        <v>0</v>
      </c>
      <c r="CL120" s="59">
        <f t="shared" si="43"/>
        <v>0</v>
      </c>
      <c r="CM120" s="59">
        <f t="shared" si="36"/>
        <v>0</v>
      </c>
    </row>
    <row r="121" spans="1:91" s="59" customFormat="1" ht="14.4" x14ac:dyDescent="0.3">
      <c r="A121" s="60" t="s">
        <v>260</v>
      </c>
      <c r="B121" s="60" t="s">
        <v>396</v>
      </c>
      <c r="C121" s="60" t="s">
        <v>415</v>
      </c>
      <c r="D121" s="60" t="s">
        <v>83</v>
      </c>
      <c r="E121" s="60">
        <v>43.671067999999998</v>
      </c>
      <c r="F121" s="60">
        <v>-79.452408000000005</v>
      </c>
      <c r="G121" s="60">
        <v>3.7162386032683976</v>
      </c>
      <c r="H121" s="61">
        <v>43650</v>
      </c>
      <c r="I121" s="20">
        <v>0</v>
      </c>
      <c r="J121" s="20">
        <v>0</v>
      </c>
      <c r="K121" s="20">
        <v>0</v>
      </c>
      <c r="L121" s="20">
        <v>0</v>
      </c>
      <c r="M121" s="20">
        <v>0</v>
      </c>
      <c r="N121" s="20">
        <v>0</v>
      </c>
      <c r="O121" s="20">
        <v>0</v>
      </c>
      <c r="P121" s="20">
        <v>0</v>
      </c>
      <c r="Q121" s="20">
        <v>0</v>
      </c>
      <c r="R121" s="20">
        <v>0</v>
      </c>
      <c r="S121" s="20">
        <v>0</v>
      </c>
      <c r="T121" s="20">
        <v>0</v>
      </c>
      <c r="U121" s="20">
        <v>0</v>
      </c>
      <c r="V121" s="20">
        <v>0</v>
      </c>
      <c r="W121" s="20">
        <v>0</v>
      </c>
      <c r="X121" s="20">
        <v>0</v>
      </c>
      <c r="Y121" s="20">
        <v>0</v>
      </c>
      <c r="Z121" s="20">
        <v>0</v>
      </c>
      <c r="AA121" s="20">
        <v>0</v>
      </c>
      <c r="AB121" s="20">
        <v>0</v>
      </c>
      <c r="AC121" s="20">
        <v>0</v>
      </c>
      <c r="AD121" s="20">
        <v>0</v>
      </c>
      <c r="AE121" s="20">
        <v>0</v>
      </c>
      <c r="AF121" s="20">
        <v>0</v>
      </c>
      <c r="AG121" s="20">
        <v>0</v>
      </c>
      <c r="AH121" s="20">
        <v>0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20">
        <v>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20">
        <v>0</v>
      </c>
      <c r="AW121" s="20">
        <v>0</v>
      </c>
      <c r="AX121" s="20">
        <v>0</v>
      </c>
      <c r="AY121" s="20">
        <v>0</v>
      </c>
      <c r="AZ121" s="73"/>
      <c r="BA121" s="73"/>
      <c r="BB121" s="73"/>
      <c r="BC121" s="73"/>
      <c r="BD121" s="73"/>
      <c r="BE121" s="59">
        <f t="shared" si="22"/>
        <v>0</v>
      </c>
      <c r="BF121" s="59">
        <v>1</v>
      </c>
      <c r="BG121" s="59">
        <v>0</v>
      </c>
      <c r="BH121" s="59">
        <v>1</v>
      </c>
      <c r="BN121" s="59" t="e">
        <f>AI121+AJ121+AL121+AK121+AO121+AM121+#REF!+AN121</f>
        <v>#REF!</v>
      </c>
      <c r="BO121" s="59">
        <f t="shared" si="37"/>
        <v>0</v>
      </c>
      <c r="BP121" s="59" t="e">
        <f>L121+#REF!</f>
        <v>#REF!</v>
      </c>
      <c r="BQ121" s="59" t="e">
        <f>#REF!+#REF!+AC121</f>
        <v>#REF!</v>
      </c>
      <c r="BR121" s="59">
        <f t="shared" si="38"/>
        <v>0</v>
      </c>
      <c r="BS121" s="59" t="e">
        <f>#REF!+#REF!+#REF!+#REF!+#REF!+#REF!+#REF!+#REF!+#REF!+#REF!</f>
        <v>#REF!</v>
      </c>
      <c r="BT121" s="59">
        <f t="shared" si="25"/>
        <v>0</v>
      </c>
      <c r="BU121" s="59">
        <f t="shared" si="26"/>
        <v>0</v>
      </c>
      <c r="BV121" s="59">
        <f t="shared" si="27"/>
        <v>0</v>
      </c>
      <c r="BW121" s="59">
        <f t="shared" si="28"/>
        <v>0</v>
      </c>
      <c r="BX121" s="59">
        <f t="shared" si="39"/>
        <v>0</v>
      </c>
      <c r="BZ121" s="59">
        <f t="shared" si="40"/>
        <v>0</v>
      </c>
      <c r="CB121" s="59" t="e">
        <f>AI121+AJ121+AB121+AL121+I121+AK121+#REF!+J121+AD121+AF121+AG121+L121+#REF!+M121+#REF!+#REF!+AO121+#REF!+AE121+AH121+#REF!+AM121+AC121+#REF!+O121+#REF!+AX121+#REF!+AN121+#REF!+#REF!+#REF!+#REF!+AY121+#REF!+K121</f>
        <v>#REF!</v>
      </c>
      <c r="CD121" s="59" t="e">
        <f t="shared" si="31"/>
        <v>#REF!</v>
      </c>
      <c r="CE121" s="59" t="e">
        <f t="shared" si="32"/>
        <v>#REF!</v>
      </c>
      <c r="CF121" s="59">
        <f t="shared" si="41"/>
        <v>0</v>
      </c>
      <c r="CH121" s="59" t="e">
        <f>AI121+AJ121+AL121+I121+AK121+J121+L121+#REF!+AM121+#REF!+AX121+AN121+AY121+K121</f>
        <v>#REF!</v>
      </c>
      <c r="CI121" s="59" t="e">
        <f>#REF!+AD121+AF121+AG121+#REF!+#REF!+AO121+#REF!+AH121+#REF!+AC121+O121+#REF!+#REF!+#REF!+#REF!+#REF!+#REF!+#REF!</f>
        <v>#REF!</v>
      </c>
      <c r="CJ121" s="59">
        <f t="shared" si="42"/>
        <v>0</v>
      </c>
      <c r="CL121" s="59">
        <f t="shared" si="43"/>
        <v>0</v>
      </c>
      <c r="CM121" s="59">
        <f t="shared" si="36"/>
        <v>0</v>
      </c>
    </row>
    <row r="122" spans="1:91" s="59" customFormat="1" ht="14.4" x14ac:dyDescent="0.3">
      <c r="A122" s="60" t="s">
        <v>257</v>
      </c>
      <c r="B122" s="60" t="s">
        <v>397</v>
      </c>
      <c r="C122" s="60" t="s">
        <v>415</v>
      </c>
      <c r="D122" s="60" t="s">
        <v>79</v>
      </c>
      <c r="E122" s="60">
        <v>43.67024</v>
      </c>
      <c r="F122" s="60">
        <v>-79.462135000000004</v>
      </c>
      <c r="G122" s="60">
        <v>4.1723995782564574</v>
      </c>
      <c r="H122" s="61">
        <v>43650</v>
      </c>
      <c r="I122" s="20">
        <v>0</v>
      </c>
      <c r="J122" s="20">
        <v>0</v>
      </c>
      <c r="K122" s="20">
        <v>0</v>
      </c>
      <c r="L122" s="20">
        <v>0</v>
      </c>
      <c r="M122" s="20">
        <v>0</v>
      </c>
      <c r="N122" s="20">
        <v>0</v>
      </c>
      <c r="O122" s="20">
        <v>0</v>
      </c>
      <c r="P122" s="20">
        <v>0</v>
      </c>
      <c r="Q122" s="20">
        <v>0</v>
      </c>
      <c r="R122" s="20">
        <v>0</v>
      </c>
      <c r="S122" s="20">
        <v>0</v>
      </c>
      <c r="T122" s="20">
        <v>0</v>
      </c>
      <c r="U122" s="20">
        <v>0</v>
      </c>
      <c r="V122" s="20">
        <v>0</v>
      </c>
      <c r="W122" s="20">
        <v>0</v>
      </c>
      <c r="X122" s="20">
        <v>0</v>
      </c>
      <c r="Y122" s="20">
        <v>0</v>
      </c>
      <c r="Z122" s="20">
        <v>0</v>
      </c>
      <c r="AA122" s="20">
        <v>0</v>
      </c>
      <c r="AB122" s="20">
        <v>0</v>
      </c>
      <c r="AC122" s="20">
        <v>0</v>
      </c>
      <c r="AD122" s="20">
        <v>0</v>
      </c>
      <c r="AE122" s="20">
        <v>0</v>
      </c>
      <c r="AF122" s="20">
        <v>0</v>
      </c>
      <c r="AG122" s="20">
        <v>0</v>
      </c>
      <c r="AH122" s="20">
        <v>0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20">
        <v>0</v>
      </c>
      <c r="AO122" s="20">
        <v>0</v>
      </c>
      <c r="AP122" s="20">
        <v>0</v>
      </c>
      <c r="AQ122" s="20">
        <v>1</v>
      </c>
      <c r="AR122" s="20">
        <v>0</v>
      </c>
      <c r="AS122" s="20">
        <v>0</v>
      </c>
      <c r="AT122" s="20">
        <v>0</v>
      </c>
      <c r="AU122" s="20">
        <v>0</v>
      </c>
      <c r="AV122" s="20">
        <v>0</v>
      </c>
      <c r="AW122" s="20">
        <v>0</v>
      </c>
      <c r="AX122" s="20">
        <v>0</v>
      </c>
      <c r="AY122" s="20">
        <v>0</v>
      </c>
      <c r="AZ122" s="73"/>
      <c r="BA122" s="73"/>
      <c r="BB122" s="73"/>
      <c r="BC122" s="73"/>
      <c r="BD122" s="73"/>
      <c r="BE122" s="59">
        <f t="shared" si="22"/>
        <v>0</v>
      </c>
      <c r="BF122" s="59">
        <v>1</v>
      </c>
      <c r="BG122" s="59">
        <v>0</v>
      </c>
      <c r="BH122" s="59">
        <v>1</v>
      </c>
      <c r="BJ122" s="59" t="s">
        <v>191</v>
      </c>
      <c r="BN122" s="59" t="e">
        <f>AI122+AJ122+AL122+AK122+AO122+AM122+#REF!+AN122</f>
        <v>#REF!</v>
      </c>
      <c r="BO122" s="59">
        <f t="shared" si="37"/>
        <v>0</v>
      </c>
      <c r="BP122" s="59" t="e">
        <f>L122+#REF!</f>
        <v>#REF!</v>
      </c>
      <c r="BQ122" s="59" t="e">
        <f>#REF!+#REF!+AC122</f>
        <v>#REF!</v>
      </c>
      <c r="BR122" s="59">
        <f t="shared" si="38"/>
        <v>0</v>
      </c>
      <c r="BS122" s="59" t="e">
        <f>#REF!+#REF!+#REF!+#REF!+#REF!+#REF!+#REF!+#REF!+#REF!+#REF!</f>
        <v>#REF!</v>
      </c>
      <c r="BT122" s="59">
        <f t="shared" si="25"/>
        <v>0</v>
      </c>
      <c r="BU122" s="59">
        <f t="shared" si="26"/>
        <v>0</v>
      </c>
      <c r="BV122" s="59">
        <f t="shared" si="27"/>
        <v>1</v>
      </c>
      <c r="BW122" s="59">
        <f t="shared" si="28"/>
        <v>1</v>
      </c>
      <c r="BX122" s="59">
        <f t="shared" si="39"/>
        <v>0</v>
      </c>
      <c r="BZ122" s="59">
        <f t="shared" si="40"/>
        <v>1</v>
      </c>
      <c r="CB122" s="59" t="e">
        <f>AI122+AJ122+AB122+AL122+I122+AK122+#REF!+J122+AD122+AF122+AG122+L122+#REF!+M122+#REF!+#REF!+AO122+#REF!+AE122+AH122+#REF!+AM122+AC122+#REF!+O122+#REF!+AX122+#REF!+AN122+#REF!+#REF!+#REF!+#REF!+AY122+#REF!+K122</f>
        <v>#REF!</v>
      </c>
      <c r="CD122" s="59" t="e">
        <f t="shared" si="31"/>
        <v>#REF!</v>
      </c>
      <c r="CE122" s="59" t="e">
        <f t="shared" si="32"/>
        <v>#REF!</v>
      </c>
      <c r="CF122" s="59">
        <f t="shared" si="41"/>
        <v>1</v>
      </c>
      <c r="CH122" s="59" t="e">
        <f>AI122+AJ122+AL122+I122+AK122+J122+L122+#REF!+AM122+#REF!+AX122+AN122+AY122+K122</f>
        <v>#REF!</v>
      </c>
      <c r="CI122" s="59" t="e">
        <f>#REF!+AD122+AF122+AG122+#REF!+#REF!+AO122+#REF!+AH122+#REF!+AC122+O122+#REF!+#REF!+#REF!+#REF!+#REF!+#REF!+#REF!</f>
        <v>#REF!</v>
      </c>
      <c r="CJ122" s="59">
        <f t="shared" si="42"/>
        <v>0</v>
      </c>
      <c r="CL122" s="59">
        <f t="shared" si="43"/>
        <v>3</v>
      </c>
      <c r="CM122" s="59">
        <f t="shared" si="36"/>
        <v>2</v>
      </c>
    </row>
    <row r="123" spans="1:91" s="59" customFormat="1" ht="14.4" x14ac:dyDescent="0.3">
      <c r="A123" s="60" t="s">
        <v>257</v>
      </c>
      <c r="B123" s="60" t="s">
        <v>397</v>
      </c>
      <c r="C123" s="60" t="s">
        <v>415</v>
      </c>
      <c r="D123" s="60" t="s">
        <v>82</v>
      </c>
      <c r="E123" s="60">
        <v>43.67024</v>
      </c>
      <c r="F123" s="60">
        <v>-79.462135000000004</v>
      </c>
      <c r="G123" s="60">
        <v>4.1723995782564574</v>
      </c>
      <c r="H123" s="61">
        <v>43650</v>
      </c>
      <c r="I123" s="20">
        <v>0</v>
      </c>
      <c r="J123" s="20">
        <v>0</v>
      </c>
      <c r="K123" s="20">
        <v>0</v>
      </c>
      <c r="L123" s="20">
        <v>0</v>
      </c>
      <c r="M123" s="20">
        <v>0</v>
      </c>
      <c r="N123" s="20">
        <v>0</v>
      </c>
      <c r="O123" s="20">
        <v>0</v>
      </c>
      <c r="P123" s="20">
        <v>0</v>
      </c>
      <c r="Q123" s="20">
        <v>0</v>
      </c>
      <c r="R123" s="20">
        <v>0</v>
      </c>
      <c r="S123" s="20">
        <v>0</v>
      </c>
      <c r="T123" s="20">
        <v>0</v>
      </c>
      <c r="U123" s="20">
        <v>0</v>
      </c>
      <c r="V123" s="20">
        <v>0</v>
      </c>
      <c r="W123" s="20">
        <v>0</v>
      </c>
      <c r="X123" s="20">
        <v>0</v>
      </c>
      <c r="Y123" s="20">
        <v>0</v>
      </c>
      <c r="Z123" s="20">
        <v>0</v>
      </c>
      <c r="AA123" s="20">
        <v>0</v>
      </c>
      <c r="AB123" s="20">
        <v>0</v>
      </c>
      <c r="AC123" s="20">
        <v>0</v>
      </c>
      <c r="AD123" s="20">
        <v>0</v>
      </c>
      <c r="AE123" s="20">
        <v>0</v>
      </c>
      <c r="AF123" s="20">
        <v>0</v>
      </c>
      <c r="AG123" s="20">
        <v>0</v>
      </c>
      <c r="AH123" s="20">
        <v>0</v>
      </c>
      <c r="AI123" s="20">
        <v>0</v>
      </c>
      <c r="AJ123" s="20">
        <v>0</v>
      </c>
      <c r="AK123" s="20">
        <v>0</v>
      </c>
      <c r="AL123" s="20">
        <v>1</v>
      </c>
      <c r="AM123" s="20">
        <v>0</v>
      </c>
      <c r="AN123" s="20">
        <v>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20">
        <v>0</v>
      </c>
      <c r="AW123" s="20">
        <v>0</v>
      </c>
      <c r="AX123" s="20">
        <v>0</v>
      </c>
      <c r="AY123" s="20">
        <v>0</v>
      </c>
      <c r="AZ123" s="73"/>
      <c r="BA123" s="73"/>
      <c r="BB123" s="73"/>
      <c r="BC123" s="73"/>
      <c r="BD123" s="73"/>
      <c r="BE123" s="59">
        <f t="shared" si="22"/>
        <v>0</v>
      </c>
      <c r="BF123" s="59">
        <v>4</v>
      </c>
      <c r="BG123" s="59">
        <v>1</v>
      </c>
      <c r="BH123" s="59">
        <v>5</v>
      </c>
      <c r="BN123" s="59" t="e">
        <f>AI123+AJ123+AL123+AK123+AO123+AM123+#REF!+AN123</f>
        <v>#REF!</v>
      </c>
      <c r="BO123" s="59">
        <f t="shared" si="37"/>
        <v>0</v>
      </c>
      <c r="BP123" s="59" t="e">
        <f>L123+#REF!</f>
        <v>#REF!</v>
      </c>
      <c r="BQ123" s="59" t="e">
        <f>#REF!+#REF!+AC123</f>
        <v>#REF!</v>
      </c>
      <c r="BR123" s="59">
        <f t="shared" si="38"/>
        <v>0</v>
      </c>
      <c r="BS123" s="59" t="e">
        <f>#REF!+#REF!+#REF!+#REF!+#REF!+#REF!+#REF!+#REF!+#REF!+#REF!</f>
        <v>#REF!</v>
      </c>
      <c r="BT123" s="59">
        <f t="shared" si="25"/>
        <v>0</v>
      </c>
      <c r="BU123" s="59">
        <f t="shared" si="26"/>
        <v>0</v>
      </c>
      <c r="BV123" s="59">
        <f t="shared" si="27"/>
        <v>0</v>
      </c>
      <c r="BW123" s="59">
        <f t="shared" si="28"/>
        <v>0</v>
      </c>
      <c r="BX123" s="59">
        <f t="shared" si="39"/>
        <v>0</v>
      </c>
      <c r="BZ123" s="59">
        <f t="shared" si="40"/>
        <v>1</v>
      </c>
      <c r="CB123" s="59" t="e">
        <f>AI123+AJ123+AB123+AL123+I123+AK123+#REF!+J123+AD123+AF123+AG123+L123+#REF!+M123+#REF!+#REF!+AO123+#REF!+AE123+AH123+#REF!+AM123+AC123+#REF!+O123+#REF!+AX123+#REF!+AN123+#REF!+#REF!+#REF!+#REF!+AY123+#REF!+K123</f>
        <v>#REF!</v>
      </c>
      <c r="CD123" s="59" t="e">
        <f t="shared" si="31"/>
        <v>#REF!</v>
      </c>
      <c r="CE123" s="59" t="e">
        <f t="shared" si="32"/>
        <v>#REF!</v>
      </c>
      <c r="CF123" s="59">
        <f t="shared" si="41"/>
        <v>0</v>
      </c>
      <c r="CH123" s="59" t="e">
        <f>AI123+AJ123+AL123+I123+AK123+J123+L123+#REF!+AM123+#REF!+AX123+AN123+AY123+K123</f>
        <v>#REF!</v>
      </c>
      <c r="CI123" s="59" t="e">
        <f>#REF!+AD123+AF123+AG123+#REF!+#REF!+AO123+#REF!+AH123+#REF!+AC123+O123+#REF!+#REF!+#REF!+#REF!+#REF!+#REF!+#REF!</f>
        <v>#REF!</v>
      </c>
      <c r="CJ123" s="59">
        <f t="shared" si="42"/>
        <v>0</v>
      </c>
      <c r="CL123" s="59">
        <f t="shared" si="43"/>
        <v>0</v>
      </c>
      <c r="CM123" s="59">
        <f t="shared" si="36"/>
        <v>0</v>
      </c>
    </row>
    <row r="124" spans="1:91" s="59" customFormat="1" ht="14.4" x14ac:dyDescent="0.3">
      <c r="A124" s="60" t="s">
        <v>257</v>
      </c>
      <c r="B124" s="60" t="s">
        <v>397</v>
      </c>
      <c r="C124" s="60" t="s">
        <v>415</v>
      </c>
      <c r="D124" s="60" t="s">
        <v>83</v>
      </c>
      <c r="E124" s="60">
        <v>43.67024</v>
      </c>
      <c r="F124" s="60">
        <v>-79.462135000000004</v>
      </c>
      <c r="G124" s="60">
        <v>4.1723995782564574</v>
      </c>
      <c r="H124" s="61">
        <v>43650</v>
      </c>
      <c r="I124" s="20">
        <v>0</v>
      </c>
      <c r="J124" s="20">
        <v>0</v>
      </c>
      <c r="K124" s="20">
        <v>0</v>
      </c>
      <c r="L124" s="20">
        <v>0</v>
      </c>
      <c r="M124" s="20">
        <v>0</v>
      </c>
      <c r="N124" s="20">
        <v>0</v>
      </c>
      <c r="O124" s="20">
        <v>0</v>
      </c>
      <c r="P124" s="20">
        <v>0</v>
      </c>
      <c r="Q124" s="20">
        <v>0</v>
      </c>
      <c r="R124" s="20">
        <v>0</v>
      </c>
      <c r="S124" s="20">
        <v>0</v>
      </c>
      <c r="T124" s="20">
        <v>0</v>
      </c>
      <c r="U124" s="20">
        <v>0</v>
      </c>
      <c r="V124" s="20">
        <v>0</v>
      </c>
      <c r="W124" s="20">
        <v>0</v>
      </c>
      <c r="X124" s="20">
        <v>0</v>
      </c>
      <c r="Y124" s="20">
        <v>0</v>
      </c>
      <c r="Z124" s="20">
        <v>0</v>
      </c>
      <c r="AA124" s="20">
        <v>0</v>
      </c>
      <c r="AB124" s="20">
        <v>0</v>
      </c>
      <c r="AC124" s="20">
        <v>0</v>
      </c>
      <c r="AD124" s="20">
        <v>0</v>
      </c>
      <c r="AE124" s="20">
        <v>0</v>
      </c>
      <c r="AF124" s="20">
        <v>0</v>
      </c>
      <c r="AG124" s="20">
        <v>0</v>
      </c>
      <c r="AH124" s="20">
        <v>0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20">
        <v>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20">
        <v>0</v>
      </c>
      <c r="AW124" s="20">
        <v>0</v>
      </c>
      <c r="AX124" s="20">
        <v>0</v>
      </c>
      <c r="AY124" s="20">
        <v>0</v>
      </c>
      <c r="AZ124" s="73"/>
      <c r="BA124" s="73"/>
      <c r="BB124" s="73"/>
      <c r="BC124" s="73"/>
      <c r="BD124" s="73"/>
      <c r="BE124" s="59">
        <f t="shared" si="22"/>
        <v>0</v>
      </c>
      <c r="BF124" s="59">
        <v>2</v>
      </c>
      <c r="BG124" s="59">
        <v>3</v>
      </c>
      <c r="BH124" s="59">
        <v>5</v>
      </c>
      <c r="BJ124" s="59" t="s">
        <v>193</v>
      </c>
      <c r="BN124" s="59" t="e">
        <f>AI124+AJ124+AL124+AK124+AO124+AM124+#REF!+AN124</f>
        <v>#REF!</v>
      </c>
      <c r="BO124" s="59">
        <f t="shared" si="37"/>
        <v>0</v>
      </c>
      <c r="BP124" s="59" t="e">
        <f>L124+#REF!</f>
        <v>#REF!</v>
      </c>
      <c r="BQ124" s="59" t="e">
        <f>#REF!+#REF!+AC124</f>
        <v>#REF!</v>
      </c>
      <c r="BR124" s="59">
        <f t="shared" si="38"/>
        <v>0</v>
      </c>
      <c r="BS124" s="59" t="e">
        <f>#REF!+#REF!+#REF!+#REF!+#REF!+#REF!+#REF!+#REF!+#REF!+#REF!</f>
        <v>#REF!</v>
      </c>
      <c r="BT124" s="59">
        <f t="shared" si="25"/>
        <v>0</v>
      </c>
      <c r="BU124" s="59">
        <f t="shared" si="26"/>
        <v>0</v>
      </c>
      <c r="BV124" s="59">
        <f t="shared" si="27"/>
        <v>0</v>
      </c>
      <c r="BW124" s="59">
        <f t="shared" si="28"/>
        <v>0</v>
      </c>
      <c r="BX124" s="59">
        <f t="shared" si="39"/>
        <v>0</v>
      </c>
      <c r="BZ124" s="59">
        <f t="shared" si="40"/>
        <v>0</v>
      </c>
      <c r="CB124" s="59" t="e">
        <f>AI124+AJ124+AB124+AL124+I124+AK124+#REF!+J124+AD124+AF124+AG124+L124+#REF!+M124+#REF!+#REF!+AO124+#REF!+AE124+AH124+#REF!+AM124+AC124+#REF!+O124+#REF!+AX124+#REF!+AN124+#REF!+#REF!+#REF!+#REF!+AY124+#REF!+K124</f>
        <v>#REF!</v>
      </c>
      <c r="CD124" s="59" t="e">
        <f t="shared" si="31"/>
        <v>#REF!</v>
      </c>
      <c r="CE124" s="59" t="e">
        <f t="shared" si="32"/>
        <v>#REF!</v>
      </c>
      <c r="CF124" s="59">
        <f t="shared" si="41"/>
        <v>0</v>
      </c>
      <c r="CH124" s="59" t="e">
        <f>AI124+AJ124+AL124+I124+AK124+J124+L124+#REF!+AM124+#REF!+AX124+AN124+AY124+K124</f>
        <v>#REF!</v>
      </c>
      <c r="CI124" s="59" t="e">
        <f>#REF!+AD124+AF124+AG124+#REF!+#REF!+AO124+#REF!+AH124+#REF!+AC124+O124+#REF!+#REF!+#REF!+#REF!+#REF!+#REF!+#REF!</f>
        <v>#REF!</v>
      </c>
      <c r="CJ124" s="59">
        <f t="shared" si="42"/>
        <v>0</v>
      </c>
      <c r="CL124" s="59">
        <f t="shared" si="43"/>
        <v>0</v>
      </c>
      <c r="CM124" s="59">
        <f t="shared" si="36"/>
        <v>0</v>
      </c>
    </row>
    <row r="125" spans="1:91" s="59" customFormat="1" ht="14.4" x14ac:dyDescent="0.3">
      <c r="A125" s="60" t="s">
        <v>261</v>
      </c>
      <c r="B125" s="60" t="s">
        <v>398</v>
      </c>
      <c r="C125" s="60" t="s">
        <v>415</v>
      </c>
      <c r="D125" s="60" t="s">
        <v>79</v>
      </c>
      <c r="E125" s="60">
        <v>43.670453999999999</v>
      </c>
      <c r="F125" s="60">
        <v>-79.482483999999999</v>
      </c>
      <c r="G125" s="60">
        <v>5.1702146820794361</v>
      </c>
      <c r="H125" s="61">
        <v>43651</v>
      </c>
      <c r="I125" s="20">
        <v>0</v>
      </c>
      <c r="J125" s="20">
        <v>0</v>
      </c>
      <c r="K125" s="20">
        <v>0</v>
      </c>
      <c r="L125" s="20">
        <v>0</v>
      </c>
      <c r="M125" s="20">
        <v>0</v>
      </c>
      <c r="N125" s="20">
        <v>0</v>
      </c>
      <c r="O125" s="20">
        <v>0</v>
      </c>
      <c r="P125" s="20">
        <v>0</v>
      </c>
      <c r="Q125" s="20">
        <v>0</v>
      </c>
      <c r="R125" s="20">
        <v>2</v>
      </c>
      <c r="S125" s="20">
        <v>0</v>
      </c>
      <c r="T125" s="20">
        <v>0</v>
      </c>
      <c r="U125" s="20">
        <v>0</v>
      </c>
      <c r="V125" s="20">
        <v>0</v>
      </c>
      <c r="W125" s="20">
        <v>0</v>
      </c>
      <c r="X125" s="20">
        <v>0</v>
      </c>
      <c r="Y125" s="20">
        <v>0</v>
      </c>
      <c r="Z125" s="20">
        <v>0</v>
      </c>
      <c r="AA125" s="20">
        <v>0</v>
      </c>
      <c r="AB125" s="20">
        <v>2</v>
      </c>
      <c r="AC125" s="20">
        <v>0</v>
      </c>
      <c r="AD125" s="20">
        <v>0</v>
      </c>
      <c r="AE125" s="20">
        <v>0</v>
      </c>
      <c r="AF125" s="20">
        <v>0</v>
      </c>
      <c r="AG125" s="20">
        <v>0</v>
      </c>
      <c r="AH125" s="20">
        <v>0</v>
      </c>
      <c r="AI125" s="20">
        <v>0</v>
      </c>
      <c r="AJ125" s="20">
        <v>0</v>
      </c>
      <c r="AK125" s="20">
        <v>0</v>
      </c>
      <c r="AL125" s="20">
        <v>9</v>
      </c>
      <c r="AM125" s="20">
        <v>0</v>
      </c>
      <c r="AN125" s="20">
        <v>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20">
        <v>0</v>
      </c>
      <c r="AW125" s="20">
        <v>0</v>
      </c>
      <c r="AX125" s="20">
        <v>0</v>
      </c>
      <c r="AY125" s="20">
        <v>0</v>
      </c>
      <c r="AZ125" s="73"/>
      <c r="BA125" s="73"/>
      <c r="BB125" s="73"/>
      <c r="BC125" s="73"/>
      <c r="BD125" s="73"/>
      <c r="BE125" s="59">
        <f t="shared" si="22"/>
        <v>1</v>
      </c>
      <c r="BF125" s="59">
        <v>4</v>
      </c>
      <c r="BG125" s="59">
        <v>0</v>
      </c>
      <c r="BH125" s="59">
        <v>5</v>
      </c>
      <c r="BN125" s="59" t="e">
        <f>AI125+AJ125+AL125+AK125+AO125+AM125+#REF!+AN125</f>
        <v>#REF!</v>
      </c>
      <c r="BO125" s="59">
        <f t="shared" si="37"/>
        <v>0</v>
      </c>
      <c r="BP125" s="59" t="e">
        <f>L125+#REF!</f>
        <v>#REF!</v>
      </c>
      <c r="BQ125" s="59" t="e">
        <f>#REF!+#REF!+AC125</f>
        <v>#REF!</v>
      </c>
      <c r="BR125" s="59">
        <f t="shared" si="38"/>
        <v>0</v>
      </c>
      <c r="BS125" s="59" t="e">
        <f>#REF!+#REF!+#REF!+#REF!+#REF!+#REF!+#REF!+#REF!+#REF!+#REF!</f>
        <v>#REF!</v>
      </c>
      <c r="BT125" s="59">
        <f t="shared" si="25"/>
        <v>0</v>
      </c>
      <c r="BU125" s="59">
        <f t="shared" si="26"/>
        <v>0</v>
      </c>
      <c r="BV125" s="59">
        <f t="shared" si="27"/>
        <v>0</v>
      </c>
      <c r="BW125" s="59">
        <f t="shared" si="28"/>
        <v>0</v>
      </c>
      <c r="BX125" s="59">
        <f t="shared" si="39"/>
        <v>0</v>
      </c>
      <c r="BZ125" s="59">
        <f t="shared" si="40"/>
        <v>9</v>
      </c>
      <c r="CB125" s="59" t="e">
        <f>AI125+AJ125+AB125+AL125+I125+AK125+#REF!+J125+AD125+AF125+AG125+L125+#REF!+M125+#REF!+#REF!+AO125+#REF!+AE125+AH125+#REF!+AM125+AC125+#REF!+O125+#REF!+AX125+#REF!+AN125+#REF!+#REF!+#REF!+#REF!+AY125+#REF!+K125</f>
        <v>#REF!</v>
      </c>
      <c r="CD125" s="59" t="e">
        <f t="shared" si="31"/>
        <v>#REF!</v>
      </c>
      <c r="CE125" s="59" t="e">
        <f t="shared" si="32"/>
        <v>#REF!</v>
      </c>
      <c r="CF125" s="59">
        <f t="shared" si="41"/>
        <v>2</v>
      </c>
      <c r="CH125" s="59" t="e">
        <f>AI125+AJ125+AL125+I125+AK125+J125+L125+#REF!+AM125+#REF!+AX125+AN125+AY125+K125</f>
        <v>#REF!</v>
      </c>
      <c r="CI125" s="59" t="e">
        <f>#REF!+AD125+AF125+AG125+#REF!+#REF!+AO125+#REF!+AH125+#REF!+AC125+O125+#REF!+#REF!+#REF!+#REF!+#REF!+#REF!+#REF!</f>
        <v>#REF!</v>
      </c>
      <c r="CJ125" s="59">
        <f t="shared" si="42"/>
        <v>2</v>
      </c>
      <c r="CL125" s="59">
        <f t="shared" si="43"/>
        <v>0</v>
      </c>
      <c r="CM125" s="59">
        <f t="shared" si="36"/>
        <v>0</v>
      </c>
    </row>
    <row r="126" spans="1:91" s="59" customFormat="1" ht="14.4" x14ac:dyDescent="0.3">
      <c r="A126" s="60" t="s">
        <v>261</v>
      </c>
      <c r="B126" s="60" t="s">
        <v>398</v>
      </c>
      <c r="C126" s="60" t="s">
        <v>415</v>
      </c>
      <c r="D126" s="60" t="s">
        <v>82</v>
      </c>
      <c r="E126" s="60">
        <v>43.670453999999999</v>
      </c>
      <c r="F126" s="60">
        <v>-79.482483999999999</v>
      </c>
      <c r="G126" s="60">
        <v>5.1702146820794361</v>
      </c>
      <c r="H126" s="61">
        <v>43651</v>
      </c>
      <c r="I126" s="20">
        <v>0</v>
      </c>
      <c r="J126" s="20">
        <v>0</v>
      </c>
      <c r="K126" s="20">
        <v>0</v>
      </c>
      <c r="L126" s="20">
        <v>0</v>
      </c>
      <c r="M126" s="20">
        <v>0</v>
      </c>
      <c r="N126" s="20">
        <v>0</v>
      </c>
      <c r="O126" s="20">
        <v>0</v>
      </c>
      <c r="P126" s="20">
        <v>0</v>
      </c>
      <c r="Q126" s="20">
        <v>0</v>
      </c>
      <c r="R126" s="20">
        <v>1</v>
      </c>
      <c r="S126" s="20">
        <v>0</v>
      </c>
      <c r="T126" s="20">
        <v>0</v>
      </c>
      <c r="U126" s="20">
        <v>0</v>
      </c>
      <c r="V126" s="20">
        <v>0</v>
      </c>
      <c r="W126" s="20">
        <v>0</v>
      </c>
      <c r="X126" s="20">
        <v>0</v>
      </c>
      <c r="Y126" s="20">
        <v>0</v>
      </c>
      <c r="Z126" s="20">
        <v>0</v>
      </c>
      <c r="AA126" s="20">
        <v>0</v>
      </c>
      <c r="AB126" s="20">
        <v>0</v>
      </c>
      <c r="AC126" s="20">
        <v>0</v>
      </c>
      <c r="AD126" s="20">
        <v>0</v>
      </c>
      <c r="AE126" s="20">
        <v>0</v>
      </c>
      <c r="AF126" s="20">
        <v>0</v>
      </c>
      <c r="AG126" s="20">
        <v>0</v>
      </c>
      <c r="AH126" s="20">
        <v>0</v>
      </c>
      <c r="AI126" s="20">
        <v>0</v>
      </c>
      <c r="AJ126" s="20">
        <v>0</v>
      </c>
      <c r="AK126" s="20">
        <v>0</v>
      </c>
      <c r="AL126" s="20">
        <v>1</v>
      </c>
      <c r="AM126" s="20">
        <v>0</v>
      </c>
      <c r="AN126" s="20">
        <v>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20">
        <v>0</v>
      </c>
      <c r="AW126" s="20">
        <v>0</v>
      </c>
      <c r="AX126" s="20">
        <v>0</v>
      </c>
      <c r="AY126" s="20">
        <v>0</v>
      </c>
      <c r="AZ126" s="73"/>
      <c r="BA126" s="73"/>
      <c r="BB126" s="73"/>
      <c r="BC126" s="73"/>
      <c r="BD126" s="73"/>
      <c r="BE126" s="59">
        <f t="shared" si="22"/>
        <v>0</v>
      </c>
      <c r="BF126" s="59">
        <v>2</v>
      </c>
      <c r="BG126" s="59">
        <v>0</v>
      </c>
      <c r="BH126" s="59">
        <v>2</v>
      </c>
      <c r="BN126" s="59" t="e">
        <f>AI126+AJ126+AL126+AK126+AO126+AM126+#REF!+AN126</f>
        <v>#REF!</v>
      </c>
      <c r="BO126" s="59">
        <f t="shared" si="37"/>
        <v>0</v>
      </c>
      <c r="BP126" s="59" t="e">
        <f>L126+#REF!</f>
        <v>#REF!</v>
      </c>
      <c r="BQ126" s="59" t="e">
        <f>#REF!+#REF!+AC126</f>
        <v>#REF!</v>
      </c>
      <c r="BR126" s="59">
        <f t="shared" si="38"/>
        <v>0</v>
      </c>
      <c r="BS126" s="59" t="e">
        <f>#REF!+#REF!+#REF!+#REF!+#REF!+#REF!+#REF!+#REF!+#REF!+#REF!</f>
        <v>#REF!</v>
      </c>
      <c r="BT126" s="59">
        <f t="shared" si="25"/>
        <v>0</v>
      </c>
      <c r="BU126" s="59">
        <f t="shared" si="26"/>
        <v>0</v>
      </c>
      <c r="BV126" s="59">
        <f t="shared" si="27"/>
        <v>0</v>
      </c>
      <c r="BW126" s="59">
        <f t="shared" si="28"/>
        <v>0</v>
      </c>
      <c r="BX126" s="59">
        <f t="shared" si="39"/>
        <v>0</v>
      </c>
      <c r="BZ126" s="59">
        <f t="shared" si="40"/>
        <v>1</v>
      </c>
      <c r="CB126" s="59" t="e">
        <f>AI126+AJ126+AB126+AL126+I126+AK126+#REF!+J126+AD126+AF126+AG126+L126+#REF!+M126+#REF!+#REF!+AO126+#REF!+AE126+AH126+#REF!+AM126+AC126+#REF!+O126+#REF!+AX126+#REF!+AN126+#REF!+#REF!+#REF!+#REF!+AY126+#REF!+K126</f>
        <v>#REF!</v>
      </c>
      <c r="CD126" s="59" t="e">
        <f t="shared" si="31"/>
        <v>#REF!</v>
      </c>
      <c r="CE126" s="59" t="e">
        <f t="shared" si="32"/>
        <v>#REF!</v>
      </c>
      <c r="CF126" s="59">
        <f t="shared" si="41"/>
        <v>0</v>
      </c>
      <c r="CH126" s="59" t="e">
        <f>AI126+AJ126+AL126+I126+AK126+J126+L126+#REF!+AM126+#REF!+AX126+AN126+AY126+K126</f>
        <v>#REF!</v>
      </c>
      <c r="CI126" s="59" t="e">
        <f>#REF!+AD126+AF126+AG126+#REF!+#REF!+AO126+#REF!+AH126+#REF!+AC126+O126+#REF!+#REF!+#REF!+#REF!+#REF!+#REF!+#REF!</f>
        <v>#REF!</v>
      </c>
      <c r="CJ126" s="59">
        <f t="shared" si="42"/>
        <v>0</v>
      </c>
      <c r="CL126" s="59">
        <f t="shared" si="43"/>
        <v>0</v>
      </c>
      <c r="CM126" s="59">
        <f t="shared" si="36"/>
        <v>0</v>
      </c>
    </row>
    <row r="127" spans="1:91" s="59" customFormat="1" ht="14.4" x14ac:dyDescent="0.3">
      <c r="A127" s="60" t="s">
        <v>261</v>
      </c>
      <c r="B127" s="60" t="s">
        <v>398</v>
      </c>
      <c r="C127" s="60" t="s">
        <v>415</v>
      </c>
      <c r="D127" s="60" t="s">
        <v>83</v>
      </c>
      <c r="E127" s="60">
        <v>43.670453999999999</v>
      </c>
      <c r="F127" s="60">
        <v>-79.482483999999999</v>
      </c>
      <c r="G127" s="60">
        <v>5.1702146820794361</v>
      </c>
      <c r="H127" s="61">
        <v>43651</v>
      </c>
      <c r="I127" s="20">
        <v>0</v>
      </c>
      <c r="J127" s="20">
        <v>0</v>
      </c>
      <c r="K127" s="20">
        <v>0</v>
      </c>
      <c r="L127" s="20">
        <v>0</v>
      </c>
      <c r="M127" s="20">
        <v>0</v>
      </c>
      <c r="N127" s="20">
        <v>0</v>
      </c>
      <c r="O127" s="20">
        <v>0</v>
      </c>
      <c r="P127" s="20">
        <v>0</v>
      </c>
      <c r="Q127" s="20">
        <v>0</v>
      </c>
      <c r="R127" s="20">
        <v>1</v>
      </c>
      <c r="S127" s="20">
        <v>0</v>
      </c>
      <c r="T127" s="20">
        <v>0</v>
      </c>
      <c r="U127" s="20">
        <v>0</v>
      </c>
      <c r="V127" s="20">
        <v>0</v>
      </c>
      <c r="W127" s="20">
        <v>0</v>
      </c>
      <c r="X127" s="20">
        <v>0</v>
      </c>
      <c r="Y127" s="20">
        <v>0</v>
      </c>
      <c r="Z127" s="20">
        <v>0</v>
      </c>
      <c r="AA127" s="20">
        <v>0</v>
      </c>
      <c r="AB127" s="20">
        <v>1</v>
      </c>
      <c r="AC127" s="20">
        <v>0</v>
      </c>
      <c r="AD127" s="20">
        <v>0</v>
      </c>
      <c r="AE127" s="20">
        <v>0</v>
      </c>
      <c r="AF127" s="20">
        <v>0</v>
      </c>
      <c r="AG127" s="20">
        <v>0</v>
      </c>
      <c r="AH127" s="20">
        <v>0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20">
        <v>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20">
        <v>0</v>
      </c>
      <c r="AW127" s="20">
        <v>0</v>
      </c>
      <c r="AX127" s="20">
        <v>0</v>
      </c>
      <c r="AY127" s="20">
        <v>0</v>
      </c>
      <c r="AZ127" s="73"/>
      <c r="BA127" s="73"/>
      <c r="BB127" s="73"/>
      <c r="BC127" s="73"/>
      <c r="BD127" s="73"/>
      <c r="BE127" s="59">
        <f t="shared" si="22"/>
        <v>0</v>
      </c>
      <c r="BF127" s="59">
        <v>4</v>
      </c>
      <c r="BG127" s="59">
        <v>1</v>
      </c>
      <c r="BH127" s="59">
        <v>5</v>
      </c>
      <c r="BJ127" s="59" t="s">
        <v>195</v>
      </c>
      <c r="BN127" s="59" t="e">
        <f>AI127+AJ127+AL127+AK127+AO127+AM127+#REF!+AN127</f>
        <v>#REF!</v>
      </c>
      <c r="BO127" s="59">
        <f t="shared" si="37"/>
        <v>0</v>
      </c>
      <c r="BP127" s="59" t="e">
        <f>L127+#REF!</f>
        <v>#REF!</v>
      </c>
      <c r="BQ127" s="59" t="e">
        <f>#REF!+#REF!+AC127</f>
        <v>#REF!</v>
      </c>
      <c r="BR127" s="59">
        <f t="shared" si="38"/>
        <v>0</v>
      </c>
      <c r="BS127" s="59" t="e">
        <f>#REF!+#REF!+#REF!+#REF!+#REF!+#REF!+#REF!+#REF!+#REF!+#REF!</f>
        <v>#REF!</v>
      </c>
      <c r="BT127" s="59">
        <f t="shared" si="25"/>
        <v>0</v>
      </c>
      <c r="BU127" s="59">
        <f t="shared" si="26"/>
        <v>0</v>
      </c>
      <c r="BV127" s="59">
        <f t="shared" si="27"/>
        <v>0</v>
      </c>
      <c r="BW127" s="59">
        <f t="shared" si="28"/>
        <v>0</v>
      </c>
      <c r="BX127" s="59">
        <f t="shared" si="39"/>
        <v>0</v>
      </c>
      <c r="BZ127" s="59">
        <f t="shared" si="40"/>
        <v>0</v>
      </c>
      <c r="CB127" s="59" t="e">
        <f>AI127+AJ127+AB127+AL127+I127+AK127+#REF!+J127+AD127+AF127+AG127+L127+#REF!+M127+#REF!+#REF!+AO127+#REF!+AE127+AH127+#REF!+AM127+AC127+#REF!+O127+#REF!+AX127+#REF!+AN127+#REF!+#REF!+#REF!+#REF!+AY127+#REF!+K127</f>
        <v>#REF!</v>
      </c>
      <c r="CD127" s="59" t="e">
        <f t="shared" si="31"/>
        <v>#REF!</v>
      </c>
      <c r="CE127" s="59" t="e">
        <f t="shared" si="32"/>
        <v>#REF!</v>
      </c>
      <c r="CF127" s="59">
        <f t="shared" si="41"/>
        <v>1</v>
      </c>
      <c r="CH127" s="59" t="e">
        <f>AI127+AJ127+AL127+I127+AK127+J127+L127+#REF!+AM127+#REF!+AX127+AN127+AY127+K127</f>
        <v>#REF!</v>
      </c>
      <c r="CI127" s="59" t="e">
        <f>#REF!+AD127+AF127+AG127+#REF!+#REF!+AO127+#REF!+AH127+#REF!+AC127+O127+#REF!+#REF!+#REF!+#REF!+#REF!+#REF!+#REF!</f>
        <v>#REF!</v>
      </c>
      <c r="CJ127" s="59">
        <f t="shared" si="42"/>
        <v>1</v>
      </c>
      <c r="CL127" s="59">
        <f t="shared" si="43"/>
        <v>0</v>
      </c>
      <c r="CM127" s="59">
        <f t="shared" si="36"/>
        <v>0</v>
      </c>
    </row>
    <row r="128" spans="1:91" s="59" customFormat="1" ht="14.4" x14ac:dyDescent="0.3">
      <c r="A128" s="60" t="s">
        <v>306</v>
      </c>
      <c r="B128" s="60" t="s">
        <v>399</v>
      </c>
      <c r="C128" s="60" t="s">
        <v>417</v>
      </c>
      <c r="D128" s="60" t="s">
        <v>79</v>
      </c>
      <c r="E128" s="60">
        <v>43.646988</v>
      </c>
      <c r="F128" s="60">
        <v>-79.583586999999994</v>
      </c>
      <c r="G128" s="60">
        <v>10.153144804362919</v>
      </c>
      <c r="H128" s="61">
        <v>43662</v>
      </c>
      <c r="I128" s="20">
        <v>0</v>
      </c>
      <c r="J128" s="20">
        <v>0</v>
      </c>
      <c r="K128" s="20">
        <v>0</v>
      </c>
      <c r="L128" s="20">
        <v>0</v>
      </c>
      <c r="M128" s="20">
        <v>0</v>
      </c>
      <c r="N128" s="20">
        <v>0</v>
      </c>
      <c r="O128" s="20">
        <v>0</v>
      </c>
      <c r="P128" s="20">
        <v>0</v>
      </c>
      <c r="Q128" s="20">
        <v>0</v>
      </c>
      <c r="R128" s="20">
        <v>0</v>
      </c>
      <c r="S128" s="20">
        <v>0</v>
      </c>
      <c r="T128" s="20">
        <v>0</v>
      </c>
      <c r="U128" s="20">
        <v>0</v>
      </c>
      <c r="V128" s="20">
        <v>0</v>
      </c>
      <c r="W128" s="20">
        <v>0</v>
      </c>
      <c r="X128" s="20">
        <v>0</v>
      </c>
      <c r="Y128" s="20">
        <v>0</v>
      </c>
      <c r="Z128" s="20">
        <v>0</v>
      </c>
      <c r="AA128" s="20">
        <v>0</v>
      </c>
      <c r="AB128" s="20">
        <v>0</v>
      </c>
      <c r="AC128" s="20">
        <v>0</v>
      </c>
      <c r="AD128" s="20">
        <v>0</v>
      </c>
      <c r="AE128" s="20">
        <v>0</v>
      </c>
      <c r="AF128" s="20">
        <v>0</v>
      </c>
      <c r="AG128" s="20">
        <v>0</v>
      </c>
      <c r="AH128" s="20">
        <v>0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20">
        <v>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20">
        <v>0</v>
      </c>
      <c r="AW128" s="20">
        <v>0</v>
      </c>
      <c r="AX128" s="20">
        <v>0</v>
      </c>
      <c r="AY128" s="20">
        <v>0</v>
      </c>
      <c r="AZ128" s="73"/>
      <c r="BA128" s="73"/>
      <c r="BB128" s="73"/>
      <c r="BC128" s="73"/>
      <c r="BD128" s="73"/>
      <c r="BE128" s="59">
        <f t="shared" si="22"/>
        <v>0</v>
      </c>
      <c r="BF128" s="59">
        <v>2</v>
      </c>
      <c r="BG128" s="59">
        <v>2</v>
      </c>
      <c r="BH128" s="59">
        <v>4</v>
      </c>
      <c r="BJ128" s="59" t="s">
        <v>197</v>
      </c>
      <c r="BN128" s="59" t="e">
        <f>AI128+AJ128+AL128+AK128+AO128+AM128+#REF!+AN128</f>
        <v>#REF!</v>
      </c>
      <c r="BO128" s="59">
        <f t="shared" si="37"/>
        <v>0</v>
      </c>
      <c r="BP128" s="59" t="e">
        <f>L128+#REF!</f>
        <v>#REF!</v>
      </c>
      <c r="BQ128" s="59" t="e">
        <f>#REF!+#REF!+AC128</f>
        <v>#REF!</v>
      </c>
      <c r="BR128" s="59">
        <f t="shared" si="38"/>
        <v>0</v>
      </c>
      <c r="BS128" s="59" t="e">
        <f>#REF!+#REF!+#REF!+#REF!+#REF!+#REF!+#REF!+#REF!+#REF!+#REF!</f>
        <v>#REF!</v>
      </c>
      <c r="BT128" s="59">
        <f t="shared" si="25"/>
        <v>0</v>
      </c>
      <c r="BU128" s="59">
        <f t="shared" si="26"/>
        <v>0</v>
      </c>
      <c r="BV128" s="59">
        <f t="shared" si="27"/>
        <v>0</v>
      </c>
      <c r="BW128" s="59">
        <f t="shared" si="28"/>
        <v>0</v>
      </c>
      <c r="BX128" s="59">
        <f t="shared" si="39"/>
        <v>0</v>
      </c>
      <c r="BZ128" s="59">
        <f t="shared" si="40"/>
        <v>0</v>
      </c>
      <c r="CB128" s="59" t="e">
        <f>AI128+AJ128+AB128+AL128+I128+AK128+#REF!+J128+AD128+AF128+AG128+L128+#REF!+M128+#REF!+#REF!+AO128+#REF!+AE128+AH128+#REF!+AM128+AC128+#REF!+O128+#REF!+AX128+#REF!+AN128+#REF!+#REF!+#REF!+#REF!+AY128+#REF!+K128</f>
        <v>#REF!</v>
      </c>
      <c r="CD128" s="59" t="e">
        <f t="shared" si="31"/>
        <v>#REF!</v>
      </c>
      <c r="CE128" s="59" t="e">
        <f t="shared" si="32"/>
        <v>#REF!</v>
      </c>
      <c r="CF128" s="59">
        <f t="shared" si="41"/>
        <v>0</v>
      </c>
      <c r="CH128" s="59" t="e">
        <f>AI128+AJ128+AL128+I128+AK128+J128+L128+#REF!+AM128+#REF!+AX128+AN128+AY128+K128</f>
        <v>#REF!</v>
      </c>
      <c r="CI128" s="59" t="e">
        <f>#REF!+AD128+AF128+AG128+#REF!+#REF!+AO128+#REF!+AH128+#REF!+AC128+O128+#REF!+#REF!+#REF!+#REF!+#REF!+#REF!+#REF!</f>
        <v>#REF!</v>
      </c>
      <c r="CJ128" s="59">
        <f t="shared" si="42"/>
        <v>0</v>
      </c>
      <c r="CL128" s="59">
        <f t="shared" si="43"/>
        <v>0</v>
      </c>
      <c r="CM128" s="59">
        <f t="shared" si="36"/>
        <v>0</v>
      </c>
    </row>
    <row r="129" spans="1:91" s="59" customFormat="1" ht="14.4" x14ac:dyDescent="0.3">
      <c r="A129" s="60" t="s">
        <v>305</v>
      </c>
      <c r="B129" s="60" t="s">
        <v>400</v>
      </c>
      <c r="C129" s="60" t="s">
        <v>417</v>
      </c>
      <c r="D129" s="60" t="s">
        <v>79</v>
      </c>
      <c r="E129" s="60">
        <v>43.654606999999999</v>
      </c>
      <c r="F129" s="60">
        <v>-79.607518999999996</v>
      </c>
      <c r="G129" s="60">
        <v>11.328943255042534</v>
      </c>
      <c r="H129" s="61">
        <v>43662</v>
      </c>
      <c r="I129" s="20">
        <v>0</v>
      </c>
      <c r="J129" s="20">
        <v>0</v>
      </c>
      <c r="K129" s="20">
        <v>0</v>
      </c>
      <c r="L129" s="20">
        <v>0</v>
      </c>
      <c r="M129" s="20">
        <v>0</v>
      </c>
      <c r="N129" s="20">
        <v>0</v>
      </c>
      <c r="O129" s="20">
        <v>0</v>
      </c>
      <c r="P129" s="20">
        <v>0</v>
      </c>
      <c r="Q129" s="20">
        <v>0</v>
      </c>
      <c r="R129" s="20">
        <v>0</v>
      </c>
      <c r="S129" s="20">
        <v>0</v>
      </c>
      <c r="T129" s="20">
        <v>0</v>
      </c>
      <c r="U129" s="20">
        <v>0</v>
      </c>
      <c r="V129" s="20">
        <v>0</v>
      </c>
      <c r="W129" s="20">
        <v>0</v>
      </c>
      <c r="X129" s="20">
        <v>0</v>
      </c>
      <c r="Y129" s="20">
        <v>0</v>
      </c>
      <c r="Z129" s="20">
        <v>0</v>
      </c>
      <c r="AA129" s="20">
        <v>0</v>
      </c>
      <c r="AB129" s="20">
        <v>0</v>
      </c>
      <c r="AC129" s="20">
        <v>0</v>
      </c>
      <c r="AD129" s="20">
        <v>0</v>
      </c>
      <c r="AE129" s="20">
        <v>0</v>
      </c>
      <c r="AF129" s="20">
        <v>0</v>
      </c>
      <c r="AG129" s="20">
        <v>0</v>
      </c>
      <c r="AH129" s="20"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20">
        <v>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20">
        <v>0</v>
      </c>
      <c r="AW129" s="20">
        <v>0</v>
      </c>
      <c r="AX129" s="20">
        <v>0</v>
      </c>
      <c r="AY129" s="20">
        <v>0</v>
      </c>
      <c r="AZ129" s="73"/>
      <c r="BA129" s="73"/>
      <c r="BB129" s="73"/>
      <c r="BC129" s="73"/>
      <c r="BD129" s="73"/>
      <c r="BE129" s="59">
        <f t="shared" si="22"/>
        <v>0</v>
      </c>
      <c r="BF129" s="59">
        <v>4</v>
      </c>
      <c r="BG129" s="59">
        <v>0</v>
      </c>
      <c r="BH129" s="59">
        <v>4</v>
      </c>
      <c r="BJ129" s="59" t="s">
        <v>198</v>
      </c>
      <c r="BN129" s="59" t="e">
        <f>AI129+AJ129+AL129+AK129+AO129+AM129+#REF!+AN129</f>
        <v>#REF!</v>
      </c>
      <c r="BO129" s="59">
        <f t="shared" si="37"/>
        <v>0</v>
      </c>
      <c r="BP129" s="59" t="e">
        <f>L129+#REF!</f>
        <v>#REF!</v>
      </c>
      <c r="BQ129" s="59" t="e">
        <f>#REF!+#REF!+AC129</f>
        <v>#REF!</v>
      </c>
      <c r="BR129" s="59">
        <f t="shared" si="38"/>
        <v>0</v>
      </c>
      <c r="BS129" s="59" t="e">
        <f>#REF!+#REF!+#REF!+#REF!+#REF!+#REF!+#REF!+#REF!+#REF!+#REF!</f>
        <v>#REF!</v>
      </c>
      <c r="BT129" s="59">
        <f t="shared" si="25"/>
        <v>0</v>
      </c>
      <c r="BU129" s="59">
        <f t="shared" si="26"/>
        <v>0</v>
      </c>
      <c r="BV129" s="59">
        <f t="shared" si="27"/>
        <v>0</v>
      </c>
      <c r="BW129" s="59">
        <f t="shared" si="28"/>
        <v>0</v>
      </c>
      <c r="BX129" s="59">
        <f t="shared" si="39"/>
        <v>0</v>
      </c>
      <c r="BZ129" s="59">
        <f t="shared" si="40"/>
        <v>0</v>
      </c>
      <c r="CB129" s="59" t="e">
        <f>AI129+AJ129+AB129+AL129+I129+AK129+#REF!+J129+AD129+AF129+AG129+L129+#REF!+M129+#REF!+#REF!+AO129+#REF!+AE129+AH129+#REF!+AM129+AC129+#REF!+O129+#REF!+AX129+#REF!+AN129+#REF!+#REF!+#REF!+#REF!+AY129+#REF!+K129</f>
        <v>#REF!</v>
      </c>
      <c r="CD129" s="59" t="e">
        <f t="shared" si="31"/>
        <v>#REF!</v>
      </c>
      <c r="CE129" s="59" t="e">
        <f t="shared" si="32"/>
        <v>#REF!</v>
      </c>
      <c r="CF129" s="59">
        <f t="shared" si="41"/>
        <v>0</v>
      </c>
      <c r="CH129" s="59" t="e">
        <f>AI129+AJ129+AL129+I129+AK129+J129+L129+#REF!+AM129+#REF!+AX129+AN129+AY129+K129</f>
        <v>#REF!</v>
      </c>
      <c r="CI129" s="59" t="e">
        <f>#REF!+AD129+AF129+AG129+#REF!+#REF!+AO129+#REF!+AH129+#REF!+AC129+O129+#REF!+#REF!+#REF!+#REF!+#REF!+#REF!+#REF!</f>
        <v>#REF!</v>
      </c>
      <c r="CJ129" s="59">
        <f t="shared" si="42"/>
        <v>0</v>
      </c>
      <c r="CL129" s="59">
        <f t="shared" si="43"/>
        <v>0</v>
      </c>
      <c r="CM129" s="59">
        <f t="shared" si="36"/>
        <v>0</v>
      </c>
    </row>
    <row r="130" spans="1:91" s="59" customFormat="1" ht="14.4" x14ac:dyDescent="0.3">
      <c r="A130" s="60" t="s">
        <v>305</v>
      </c>
      <c r="B130" s="60" t="s">
        <v>400</v>
      </c>
      <c r="C130" s="60" t="s">
        <v>417</v>
      </c>
      <c r="D130" s="60" t="s">
        <v>82</v>
      </c>
      <c r="E130" s="60">
        <v>43.654606999999999</v>
      </c>
      <c r="F130" s="60">
        <v>-79.607518999999996</v>
      </c>
      <c r="G130" s="60">
        <v>11.328943255042534</v>
      </c>
      <c r="H130" s="61">
        <v>43662</v>
      </c>
      <c r="I130" s="20">
        <v>0</v>
      </c>
      <c r="J130" s="20">
        <v>0</v>
      </c>
      <c r="K130" s="20">
        <v>0</v>
      </c>
      <c r="L130" s="20">
        <v>0</v>
      </c>
      <c r="M130" s="20">
        <v>0</v>
      </c>
      <c r="N130" s="20">
        <v>0</v>
      </c>
      <c r="O130" s="20">
        <v>0</v>
      </c>
      <c r="P130" s="20">
        <v>0</v>
      </c>
      <c r="Q130" s="20">
        <v>0</v>
      </c>
      <c r="R130" s="20">
        <v>0</v>
      </c>
      <c r="S130" s="20">
        <v>0</v>
      </c>
      <c r="T130" s="20">
        <v>0</v>
      </c>
      <c r="U130" s="20">
        <v>0</v>
      </c>
      <c r="V130" s="20">
        <v>0</v>
      </c>
      <c r="W130" s="20">
        <v>0</v>
      </c>
      <c r="X130" s="20">
        <v>0</v>
      </c>
      <c r="Y130" s="20">
        <v>0</v>
      </c>
      <c r="Z130" s="20">
        <v>0</v>
      </c>
      <c r="AA130" s="20">
        <v>0</v>
      </c>
      <c r="AB130" s="20">
        <v>0</v>
      </c>
      <c r="AC130" s="20">
        <v>0</v>
      </c>
      <c r="AD130" s="20">
        <v>0</v>
      </c>
      <c r="AE130" s="20">
        <v>0</v>
      </c>
      <c r="AF130" s="20">
        <v>0</v>
      </c>
      <c r="AG130" s="20">
        <v>0</v>
      </c>
      <c r="AH130" s="20">
        <v>0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20">
        <v>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20">
        <v>0</v>
      </c>
      <c r="AW130" s="20">
        <v>0</v>
      </c>
      <c r="AX130" s="20">
        <v>0</v>
      </c>
      <c r="AY130" s="20">
        <v>0</v>
      </c>
      <c r="AZ130" s="73"/>
      <c r="BA130" s="73"/>
      <c r="BB130" s="73"/>
      <c r="BC130" s="73"/>
      <c r="BD130" s="73"/>
      <c r="BE130" s="59">
        <f t="shared" si="22"/>
        <v>0</v>
      </c>
      <c r="BF130" s="59">
        <v>6</v>
      </c>
      <c r="BG130" s="59">
        <v>0</v>
      </c>
      <c r="BH130" s="59">
        <v>6</v>
      </c>
      <c r="BJ130" s="59" t="s">
        <v>199</v>
      </c>
      <c r="BN130" s="59" t="e">
        <f>AI130+AJ130+AL130+AK130+AO130+AM130+#REF!+AN130</f>
        <v>#REF!</v>
      </c>
      <c r="BO130" s="59">
        <f t="shared" si="37"/>
        <v>0</v>
      </c>
      <c r="BP130" s="59" t="e">
        <f>L130+#REF!</f>
        <v>#REF!</v>
      </c>
      <c r="BQ130" s="59" t="e">
        <f>#REF!+#REF!+AC130</f>
        <v>#REF!</v>
      </c>
      <c r="BR130" s="59">
        <f t="shared" si="38"/>
        <v>0</v>
      </c>
      <c r="BS130" s="59" t="e">
        <f>#REF!+#REF!+#REF!+#REF!+#REF!+#REF!+#REF!+#REF!+#REF!+#REF!</f>
        <v>#REF!</v>
      </c>
      <c r="BT130" s="59">
        <f t="shared" si="25"/>
        <v>0</v>
      </c>
      <c r="BU130" s="59">
        <f t="shared" si="26"/>
        <v>0</v>
      </c>
      <c r="BV130" s="59">
        <f t="shared" si="27"/>
        <v>0</v>
      </c>
      <c r="BW130" s="59">
        <f t="shared" si="28"/>
        <v>0</v>
      </c>
      <c r="BX130" s="59">
        <f t="shared" si="39"/>
        <v>0</v>
      </c>
      <c r="BZ130" s="59">
        <f t="shared" si="40"/>
        <v>0</v>
      </c>
      <c r="CB130" s="59" t="e">
        <f>AI130+AJ130+AB130+AL130+I130+AK130+#REF!+J130+AD130+AF130+AG130+L130+#REF!+M130+#REF!+#REF!+AO130+#REF!+AE130+AH130+#REF!+AM130+AC130+#REF!+O130+#REF!+AX130+#REF!+AN130+#REF!+#REF!+#REF!+#REF!+AY130+#REF!+K130</f>
        <v>#REF!</v>
      </c>
      <c r="CD130" s="59" t="e">
        <f t="shared" si="31"/>
        <v>#REF!</v>
      </c>
      <c r="CE130" s="59" t="e">
        <f t="shared" si="32"/>
        <v>#REF!</v>
      </c>
      <c r="CF130" s="59">
        <f t="shared" si="41"/>
        <v>0</v>
      </c>
      <c r="CH130" s="59" t="e">
        <f>AI130+AJ130+AL130+I130+AK130+J130+L130+#REF!+AM130+#REF!+AX130+AN130+AY130+K130</f>
        <v>#REF!</v>
      </c>
      <c r="CI130" s="59" t="e">
        <f>#REF!+AD130+AF130+AG130+#REF!+#REF!+AO130+#REF!+AH130+#REF!+AC130+O130+#REF!+#REF!+#REF!+#REF!+#REF!+#REF!+#REF!</f>
        <v>#REF!</v>
      </c>
      <c r="CJ130" s="59">
        <f t="shared" si="42"/>
        <v>0</v>
      </c>
      <c r="CL130" s="59">
        <f t="shared" si="43"/>
        <v>0</v>
      </c>
      <c r="CM130" s="59">
        <f t="shared" si="36"/>
        <v>0</v>
      </c>
    </row>
    <row r="131" spans="1:91" s="59" customFormat="1" ht="14.4" x14ac:dyDescent="0.3">
      <c r="A131" s="60" t="s">
        <v>305</v>
      </c>
      <c r="B131" s="60" t="s">
        <v>400</v>
      </c>
      <c r="C131" s="60" t="s">
        <v>417</v>
      </c>
      <c r="D131" s="60" t="s">
        <v>83</v>
      </c>
      <c r="E131" s="60">
        <v>43.654606999999999</v>
      </c>
      <c r="F131" s="60">
        <v>-79.607518999999996</v>
      </c>
      <c r="G131" s="60">
        <v>11.328943255042534</v>
      </c>
      <c r="H131" s="61">
        <v>43662</v>
      </c>
      <c r="I131" s="20">
        <v>0</v>
      </c>
      <c r="J131" s="20">
        <v>0</v>
      </c>
      <c r="K131" s="20">
        <v>0</v>
      </c>
      <c r="L131" s="20">
        <v>0</v>
      </c>
      <c r="M131" s="20">
        <v>0</v>
      </c>
      <c r="N131" s="20">
        <v>0</v>
      </c>
      <c r="O131" s="20">
        <v>0</v>
      </c>
      <c r="P131" s="20">
        <v>0</v>
      </c>
      <c r="Q131" s="20">
        <v>0</v>
      </c>
      <c r="R131" s="20">
        <v>0</v>
      </c>
      <c r="S131" s="20">
        <v>0</v>
      </c>
      <c r="T131" s="20">
        <v>0</v>
      </c>
      <c r="U131" s="20">
        <v>0</v>
      </c>
      <c r="V131" s="20">
        <v>0</v>
      </c>
      <c r="W131" s="20">
        <v>0</v>
      </c>
      <c r="X131" s="20">
        <v>0</v>
      </c>
      <c r="Y131" s="20">
        <v>0</v>
      </c>
      <c r="Z131" s="20">
        <v>0</v>
      </c>
      <c r="AA131" s="20">
        <v>0</v>
      </c>
      <c r="AB131" s="20">
        <v>0</v>
      </c>
      <c r="AC131" s="20">
        <v>0</v>
      </c>
      <c r="AD131" s="20">
        <v>0</v>
      </c>
      <c r="AE131" s="20">
        <v>0</v>
      </c>
      <c r="AF131" s="20">
        <v>0</v>
      </c>
      <c r="AG131" s="20">
        <v>0</v>
      </c>
      <c r="AH131" s="20">
        <v>0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20">
        <v>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20">
        <v>0</v>
      </c>
      <c r="AW131" s="20">
        <v>0</v>
      </c>
      <c r="AX131" s="20">
        <v>0</v>
      </c>
      <c r="AY131" s="20">
        <v>0</v>
      </c>
      <c r="AZ131" s="73"/>
      <c r="BA131" s="73"/>
      <c r="BB131" s="73"/>
      <c r="BC131" s="73"/>
      <c r="BD131" s="73"/>
      <c r="BE131" s="59">
        <f t="shared" si="22"/>
        <v>0</v>
      </c>
      <c r="BF131" s="59">
        <v>4</v>
      </c>
      <c r="BG131" s="59">
        <v>0</v>
      </c>
      <c r="BH131" s="59">
        <v>4</v>
      </c>
      <c r="BJ131" s="59" t="s">
        <v>201</v>
      </c>
      <c r="BN131" s="59" t="e">
        <f>AI131+AJ131+AL131+AK131+AO131+AM131+#REF!+AN131</f>
        <v>#REF!</v>
      </c>
      <c r="BO131" s="59">
        <f t="shared" si="37"/>
        <v>0</v>
      </c>
      <c r="BP131" s="59" t="e">
        <f>L131+#REF!</f>
        <v>#REF!</v>
      </c>
      <c r="BQ131" s="59" t="e">
        <f>#REF!+#REF!+AC131</f>
        <v>#REF!</v>
      </c>
      <c r="BR131" s="59">
        <f t="shared" si="38"/>
        <v>0</v>
      </c>
      <c r="BS131" s="59" t="e">
        <f>#REF!+#REF!+#REF!+#REF!+#REF!+#REF!+#REF!+#REF!+#REF!+#REF!</f>
        <v>#REF!</v>
      </c>
      <c r="BT131" s="59">
        <f t="shared" si="25"/>
        <v>0</v>
      </c>
      <c r="BU131" s="59">
        <f t="shared" si="26"/>
        <v>0</v>
      </c>
      <c r="BV131" s="59">
        <f t="shared" si="27"/>
        <v>0</v>
      </c>
      <c r="BW131" s="59">
        <f t="shared" si="28"/>
        <v>0</v>
      </c>
      <c r="BX131" s="59">
        <f t="shared" si="39"/>
        <v>0</v>
      </c>
      <c r="BZ131" s="59">
        <f t="shared" si="40"/>
        <v>0</v>
      </c>
      <c r="CB131" s="59" t="e">
        <f>AI131+AJ131+AB131+AL131+I131+AK131+#REF!+J131+AD131+AF131+AG131+L131+#REF!+M131+#REF!+#REF!+AO131+#REF!+AE131+AH131+#REF!+AM131+AC131+#REF!+O131+#REF!+AX131+#REF!+AN131+#REF!+#REF!+#REF!+#REF!+AY131+#REF!+K131</f>
        <v>#REF!</v>
      </c>
      <c r="CD131" s="59" t="e">
        <f t="shared" si="31"/>
        <v>#REF!</v>
      </c>
      <c r="CE131" s="59" t="e">
        <f t="shared" si="32"/>
        <v>#REF!</v>
      </c>
      <c r="CF131" s="59">
        <f t="shared" si="41"/>
        <v>0</v>
      </c>
      <c r="CH131" s="59" t="e">
        <f>AI131+AJ131+AL131+I131+AK131+J131+L131+#REF!+AM131+#REF!+AX131+AN131+AY131+K131</f>
        <v>#REF!</v>
      </c>
      <c r="CI131" s="59" t="e">
        <f>#REF!+AD131+AF131+AG131+#REF!+#REF!+AO131+#REF!+AH131+#REF!+AC131+O131+#REF!+#REF!+#REF!+#REF!+#REF!+#REF!+#REF!</f>
        <v>#REF!</v>
      </c>
      <c r="CJ131" s="59">
        <f t="shared" si="42"/>
        <v>0</v>
      </c>
      <c r="CL131" s="59">
        <f t="shared" si="43"/>
        <v>0</v>
      </c>
      <c r="CM131" s="59">
        <f t="shared" si="36"/>
        <v>0</v>
      </c>
    </row>
    <row r="132" spans="1:91" s="59" customFormat="1" ht="14.4" x14ac:dyDescent="0.3">
      <c r="A132" s="60" t="s">
        <v>307</v>
      </c>
      <c r="B132" s="60" t="s">
        <v>401</v>
      </c>
      <c r="C132" s="60" t="s">
        <v>417</v>
      </c>
      <c r="D132" s="60" t="s">
        <v>79</v>
      </c>
      <c r="E132" s="60">
        <v>43.651476000000002</v>
      </c>
      <c r="F132" s="60">
        <v>-79.617875999999995</v>
      </c>
      <c r="G132" s="60">
        <v>11.85110791727271</v>
      </c>
      <c r="H132" s="61">
        <v>43664</v>
      </c>
      <c r="I132" s="20">
        <v>0</v>
      </c>
      <c r="J132" s="20">
        <v>0</v>
      </c>
      <c r="K132" s="20">
        <v>0</v>
      </c>
      <c r="L132" s="20">
        <v>0</v>
      </c>
      <c r="M132" s="20">
        <v>0</v>
      </c>
      <c r="N132" s="20">
        <v>0</v>
      </c>
      <c r="O132" s="20">
        <v>0</v>
      </c>
      <c r="P132" s="20">
        <v>0</v>
      </c>
      <c r="Q132" s="20">
        <v>0</v>
      </c>
      <c r="R132" s="20">
        <v>0</v>
      </c>
      <c r="S132" s="20">
        <v>0</v>
      </c>
      <c r="T132" s="20">
        <v>0</v>
      </c>
      <c r="U132" s="20">
        <v>0</v>
      </c>
      <c r="V132" s="20">
        <v>0</v>
      </c>
      <c r="W132" s="20">
        <v>0</v>
      </c>
      <c r="X132" s="20">
        <v>1</v>
      </c>
      <c r="Y132" s="20">
        <v>0</v>
      </c>
      <c r="Z132" s="20">
        <v>0</v>
      </c>
      <c r="AA132" s="20">
        <v>0</v>
      </c>
      <c r="AB132" s="20">
        <v>0</v>
      </c>
      <c r="AC132" s="20">
        <v>0</v>
      </c>
      <c r="AD132" s="20">
        <v>0</v>
      </c>
      <c r="AE132" s="20">
        <v>0</v>
      </c>
      <c r="AF132" s="20">
        <v>0</v>
      </c>
      <c r="AG132" s="20">
        <v>0</v>
      </c>
      <c r="AH132" s="20">
        <v>0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20">
        <v>0</v>
      </c>
      <c r="AO132" s="20">
        <v>0</v>
      </c>
      <c r="AP132" s="20">
        <v>0</v>
      </c>
      <c r="AQ132" s="20">
        <v>0</v>
      </c>
      <c r="AR132" s="20">
        <v>0</v>
      </c>
      <c r="AS132" s="20">
        <v>0</v>
      </c>
      <c r="AT132" s="20">
        <v>0</v>
      </c>
      <c r="AU132" s="20">
        <v>0</v>
      </c>
      <c r="AV132" s="20">
        <v>0</v>
      </c>
      <c r="AW132" s="20">
        <v>1</v>
      </c>
      <c r="AX132" s="20">
        <v>0</v>
      </c>
      <c r="AY132" s="20">
        <v>0</v>
      </c>
      <c r="AZ132" s="73"/>
      <c r="BA132" s="73"/>
      <c r="BB132" s="73"/>
      <c r="BC132" s="73"/>
      <c r="BD132" s="73"/>
      <c r="BE132" s="59">
        <f t="shared" si="22"/>
        <v>2</v>
      </c>
      <c r="BF132" s="59">
        <v>4</v>
      </c>
      <c r="BG132" s="59">
        <v>1</v>
      </c>
      <c r="BH132" s="59">
        <v>7</v>
      </c>
      <c r="BJ132" s="59" t="s">
        <v>201</v>
      </c>
      <c r="BN132" s="59" t="e">
        <f>AI132+AJ132+AL132+AK132+AO132+AM132+#REF!+AN132</f>
        <v>#REF!</v>
      </c>
      <c r="BO132" s="59">
        <f t="shared" si="37"/>
        <v>0</v>
      </c>
      <c r="BP132" s="59" t="e">
        <f>L132+#REF!</f>
        <v>#REF!</v>
      </c>
      <c r="BQ132" s="59" t="e">
        <f>#REF!+#REF!+AC132</f>
        <v>#REF!</v>
      </c>
      <c r="BR132" s="59">
        <f t="shared" si="38"/>
        <v>0</v>
      </c>
      <c r="BS132" s="59" t="e">
        <f>#REF!+#REF!+#REF!+#REF!+#REF!+#REF!+#REF!+#REF!+#REF!+#REF!</f>
        <v>#REF!</v>
      </c>
      <c r="BT132" s="59">
        <f t="shared" si="25"/>
        <v>0</v>
      </c>
      <c r="BU132" s="59">
        <f t="shared" si="26"/>
        <v>0</v>
      </c>
      <c r="BV132" s="59">
        <f t="shared" si="27"/>
        <v>0</v>
      </c>
      <c r="BW132" s="59">
        <f t="shared" si="28"/>
        <v>0</v>
      </c>
      <c r="BX132" s="59">
        <f t="shared" si="39"/>
        <v>0</v>
      </c>
      <c r="BZ132" s="59">
        <f t="shared" si="40"/>
        <v>1</v>
      </c>
      <c r="CB132" s="59" t="e">
        <f>AI132+AJ132+AB132+AL132+I132+AK132+#REF!+J132+AD132+AF132+AG132+L132+#REF!+M132+#REF!+#REF!+AO132+#REF!+AE132+AH132+#REF!+AM132+AC132+#REF!+O132+#REF!+AX132+#REF!+AN132+#REF!+#REF!+#REF!+#REF!+AY132+#REF!+K132</f>
        <v>#REF!</v>
      </c>
      <c r="CD132" s="59" t="e">
        <f t="shared" si="31"/>
        <v>#REF!</v>
      </c>
      <c r="CE132" s="59" t="e">
        <f t="shared" si="32"/>
        <v>#REF!</v>
      </c>
      <c r="CF132" s="59">
        <f t="shared" si="41"/>
        <v>1</v>
      </c>
      <c r="CH132" s="59" t="e">
        <f>AI132+AJ132+AL132+I132+AK132+J132+L132+#REF!+AM132+#REF!+AX132+AN132+AY132+K132</f>
        <v>#REF!</v>
      </c>
      <c r="CI132" s="59" t="e">
        <f>#REF!+AD132+AF132+AG132+#REF!+#REF!+AO132+#REF!+AH132+#REF!+AC132+O132+#REF!+#REF!+#REF!+#REF!+#REF!+#REF!+#REF!</f>
        <v>#REF!</v>
      </c>
      <c r="CJ132" s="59">
        <f t="shared" si="42"/>
        <v>0</v>
      </c>
      <c r="CL132" s="59">
        <f t="shared" si="43"/>
        <v>1</v>
      </c>
      <c r="CM132" s="59">
        <f t="shared" si="36"/>
        <v>0</v>
      </c>
    </row>
    <row r="133" spans="1:91" s="59" customFormat="1" ht="14.4" x14ac:dyDescent="0.3">
      <c r="A133" s="60" t="s">
        <v>307</v>
      </c>
      <c r="B133" s="60" t="s">
        <v>401</v>
      </c>
      <c r="C133" s="60" t="s">
        <v>417</v>
      </c>
      <c r="D133" s="60" t="s">
        <v>82</v>
      </c>
      <c r="E133" s="60">
        <v>43.651476000000002</v>
      </c>
      <c r="F133" s="60">
        <v>-79.617875999999995</v>
      </c>
      <c r="G133" s="60">
        <v>11.85110791727271</v>
      </c>
      <c r="H133" s="61">
        <v>43664</v>
      </c>
      <c r="I133" s="20">
        <v>0</v>
      </c>
      <c r="J133" s="20">
        <v>0</v>
      </c>
      <c r="K133" s="20">
        <v>0</v>
      </c>
      <c r="L133" s="20">
        <v>0</v>
      </c>
      <c r="M133" s="20">
        <v>0</v>
      </c>
      <c r="N133" s="20">
        <v>0</v>
      </c>
      <c r="O133" s="20">
        <v>0</v>
      </c>
      <c r="P133" s="20">
        <v>0</v>
      </c>
      <c r="Q133" s="20">
        <v>0</v>
      </c>
      <c r="R133" s="20">
        <v>0</v>
      </c>
      <c r="S133" s="20">
        <v>0</v>
      </c>
      <c r="T133" s="20">
        <v>0</v>
      </c>
      <c r="U133" s="20">
        <v>0</v>
      </c>
      <c r="V133" s="20">
        <v>0</v>
      </c>
      <c r="W133" s="20">
        <v>0</v>
      </c>
      <c r="X133" s="20">
        <v>0</v>
      </c>
      <c r="Y133" s="20">
        <v>0</v>
      </c>
      <c r="Z133" s="20">
        <v>0</v>
      </c>
      <c r="AA133" s="20">
        <v>0</v>
      </c>
      <c r="AB133" s="20">
        <v>0</v>
      </c>
      <c r="AC133" s="20">
        <v>0</v>
      </c>
      <c r="AD133" s="20">
        <v>0</v>
      </c>
      <c r="AE133" s="20">
        <v>0</v>
      </c>
      <c r="AF133" s="20">
        <v>0</v>
      </c>
      <c r="AG133" s="20">
        <v>0</v>
      </c>
      <c r="AH133" s="20">
        <v>0</v>
      </c>
      <c r="AI133" s="20">
        <v>0</v>
      </c>
      <c r="AJ133" s="20">
        <v>0</v>
      </c>
      <c r="AK133" s="20">
        <v>0</v>
      </c>
      <c r="AL133" s="20">
        <v>1</v>
      </c>
      <c r="AM133" s="20">
        <v>0</v>
      </c>
      <c r="AN133" s="20">
        <v>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20">
        <v>0</v>
      </c>
      <c r="AW133" s="20">
        <v>0</v>
      </c>
      <c r="AX133" s="20">
        <v>0</v>
      </c>
      <c r="AY133" s="20">
        <v>0</v>
      </c>
      <c r="AZ133" s="73"/>
      <c r="BA133" s="73"/>
      <c r="BB133" s="73"/>
      <c r="BC133" s="73"/>
      <c r="BD133" s="73"/>
      <c r="BE133" s="59">
        <f t="shared" ref="BE133:BE156" si="44">BH133-SUM(BF133:BG133)</f>
        <v>1</v>
      </c>
      <c r="BF133" s="59">
        <v>7</v>
      </c>
      <c r="BG133" s="59">
        <v>0</v>
      </c>
      <c r="BH133" s="59">
        <v>8</v>
      </c>
      <c r="BJ133" s="59" t="s">
        <v>202</v>
      </c>
      <c r="BN133" s="59" t="e">
        <f>AI133+AJ133+AL133+AK133+AO133+AM133+#REF!+AN133</f>
        <v>#REF!</v>
      </c>
      <c r="BO133" s="59">
        <f t="shared" ref="BO133:BO165" si="45" xml:space="preserve"> AD133+AE133</f>
        <v>0</v>
      </c>
      <c r="BP133" s="59" t="e">
        <f>L133+#REF!</f>
        <v>#REF!</v>
      </c>
      <c r="BQ133" s="59" t="e">
        <f>#REF!+#REF!+AC133</f>
        <v>#REF!</v>
      </c>
      <c r="BR133" s="59">
        <f t="shared" ref="BR133:BR165" si="46">I133+J133+K133</f>
        <v>0</v>
      </c>
      <c r="BS133" s="59" t="e">
        <f>#REF!+#REF!+#REF!+#REF!+#REF!+#REF!+#REF!+#REF!+#REF!+#REF!</f>
        <v>#REF!</v>
      </c>
      <c r="BT133" s="59">
        <f t="shared" ref="BT133:BT165" si="47" xml:space="preserve"> AP133+AU133+AT133</f>
        <v>0</v>
      </c>
      <c r="BU133" s="59">
        <f t="shared" ref="BU133:BU165" si="48" xml:space="preserve"> AS133+AR133</f>
        <v>0</v>
      </c>
      <c r="BV133" s="59">
        <f t="shared" ref="BV133:BV165" si="49">AQ133+AR133+AS133</f>
        <v>0</v>
      </c>
      <c r="BW133" s="59">
        <f t="shared" ref="BW133:BW165" si="50">BT133+BV133</f>
        <v>0</v>
      </c>
      <c r="BX133" s="59">
        <f t="shared" ref="BX133:BX165" si="51">AF133+AG133+AH133</f>
        <v>0</v>
      </c>
      <c r="BZ133" s="59">
        <f t="shared" ref="BZ133:BZ165" si="52">SUM(AI133:AW133)</f>
        <v>1</v>
      </c>
      <c r="CB133" s="59" t="e">
        <f>AI133+AJ133+AB133+AL133+I133+AK133+#REF!+J133+AD133+AF133+AG133+L133+#REF!+M133+#REF!+#REF!+AO133+#REF!+AE133+AH133+#REF!+AM133+AC133+#REF!+O133+#REF!+AX133+#REF!+AN133+#REF!+#REF!+#REF!+#REF!+AY133+#REF!+K133</f>
        <v>#REF!</v>
      </c>
      <c r="CD133" s="59" t="e">
        <f t="shared" ref="CD133:CD165" si="53">CH133+AV133+AP133+AU133</f>
        <v>#REF!</v>
      </c>
      <c r="CE133" s="59" t="e">
        <f t="shared" ref="CE133:CE165" si="54">CI133+AS133+AT133+AR133</f>
        <v>#REF!</v>
      </c>
      <c r="CF133" s="59">
        <f t="shared" ref="CF133:CF165" si="55">CJ133+AQ133+M133+AW133+N133</f>
        <v>0</v>
      </c>
      <c r="CH133" s="59" t="e">
        <f>AI133+AJ133+AL133+I133+AK133+J133+L133+#REF!+AM133+#REF!+AX133+AN133+AY133+K133</f>
        <v>#REF!</v>
      </c>
      <c r="CI133" s="59" t="e">
        <f>#REF!+AD133+AF133+AG133+#REF!+#REF!+AO133+#REF!+AH133+#REF!+AC133+O133+#REF!+#REF!+#REF!+#REF!+#REF!+#REF!+#REF!</f>
        <v>#REF!</v>
      </c>
      <c r="CJ133" s="59">
        <f t="shared" ref="CJ133:CJ165" si="56">AB133+AE133</f>
        <v>0</v>
      </c>
      <c r="CL133" s="59">
        <f t="shared" ref="CL133:CL165" si="57" xml:space="preserve"> COUNTIF(BN133:BX133, "&gt;0") + COUNTIF(AR133, "&gt;0") + COUNTIF(N133, "&gt;0") + COUNTIF(AW133, "&gt;0") + COUNTIF(AV133, "&gt;0") + COUNTIF(AS133, "&gt;0") + COUNTIF(AQ133,"&gt;0") + COUNTIF(AX133,"&gt;0") + COUNTIF(AU133,"&gt;0") + COUNTIF(AT133,"&gt;0") + COUNTIF(AP133,"&gt;0") + COUNTIF(AY133,"&gt;0") + COUNTIF(O133,"&gt;0") + COUNTIF(M133, "&gt;0")</f>
        <v>0</v>
      </c>
      <c r="CM133" s="59">
        <f t="shared" ref="CM133:CM165" si="58" xml:space="preserve"> COUNTIF(BN133:BX133, "&gt;0")</f>
        <v>0</v>
      </c>
    </row>
    <row r="134" spans="1:91" s="59" customFormat="1" ht="14.4" x14ac:dyDescent="0.3">
      <c r="A134" s="60" t="s">
        <v>307</v>
      </c>
      <c r="B134" s="60" t="s">
        <v>401</v>
      </c>
      <c r="C134" s="60" t="s">
        <v>417</v>
      </c>
      <c r="D134" s="60" t="s">
        <v>83</v>
      </c>
      <c r="E134" s="60">
        <v>43.651476000000002</v>
      </c>
      <c r="F134" s="60">
        <v>-79.617875999999995</v>
      </c>
      <c r="G134" s="60">
        <v>11.85110791727271</v>
      </c>
      <c r="H134" s="61">
        <v>43664</v>
      </c>
      <c r="I134" s="20">
        <v>0</v>
      </c>
      <c r="J134" s="20">
        <v>0</v>
      </c>
      <c r="K134" s="20">
        <v>0</v>
      </c>
      <c r="L134" s="20">
        <v>0</v>
      </c>
      <c r="M134" s="20">
        <v>0</v>
      </c>
      <c r="N134" s="20">
        <v>0</v>
      </c>
      <c r="O134" s="20">
        <v>0</v>
      </c>
      <c r="P134" s="20">
        <v>0</v>
      </c>
      <c r="Q134" s="20">
        <v>0</v>
      </c>
      <c r="R134" s="20">
        <v>0</v>
      </c>
      <c r="S134" s="20">
        <v>0</v>
      </c>
      <c r="T134" s="20">
        <v>0</v>
      </c>
      <c r="U134" s="20">
        <v>0</v>
      </c>
      <c r="V134" s="20">
        <v>0</v>
      </c>
      <c r="W134" s="20">
        <v>0</v>
      </c>
      <c r="X134" s="20">
        <v>1</v>
      </c>
      <c r="Y134" s="20">
        <v>0</v>
      </c>
      <c r="Z134" s="20">
        <v>0</v>
      </c>
      <c r="AA134" s="20">
        <v>0</v>
      </c>
      <c r="AB134" s="20">
        <v>0</v>
      </c>
      <c r="AC134" s="20">
        <v>0</v>
      </c>
      <c r="AD134" s="20">
        <v>0</v>
      </c>
      <c r="AE134" s="20">
        <v>0</v>
      </c>
      <c r="AF134" s="20">
        <v>0</v>
      </c>
      <c r="AG134" s="20">
        <v>0</v>
      </c>
      <c r="AH134" s="20">
        <v>0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20">
        <v>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20">
        <v>5</v>
      </c>
      <c r="AW134" s="20">
        <v>0</v>
      </c>
      <c r="AX134" s="20">
        <v>0</v>
      </c>
      <c r="AY134" s="20">
        <v>0</v>
      </c>
      <c r="AZ134" s="73"/>
      <c r="BA134" s="73"/>
      <c r="BB134" s="73"/>
      <c r="BC134" s="73"/>
      <c r="BD134" s="73"/>
      <c r="BE134" s="59">
        <f t="shared" si="44"/>
        <v>0</v>
      </c>
      <c r="BF134" s="59">
        <v>3</v>
      </c>
      <c r="BG134" s="59">
        <v>3</v>
      </c>
      <c r="BH134" s="59">
        <v>6</v>
      </c>
      <c r="BJ134" s="59" t="s">
        <v>204</v>
      </c>
      <c r="BN134" s="59" t="e">
        <f>AI134+AJ134+AL134+AK134+AO134+AM134+#REF!+AN134</f>
        <v>#REF!</v>
      </c>
      <c r="BO134" s="59">
        <f t="shared" si="45"/>
        <v>0</v>
      </c>
      <c r="BP134" s="59" t="e">
        <f>L134+#REF!</f>
        <v>#REF!</v>
      </c>
      <c r="BQ134" s="59" t="e">
        <f>#REF!+#REF!+AC134</f>
        <v>#REF!</v>
      </c>
      <c r="BR134" s="59">
        <f t="shared" si="46"/>
        <v>0</v>
      </c>
      <c r="BS134" s="59" t="e">
        <f>#REF!+#REF!+#REF!+#REF!+#REF!+#REF!+#REF!+#REF!+#REF!+#REF!</f>
        <v>#REF!</v>
      </c>
      <c r="BT134" s="59">
        <f t="shared" si="47"/>
        <v>0</v>
      </c>
      <c r="BU134" s="59">
        <f t="shared" si="48"/>
        <v>0</v>
      </c>
      <c r="BV134" s="59">
        <f t="shared" si="49"/>
        <v>0</v>
      </c>
      <c r="BW134" s="59">
        <f t="shared" si="50"/>
        <v>0</v>
      </c>
      <c r="BX134" s="59">
        <f t="shared" si="51"/>
        <v>0</v>
      </c>
      <c r="BZ134" s="59">
        <f t="shared" si="52"/>
        <v>5</v>
      </c>
      <c r="CB134" s="59" t="e">
        <f>AI134+AJ134+AB134+AL134+I134+AK134+#REF!+J134+AD134+AF134+AG134+L134+#REF!+M134+#REF!+#REF!+AO134+#REF!+AE134+AH134+#REF!+AM134+AC134+#REF!+O134+#REF!+AX134+#REF!+AN134+#REF!+#REF!+#REF!+#REF!+AY134+#REF!+K134</f>
        <v>#REF!</v>
      </c>
      <c r="CD134" s="59" t="e">
        <f t="shared" si="53"/>
        <v>#REF!</v>
      </c>
      <c r="CE134" s="59" t="e">
        <f t="shared" si="54"/>
        <v>#REF!</v>
      </c>
      <c r="CF134" s="59">
        <f t="shared" si="55"/>
        <v>0</v>
      </c>
      <c r="CH134" s="59" t="e">
        <f>AI134+AJ134+AL134+I134+AK134+J134+L134+#REF!+AM134+#REF!+AX134+AN134+AY134+K134</f>
        <v>#REF!</v>
      </c>
      <c r="CI134" s="59" t="e">
        <f>#REF!+AD134+AF134+AG134+#REF!+#REF!+AO134+#REF!+AH134+#REF!+AC134+O134+#REF!+#REF!+#REF!+#REF!+#REF!+#REF!+#REF!</f>
        <v>#REF!</v>
      </c>
      <c r="CJ134" s="59">
        <f t="shared" si="56"/>
        <v>0</v>
      </c>
      <c r="CL134" s="59">
        <f t="shared" si="57"/>
        <v>1</v>
      </c>
      <c r="CM134" s="59">
        <f t="shared" si="58"/>
        <v>0</v>
      </c>
    </row>
    <row r="135" spans="1:91" s="59" customFormat="1" ht="14.4" x14ac:dyDescent="0.3">
      <c r="A135" s="60" t="s">
        <v>308</v>
      </c>
      <c r="B135" s="60" t="s">
        <v>402</v>
      </c>
      <c r="C135" s="60" t="s">
        <v>417</v>
      </c>
      <c r="D135" s="60" t="s">
        <v>79</v>
      </c>
      <c r="E135" s="60">
        <v>43.628807000000002</v>
      </c>
      <c r="F135" s="60">
        <v>-79.652009000000007</v>
      </c>
      <c r="G135" s="60">
        <v>13.687963679905621</v>
      </c>
      <c r="H135" s="61">
        <v>43664</v>
      </c>
      <c r="I135" s="20">
        <v>0</v>
      </c>
      <c r="J135" s="20">
        <v>0</v>
      </c>
      <c r="K135" s="20">
        <v>0</v>
      </c>
      <c r="L135" s="20">
        <v>0</v>
      </c>
      <c r="M135" s="20">
        <v>0</v>
      </c>
      <c r="N135" s="20">
        <v>0</v>
      </c>
      <c r="O135" s="20">
        <v>0</v>
      </c>
      <c r="P135" s="20">
        <v>0</v>
      </c>
      <c r="Q135" s="20">
        <v>0</v>
      </c>
      <c r="R135" s="20">
        <v>0</v>
      </c>
      <c r="S135" s="20">
        <v>0</v>
      </c>
      <c r="T135" s="20">
        <v>0</v>
      </c>
      <c r="U135" s="20">
        <v>0</v>
      </c>
      <c r="V135" s="20">
        <v>0</v>
      </c>
      <c r="W135" s="20">
        <v>0</v>
      </c>
      <c r="X135" s="20">
        <v>0</v>
      </c>
      <c r="Y135" s="20">
        <v>0</v>
      </c>
      <c r="Z135" s="20">
        <v>0</v>
      </c>
      <c r="AA135" s="20">
        <v>0</v>
      </c>
      <c r="AB135" s="20">
        <v>0</v>
      </c>
      <c r="AC135" s="20">
        <v>0</v>
      </c>
      <c r="AD135" s="20">
        <v>0</v>
      </c>
      <c r="AE135" s="20">
        <v>0</v>
      </c>
      <c r="AF135" s="20">
        <v>0</v>
      </c>
      <c r="AG135" s="20">
        <v>0</v>
      </c>
      <c r="AH135" s="20">
        <v>0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20">
        <v>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20">
        <v>0</v>
      </c>
      <c r="AW135" s="20">
        <v>0</v>
      </c>
      <c r="AX135" s="20">
        <v>0</v>
      </c>
      <c r="AY135" s="20">
        <v>0</v>
      </c>
      <c r="AZ135" s="73"/>
      <c r="BA135" s="73"/>
      <c r="BB135" s="73"/>
      <c r="BC135" s="73"/>
      <c r="BD135" s="73"/>
      <c r="BE135" s="59">
        <f t="shared" si="44"/>
        <v>2</v>
      </c>
      <c r="BF135" s="59">
        <v>3</v>
      </c>
      <c r="BG135" s="59">
        <v>0</v>
      </c>
      <c r="BH135" s="59">
        <v>5</v>
      </c>
      <c r="BN135" s="59" t="e">
        <f>AI135+AJ135+AL135+AK135+AO135+AM135+#REF!+AN135</f>
        <v>#REF!</v>
      </c>
      <c r="BO135" s="59">
        <f t="shared" si="45"/>
        <v>0</v>
      </c>
      <c r="BP135" s="59" t="e">
        <f>L135+#REF!</f>
        <v>#REF!</v>
      </c>
      <c r="BQ135" s="59" t="e">
        <f>#REF!+#REF!+AC135</f>
        <v>#REF!</v>
      </c>
      <c r="BR135" s="59">
        <f t="shared" si="46"/>
        <v>0</v>
      </c>
      <c r="BS135" s="59" t="e">
        <f>#REF!+#REF!+#REF!+#REF!+#REF!+#REF!+#REF!+#REF!+#REF!+#REF!</f>
        <v>#REF!</v>
      </c>
      <c r="BT135" s="59">
        <f t="shared" si="47"/>
        <v>0</v>
      </c>
      <c r="BU135" s="59">
        <f t="shared" si="48"/>
        <v>0</v>
      </c>
      <c r="BV135" s="59">
        <f t="shared" si="49"/>
        <v>0</v>
      </c>
      <c r="BW135" s="59">
        <f t="shared" si="50"/>
        <v>0</v>
      </c>
      <c r="BX135" s="59">
        <f t="shared" si="51"/>
        <v>0</v>
      </c>
      <c r="BZ135" s="59">
        <f t="shared" si="52"/>
        <v>0</v>
      </c>
      <c r="CB135" s="59" t="e">
        <f>AI135+AJ135+AB135+AL135+I135+AK135+#REF!+J135+AD135+AF135+AG135+L135+#REF!+M135+#REF!+#REF!+AO135+#REF!+AE135+AH135+#REF!+AM135+AC135+#REF!+O135+#REF!+AX135+#REF!+AN135+#REF!+#REF!+#REF!+#REF!+AY135+#REF!+K135</f>
        <v>#REF!</v>
      </c>
      <c r="CD135" s="59" t="e">
        <f t="shared" si="53"/>
        <v>#REF!</v>
      </c>
      <c r="CE135" s="59" t="e">
        <f t="shared" si="54"/>
        <v>#REF!</v>
      </c>
      <c r="CF135" s="59">
        <f t="shared" si="55"/>
        <v>0</v>
      </c>
      <c r="CH135" s="59" t="e">
        <f>AI135+AJ135+AL135+I135+AK135+J135+L135+#REF!+AM135+#REF!+AX135+AN135+AY135+K135</f>
        <v>#REF!</v>
      </c>
      <c r="CI135" s="59" t="e">
        <f>#REF!+AD135+AF135+AG135+#REF!+#REF!+AO135+#REF!+AH135+#REF!+AC135+O135+#REF!+#REF!+#REF!+#REF!+#REF!+#REF!+#REF!</f>
        <v>#REF!</v>
      </c>
      <c r="CJ135" s="59">
        <f t="shared" si="56"/>
        <v>0</v>
      </c>
      <c r="CL135" s="59">
        <f t="shared" si="57"/>
        <v>0</v>
      </c>
      <c r="CM135" s="59">
        <f t="shared" si="58"/>
        <v>0</v>
      </c>
    </row>
    <row r="136" spans="1:91" s="59" customFormat="1" ht="14.4" x14ac:dyDescent="0.3">
      <c r="A136" s="60" t="s">
        <v>308</v>
      </c>
      <c r="B136" s="60" t="s">
        <v>402</v>
      </c>
      <c r="C136" s="60" t="s">
        <v>417</v>
      </c>
      <c r="D136" s="60" t="s">
        <v>82</v>
      </c>
      <c r="E136" s="60">
        <v>43.628807000000002</v>
      </c>
      <c r="F136" s="60">
        <v>-79.652009000000007</v>
      </c>
      <c r="G136" s="60">
        <v>13.687963679905621</v>
      </c>
      <c r="H136" s="61">
        <v>43664</v>
      </c>
      <c r="I136" s="20">
        <v>0</v>
      </c>
      <c r="J136" s="20">
        <v>0</v>
      </c>
      <c r="K136" s="20">
        <v>0</v>
      </c>
      <c r="L136" s="20">
        <v>0</v>
      </c>
      <c r="M136" s="20">
        <v>0</v>
      </c>
      <c r="N136" s="20">
        <v>0</v>
      </c>
      <c r="O136" s="20">
        <v>0</v>
      </c>
      <c r="P136" s="20">
        <v>0</v>
      </c>
      <c r="Q136" s="20">
        <v>0</v>
      </c>
      <c r="R136" s="20">
        <v>0</v>
      </c>
      <c r="S136" s="20">
        <v>0</v>
      </c>
      <c r="T136" s="20">
        <v>0</v>
      </c>
      <c r="U136" s="20">
        <v>0</v>
      </c>
      <c r="V136" s="20">
        <v>0</v>
      </c>
      <c r="W136" s="20">
        <v>0</v>
      </c>
      <c r="X136" s="20">
        <v>0</v>
      </c>
      <c r="Y136" s="20">
        <v>0</v>
      </c>
      <c r="Z136" s="20">
        <v>0</v>
      </c>
      <c r="AA136" s="20">
        <v>0</v>
      </c>
      <c r="AB136" s="20">
        <v>0</v>
      </c>
      <c r="AC136" s="20">
        <v>0</v>
      </c>
      <c r="AD136" s="20">
        <v>0</v>
      </c>
      <c r="AE136" s="20">
        <v>0</v>
      </c>
      <c r="AF136" s="20">
        <v>0</v>
      </c>
      <c r="AG136" s="20">
        <v>0</v>
      </c>
      <c r="AH136" s="20">
        <v>0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20">
        <v>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20">
        <v>0</v>
      </c>
      <c r="AW136" s="20">
        <v>0</v>
      </c>
      <c r="AX136" s="20">
        <v>0</v>
      </c>
      <c r="AY136" s="20">
        <v>0</v>
      </c>
      <c r="AZ136" s="73"/>
      <c r="BA136" s="73"/>
      <c r="BB136" s="73"/>
      <c r="BC136" s="73"/>
      <c r="BD136" s="73"/>
      <c r="BE136" s="59">
        <f t="shared" si="44"/>
        <v>1</v>
      </c>
      <c r="BF136" s="59">
        <v>2</v>
      </c>
      <c r="BG136" s="59">
        <v>0</v>
      </c>
      <c r="BH136" s="59">
        <v>3</v>
      </c>
      <c r="BJ136" s="59" t="s">
        <v>202</v>
      </c>
      <c r="BN136" s="59" t="e">
        <f>AI136+AJ136+AL136+AK136+AO136+AM136+#REF!+AN136</f>
        <v>#REF!</v>
      </c>
      <c r="BO136" s="59">
        <f t="shared" si="45"/>
        <v>0</v>
      </c>
      <c r="BP136" s="59" t="e">
        <f>L136+#REF!</f>
        <v>#REF!</v>
      </c>
      <c r="BQ136" s="59" t="e">
        <f>#REF!+#REF!+AC136</f>
        <v>#REF!</v>
      </c>
      <c r="BR136" s="59">
        <f t="shared" si="46"/>
        <v>0</v>
      </c>
      <c r="BS136" s="59" t="e">
        <f>#REF!+#REF!+#REF!+#REF!+#REF!+#REF!+#REF!+#REF!+#REF!+#REF!</f>
        <v>#REF!</v>
      </c>
      <c r="BT136" s="59">
        <f t="shared" si="47"/>
        <v>0</v>
      </c>
      <c r="BU136" s="59">
        <f t="shared" si="48"/>
        <v>0</v>
      </c>
      <c r="BV136" s="59">
        <f t="shared" si="49"/>
        <v>0</v>
      </c>
      <c r="BW136" s="59">
        <f t="shared" si="50"/>
        <v>0</v>
      </c>
      <c r="BX136" s="59">
        <f t="shared" si="51"/>
        <v>0</v>
      </c>
      <c r="BZ136" s="59">
        <f t="shared" si="52"/>
        <v>0</v>
      </c>
      <c r="CB136" s="59" t="e">
        <f>AI136+AJ136+AB136+AL136+I136+AK136+#REF!+J136+AD136+AF136+AG136+L136+#REF!+M136+#REF!+#REF!+AO136+#REF!+AE136+AH136+#REF!+AM136+AC136+#REF!+O136+#REF!+AX136+#REF!+AN136+#REF!+#REF!+#REF!+#REF!+AY136+#REF!+K136</f>
        <v>#REF!</v>
      </c>
      <c r="CD136" s="59" t="e">
        <f t="shared" si="53"/>
        <v>#REF!</v>
      </c>
      <c r="CE136" s="59" t="e">
        <f t="shared" si="54"/>
        <v>#REF!</v>
      </c>
      <c r="CF136" s="59">
        <f t="shared" si="55"/>
        <v>0</v>
      </c>
      <c r="CH136" s="59" t="e">
        <f>AI136+AJ136+AL136+I136+AK136+J136+L136+#REF!+AM136+#REF!+AX136+AN136+AY136+K136</f>
        <v>#REF!</v>
      </c>
      <c r="CI136" s="59" t="e">
        <f>#REF!+AD136+AF136+AG136+#REF!+#REF!+AO136+#REF!+AH136+#REF!+AC136+O136+#REF!+#REF!+#REF!+#REF!+#REF!+#REF!+#REF!</f>
        <v>#REF!</v>
      </c>
      <c r="CJ136" s="59">
        <f t="shared" si="56"/>
        <v>0</v>
      </c>
      <c r="CL136" s="59">
        <f t="shared" si="57"/>
        <v>0</v>
      </c>
      <c r="CM136" s="59">
        <f t="shared" si="58"/>
        <v>0</v>
      </c>
    </row>
    <row r="137" spans="1:91" s="59" customFormat="1" ht="14.4" x14ac:dyDescent="0.3">
      <c r="A137" s="60" t="s">
        <v>308</v>
      </c>
      <c r="B137" s="60" t="s">
        <v>402</v>
      </c>
      <c r="C137" s="60" t="s">
        <v>417</v>
      </c>
      <c r="D137" s="60" t="s">
        <v>83</v>
      </c>
      <c r="E137" s="60">
        <v>43.628807000000002</v>
      </c>
      <c r="F137" s="60">
        <v>-79.652009000000007</v>
      </c>
      <c r="G137" s="60">
        <v>13.687963679905621</v>
      </c>
      <c r="H137" s="61">
        <v>43664</v>
      </c>
      <c r="I137" s="20">
        <v>0</v>
      </c>
      <c r="J137" s="20">
        <v>0</v>
      </c>
      <c r="K137" s="20">
        <v>0</v>
      </c>
      <c r="L137" s="20">
        <v>0</v>
      </c>
      <c r="M137" s="20">
        <v>0</v>
      </c>
      <c r="N137" s="20">
        <v>0</v>
      </c>
      <c r="O137" s="20">
        <v>0</v>
      </c>
      <c r="P137" s="20">
        <v>0</v>
      </c>
      <c r="Q137" s="20">
        <v>0</v>
      </c>
      <c r="R137" s="20">
        <v>0</v>
      </c>
      <c r="S137" s="20">
        <v>0</v>
      </c>
      <c r="T137" s="20">
        <v>0</v>
      </c>
      <c r="U137" s="20">
        <v>0</v>
      </c>
      <c r="V137" s="20">
        <v>0</v>
      </c>
      <c r="W137" s="20">
        <v>0</v>
      </c>
      <c r="X137" s="20">
        <v>0</v>
      </c>
      <c r="Y137" s="20">
        <v>0</v>
      </c>
      <c r="Z137" s="20">
        <v>1</v>
      </c>
      <c r="AA137" s="20">
        <v>0</v>
      </c>
      <c r="AB137" s="20">
        <v>0</v>
      </c>
      <c r="AC137" s="20">
        <v>0</v>
      </c>
      <c r="AD137" s="20">
        <v>0</v>
      </c>
      <c r="AE137" s="20">
        <v>0</v>
      </c>
      <c r="AF137" s="20">
        <v>0</v>
      </c>
      <c r="AG137" s="20">
        <v>0</v>
      </c>
      <c r="AH137" s="20">
        <v>0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20">
        <v>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20">
        <v>0</v>
      </c>
      <c r="AW137" s="20">
        <v>0</v>
      </c>
      <c r="AX137" s="20">
        <v>0</v>
      </c>
      <c r="AY137" s="20">
        <v>0</v>
      </c>
      <c r="AZ137" s="73"/>
      <c r="BA137" s="73"/>
      <c r="BB137" s="73"/>
      <c r="BC137" s="73"/>
      <c r="BD137" s="73"/>
      <c r="BE137" s="59">
        <f t="shared" si="44"/>
        <v>0</v>
      </c>
      <c r="BF137" s="59">
        <v>4</v>
      </c>
      <c r="BG137" s="59">
        <v>1</v>
      </c>
      <c r="BH137" s="59">
        <v>5</v>
      </c>
      <c r="BJ137" s="59" t="s">
        <v>206</v>
      </c>
      <c r="BN137" s="59" t="e">
        <f>AI137+AJ137+AL137+AK137+AO137+AM137+#REF!+AN137</f>
        <v>#REF!</v>
      </c>
      <c r="BO137" s="59">
        <f t="shared" si="45"/>
        <v>0</v>
      </c>
      <c r="BP137" s="59" t="e">
        <f>L137+#REF!</f>
        <v>#REF!</v>
      </c>
      <c r="BQ137" s="59" t="e">
        <f>#REF!+#REF!+AC137</f>
        <v>#REF!</v>
      </c>
      <c r="BR137" s="59">
        <f t="shared" si="46"/>
        <v>0</v>
      </c>
      <c r="BS137" s="59" t="e">
        <f>#REF!+#REF!+#REF!+#REF!+#REF!+#REF!+#REF!+#REF!+#REF!+#REF!</f>
        <v>#REF!</v>
      </c>
      <c r="BT137" s="59">
        <f t="shared" si="47"/>
        <v>0</v>
      </c>
      <c r="BU137" s="59">
        <f t="shared" si="48"/>
        <v>0</v>
      </c>
      <c r="BV137" s="59">
        <f t="shared" si="49"/>
        <v>0</v>
      </c>
      <c r="BW137" s="59">
        <f t="shared" si="50"/>
        <v>0</v>
      </c>
      <c r="BX137" s="59">
        <f t="shared" si="51"/>
        <v>0</v>
      </c>
      <c r="BZ137" s="59">
        <f t="shared" si="52"/>
        <v>0</v>
      </c>
      <c r="CB137" s="59" t="e">
        <f>AI137+AJ137+AB137+AL137+I137+AK137+#REF!+J137+AD137+AF137+AG137+L137+#REF!+M137+#REF!+#REF!+AO137+#REF!+AE137+AH137+#REF!+AM137+AC137+#REF!+O137+#REF!+AX137+#REF!+AN137+#REF!+#REF!+#REF!+#REF!+AY137+#REF!+K137</f>
        <v>#REF!</v>
      </c>
      <c r="CD137" s="59" t="e">
        <f t="shared" si="53"/>
        <v>#REF!</v>
      </c>
      <c r="CE137" s="59" t="e">
        <f t="shared" si="54"/>
        <v>#REF!</v>
      </c>
      <c r="CF137" s="59">
        <f t="shared" si="55"/>
        <v>0</v>
      </c>
      <c r="CH137" s="59" t="e">
        <f>AI137+AJ137+AL137+I137+AK137+J137+L137+#REF!+AM137+#REF!+AX137+AN137+AY137+K137</f>
        <v>#REF!</v>
      </c>
      <c r="CI137" s="59" t="e">
        <f>#REF!+AD137+AF137+AG137+#REF!+#REF!+AO137+#REF!+AH137+#REF!+AC137+O137+#REF!+#REF!+#REF!+#REF!+#REF!+#REF!+#REF!</f>
        <v>#REF!</v>
      </c>
      <c r="CJ137" s="59">
        <f t="shared" si="56"/>
        <v>0</v>
      </c>
      <c r="CL137" s="59">
        <f t="shared" si="57"/>
        <v>0</v>
      </c>
      <c r="CM137" s="59">
        <f t="shared" si="58"/>
        <v>0</v>
      </c>
    </row>
    <row r="138" spans="1:91" s="59" customFormat="1" ht="14.4" x14ac:dyDescent="0.3">
      <c r="A138" s="60" t="s">
        <v>309</v>
      </c>
      <c r="B138" s="60" t="s">
        <v>403</v>
      </c>
      <c r="C138" s="60" t="s">
        <v>417</v>
      </c>
      <c r="D138" s="60" t="s">
        <v>79</v>
      </c>
      <c r="E138" s="60">
        <v>43.618104000000002</v>
      </c>
      <c r="F138" s="60">
        <v>-79.701542000000003</v>
      </c>
      <c r="G138" s="60">
        <v>16.249375245243645</v>
      </c>
      <c r="H138" s="61">
        <v>43664</v>
      </c>
      <c r="I138" s="20">
        <v>0</v>
      </c>
      <c r="J138" s="20">
        <v>0</v>
      </c>
      <c r="K138" s="20">
        <v>0</v>
      </c>
      <c r="L138" s="20">
        <v>0</v>
      </c>
      <c r="M138" s="20">
        <v>0</v>
      </c>
      <c r="N138" s="20">
        <v>0</v>
      </c>
      <c r="O138" s="20">
        <v>0</v>
      </c>
      <c r="P138" s="20">
        <v>0</v>
      </c>
      <c r="Q138" s="20">
        <v>0</v>
      </c>
      <c r="R138" s="20">
        <v>0</v>
      </c>
      <c r="S138" s="20">
        <v>0</v>
      </c>
      <c r="T138" s="20">
        <v>0</v>
      </c>
      <c r="U138" s="20">
        <v>0</v>
      </c>
      <c r="V138" s="20">
        <v>0</v>
      </c>
      <c r="W138" s="20">
        <v>0</v>
      </c>
      <c r="X138" s="20">
        <v>0</v>
      </c>
      <c r="Y138" s="20">
        <v>0</v>
      </c>
      <c r="Z138" s="20">
        <v>0</v>
      </c>
      <c r="AA138" s="20">
        <v>0</v>
      </c>
      <c r="AB138" s="20">
        <v>0</v>
      </c>
      <c r="AC138" s="20">
        <v>0</v>
      </c>
      <c r="AD138" s="20">
        <v>0</v>
      </c>
      <c r="AE138" s="20">
        <v>0</v>
      </c>
      <c r="AF138" s="20">
        <v>0</v>
      </c>
      <c r="AG138" s="20">
        <v>0</v>
      </c>
      <c r="AH138" s="20">
        <v>0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20">
        <v>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20">
        <v>0</v>
      </c>
      <c r="AW138" s="20">
        <v>0</v>
      </c>
      <c r="AX138" s="20">
        <v>0</v>
      </c>
      <c r="AY138" s="20">
        <v>0</v>
      </c>
      <c r="AZ138" s="73"/>
      <c r="BA138" s="73"/>
      <c r="BB138" s="73"/>
      <c r="BC138" s="73"/>
      <c r="BD138" s="73"/>
      <c r="BE138" s="59">
        <f t="shared" si="44"/>
        <v>0</v>
      </c>
      <c r="BF138" s="59">
        <v>6</v>
      </c>
      <c r="BG138" s="59">
        <v>0</v>
      </c>
      <c r="BH138" s="59">
        <v>6</v>
      </c>
      <c r="BN138" s="59" t="e">
        <f>AI138+AJ138+AL138+AK138+AO138+AM138+#REF!+AN138</f>
        <v>#REF!</v>
      </c>
      <c r="BO138" s="59">
        <f t="shared" si="45"/>
        <v>0</v>
      </c>
      <c r="BP138" s="59" t="e">
        <f>L138+#REF!</f>
        <v>#REF!</v>
      </c>
      <c r="BQ138" s="59" t="e">
        <f>#REF!+#REF!+AC138</f>
        <v>#REF!</v>
      </c>
      <c r="BR138" s="59">
        <f t="shared" si="46"/>
        <v>0</v>
      </c>
      <c r="BS138" s="59" t="e">
        <f>#REF!+#REF!+#REF!+#REF!+#REF!+#REF!+#REF!+#REF!+#REF!+#REF!</f>
        <v>#REF!</v>
      </c>
      <c r="BT138" s="59">
        <f t="shared" si="47"/>
        <v>0</v>
      </c>
      <c r="BU138" s="59">
        <f t="shared" si="48"/>
        <v>0</v>
      </c>
      <c r="BV138" s="59">
        <f t="shared" si="49"/>
        <v>0</v>
      </c>
      <c r="BW138" s="59">
        <f t="shared" si="50"/>
        <v>0</v>
      </c>
      <c r="BX138" s="59">
        <f t="shared" si="51"/>
        <v>0</v>
      </c>
      <c r="BZ138" s="59">
        <f t="shared" si="52"/>
        <v>0</v>
      </c>
      <c r="CB138" s="59" t="e">
        <f>AI138+AJ138+AB138+AL138+I138+AK138+#REF!+J138+AD138+AF138+AG138+L138+#REF!+M138+#REF!+#REF!+AO138+#REF!+AE138+AH138+#REF!+AM138+AC138+#REF!+O138+#REF!+AX138+#REF!+AN138+#REF!+#REF!+#REF!+#REF!+AY138+#REF!+K138</f>
        <v>#REF!</v>
      </c>
      <c r="CD138" s="59" t="e">
        <f t="shared" si="53"/>
        <v>#REF!</v>
      </c>
      <c r="CE138" s="59" t="e">
        <f t="shared" si="54"/>
        <v>#REF!</v>
      </c>
      <c r="CF138" s="59">
        <f t="shared" si="55"/>
        <v>0</v>
      </c>
      <c r="CH138" s="59" t="e">
        <f>AI138+AJ138+AL138+I138+AK138+J138+L138+#REF!+AM138+#REF!+AX138+AN138+AY138+K138</f>
        <v>#REF!</v>
      </c>
      <c r="CI138" s="59" t="e">
        <f>#REF!+AD138+AF138+AG138+#REF!+#REF!+AO138+#REF!+AH138+#REF!+AC138+O138+#REF!+#REF!+#REF!+#REF!+#REF!+#REF!+#REF!</f>
        <v>#REF!</v>
      </c>
      <c r="CJ138" s="59">
        <f t="shared" si="56"/>
        <v>0</v>
      </c>
      <c r="CL138" s="59">
        <f t="shared" si="57"/>
        <v>0</v>
      </c>
      <c r="CM138" s="59">
        <f t="shared" si="58"/>
        <v>0</v>
      </c>
    </row>
    <row r="139" spans="1:91" s="59" customFormat="1" ht="14.4" x14ac:dyDescent="0.3">
      <c r="A139" s="60" t="s">
        <v>309</v>
      </c>
      <c r="B139" s="60" t="s">
        <v>403</v>
      </c>
      <c r="C139" s="60" t="s">
        <v>417</v>
      </c>
      <c r="D139" s="60" t="s">
        <v>82</v>
      </c>
      <c r="E139" s="60">
        <v>43.618104000000002</v>
      </c>
      <c r="F139" s="60">
        <v>-79.701542000000003</v>
      </c>
      <c r="G139" s="60">
        <v>16.249375245243645</v>
      </c>
      <c r="H139" s="61">
        <v>43664</v>
      </c>
      <c r="I139" s="20">
        <v>0</v>
      </c>
      <c r="J139" s="20">
        <v>0</v>
      </c>
      <c r="K139" s="20">
        <v>0</v>
      </c>
      <c r="L139" s="20">
        <v>0</v>
      </c>
      <c r="M139" s="20">
        <v>0</v>
      </c>
      <c r="N139" s="20">
        <v>0</v>
      </c>
      <c r="O139" s="20">
        <v>0</v>
      </c>
      <c r="P139" s="20">
        <v>0</v>
      </c>
      <c r="Q139" s="20">
        <v>0</v>
      </c>
      <c r="R139" s="20">
        <v>0</v>
      </c>
      <c r="S139" s="20">
        <v>0</v>
      </c>
      <c r="T139" s="20">
        <v>0</v>
      </c>
      <c r="U139" s="20">
        <v>0</v>
      </c>
      <c r="V139" s="20">
        <v>0</v>
      </c>
      <c r="W139" s="20">
        <v>0</v>
      </c>
      <c r="X139" s="20">
        <v>0</v>
      </c>
      <c r="Y139" s="20">
        <v>0</v>
      </c>
      <c r="Z139" s="20">
        <v>0</v>
      </c>
      <c r="AA139" s="20">
        <v>0</v>
      </c>
      <c r="AB139" s="20">
        <v>0</v>
      </c>
      <c r="AC139" s="20">
        <v>0</v>
      </c>
      <c r="AD139" s="20">
        <v>0</v>
      </c>
      <c r="AE139" s="20">
        <v>0</v>
      </c>
      <c r="AF139" s="20">
        <v>0</v>
      </c>
      <c r="AG139" s="20">
        <v>0</v>
      </c>
      <c r="AH139" s="20">
        <v>0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20">
        <v>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20">
        <v>0</v>
      </c>
      <c r="AW139" s="20">
        <v>0</v>
      </c>
      <c r="AX139" s="20">
        <v>0</v>
      </c>
      <c r="AY139" s="20">
        <v>0</v>
      </c>
      <c r="AZ139" s="73"/>
      <c r="BA139" s="73"/>
      <c r="BB139" s="73"/>
      <c r="BC139" s="73"/>
      <c r="BD139" s="73"/>
      <c r="BE139" s="59">
        <f t="shared" si="44"/>
        <v>0</v>
      </c>
      <c r="BF139" s="59">
        <v>4</v>
      </c>
      <c r="BG139" s="59">
        <v>2</v>
      </c>
      <c r="BH139" s="59">
        <v>6</v>
      </c>
      <c r="BJ139" s="59" t="s">
        <v>207</v>
      </c>
      <c r="BN139" s="59" t="e">
        <f>AI139+AJ139+AL139+AK139+AO139+AM139+#REF!+AN139</f>
        <v>#REF!</v>
      </c>
      <c r="BO139" s="59">
        <f t="shared" si="45"/>
        <v>0</v>
      </c>
      <c r="BP139" s="59" t="e">
        <f>L139+#REF!</f>
        <v>#REF!</v>
      </c>
      <c r="BQ139" s="59" t="e">
        <f>#REF!+#REF!+AC139</f>
        <v>#REF!</v>
      </c>
      <c r="BR139" s="59">
        <f t="shared" si="46"/>
        <v>0</v>
      </c>
      <c r="BS139" s="59" t="e">
        <f>#REF!+#REF!+#REF!+#REF!+#REF!+#REF!+#REF!+#REF!+#REF!+#REF!</f>
        <v>#REF!</v>
      </c>
      <c r="BT139" s="59">
        <f t="shared" si="47"/>
        <v>0</v>
      </c>
      <c r="BU139" s="59">
        <f t="shared" si="48"/>
        <v>0</v>
      </c>
      <c r="BV139" s="59">
        <f t="shared" si="49"/>
        <v>0</v>
      </c>
      <c r="BW139" s="59">
        <f t="shared" si="50"/>
        <v>0</v>
      </c>
      <c r="BX139" s="59">
        <f t="shared" si="51"/>
        <v>0</v>
      </c>
      <c r="BZ139" s="59">
        <f t="shared" si="52"/>
        <v>0</v>
      </c>
      <c r="CB139" s="59" t="e">
        <f>AI139+AJ139+AB139+AL139+I139+AK139+#REF!+J139+AD139+AF139+AG139+L139+#REF!+M139+#REF!+#REF!+AO139+#REF!+AE139+AH139+#REF!+AM139+AC139+#REF!+O139+#REF!+AX139+#REF!+AN139+#REF!+#REF!+#REF!+#REF!+AY139+#REF!+K139</f>
        <v>#REF!</v>
      </c>
      <c r="CD139" s="59" t="e">
        <f t="shared" si="53"/>
        <v>#REF!</v>
      </c>
      <c r="CE139" s="59" t="e">
        <f t="shared" si="54"/>
        <v>#REF!</v>
      </c>
      <c r="CF139" s="59">
        <f t="shared" si="55"/>
        <v>0</v>
      </c>
      <c r="CH139" s="59" t="e">
        <f>AI139+AJ139+AL139+I139+AK139+J139+L139+#REF!+AM139+#REF!+AX139+AN139+AY139+K139</f>
        <v>#REF!</v>
      </c>
      <c r="CI139" s="59" t="e">
        <f>#REF!+AD139+AF139+AG139+#REF!+#REF!+AO139+#REF!+AH139+#REF!+AC139+O139+#REF!+#REF!+#REF!+#REF!+#REF!+#REF!+#REF!</f>
        <v>#REF!</v>
      </c>
      <c r="CJ139" s="59">
        <f t="shared" si="56"/>
        <v>0</v>
      </c>
      <c r="CL139" s="59">
        <f t="shared" si="57"/>
        <v>0</v>
      </c>
      <c r="CM139" s="59">
        <f t="shared" si="58"/>
        <v>0</v>
      </c>
    </row>
    <row r="140" spans="1:91" s="59" customFormat="1" ht="14.4" x14ac:dyDescent="0.3">
      <c r="A140" s="60" t="s">
        <v>309</v>
      </c>
      <c r="B140" s="60" t="s">
        <v>403</v>
      </c>
      <c r="C140" s="60" t="s">
        <v>417</v>
      </c>
      <c r="D140" s="60" t="s">
        <v>83</v>
      </c>
      <c r="E140" s="60">
        <v>43.618104000000002</v>
      </c>
      <c r="F140" s="60">
        <v>-79.701542000000003</v>
      </c>
      <c r="G140" s="60">
        <v>16.249375245243645</v>
      </c>
      <c r="H140" s="61">
        <v>43664</v>
      </c>
      <c r="I140" s="20">
        <v>0</v>
      </c>
      <c r="J140" s="20">
        <v>0</v>
      </c>
      <c r="K140" s="20">
        <v>0</v>
      </c>
      <c r="L140" s="20">
        <v>0</v>
      </c>
      <c r="M140" s="20">
        <v>0</v>
      </c>
      <c r="N140" s="20">
        <v>1</v>
      </c>
      <c r="O140" s="20">
        <v>0</v>
      </c>
      <c r="P140" s="20">
        <v>0</v>
      </c>
      <c r="Q140" s="20">
        <v>0</v>
      </c>
      <c r="R140" s="20">
        <v>0</v>
      </c>
      <c r="S140" s="20">
        <v>0</v>
      </c>
      <c r="T140" s="20">
        <v>0</v>
      </c>
      <c r="U140" s="20">
        <v>0</v>
      </c>
      <c r="V140" s="20">
        <v>0</v>
      </c>
      <c r="W140" s="20">
        <v>0</v>
      </c>
      <c r="X140" s="20">
        <v>0</v>
      </c>
      <c r="Y140" s="20">
        <v>0</v>
      </c>
      <c r="Z140" s="20">
        <v>0</v>
      </c>
      <c r="AA140" s="20">
        <v>0</v>
      </c>
      <c r="AB140" s="20">
        <v>0</v>
      </c>
      <c r="AC140" s="20">
        <v>0</v>
      </c>
      <c r="AD140" s="20">
        <v>0</v>
      </c>
      <c r="AE140" s="20">
        <v>0</v>
      </c>
      <c r="AF140" s="20">
        <v>0</v>
      </c>
      <c r="AG140" s="20">
        <v>0</v>
      </c>
      <c r="AH140" s="20"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20">
        <v>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20">
        <v>0</v>
      </c>
      <c r="AW140" s="20">
        <v>1</v>
      </c>
      <c r="AX140" s="20">
        <v>0</v>
      </c>
      <c r="AY140" s="20">
        <v>0</v>
      </c>
      <c r="AZ140" s="73"/>
      <c r="BA140" s="73"/>
      <c r="BB140" s="73"/>
      <c r="BC140" s="73"/>
      <c r="BD140" s="73"/>
      <c r="BE140" s="59">
        <f t="shared" si="44"/>
        <v>0</v>
      </c>
      <c r="BF140" s="59">
        <v>3</v>
      </c>
      <c r="BG140" s="59">
        <v>2</v>
      </c>
      <c r="BH140" s="59">
        <v>5</v>
      </c>
      <c r="BN140" s="59" t="e">
        <f>AI140+AJ140+AL140+AK140+AO140+AM140+#REF!+AN140</f>
        <v>#REF!</v>
      </c>
      <c r="BO140" s="59">
        <f t="shared" si="45"/>
        <v>0</v>
      </c>
      <c r="BP140" s="59" t="e">
        <f>L140+#REF!</f>
        <v>#REF!</v>
      </c>
      <c r="BQ140" s="59" t="e">
        <f>#REF!+#REF!+AC140</f>
        <v>#REF!</v>
      </c>
      <c r="BR140" s="59">
        <f t="shared" si="46"/>
        <v>0</v>
      </c>
      <c r="BS140" s="59" t="e">
        <f>#REF!+#REF!+#REF!+#REF!+#REF!+#REF!+#REF!+#REF!+#REF!+#REF!</f>
        <v>#REF!</v>
      </c>
      <c r="BT140" s="59">
        <f t="shared" si="47"/>
        <v>0</v>
      </c>
      <c r="BU140" s="59">
        <f t="shared" si="48"/>
        <v>0</v>
      </c>
      <c r="BV140" s="59">
        <f t="shared" si="49"/>
        <v>0</v>
      </c>
      <c r="BW140" s="59">
        <f t="shared" si="50"/>
        <v>0</v>
      </c>
      <c r="BX140" s="59">
        <f t="shared" si="51"/>
        <v>0</v>
      </c>
      <c r="BZ140" s="59">
        <f t="shared" si="52"/>
        <v>1</v>
      </c>
      <c r="CB140" s="59" t="e">
        <f>AI140+AJ140+AB140+AL140+I140+AK140+#REF!+J140+AD140+AF140+AG140+L140+#REF!+M140+#REF!+#REF!+AO140+#REF!+AE140+AH140+#REF!+AM140+AC140+#REF!+O140+#REF!+AX140+#REF!+AN140+#REF!+#REF!+#REF!+#REF!+AY140+#REF!+K140</f>
        <v>#REF!</v>
      </c>
      <c r="CD140" s="59" t="e">
        <f t="shared" si="53"/>
        <v>#REF!</v>
      </c>
      <c r="CE140" s="59" t="e">
        <f t="shared" si="54"/>
        <v>#REF!</v>
      </c>
      <c r="CF140" s="59">
        <f t="shared" si="55"/>
        <v>2</v>
      </c>
      <c r="CH140" s="59" t="e">
        <f>AI140+AJ140+AL140+I140+AK140+J140+L140+#REF!+AM140+#REF!+AX140+AN140+AY140+K140</f>
        <v>#REF!</v>
      </c>
      <c r="CI140" s="59" t="e">
        <f>#REF!+AD140+AF140+AG140+#REF!+#REF!+AO140+#REF!+AH140+#REF!+AC140+O140+#REF!+#REF!+#REF!+#REF!+#REF!+#REF!+#REF!</f>
        <v>#REF!</v>
      </c>
      <c r="CJ140" s="59">
        <f t="shared" si="56"/>
        <v>0</v>
      </c>
      <c r="CL140" s="59">
        <f t="shared" si="57"/>
        <v>2</v>
      </c>
      <c r="CM140" s="59">
        <f t="shared" si="58"/>
        <v>0</v>
      </c>
    </row>
    <row r="141" spans="1:91" s="59" customFormat="1" ht="14.4" x14ac:dyDescent="0.3">
      <c r="A141" s="60" t="s">
        <v>310</v>
      </c>
      <c r="B141" s="60" t="s">
        <v>404</v>
      </c>
      <c r="C141" s="60" t="s">
        <v>417</v>
      </c>
      <c r="D141" s="60" t="s">
        <v>79</v>
      </c>
      <c r="E141" s="60">
        <v>43.613475000000001</v>
      </c>
      <c r="F141" s="60">
        <v>-79.705866999999998</v>
      </c>
      <c r="G141" s="60">
        <v>16.517746332907461</v>
      </c>
      <c r="H141" s="61">
        <v>43664</v>
      </c>
      <c r="I141" s="20">
        <v>0</v>
      </c>
      <c r="J141" s="20">
        <v>0</v>
      </c>
      <c r="K141" s="20">
        <v>0</v>
      </c>
      <c r="L141" s="20">
        <v>0</v>
      </c>
      <c r="M141" s="20">
        <v>0</v>
      </c>
      <c r="N141" s="20">
        <v>0</v>
      </c>
      <c r="O141" s="20">
        <v>0</v>
      </c>
      <c r="P141" s="20">
        <v>0</v>
      </c>
      <c r="Q141" s="20">
        <v>0</v>
      </c>
      <c r="R141" s="20">
        <v>0</v>
      </c>
      <c r="S141" s="20">
        <v>0</v>
      </c>
      <c r="T141" s="20">
        <v>0</v>
      </c>
      <c r="U141" s="20">
        <v>0</v>
      </c>
      <c r="V141" s="20">
        <v>1</v>
      </c>
      <c r="W141" s="20">
        <v>0</v>
      </c>
      <c r="X141" s="20">
        <v>0</v>
      </c>
      <c r="Y141" s="20">
        <v>0</v>
      </c>
      <c r="Z141" s="20">
        <v>0</v>
      </c>
      <c r="AA141" s="20">
        <v>0</v>
      </c>
      <c r="AB141" s="20">
        <v>0</v>
      </c>
      <c r="AC141" s="20">
        <v>0</v>
      </c>
      <c r="AD141" s="20">
        <v>0</v>
      </c>
      <c r="AE141" s="20">
        <v>0</v>
      </c>
      <c r="AF141" s="20">
        <v>0</v>
      </c>
      <c r="AG141" s="20">
        <v>0</v>
      </c>
      <c r="AH141" s="20">
        <v>0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20">
        <v>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20">
        <v>0</v>
      </c>
      <c r="AW141" s="20">
        <v>0</v>
      </c>
      <c r="AX141" s="20">
        <v>0</v>
      </c>
      <c r="AY141" s="20">
        <v>0</v>
      </c>
      <c r="AZ141" s="73"/>
      <c r="BA141" s="73"/>
      <c r="BB141" s="73"/>
      <c r="BC141" s="73"/>
      <c r="BD141" s="73"/>
      <c r="BE141" s="59">
        <f t="shared" si="44"/>
        <v>0</v>
      </c>
      <c r="BF141" s="59">
        <v>4</v>
      </c>
      <c r="BG141" s="59">
        <v>2</v>
      </c>
      <c r="BH141" s="59">
        <v>6</v>
      </c>
      <c r="BJ141" s="59" t="s">
        <v>209</v>
      </c>
      <c r="BN141" s="59" t="e">
        <f>AI141+AJ141+AL141+AK141+AO141+AM141+#REF!+AN141</f>
        <v>#REF!</v>
      </c>
      <c r="BO141" s="59">
        <f t="shared" si="45"/>
        <v>0</v>
      </c>
      <c r="BP141" s="59" t="e">
        <f>L141+#REF!</f>
        <v>#REF!</v>
      </c>
      <c r="BQ141" s="59" t="e">
        <f>#REF!+#REF!+AC141</f>
        <v>#REF!</v>
      </c>
      <c r="BR141" s="59">
        <f t="shared" si="46"/>
        <v>0</v>
      </c>
      <c r="BS141" s="59" t="e">
        <f>#REF!+#REF!+#REF!+#REF!+#REF!+#REF!+#REF!+#REF!+#REF!+#REF!</f>
        <v>#REF!</v>
      </c>
      <c r="BT141" s="59">
        <f t="shared" si="47"/>
        <v>0</v>
      </c>
      <c r="BU141" s="59">
        <f t="shared" si="48"/>
        <v>0</v>
      </c>
      <c r="BV141" s="59">
        <f t="shared" si="49"/>
        <v>0</v>
      </c>
      <c r="BW141" s="59">
        <f t="shared" si="50"/>
        <v>0</v>
      </c>
      <c r="BX141" s="59">
        <f t="shared" si="51"/>
        <v>0</v>
      </c>
      <c r="BZ141" s="59">
        <f t="shared" si="52"/>
        <v>0</v>
      </c>
      <c r="CB141" s="59" t="e">
        <f>AI141+AJ141+AB141+AL141+I141+AK141+#REF!+J141+AD141+AF141+AG141+L141+#REF!+M141+#REF!+#REF!+AO141+#REF!+AE141+AH141+#REF!+AM141+AC141+#REF!+O141+#REF!+AX141+#REF!+AN141+#REF!+#REF!+#REF!+#REF!+AY141+#REF!+K141</f>
        <v>#REF!</v>
      </c>
      <c r="CD141" s="59" t="e">
        <f t="shared" si="53"/>
        <v>#REF!</v>
      </c>
      <c r="CE141" s="59" t="e">
        <f t="shared" si="54"/>
        <v>#REF!</v>
      </c>
      <c r="CF141" s="59">
        <f t="shared" si="55"/>
        <v>0</v>
      </c>
      <c r="CH141" s="59" t="e">
        <f>AI141+AJ141+AL141+I141+AK141+J141+L141+#REF!+AM141+#REF!+AX141+AN141+AY141+K141</f>
        <v>#REF!</v>
      </c>
      <c r="CI141" s="59" t="e">
        <f>#REF!+AD141+AF141+AG141+#REF!+#REF!+AO141+#REF!+AH141+#REF!+AC141+O141+#REF!+#REF!+#REF!+#REF!+#REF!+#REF!+#REF!</f>
        <v>#REF!</v>
      </c>
      <c r="CJ141" s="59">
        <f t="shared" si="56"/>
        <v>0</v>
      </c>
      <c r="CL141" s="59">
        <f t="shared" si="57"/>
        <v>0</v>
      </c>
      <c r="CM141" s="59">
        <f t="shared" si="58"/>
        <v>0</v>
      </c>
    </row>
    <row r="142" spans="1:91" s="59" customFormat="1" ht="14.4" x14ac:dyDescent="0.3">
      <c r="A142" s="60" t="s">
        <v>310</v>
      </c>
      <c r="B142" s="60" t="s">
        <v>404</v>
      </c>
      <c r="C142" s="60" t="s">
        <v>417</v>
      </c>
      <c r="D142" s="60" t="s">
        <v>82</v>
      </c>
      <c r="E142" s="60">
        <v>43.613475000000001</v>
      </c>
      <c r="F142" s="60">
        <v>-79.705866999999998</v>
      </c>
      <c r="G142" s="60">
        <v>16.517746332907461</v>
      </c>
      <c r="H142" s="61">
        <v>43664</v>
      </c>
      <c r="I142" s="20">
        <v>0</v>
      </c>
      <c r="J142" s="20">
        <v>0</v>
      </c>
      <c r="K142" s="20">
        <v>0</v>
      </c>
      <c r="L142" s="20">
        <v>0</v>
      </c>
      <c r="M142" s="20">
        <v>0</v>
      </c>
      <c r="N142" s="20">
        <v>0</v>
      </c>
      <c r="O142" s="20">
        <v>0</v>
      </c>
      <c r="P142" s="20">
        <v>0</v>
      </c>
      <c r="Q142" s="20">
        <v>0</v>
      </c>
      <c r="R142" s="20">
        <v>0</v>
      </c>
      <c r="S142" s="20">
        <v>0</v>
      </c>
      <c r="T142" s="20">
        <v>0</v>
      </c>
      <c r="U142" s="20">
        <v>0</v>
      </c>
      <c r="V142" s="20">
        <v>0</v>
      </c>
      <c r="W142" s="20">
        <v>1</v>
      </c>
      <c r="X142" s="20">
        <v>1</v>
      </c>
      <c r="Y142" s="20">
        <v>0</v>
      </c>
      <c r="Z142" s="20">
        <v>0</v>
      </c>
      <c r="AA142" s="20">
        <v>0</v>
      </c>
      <c r="AB142" s="20">
        <v>0</v>
      </c>
      <c r="AC142" s="20">
        <v>0</v>
      </c>
      <c r="AD142" s="20">
        <v>0</v>
      </c>
      <c r="AE142" s="20">
        <v>0</v>
      </c>
      <c r="AF142" s="20">
        <v>0</v>
      </c>
      <c r="AG142" s="20">
        <v>0</v>
      </c>
      <c r="AH142" s="20">
        <v>0</v>
      </c>
      <c r="AI142" s="20">
        <v>0</v>
      </c>
      <c r="AJ142" s="20">
        <v>0</v>
      </c>
      <c r="AK142" s="20">
        <v>0</v>
      </c>
      <c r="AL142" s="20">
        <v>1</v>
      </c>
      <c r="AM142" s="20">
        <v>0</v>
      </c>
      <c r="AN142" s="20">
        <v>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20">
        <v>0</v>
      </c>
      <c r="AW142" s="20">
        <v>0</v>
      </c>
      <c r="AX142" s="20">
        <v>0</v>
      </c>
      <c r="AY142" s="20">
        <v>1</v>
      </c>
      <c r="AZ142" s="73"/>
      <c r="BA142" s="73"/>
      <c r="BB142" s="73"/>
      <c r="BC142" s="73"/>
      <c r="BD142" s="73"/>
      <c r="BE142" s="59">
        <f t="shared" si="44"/>
        <v>0</v>
      </c>
      <c r="BF142" s="59">
        <v>3</v>
      </c>
      <c r="BG142" s="59">
        <v>0</v>
      </c>
      <c r="BH142" s="59">
        <v>3</v>
      </c>
      <c r="BN142" s="59" t="e">
        <f>AI142+AJ142+AL142+AK142+AO142+AM142+#REF!+AN142</f>
        <v>#REF!</v>
      </c>
      <c r="BO142" s="59">
        <f t="shared" si="45"/>
        <v>0</v>
      </c>
      <c r="BP142" s="59" t="e">
        <f>L142+#REF!</f>
        <v>#REF!</v>
      </c>
      <c r="BQ142" s="59" t="e">
        <f>#REF!+#REF!+AC142</f>
        <v>#REF!</v>
      </c>
      <c r="BR142" s="59">
        <f t="shared" si="46"/>
        <v>0</v>
      </c>
      <c r="BS142" s="59" t="e">
        <f>#REF!+#REF!+#REF!+#REF!+#REF!+#REF!+#REF!+#REF!+#REF!+#REF!</f>
        <v>#REF!</v>
      </c>
      <c r="BT142" s="59">
        <f t="shared" si="47"/>
        <v>0</v>
      </c>
      <c r="BU142" s="59">
        <f t="shared" si="48"/>
        <v>0</v>
      </c>
      <c r="BV142" s="59">
        <f t="shared" si="49"/>
        <v>0</v>
      </c>
      <c r="BW142" s="59">
        <f t="shared" si="50"/>
        <v>0</v>
      </c>
      <c r="BX142" s="59">
        <f t="shared" si="51"/>
        <v>0</v>
      </c>
      <c r="BZ142" s="59">
        <f t="shared" si="52"/>
        <v>1</v>
      </c>
      <c r="CB142" s="59" t="e">
        <f>AI142+AJ142+AB142+AL142+I142+AK142+#REF!+J142+AD142+AF142+AG142+L142+#REF!+M142+#REF!+#REF!+AO142+#REF!+AE142+AH142+#REF!+AM142+AC142+#REF!+O142+#REF!+AX142+#REF!+AN142+#REF!+#REF!+#REF!+#REF!+AY142+#REF!+K142</f>
        <v>#REF!</v>
      </c>
      <c r="CD142" s="59" t="e">
        <f t="shared" si="53"/>
        <v>#REF!</v>
      </c>
      <c r="CE142" s="59" t="e">
        <f t="shared" si="54"/>
        <v>#REF!</v>
      </c>
      <c r="CF142" s="59">
        <f t="shared" si="55"/>
        <v>0</v>
      </c>
      <c r="CH142" s="59" t="e">
        <f>AI142+AJ142+AL142+I142+AK142+J142+L142+#REF!+AM142+#REF!+AX142+AN142+AY142+K142</f>
        <v>#REF!</v>
      </c>
      <c r="CI142" s="59" t="e">
        <f>#REF!+AD142+AF142+AG142+#REF!+#REF!+AO142+#REF!+AH142+#REF!+AC142+O142+#REF!+#REF!+#REF!+#REF!+#REF!+#REF!+#REF!</f>
        <v>#REF!</v>
      </c>
      <c r="CJ142" s="59">
        <f t="shared" si="56"/>
        <v>0</v>
      </c>
      <c r="CL142" s="59">
        <f t="shared" si="57"/>
        <v>1</v>
      </c>
      <c r="CM142" s="59">
        <f t="shared" si="58"/>
        <v>0</v>
      </c>
    </row>
    <row r="143" spans="1:91" s="59" customFormat="1" ht="14.4" x14ac:dyDescent="0.3">
      <c r="A143" s="60" t="s">
        <v>310</v>
      </c>
      <c r="B143" s="60" t="s">
        <v>404</v>
      </c>
      <c r="C143" s="60" t="s">
        <v>417</v>
      </c>
      <c r="D143" s="60" t="s">
        <v>83</v>
      </c>
      <c r="E143" s="60">
        <v>43.613475000000001</v>
      </c>
      <c r="F143" s="60">
        <v>-79.705866999999998</v>
      </c>
      <c r="G143" s="60">
        <v>16.517746332907461</v>
      </c>
      <c r="H143" s="61">
        <v>43664</v>
      </c>
      <c r="I143" s="20">
        <v>0</v>
      </c>
      <c r="J143" s="20">
        <v>0</v>
      </c>
      <c r="K143" s="20">
        <v>0</v>
      </c>
      <c r="L143" s="20">
        <v>0</v>
      </c>
      <c r="M143" s="20">
        <v>0</v>
      </c>
      <c r="N143" s="20">
        <v>0</v>
      </c>
      <c r="O143" s="20">
        <v>0</v>
      </c>
      <c r="P143" s="20">
        <v>0</v>
      </c>
      <c r="Q143" s="20">
        <v>0</v>
      </c>
      <c r="R143" s="20">
        <v>0</v>
      </c>
      <c r="S143" s="20">
        <v>0</v>
      </c>
      <c r="T143" s="20">
        <v>0</v>
      </c>
      <c r="U143" s="20">
        <v>0</v>
      </c>
      <c r="V143" s="20">
        <v>0</v>
      </c>
      <c r="W143" s="20">
        <v>0</v>
      </c>
      <c r="X143" s="20">
        <v>0</v>
      </c>
      <c r="Y143" s="20">
        <v>0</v>
      </c>
      <c r="Z143" s="20">
        <v>0</v>
      </c>
      <c r="AA143" s="20">
        <v>0</v>
      </c>
      <c r="AB143" s="20">
        <v>0</v>
      </c>
      <c r="AC143" s="20">
        <v>0</v>
      </c>
      <c r="AD143" s="20">
        <v>0</v>
      </c>
      <c r="AE143" s="20">
        <v>0</v>
      </c>
      <c r="AF143" s="20">
        <v>0</v>
      </c>
      <c r="AG143" s="20">
        <v>0</v>
      </c>
      <c r="AH143" s="20">
        <v>0</v>
      </c>
      <c r="AI143" s="20">
        <v>0</v>
      </c>
      <c r="AJ143" s="20">
        <v>0</v>
      </c>
      <c r="AK143" s="20">
        <v>0</v>
      </c>
      <c r="AL143" s="20">
        <v>4</v>
      </c>
      <c r="AM143" s="20">
        <v>0</v>
      </c>
      <c r="AN143" s="20">
        <v>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20">
        <v>0</v>
      </c>
      <c r="AW143" s="20">
        <v>0</v>
      </c>
      <c r="AX143" s="20">
        <v>0</v>
      </c>
      <c r="AY143" s="20">
        <v>0</v>
      </c>
      <c r="AZ143" s="73"/>
      <c r="BA143" s="73"/>
      <c r="BB143" s="73"/>
      <c r="BC143" s="73"/>
      <c r="BD143" s="73"/>
      <c r="BE143" s="59">
        <f t="shared" si="44"/>
        <v>0</v>
      </c>
      <c r="BF143" s="59">
        <v>3</v>
      </c>
      <c r="BG143" s="59">
        <v>0</v>
      </c>
      <c r="BH143" s="59">
        <v>3</v>
      </c>
      <c r="BJ143" s="59" t="s">
        <v>211</v>
      </c>
      <c r="BN143" s="59" t="e">
        <f>AI143+AJ143+AL143+AK143+AO143+AM143+#REF!+AN143</f>
        <v>#REF!</v>
      </c>
      <c r="BO143" s="59">
        <f t="shared" si="45"/>
        <v>0</v>
      </c>
      <c r="BP143" s="59" t="e">
        <f>L143+#REF!</f>
        <v>#REF!</v>
      </c>
      <c r="BQ143" s="59" t="e">
        <f>#REF!+#REF!+AC143</f>
        <v>#REF!</v>
      </c>
      <c r="BR143" s="59">
        <f t="shared" si="46"/>
        <v>0</v>
      </c>
      <c r="BS143" s="59" t="e">
        <f>#REF!+#REF!+#REF!+#REF!+#REF!+#REF!+#REF!+#REF!+#REF!+#REF!</f>
        <v>#REF!</v>
      </c>
      <c r="BT143" s="59">
        <f t="shared" si="47"/>
        <v>0</v>
      </c>
      <c r="BU143" s="59">
        <f t="shared" si="48"/>
        <v>0</v>
      </c>
      <c r="BV143" s="59">
        <f t="shared" si="49"/>
        <v>0</v>
      </c>
      <c r="BW143" s="59">
        <f t="shared" si="50"/>
        <v>0</v>
      </c>
      <c r="BX143" s="59">
        <f t="shared" si="51"/>
        <v>0</v>
      </c>
      <c r="BZ143" s="59">
        <f t="shared" si="52"/>
        <v>4</v>
      </c>
      <c r="CB143" s="59" t="e">
        <f>AI143+AJ143+AB143+AL143+I143+AK143+#REF!+J143+AD143+AF143+AG143+L143+#REF!+M143+#REF!+#REF!+AO143+#REF!+AE143+AH143+#REF!+AM143+AC143+#REF!+O143+#REF!+AX143+#REF!+AN143+#REF!+#REF!+#REF!+#REF!+AY143+#REF!+K143</f>
        <v>#REF!</v>
      </c>
      <c r="CD143" s="59" t="e">
        <f t="shared" si="53"/>
        <v>#REF!</v>
      </c>
      <c r="CE143" s="59" t="e">
        <f t="shared" si="54"/>
        <v>#REF!</v>
      </c>
      <c r="CF143" s="59">
        <f t="shared" si="55"/>
        <v>0</v>
      </c>
      <c r="CH143" s="59" t="e">
        <f>AI143+AJ143+AL143+I143+AK143+J143+L143+#REF!+AM143+#REF!+AX143+AN143+AY143+K143</f>
        <v>#REF!</v>
      </c>
      <c r="CI143" s="59" t="e">
        <f>#REF!+AD143+AF143+AG143+#REF!+#REF!+AO143+#REF!+AH143+#REF!+AC143+O143+#REF!+#REF!+#REF!+#REF!+#REF!+#REF!+#REF!</f>
        <v>#REF!</v>
      </c>
      <c r="CJ143" s="59">
        <f t="shared" si="56"/>
        <v>0</v>
      </c>
      <c r="CL143" s="59">
        <f t="shared" si="57"/>
        <v>0</v>
      </c>
      <c r="CM143" s="59">
        <f t="shared" si="58"/>
        <v>0</v>
      </c>
    </row>
    <row r="144" spans="1:91" s="59" customFormat="1" ht="14.4" x14ac:dyDescent="0.3">
      <c r="A144" s="60" t="s">
        <v>311</v>
      </c>
      <c r="B144" s="60" t="s">
        <v>405</v>
      </c>
      <c r="C144" s="60" t="s">
        <v>417</v>
      </c>
      <c r="D144" s="60" t="s">
        <v>79</v>
      </c>
      <c r="E144" s="60">
        <v>43.595801999999999</v>
      </c>
      <c r="F144" s="60">
        <v>-79.719547000000006</v>
      </c>
      <c r="G144" s="60">
        <v>17.445432542760066</v>
      </c>
      <c r="H144" s="61">
        <v>43664</v>
      </c>
      <c r="I144" s="20">
        <v>0</v>
      </c>
      <c r="J144" s="20">
        <v>0</v>
      </c>
      <c r="K144" s="20">
        <v>0</v>
      </c>
      <c r="L144" s="20">
        <v>0</v>
      </c>
      <c r="M144" s="20">
        <v>0</v>
      </c>
      <c r="N144" s="20">
        <v>0</v>
      </c>
      <c r="O144" s="20">
        <v>0</v>
      </c>
      <c r="P144" s="20">
        <v>0</v>
      </c>
      <c r="Q144" s="20">
        <v>0</v>
      </c>
      <c r="R144" s="20">
        <v>0</v>
      </c>
      <c r="S144" s="20">
        <v>0</v>
      </c>
      <c r="T144" s="20">
        <v>0</v>
      </c>
      <c r="U144" s="20">
        <v>0</v>
      </c>
      <c r="V144" s="20">
        <v>0</v>
      </c>
      <c r="W144" s="20">
        <v>0</v>
      </c>
      <c r="X144" s="20">
        <v>0</v>
      </c>
      <c r="Y144" s="20">
        <v>0</v>
      </c>
      <c r="Z144" s="20">
        <v>0</v>
      </c>
      <c r="AA144" s="20">
        <v>0</v>
      </c>
      <c r="AB144" s="20">
        <v>0</v>
      </c>
      <c r="AC144" s="20">
        <v>0</v>
      </c>
      <c r="AD144" s="20">
        <v>0</v>
      </c>
      <c r="AE144" s="20">
        <v>0</v>
      </c>
      <c r="AF144" s="20">
        <v>0</v>
      </c>
      <c r="AG144" s="20">
        <v>0</v>
      </c>
      <c r="AH144" s="20">
        <v>0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20">
        <v>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20">
        <v>2</v>
      </c>
      <c r="AW144" s="20">
        <v>0</v>
      </c>
      <c r="AX144" s="20">
        <v>0</v>
      </c>
      <c r="AY144" s="20">
        <v>0</v>
      </c>
      <c r="AZ144" s="73"/>
      <c r="BA144" s="73"/>
      <c r="BB144" s="73"/>
      <c r="BC144" s="73"/>
      <c r="BD144" s="73"/>
      <c r="BE144" s="59">
        <f t="shared" si="44"/>
        <v>0</v>
      </c>
      <c r="BF144" s="59">
        <v>4</v>
      </c>
      <c r="BG144" s="59">
        <v>1</v>
      </c>
      <c r="BH144" s="59">
        <v>5</v>
      </c>
      <c r="BN144" s="59" t="e">
        <f>AI144+AJ144+AL144+AK144+AO144+AM144+#REF!+AN144</f>
        <v>#REF!</v>
      </c>
      <c r="BO144" s="59">
        <f t="shared" si="45"/>
        <v>0</v>
      </c>
      <c r="BP144" s="59" t="e">
        <f>L144+#REF!</f>
        <v>#REF!</v>
      </c>
      <c r="BQ144" s="59" t="e">
        <f>#REF!+#REF!+AC144</f>
        <v>#REF!</v>
      </c>
      <c r="BR144" s="59">
        <f t="shared" si="46"/>
        <v>0</v>
      </c>
      <c r="BS144" s="59" t="e">
        <f>#REF!+#REF!+#REF!+#REF!+#REF!+#REF!+#REF!+#REF!+#REF!+#REF!</f>
        <v>#REF!</v>
      </c>
      <c r="BT144" s="59">
        <f t="shared" si="47"/>
        <v>0</v>
      </c>
      <c r="BU144" s="59">
        <f t="shared" si="48"/>
        <v>0</v>
      </c>
      <c r="BV144" s="59">
        <f t="shared" si="49"/>
        <v>0</v>
      </c>
      <c r="BW144" s="59">
        <f t="shared" si="50"/>
        <v>0</v>
      </c>
      <c r="BX144" s="59">
        <f t="shared" si="51"/>
        <v>0</v>
      </c>
      <c r="BZ144" s="59">
        <f t="shared" si="52"/>
        <v>2</v>
      </c>
      <c r="CB144" s="59" t="e">
        <f>AI144+AJ144+AB144+AL144+I144+AK144+#REF!+J144+AD144+AF144+AG144+L144+#REF!+M144+#REF!+#REF!+AO144+#REF!+AE144+AH144+#REF!+AM144+AC144+#REF!+O144+#REF!+AX144+#REF!+AN144+#REF!+#REF!+#REF!+#REF!+AY144+#REF!+K144</f>
        <v>#REF!</v>
      </c>
      <c r="CD144" s="59" t="e">
        <f t="shared" si="53"/>
        <v>#REF!</v>
      </c>
      <c r="CE144" s="59" t="e">
        <f t="shared" si="54"/>
        <v>#REF!</v>
      </c>
      <c r="CF144" s="59">
        <f t="shared" si="55"/>
        <v>0</v>
      </c>
      <c r="CH144" s="59" t="e">
        <f>AI144+AJ144+AL144+I144+AK144+J144+L144+#REF!+AM144+#REF!+AX144+AN144+AY144+K144</f>
        <v>#REF!</v>
      </c>
      <c r="CI144" s="59" t="e">
        <f>#REF!+AD144+AF144+AG144+#REF!+#REF!+AO144+#REF!+AH144+#REF!+AC144+O144+#REF!+#REF!+#REF!+#REF!+#REF!+#REF!+#REF!</f>
        <v>#REF!</v>
      </c>
      <c r="CJ144" s="59">
        <f t="shared" si="56"/>
        <v>0</v>
      </c>
      <c r="CL144" s="59">
        <f t="shared" si="57"/>
        <v>1</v>
      </c>
      <c r="CM144" s="59">
        <f t="shared" si="58"/>
        <v>0</v>
      </c>
    </row>
    <row r="145" spans="1:91" s="59" customFormat="1" ht="14.4" x14ac:dyDescent="0.3">
      <c r="A145" s="60" t="s">
        <v>311</v>
      </c>
      <c r="B145" s="60" t="s">
        <v>405</v>
      </c>
      <c r="C145" s="60" t="s">
        <v>417</v>
      </c>
      <c r="D145" s="60" t="s">
        <v>82</v>
      </c>
      <c r="E145" s="60">
        <v>43.595801999999999</v>
      </c>
      <c r="F145" s="60">
        <v>-79.719547000000006</v>
      </c>
      <c r="G145" s="60">
        <v>17.445432542760066</v>
      </c>
      <c r="H145" s="61">
        <v>43664</v>
      </c>
      <c r="I145" s="20">
        <v>0</v>
      </c>
      <c r="J145" s="20">
        <v>0</v>
      </c>
      <c r="K145" s="20">
        <v>0</v>
      </c>
      <c r="L145" s="20">
        <v>0</v>
      </c>
      <c r="M145" s="20">
        <v>0</v>
      </c>
      <c r="N145" s="20">
        <v>0</v>
      </c>
      <c r="O145" s="20">
        <v>0</v>
      </c>
      <c r="P145" s="20">
        <v>0</v>
      </c>
      <c r="Q145" s="20">
        <v>0</v>
      </c>
      <c r="R145" s="20">
        <v>0</v>
      </c>
      <c r="S145" s="20">
        <v>0</v>
      </c>
      <c r="T145" s="20">
        <v>0</v>
      </c>
      <c r="U145" s="20">
        <v>0</v>
      </c>
      <c r="V145" s="20">
        <v>0</v>
      </c>
      <c r="W145" s="20">
        <v>0</v>
      </c>
      <c r="X145" s="20">
        <v>0</v>
      </c>
      <c r="Y145" s="20">
        <v>0</v>
      </c>
      <c r="Z145" s="20">
        <v>0</v>
      </c>
      <c r="AA145" s="20">
        <v>0</v>
      </c>
      <c r="AB145" s="20">
        <v>0</v>
      </c>
      <c r="AC145" s="20">
        <v>0</v>
      </c>
      <c r="AD145" s="20">
        <v>0</v>
      </c>
      <c r="AE145" s="20">
        <v>0</v>
      </c>
      <c r="AF145" s="20">
        <v>0</v>
      </c>
      <c r="AG145" s="20">
        <v>0</v>
      </c>
      <c r="AH145" s="20">
        <v>0</v>
      </c>
      <c r="AI145" s="20">
        <v>0</v>
      </c>
      <c r="AJ145" s="20">
        <v>3</v>
      </c>
      <c r="AK145" s="20">
        <v>0</v>
      </c>
      <c r="AL145" s="20">
        <v>0</v>
      </c>
      <c r="AM145" s="20">
        <v>0</v>
      </c>
      <c r="AN145" s="20">
        <v>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20">
        <v>0</v>
      </c>
      <c r="AW145" s="20">
        <v>0</v>
      </c>
      <c r="AX145" s="20">
        <v>0</v>
      </c>
      <c r="AY145" s="20">
        <v>0</v>
      </c>
      <c r="AZ145" s="73"/>
      <c r="BA145" s="73"/>
      <c r="BB145" s="73"/>
      <c r="BC145" s="73"/>
      <c r="BD145" s="73"/>
      <c r="BE145" s="59">
        <f t="shared" si="44"/>
        <v>0</v>
      </c>
      <c r="BF145" s="59">
        <v>2</v>
      </c>
      <c r="BG145" s="59">
        <v>0</v>
      </c>
      <c r="BH145" s="59">
        <v>2</v>
      </c>
      <c r="BN145" s="59" t="e">
        <f>AI145+AJ145+AL145+AK145+AO145+AM145+#REF!+AN145</f>
        <v>#REF!</v>
      </c>
      <c r="BO145" s="59">
        <f t="shared" si="45"/>
        <v>0</v>
      </c>
      <c r="BP145" s="59" t="e">
        <f>L145+#REF!</f>
        <v>#REF!</v>
      </c>
      <c r="BQ145" s="59" t="e">
        <f>#REF!+#REF!+AC145</f>
        <v>#REF!</v>
      </c>
      <c r="BR145" s="59">
        <f t="shared" si="46"/>
        <v>0</v>
      </c>
      <c r="BS145" s="59" t="e">
        <f>#REF!+#REF!+#REF!+#REF!+#REF!+#REF!+#REF!+#REF!+#REF!+#REF!</f>
        <v>#REF!</v>
      </c>
      <c r="BT145" s="59">
        <f t="shared" si="47"/>
        <v>0</v>
      </c>
      <c r="BU145" s="59">
        <f t="shared" si="48"/>
        <v>0</v>
      </c>
      <c r="BV145" s="59">
        <f t="shared" si="49"/>
        <v>0</v>
      </c>
      <c r="BW145" s="59">
        <f t="shared" si="50"/>
        <v>0</v>
      </c>
      <c r="BX145" s="59">
        <f t="shared" si="51"/>
        <v>0</v>
      </c>
      <c r="BZ145" s="59">
        <f t="shared" si="52"/>
        <v>3</v>
      </c>
      <c r="CB145" s="59" t="e">
        <f>AI145+AJ145+AB145+AL145+I145+AK145+#REF!+J145+AD145+AF145+AG145+L145+#REF!+M145+#REF!+#REF!+AO145+#REF!+AE145+AH145+#REF!+AM145+AC145+#REF!+O145+#REF!+AX145+#REF!+AN145+#REF!+#REF!+#REF!+#REF!+AY145+#REF!+K145</f>
        <v>#REF!</v>
      </c>
      <c r="CD145" s="59" t="e">
        <f t="shared" si="53"/>
        <v>#REF!</v>
      </c>
      <c r="CE145" s="59" t="e">
        <f t="shared" si="54"/>
        <v>#REF!</v>
      </c>
      <c r="CF145" s="59">
        <f t="shared" si="55"/>
        <v>0</v>
      </c>
      <c r="CH145" s="59" t="e">
        <f>AI145+AJ145+AL145+I145+AK145+J145+L145+#REF!+AM145+#REF!+AX145+AN145+AY145+K145</f>
        <v>#REF!</v>
      </c>
      <c r="CI145" s="59" t="e">
        <f>#REF!+AD145+AF145+AG145+#REF!+#REF!+AO145+#REF!+AH145+#REF!+AC145+O145+#REF!+#REF!+#REF!+#REF!+#REF!+#REF!+#REF!</f>
        <v>#REF!</v>
      </c>
      <c r="CJ145" s="59">
        <f t="shared" si="56"/>
        <v>0</v>
      </c>
      <c r="CL145" s="59">
        <f t="shared" si="57"/>
        <v>0</v>
      </c>
      <c r="CM145" s="59">
        <f t="shared" si="58"/>
        <v>0</v>
      </c>
    </row>
    <row r="146" spans="1:91" s="59" customFormat="1" ht="14.4" x14ac:dyDescent="0.3">
      <c r="A146" s="60" t="s">
        <v>311</v>
      </c>
      <c r="B146" s="60" t="s">
        <v>405</v>
      </c>
      <c r="C146" s="60" t="s">
        <v>417</v>
      </c>
      <c r="D146" s="60" t="s">
        <v>83</v>
      </c>
      <c r="E146" s="60">
        <v>43.595801999999999</v>
      </c>
      <c r="F146" s="60">
        <v>-79.719547000000006</v>
      </c>
      <c r="G146" s="60">
        <v>17.445432542760066</v>
      </c>
      <c r="H146" s="61">
        <v>43664</v>
      </c>
      <c r="I146" s="20">
        <v>0</v>
      </c>
      <c r="J146" s="20">
        <v>0</v>
      </c>
      <c r="K146" s="20">
        <v>0</v>
      </c>
      <c r="L146" s="20">
        <v>0</v>
      </c>
      <c r="M146" s="20">
        <v>0</v>
      </c>
      <c r="N146" s="20">
        <v>0</v>
      </c>
      <c r="O146" s="20">
        <v>0</v>
      </c>
      <c r="P146" s="20">
        <v>0</v>
      </c>
      <c r="Q146" s="20">
        <v>0</v>
      </c>
      <c r="R146" s="20">
        <v>0</v>
      </c>
      <c r="S146" s="20">
        <v>0</v>
      </c>
      <c r="T146" s="20">
        <v>0</v>
      </c>
      <c r="U146" s="20">
        <v>0</v>
      </c>
      <c r="V146" s="20">
        <v>0</v>
      </c>
      <c r="W146" s="20">
        <v>0</v>
      </c>
      <c r="X146" s="20">
        <v>0</v>
      </c>
      <c r="Y146" s="20">
        <v>0</v>
      </c>
      <c r="Z146" s="20">
        <v>0</v>
      </c>
      <c r="AA146" s="20">
        <v>0</v>
      </c>
      <c r="AB146" s="20">
        <v>0</v>
      </c>
      <c r="AC146" s="20">
        <v>0</v>
      </c>
      <c r="AD146" s="20">
        <v>0</v>
      </c>
      <c r="AE146" s="20">
        <v>0</v>
      </c>
      <c r="AF146" s="20">
        <v>0</v>
      </c>
      <c r="AG146" s="20">
        <v>0</v>
      </c>
      <c r="AH146" s="20">
        <v>0</v>
      </c>
      <c r="AI146" s="20">
        <v>0</v>
      </c>
      <c r="AJ146" s="20">
        <v>1</v>
      </c>
      <c r="AK146" s="20">
        <v>0</v>
      </c>
      <c r="AL146" s="20">
        <v>0</v>
      </c>
      <c r="AM146" s="20">
        <v>0</v>
      </c>
      <c r="AN146" s="20">
        <v>0</v>
      </c>
      <c r="AO146" s="20">
        <v>0</v>
      </c>
      <c r="AP146" s="20">
        <v>0</v>
      </c>
      <c r="AQ146" s="20">
        <v>0</v>
      </c>
      <c r="AR146" s="20">
        <v>0</v>
      </c>
      <c r="AS146" s="20">
        <v>0</v>
      </c>
      <c r="AT146" s="20">
        <v>0</v>
      </c>
      <c r="AU146" s="20">
        <v>0</v>
      </c>
      <c r="AV146" s="20">
        <v>1</v>
      </c>
      <c r="AW146" s="20">
        <v>0</v>
      </c>
      <c r="AX146" s="20">
        <v>0</v>
      </c>
      <c r="AY146" s="20">
        <v>0</v>
      </c>
      <c r="AZ146" s="73"/>
      <c r="BA146" s="73"/>
      <c r="BB146" s="73"/>
      <c r="BC146" s="73"/>
      <c r="BD146" s="73"/>
      <c r="BE146" s="59">
        <f t="shared" si="44"/>
        <v>1</v>
      </c>
      <c r="BF146" s="59">
        <v>1</v>
      </c>
      <c r="BG146" s="59">
        <v>0</v>
      </c>
      <c r="BH146" s="59">
        <v>2</v>
      </c>
      <c r="BJ146" s="59" t="s">
        <v>213</v>
      </c>
      <c r="BN146" s="59" t="e">
        <f>AI146+AJ146+AL146+AK146+AO146+AM146+#REF!+AN146</f>
        <v>#REF!</v>
      </c>
      <c r="BO146" s="59">
        <f t="shared" si="45"/>
        <v>0</v>
      </c>
      <c r="BP146" s="59" t="e">
        <f>L146+#REF!</f>
        <v>#REF!</v>
      </c>
      <c r="BQ146" s="59" t="e">
        <f>#REF!+#REF!+AC146</f>
        <v>#REF!</v>
      </c>
      <c r="BR146" s="59">
        <f t="shared" si="46"/>
        <v>0</v>
      </c>
      <c r="BS146" s="59" t="e">
        <f>#REF!+#REF!+#REF!+#REF!+#REF!+#REF!+#REF!+#REF!+#REF!+#REF!</f>
        <v>#REF!</v>
      </c>
      <c r="BT146" s="59">
        <f t="shared" si="47"/>
        <v>0</v>
      </c>
      <c r="BU146" s="59">
        <f t="shared" si="48"/>
        <v>0</v>
      </c>
      <c r="BV146" s="59">
        <f t="shared" si="49"/>
        <v>0</v>
      </c>
      <c r="BW146" s="59">
        <f t="shared" si="50"/>
        <v>0</v>
      </c>
      <c r="BX146" s="59">
        <f t="shared" si="51"/>
        <v>0</v>
      </c>
      <c r="BZ146" s="59">
        <f t="shared" si="52"/>
        <v>2</v>
      </c>
      <c r="CB146" s="59" t="e">
        <f>AI146+AJ146+AB146+AL146+I146+AK146+#REF!+J146+AD146+AF146+AG146+L146+#REF!+M146+#REF!+#REF!+AO146+#REF!+AE146+AH146+#REF!+AM146+AC146+#REF!+O146+#REF!+AX146+#REF!+AN146+#REF!+#REF!+#REF!+#REF!+AY146+#REF!+K146</f>
        <v>#REF!</v>
      </c>
      <c r="CD146" s="59" t="e">
        <f t="shared" si="53"/>
        <v>#REF!</v>
      </c>
      <c r="CE146" s="59" t="e">
        <f t="shared" si="54"/>
        <v>#REF!</v>
      </c>
      <c r="CF146" s="59">
        <f t="shared" si="55"/>
        <v>0</v>
      </c>
      <c r="CH146" s="59" t="e">
        <f>AI146+AJ146+AL146+I146+AK146+J146+L146+#REF!+AM146+#REF!+AX146+AN146+AY146+K146</f>
        <v>#REF!</v>
      </c>
      <c r="CI146" s="59" t="e">
        <f>#REF!+AD146+AF146+AG146+#REF!+#REF!+AO146+#REF!+AH146+#REF!+AC146+O146+#REF!+#REF!+#REF!+#REF!+#REF!+#REF!+#REF!</f>
        <v>#REF!</v>
      </c>
      <c r="CJ146" s="59">
        <f t="shared" si="56"/>
        <v>0</v>
      </c>
      <c r="CL146" s="59">
        <f t="shared" si="57"/>
        <v>1</v>
      </c>
      <c r="CM146" s="59">
        <f t="shared" si="58"/>
        <v>0</v>
      </c>
    </row>
    <row r="147" spans="1:91" s="59" customFormat="1" ht="14.4" x14ac:dyDescent="0.3">
      <c r="A147" s="60" t="s">
        <v>313</v>
      </c>
      <c r="B147" s="60" t="s">
        <v>406</v>
      </c>
      <c r="C147" s="60" t="s">
        <v>415</v>
      </c>
      <c r="D147" s="60" t="s">
        <v>79</v>
      </c>
      <c r="E147" s="60">
        <v>43.553597000000003</v>
      </c>
      <c r="F147" s="60">
        <v>-79.699607999999998</v>
      </c>
      <c r="G147" s="60">
        <v>17.453630525434615</v>
      </c>
      <c r="H147" s="61">
        <v>43653</v>
      </c>
      <c r="I147" s="20">
        <v>0</v>
      </c>
      <c r="J147" s="20">
        <v>0</v>
      </c>
      <c r="K147" s="20">
        <v>0</v>
      </c>
      <c r="L147" s="20">
        <v>1</v>
      </c>
      <c r="M147" s="20">
        <v>0</v>
      </c>
      <c r="N147" s="20">
        <v>0</v>
      </c>
      <c r="O147" s="20">
        <v>0</v>
      </c>
      <c r="P147" s="20">
        <v>0</v>
      </c>
      <c r="Q147" s="20">
        <v>0</v>
      </c>
      <c r="R147" s="20">
        <v>0</v>
      </c>
      <c r="S147" s="20">
        <v>0</v>
      </c>
      <c r="T147" s="20">
        <v>0</v>
      </c>
      <c r="U147" s="20">
        <v>0</v>
      </c>
      <c r="V147" s="20">
        <v>0</v>
      </c>
      <c r="W147" s="20">
        <v>0</v>
      </c>
      <c r="X147" s="20">
        <v>0</v>
      </c>
      <c r="Y147" s="20">
        <v>0</v>
      </c>
      <c r="Z147" s="20">
        <v>0</v>
      </c>
      <c r="AA147" s="20">
        <v>0</v>
      </c>
      <c r="AB147" s="20">
        <v>0</v>
      </c>
      <c r="AC147" s="20">
        <v>0</v>
      </c>
      <c r="AD147" s="20">
        <v>0</v>
      </c>
      <c r="AE147" s="20">
        <v>0</v>
      </c>
      <c r="AF147" s="20">
        <v>0</v>
      </c>
      <c r="AG147" s="20">
        <v>0</v>
      </c>
      <c r="AH147" s="20">
        <v>0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20">
        <v>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20">
        <v>0</v>
      </c>
      <c r="AW147" s="20">
        <v>0</v>
      </c>
      <c r="AX147" s="20">
        <v>0</v>
      </c>
      <c r="AY147" s="20">
        <v>0</v>
      </c>
      <c r="AZ147" s="73"/>
      <c r="BA147" s="73"/>
      <c r="BB147" s="73"/>
      <c r="BC147" s="73"/>
      <c r="BD147" s="73"/>
      <c r="BE147" s="59">
        <f t="shared" si="44"/>
        <v>2</v>
      </c>
      <c r="BF147" s="59">
        <v>4</v>
      </c>
      <c r="BG147" s="59">
        <v>2</v>
      </c>
      <c r="BH147" s="59">
        <v>8</v>
      </c>
      <c r="BJ147" s="59" t="s">
        <v>215</v>
      </c>
      <c r="BN147" s="59" t="e">
        <f>AI147+AJ147+AL147+AK147+AO147+AM147+#REF!+AN147</f>
        <v>#REF!</v>
      </c>
      <c r="BO147" s="59">
        <f t="shared" si="45"/>
        <v>0</v>
      </c>
      <c r="BP147" s="59" t="e">
        <f>L147+#REF!</f>
        <v>#REF!</v>
      </c>
      <c r="BQ147" s="59" t="e">
        <f>#REF!+#REF!+AC147</f>
        <v>#REF!</v>
      </c>
      <c r="BR147" s="59">
        <f t="shared" si="46"/>
        <v>0</v>
      </c>
      <c r="BS147" s="59" t="e">
        <f>#REF!+#REF!+#REF!+#REF!+#REF!+#REF!+#REF!+#REF!+#REF!+#REF!</f>
        <v>#REF!</v>
      </c>
      <c r="BT147" s="59">
        <f t="shared" si="47"/>
        <v>0</v>
      </c>
      <c r="BU147" s="59">
        <f t="shared" si="48"/>
        <v>0</v>
      </c>
      <c r="BV147" s="59">
        <f t="shared" si="49"/>
        <v>0</v>
      </c>
      <c r="BW147" s="59">
        <f t="shared" si="50"/>
        <v>0</v>
      </c>
      <c r="BX147" s="59">
        <f t="shared" si="51"/>
        <v>0</v>
      </c>
      <c r="BZ147" s="59">
        <f t="shared" si="52"/>
        <v>0</v>
      </c>
      <c r="CB147" s="59" t="e">
        <f>AI147+AJ147+AB147+AL147+I147+AK147+#REF!+J147+AD147+AF147+AG147+L147+#REF!+M147+#REF!+#REF!+AO147+#REF!+AE147+AH147+#REF!+AM147+AC147+#REF!+O147+#REF!+AX147+#REF!+AN147+#REF!+#REF!+#REF!+#REF!+AY147+#REF!+K147</f>
        <v>#REF!</v>
      </c>
      <c r="CD147" s="59" t="e">
        <f t="shared" si="53"/>
        <v>#REF!</v>
      </c>
      <c r="CE147" s="59" t="e">
        <f t="shared" si="54"/>
        <v>#REF!</v>
      </c>
      <c r="CF147" s="59">
        <f t="shared" si="55"/>
        <v>0</v>
      </c>
      <c r="CH147" s="59" t="e">
        <f>AI147+AJ147+AL147+I147+AK147+J147+L147+#REF!+AM147+#REF!+AX147+AN147+AY147+K147</f>
        <v>#REF!</v>
      </c>
      <c r="CI147" s="59" t="e">
        <f>#REF!+AD147+AF147+AG147+#REF!+#REF!+AO147+#REF!+AH147+#REF!+AC147+O147+#REF!+#REF!+#REF!+#REF!+#REF!+#REF!+#REF!</f>
        <v>#REF!</v>
      </c>
      <c r="CJ147" s="59">
        <f t="shared" si="56"/>
        <v>0</v>
      </c>
      <c r="CL147" s="59">
        <f t="shared" si="57"/>
        <v>0</v>
      </c>
      <c r="CM147" s="59">
        <f t="shared" si="58"/>
        <v>0</v>
      </c>
    </row>
    <row r="148" spans="1:91" s="59" customFormat="1" ht="14.4" x14ac:dyDescent="0.3">
      <c r="A148" s="60" t="s">
        <v>274</v>
      </c>
      <c r="B148" s="60" t="s">
        <v>407</v>
      </c>
      <c r="C148" s="60" t="s">
        <v>417</v>
      </c>
      <c r="D148" s="60" t="s">
        <v>79</v>
      </c>
      <c r="E148" s="60">
        <v>43.571026000000003</v>
      </c>
      <c r="F148" s="60">
        <v>-79.733337000000006</v>
      </c>
      <c r="G148" s="60">
        <v>18.589161793082503</v>
      </c>
      <c r="H148" s="61">
        <v>43655</v>
      </c>
      <c r="I148" s="20">
        <v>0</v>
      </c>
      <c r="J148" s="20">
        <v>0</v>
      </c>
      <c r="K148" s="20">
        <v>0</v>
      </c>
      <c r="L148" s="20">
        <v>0</v>
      </c>
      <c r="M148" s="20">
        <v>0</v>
      </c>
      <c r="N148" s="20">
        <v>0</v>
      </c>
      <c r="O148" s="20">
        <v>0</v>
      </c>
      <c r="P148" s="20">
        <v>0</v>
      </c>
      <c r="Q148" s="20">
        <v>0</v>
      </c>
      <c r="R148" s="20">
        <v>2</v>
      </c>
      <c r="S148" s="20">
        <v>0</v>
      </c>
      <c r="T148" s="20">
        <v>0</v>
      </c>
      <c r="U148" s="20">
        <v>0</v>
      </c>
      <c r="V148" s="20">
        <v>0</v>
      </c>
      <c r="W148" s="20">
        <v>0</v>
      </c>
      <c r="X148" s="20">
        <v>0</v>
      </c>
      <c r="Y148" s="20">
        <v>0</v>
      </c>
      <c r="Z148" s="20">
        <v>0</v>
      </c>
      <c r="AA148" s="20">
        <v>0</v>
      </c>
      <c r="AB148" s="20">
        <v>0</v>
      </c>
      <c r="AC148" s="20">
        <v>0</v>
      </c>
      <c r="AD148" s="20">
        <v>0</v>
      </c>
      <c r="AE148" s="20">
        <v>1</v>
      </c>
      <c r="AF148" s="20">
        <v>0</v>
      </c>
      <c r="AG148" s="20">
        <v>0</v>
      </c>
      <c r="AH148" s="20">
        <v>0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20">
        <v>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20">
        <v>0</v>
      </c>
      <c r="AW148" s="20">
        <v>0</v>
      </c>
      <c r="AX148" s="20">
        <v>0</v>
      </c>
      <c r="AY148" s="20">
        <v>0</v>
      </c>
      <c r="AZ148" s="73"/>
      <c r="BA148" s="73"/>
      <c r="BB148" s="73"/>
      <c r="BC148" s="73"/>
      <c r="BD148" s="73"/>
      <c r="BE148" s="59">
        <f t="shared" si="44"/>
        <v>0</v>
      </c>
      <c r="BF148" s="59">
        <v>3</v>
      </c>
      <c r="BG148" s="59">
        <v>3</v>
      </c>
      <c r="BH148" s="59">
        <v>6</v>
      </c>
      <c r="BN148" s="59" t="e">
        <f>AI148+AJ148+AL148+AK148+AO148+AM148+#REF!+AN148</f>
        <v>#REF!</v>
      </c>
      <c r="BO148" s="59">
        <f t="shared" si="45"/>
        <v>1</v>
      </c>
      <c r="BP148" s="59" t="e">
        <f>L148+#REF!</f>
        <v>#REF!</v>
      </c>
      <c r="BQ148" s="59" t="e">
        <f>#REF!+#REF!+AC148</f>
        <v>#REF!</v>
      </c>
      <c r="BR148" s="59">
        <f t="shared" si="46"/>
        <v>0</v>
      </c>
      <c r="BS148" s="59" t="e">
        <f>#REF!+#REF!+#REF!+#REF!+#REF!+#REF!+#REF!+#REF!+#REF!+#REF!</f>
        <v>#REF!</v>
      </c>
      <c r="BT148" s="59">
        <f t="shared" si="47"/>
        <v>0</v>
      </c>
      <c r="BU148" s="59">
        <f t="shared" si="48"/>
        <v>0</v>
      </c>
      <c r="BV148" s="59">
        <f t="shared" si="49"/>
        <v>0</v>
      </c>
      <c r="BW148" s="59">
        <f t="shared" si="50"/>
        <v>0</v>
      </c>
      <c r="BX148" s="59">
        <f t="shared" si="51"/>
        <v>0</v>
      </c>
      <c r="BZ148" s="59">
        <f t="shared" si="52"/>
        <v>0</v>
      </c>
      <c r="CB148" s="59" t="e">
        <f>AI148+AJ148+AB148+AL148+I148+AK148+#REF!+J148+AD148+AF148+AG148+L148+#REF!+M148+#REF!+#REF!+AO148+#REF!+AE148+AH148+#REF!+AM148+AC148+#REF!+O148+#REF!+AX148+#REF!+AN148+#REF!+#REF!+#REF!+#REF!+AY148+#REF!+K148</f>
        <v>#REF!</v>
      </c>
      <c r="CD148" s="59" t="e">
        <f t="shared" si="53"/>
        <v>#REF!</v>
      </c>
      <c r="CE148" s="59" t="e">
        <f t="shared" si="54"/>
        <v>#REF!</v>
      </c>
      <c r="CF148" s="59">
        <f t="shared" si="55"/>
        <v>1</v>
      </c>
      <c r="CH148" s="59" t="e">
        <f>AI148+AJ148+AL148+I148+AK148+J148+L148+#REF!+AM148+#REF!+AX148+AN148+AY148+K148</f>
        <v>#REF!</v>
      </c>
      <c r="CI148" s="59" t="e">
        <f>#REF!+AD148+AF148+AG148+#REF!+#REF!+AO148+#REF!+AH148+#REF!+AC148+O148+#REF!+#REF!+#REF!+#REF!+#REF!+#REF!+#REF!</f>
        <v>#REF!</v>
      </c>
      <c r="CJ148" s="59">
        <f t="shared" si="56"/>
        <v>1</v>
      </c>
      <c r="CL148" s="59">
        <f t="shared" si="57"/>
        <v>1</v>
      </c>
      <c r="CM148" s="59">
        <f t="shared" si="58"/>
        <v>1</v>
      </c>
    </row>
    <row r="149" spans="1:91" s="59" customFormat="1" ht="14.4" x14ac:dyDescent="0.3">
      <c r="A149" s="60" t="s">
        <v>274</v>
      </c>
      <c r="B149" s="60" t="s">
        <v>407</v>
      </c>
      <c r="C149" s="60" t="s">
        <v>417</v>
      </c>
      <c r="D149" s="60" t="s">
        <v>82</v>
      </c>
      <c r="E149" s="60">
        <v>43.571026000000003</v>
      </c>
      <c r="F149" s="60">
        <v>-79.733337000000006</v>
      </c>
      <c r="G149" s="60">
        <v>18.589161793082503</v>
      </c>
      <c r="H149" s="61">
        <v>43655</v>
      </c>
      <c r="I149" s="20">
        <v>0</v>
      </c>
      <c r="J149" s="20">
        <v>0</v>
      </c>
      <c r="K149" s="20">
        <v>0</v>
      </c>
      <c r="L149" s="20">
        <v>0</v>
      </c>
      <c r="M149" s="20">
        <v>0</v>
      </c>
      <c r="N149" s="20">
        <v>0</v>
      </c>
      <c r="O149" s="20">
        <v>0</v>
      </c>
      <c r="P149" s="20">
        <v>0</v>
      </c>
      <c r="Q149" s="20">
        <v>0</v>
      </c>
      <c r="R149" s="20">
        <v>1</v>
      </c>
      <c r="S149" s="20">
        <v>0</v>
      </c>
      <c r="T149" s="20">
        <v>0</v>
      </c>
      <c r="U149" s="20">
        <v>0</v>
      </c>
      <c r="V149" s="20">
        <v>0</v>
      </c>
      <c r="W149" s="20">
        <v>0</v>
      </c>
      <c r="X149" s="20">
        <v>0</v>
      </c>
      <c r="Y149" s="20">
        <v>0</v>
      </c>
      <c r="Z149" s="20">
        <v>0</v>
      </c>
      <c r="AA149" s="20">
        <v>0</v>
      </c>
      <c r="AB149" s="20">
        <v>0</v>
      </c>
      <c r="AC149" s="20">
        <v>0</v>
      </c>
      <c r="AD149" s="20">
        <v>0</v>
      </c>
      <c r="AE149" s="20">
        <v>0</v>
      </c>
      <c r="AF149" s="20">
        <v>0</v>
      </c>
      <c r="AG149" s="20">
        <v>0</v>
      </c>
      <c r="AH149" s="20">
        <v>0</v>
      </c>
      <c r="AI149" s="20">
        <v>0</v>
      </c>
      <c r="AJ149" s="20">
        <v>0</v>
      </c>
      <c r="AK149" s="20">
        <v>0</v>
      </c>
      <c r="AL149" s="20">
        <v>1</v>
      </c>
      <c r="AM149" s="20">
        <v>0</v>
      </c>
      <c r="AN149" s="20">
        <v>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20">
        <v>0</v>
      </c>
      <c r="AW149" s="20">
        <v>0</v>
      </c>
      <c r="AX149" s="20">
        <v>0</v>
      </c>
      <c r="AY149" s="20">
        <v>0</v>
      </c>
      <c r="AZ149" s="73"/>
      <c r="BA149" s="73"/>
      <c r="BB149" s="73"/>
      <c r="BC149" s="73"/>
      <c r="BD149" s="73"/>
      <c r="BE149" s="59">
        <f t="shared" si="44"/>
        <v>1</v>
      </c>
      <c r="BF149" s="59">
        <v>4</v>
      </c>
      <c r="BG149" s="59">
        <v>1</v>
      </c>
      <c r="BH149" s="59">
        <v>6</v>
      </c>
      <c r="BN149" s="59" t="e">
        <f>AI149+AJ149+AL149+AK149+AO149+AM149+#REF!+AN149</f>
        <v>#REF!</v>
      </c>
      <c r="BO149" s="59">
        <f t="shared" si="45"/>
        <v>0</v>
      </c>
      <c r="BP149" s="59" t="e">
        <f>L149+#REF!</f>
        <v>#REF!</v>
      </c>
      <c r="BQ149" s="59" t="e">
        <f>#REF!+#REF!+AC149</f>
        <v>#REF!</v>
      </c>
      <c r="BR149" s="59">
        <f t="shared" si="46"/>
        <v>0</v>
      </c>
      <c r="BS149" s="59" t="e">
        <f>#REF!+#REF!+#REF!+#REF!+#REF!+#REF!+#REF!+#REF!+#REF!+#REF!</f>
        <v>#REF!</v>
      </c>
      <c r="BT149" s="59">
        <f t="shared" si="47"/>
        <v>0</v>
      </c>
      <c r="BU149" s="59">
        <f t="shared" si="48"/>
        <v>0</v>
      </c>
      <c r="BV149" s="59">
        <f t="shared" si="49"/>
        <v>0</v>
      </c>
      <c r="BW149" s="59">
        <f t="shared" si="50"/>
        <v>0</v>
      </c>
      <c r="BX149" s="59">
        <f t="shared" si="51"/>
        <v>0</v>
      </c>
      <c r="BZ149" s="59">
        <f t="shared" si="52"/>
        <v>1</v>
      </c>
      <c r="CB149" s="59" t="e">
        <f>AI149+AJ149+AB149+AL149+I149+AK149+#REF!+J149+AD149+AF149+AG149+L149+#REF!+M149+#REF!+#REF!+AO149+#REF!+AE149+AH149+#REF!+AM149+AC149+#REF!+O149+#REF!+AX149+#REF!+AN149+#REF!+#REF!+#REF!+#REF!+AY149+#REF!+K149</f>
        <v>#REF!</v>
      </c>
      <c r="CD149" s="59" t="e">
        <f t="shared" si="53"/>
        <v>#REF!</v>
      </c>
      <c r="CE149" s="59" t="e">
        <f t="shared" si="54"/>
        <v>#REF!</v>
      </c>
      <c r="CF149" s="59">
        <f t="shared" si="55"/>
        <v>0</v>
      </c>
      <c r="CH149" s="59" t="e">
        <f>AI149+AJ149+AL149+I149+AK149+J149+L149+#REF!+AM149+#REF!+AX149+AN149+AY149+K149</f>
        <v>#REF!</v>
      </c>
      <c r="CI149" s="59" t="e">
        <f>#REF!+AD149+AF149+AG149+#REF!+#REF!+AO149+#REF!+AH149+#REF!+AC149+O149+#REF!+#REF!+#REF!+#REF!+#REF!+#REF!+#REF!</f>
        <v>#REF!</v>
      </c>
      <c r="CJ149" s="59">
        <f t="shared" si="56"/>
        <v>0</v>
      </c>
      <c r="CL149" s="59">
        <f t="shared" si="57"/>
        <v>0</v>
      </c>
      <c r="CM149" s="59">
        <f t="shared" si="58"/>
        <v>0</v>
      </c>
    </row>
    <row r="150" spans="1:91" s="59" customFormat="1" ht="14.4" x14ac:dyDescent="0.3">
      <c r="A150" s="60" t="s">
        <v>274</v>
      </c>
      <c r="B150" s="60" t="s">
        <v>407</v>
      </c>
      <c r="C150" s="60" t="s">
        <v>417</v>
      </c>
      <c r="D150" s="60" t="s">
        <v>83</v>
      </c>
      <c r="E150" s="60">
        <v>43.571026000000003</v>
      </c>
      <c r="F150" s="60">
        <v>-79.733337000000006</v>
      </c>
      <c r="G150" s="60">
        <v>18.589161793082503</v>
      </c>
      <c r="H150" s="61">
        <v>43655</v>
      </c>
      <c r="I150" s="20">
        <v>0</v>
      </c>
      <c r="J150" s="20">
        <v>0</v>
      </c>
      <c r="K150" s="20">
        <v>0</v>
      </c>
      <c r="L150" s="20">
        <v>0</v>
      </c>
      <c r="M150" s="20">
        <v>0</v>
      </c>
      <c r="N150" s="20">
        <v>0</v>
      </c>
      <c r="O150" s="20">
        <v>0</v>
      </c>
      <c r="P150" s="20">
        <v>0</v>
      </c>
      <c r="Q150" s="20">
        <v>0</v>
      </c>
      <c r="R150" s="20">
        <v>0</v>
      </c>
      <c r="S150" s="20">
        <v>0</v>
      </c>
      <c r="T150" s="20">
        <v>0</v>
      </c>
      <c r="U150" s="20">
        <v>0</v>
      </c>
      <c r="V150" s="20">
        <v>0</v>
      </c>
      <c r="W150" s="20">
        <v>0</v>
      </c>
      <c r="X150" s="20">
        <v>0</v>
      </c>
      <c r="Y150" s="20">
        <v>0</v>
      </c>
      <c r="Z150" s="20">
        <v>0</v>
      </c>
      <c r="AA150" s="20">
        <v>0</v>
      </c>
      <c r="AB150" s="20">
        <v>0</v>
      </c>
      <c r="AC150" s="20">
        <v>0</v>
      </c>
      <c r="AD150" s="20">
        <v>0</v>
      </c>
      <c r="AE150" s="20">
        <v>0</v>
      </c>
      <c r="AF150" s="20">
        <v>0</v>
      </c>
      <c r="AG150" s="20">
        <v>0</v>
      </c>
      <c r="AH150" s="20">
        <v>1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20">
        <v>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20">
        <v>0</v>
      </c>
      <c r="AW150" s="20">
        <v>0</v>
      </c>
      <c r="AX150" s="20">
        <v>0</v>
      </c>
      <c r="AY150" s="20">
        <v>0</v>
      </c>
      <c r="AZ150" s="73"/>
      <c r="BA150" s="73"/>
      <c r="BB150" s="73"/>
      <c r="BC150" s="73"/>
      <c r="BD150" s="73"/>
      <c r="BE150" s="59">
        <f t="shared" si="44"/>
        <v>0</v>
      </c>
      <c r="BF150" s="59">
        <v>2</v>
      </c>
      <c r="BG150" s="59">
        <v>0</v>
      </c>
      <c r="BH150" s="59">
        <v>2</v>
      </c>
      <c r="BN150" s="59" t="e">
        <f>AI150+AJ150+AL150+AK150+AO150+AM150+#REF!+AN150</f>
        <v>#REF!</v>
      </c>
      <c r="BO150" s="59">
        <f t="shared" si="45"/>
        <v>0</v>
      </c>
      <c r="BP150" s="59" t="e">
        <f>L150+#REF!</f>
        <v>#REF!</v>
      </c>
      <c r="BQ150" s="59" t="e">
        <f>#REF!+#REF!+AC150</f>
        <v>#REF!</v>
      </c>
      <c r="BR150" s="59">
        <f t="shared" si="46"/>
        <v>0</v>
      </c>
      <c r="BS150" s="59" t="e">
        <f>#REF!+#REF!+#REF!+#REF!+#REF!+#REF!+#REF!+#REF!+#REF!+#REF!</f>
        <v>#REF!</v>
      </c>
      <c r="BT150" s="59">
        <f t="shared" si="47"/>
        <v>0</v>
      </c>
      <c r="BU150" s="59">
        <f t="shared" si="48"/>
        <v>0</v>
      </c>
      <c r="BV150" s="59">
        <f t="shared" si="49"/>
        <v>0</v>
      </c>
      <c r="BW150" s="59">
        <f t="shared" si="50"/>
        <v>0</v>
      </c>
      <c r="BX150" s="59">
        <f t="shared" si="51"/>
        <v>1</v>
      </c>
      <c r="BZ150" s="59">
        <f t="shared" si="52"/>
        <v>0</v>
      </c>
      <c r="CB150" s="59" t="e">
        <f>AI150+AJ150+AB150+AL150+I150+AK150+#REF!+J150+AD150+AF150+AG150+L150+#REF!+M150+#REF!+#REF!+AO150+#REF!+AE150+AH150+#REF!+AM150+AC150+#REF!+O150+#REF!+AX150+#REF!+AN150+#REF!+#REF!+#REF!+#REF!+AY150+#REF!+K150</f>
        <v>#REF!</v>
      </c>
      <c r="CD150" s="59" t="e">
        <f t="shared" si="53"/>
        <v>#REF!</v>
      </c>
      <c r="CE150" s="59" t="e">
        <f t="shared" si="54"/>
        <v>#REF!</v>
      </c>
      <c r="CF150" s="59">
        <f t="shared" si="55"/>
        <v>0</v>
      </c>
      <c r="CH150" s="59" t="e">
        <f>AI150+AJ150+AL150+I150+AK150+J150+L150+#REF!+AM150+#REF!+AX150+AN150+AY150+K150</f>
        <v>#REF!</v>
      </c>
      <c r="CI150" s="59" t="e">
        <f>#REF!+AD150+AF150+AG150+#REF!+#REF!+AO150+#REF!+AH150+#REF!+AC150+O150+#REF!+#REF!+#REF!+#REF!+#REF!+#REF!+#REF!</f>
        <v>#REF!</v>
      </c>
      <c r="CJ150" s="59">
        <f t="shared" si="56"/>
        <v>0</v>
      </c>
      <c r="CL150" s="59">
        <f t="shared" si="57"/>
        <v>1</v>
      </c>
      <c r="CM150" s="59">
        <f t="shared" si="58"/>
        <v>1</v>
      </c>
    </row>
    <row r="151" spans="1:91" s="59" customFormat="1" ht="14.4" x14ac:dyDescent="0.3">
      <c r="A151" s="60" t="s">
        <v>273</v>
      </c>
      <c r="B151" s="60" t="s">
        <v>408</v>
      </c>
      <c r="C151" s="60" t="s">
        <v>417</v>
      </c>
      <c r="D151" s="60" t="s">
        <v>79</v>
      </c>
      <c r="E151" s="60">
        <v>43.564655000000002</v>
      </c>
      <c r="F151" s="60">
        <v>-79.720468999999994</v>
      </c>
      <c r="G151" s="60">
        <v>18.129729041860788</v>
      </c>
      <c r="H151" s="61">
        <v>43655</v>
      </c>
      <c r="I151" s="20">
        <v>0</v>
      </c>
      <c r="J151" s="20">
        <v>0</v>
      </c>
      <c r="K151" s="20">
        <v>0</v>
      </c>
      <c r="L151" s="20">
        <v>0</v>
      </c>
      <c r="M151" s="20">
        <v>0</v>
      </c>
      <c r="N151" s="20">
        <v>0</v>
      </c>
      <c r="O151" s="20">
        <v>0</v>
      </c>
      <c r="P151" s="20">
        <v>0</v>
      </c>
      <c r="Q151" s="20">
        <v>0</v>
      </c>
      <c r="R151" s="20">
        <v>0</v>
      </c>
      <c r="S151" s="20">
        <v>0</v>
      </c>
      <c r="T151" s="20">
        <v>0</v>
      </c>
      <c r="U151" s="20">
        <v>0</v>
      </c>
      <c r="V151" s="20">
        <v>0</v>
      </c>
      <c r="W151" s="20">
        <v>0</v>
      </c>
      <c r="X151" s="20">
        <v>0</v>
      </c>
      <c r="Y151" s="20">
        <v>0</v>
      </c>
      <c r="Z151" s="20">
        <v>0</v>
      </c>
      <c r="AA151" s="20">
        <v>0</v>
      </c>
      <c r="AB151" s="20">
        <v>0</v>
      </c>
      <c r="AC151" s="20">
        <v>0</v>
      </c>
      <c r="AD151" s="20">
        <v>0</v>
      </c>
      <c r="AE151" s="20">
        <v>0</v>
      </c>
      <c r="AF151" s="20">
        <v>0</v>
      </c>
      <c r="AG151" s="20">
        <v>0</v>
      </c>
      <c r="AH151" s="20">
        <v>0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20">
        <v>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20">
        <v>0</v>
      </c>
      <c r="AW151" s="20">
        <v>0</v>
      </c>
      <c r="AX151" s="20">
        <v>0</v>
      </c>
      <c r="AY151" s="20">
        <v>0</v>
      </c>
      <c r="AZ151" s="73"/>
      <c r="BA151" s="73"/>
      <c r="BB151" s="73"/>
      <c r="BC151" s="73"/>
      <c r="BD151" s="73"/>
      <c r="BE151" s="59">
        <f t="shared" si="44"/>
        <v>2</v>
      </c>
      <c r="BF151" s="59">
        <v>2</v>
      </c>
      <c r="BG151" s="59">
        <v>2</v>
      </c>
      <c r="BH151" s="59">
        <v>6</v>
      </c>
      <c r="BN151" s="59" t="e">
        <f>AI151+AJ151+AL151+AK151+AO151+AM151+#REF!+AN151</f>
        <v>#REF!</v>
      </c>
      <c r="BO151" s="59">
        <f t="shared" si="45"/>
        <v>0</v>
      </c>
      <c r="BP151" s="59" t="e">
        <f>L151+#REF!</f>
        <v>#REF!</v>
      </c>
      <c r="BQ151" s="59" t="e">
        <f>#REF!+#REF!+AC151</f>
        <v>#REF!</v>
      </c>
      <c r="BR151" s="59">
        <f t="shared" si="46"/>
        <v>0</v>
      </c>
      <c r="BS151" s="59" t="e">
        <f>#REF!+#REF!+#REF!+#REF!+#REF!+#REF!+#REF!+#REF!+#REF!+#REF!</f>
        <v>#REF!</v>
      </c>
      <c r="BT151" s="59">
        <f t="shared" si="47"/>
        <v>0</v>
      </c>
      <c r="BU151" s="59">
        <f t="shared" si="48"/>
        <v>0</v>
      </c>
      <c r="BV151" s="59">
        <f t="shared" si="49"/>
        <v>0</v>
      </c>
      <c r="BW151" s="59">
        <f t="shared" si="50"/>
        <v>0</v>
      </c>
      <c r="BX151" s="59">
        <f t="shared" si="51"/>
        <v>0</v>
      </c>
      <c r="BZ151" s="59">
        <f t="shared" si="52"/>
        <v>0</v>
      </c>
      <c r="CB151" s="59" t="e">
        <f>AI151+AJ151+AB151+AL151+I151+AK151+#REF!+J151+AD151+AF151+AG151+L151+#REF!+M151+#REF!+#REF!+AO151+#REF!+AE151+AH151+#REF!+AM151+AC151+#REF!+O151+#REF!+AX151+#REF!+AN151+#REF!+#REF!+#REF!+#REF!+AY151+#REF!+K151</f>
        <v>#REF!</v>
      </c>
      <c r="CD151" s="59" t="e">
        <f t="shared" si="53"/>
        <v>#REF!</v>
      </c>
      <c r="CE151" s="59" t="e">
        <f t="shared" si="54"/>
        <v>#REF!</v>
      </c>
      <c r="CF151" s="59">
        <f t="shared" si="55"/>
        <v>0</v>
      </c>
      <c r="CH151" s="59" t="e">
        <f>AI151+AJ151+AL151+I151+AK151+J151+L151+#REF!+AM151+#REF!+AX151+AN151+AY151+K151</f>
        <v>#REF!</v>
      </c>
      <c r="CI151" s="59" t="e">
        <f>#REF!+AD151+AF151+AG151+#REF!+#REF!+AO151+#REF!+AH151+#REF!+AC151+O151+#REF!+#REF!+#REF!+#REF!+#REF!+#REF!+#REF!</f>
        <v>#REF!</v>
      </c>
      <c r="CJ151" s="59">
        <f t="shared" si="56"/>
        <v>0</v>
      </c>
      <c r="CL151" s="59">
        <f t="shared" si="57"/>
        <v>0</v>
      </c>
      <c r="CM151" s="59">
        <f t="shared" si="58"/>
        <v>0</v>
      </c>
    </row>
    <row r="152" spans="1:91" s="59" customFormat="1" ht="14.4" x14ac:dyDescent="0.3">
      <c r="A152" s="60" t="s">
        <v>312</v>
      </c>
      <c r="B152" s="60" t="s">
        <v>409</v>
      </c>
      <c r="C152" s="60" t="s">
        <v>417</v>
      </c>
      <c r="D152" s="60" t="s">
        <v>79</v>
      </c>
      <c r="E152" s="60">
        <v>43.578899999999997</v>
      </c>
      <c r="F152" s="60">
        <v>-79.713397999999998</v>
      </c>
      <c r="G152" s="60">
        <v>17.47081032053967</v>
      </c>
      <c r="H152" s="61">
        <v>43664</v>
      </c>
      <c r="I152" s="20">
        <v>0</v>
      </c>
      <c r="J152" s="20">
        <v>0</v>
      </c>
      <c r="K152" s="20">
        <v>1</v>
      </c>
      <c r="L152" s="20">
        <v>0</v>
      </c>
      <c r="M152" s="20">
        <v>0</v>
      </c>
      <c r="N152" s="20">
        <v>0</v>
      </c>
      <c r="O152" s="20">
        <v>0</v>
      </c>
      <c r="P152" s="20">
        <v>0</v>
      </c>
      <c r="Q152" s="20">
        <v>0</v>
      </c>
      <c r="R152" s="20">
        <v>0</v>
      </c>
      <c r="S152" s="20">
        <v>0</v>
      </c>
      <c r="T152" s="20">
        <v>0</v>
      </c>
      <c r="U152" s="20">
        <v>0</v>
      </c>
      <c r="V152" s="20">
        <v>0</v>
      </c>
      <c r="W152" s="20">
        <v>0</v>
      </c>
      <c r="X152" s="20">
        <v>0</v>
      </c>
      <c r="Y152" s="20">
        <v>0</v>
      </c>
      <c r="Z152" s="20">
        <v>0</v>
      </c>
      <c r="AA152" s="20">
        <v>1</v>
      </c>
      <c r="AB152" s="20">
        <v>0</v>
      </c>
      <c r="AC152" s="20">
        <v>0</v>
      </c>
      <c r="AD152" s="20">
        <v>0</v>
      </c>
      <c r="AE152" s="20">
        <v>0</v>
      </c>
      <c r="AF152" s="20">
        <v>0</v>
      </c>
      <c r="AG152" s="20">
        <v>0</v>
      </c>
      <c r="AH152" s="20">
        <v>0</v>
      </c>
      <c r="AI152" s="20">
        <v>0</v>
      </c>
      <c r="AJ152" s="20">
        <v>0</v>
      </c>
      <c r="AK152" s="20">
        <v>0</v>
      </c>
      <c r="AL152" s="20">
        <v>1</v>
      </c>
      <c r="AM152" s="20">
        <v>0</v>
      </c>
      <c r="AN152" s="20">
        <v>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20">
        <v>0</v>
      </c>
      <c r="AW152" s="20">
        <v>0</v>
      </c>
      <c r="AX152" s="20">
        <v>0</v>
      </c>
      <c r="AY152" s="20">
        <v>0</v>
      </c>
      <c r="AZ152" s="73"/>
      <c r="BA152" s="73"/>
      <c r="BB152" s="73"/>
      <c r="BC152" s="73"/>
      <c r="BD152" s="73"/>
      <c r="BE152" s="59">
        <f t="shared" si="44"/>
        <v>0</v>
      </c>
      <c r="BF152" s="59">
        <v>2</v>
      </c>
      <c r="BG152" s="59">
        <v>2</v>
      </c>
      <c r="BH152" s="59">
        <v>4</v>
      </c>
      <c r="BN152" s="59" t="e">
        <f>AI152+AJ152+AL152+AK152+AO152+AM152+#REF!+AN152</f>
        <v>#REF!</v>
      </c>
      <c r="BO152" s="59">
        <f t="shared" si="45"/>
        <v>0</v>
      </c>
      <c r="BP152" s="59" t="e">
        <f>L152+#REF!</f>
        <v>#REF!</v>
      </c>
      <c r="BQ152" s="59" t="e">
        <f>#REF!+#REF!+AC152</f>
        <v>#REF!</v>
      </c>
      <c r="BR152" s="59">
        <f t="shared" si="46"/>
        <v>1</v>
      </c>
      <c r="BS152" s="59" t="e">
        <f>#REF!+#REF!+#REF!+#REF!+#REF!+#REF!+#REF!+#REF!+#REF!+#REF!</f>
        <v>#REF!</v>
      </c>
      <c r="BT152" s="59">
        <f t="shared" si="47"/>
        <v>0</v>
      </c>
      <c r="BU152" s="59">
        <f t="shared" si="48"/>
        <v>0</v>
      </c>
      <c r="BV152" s="59">
        <f t="shared" si="49"/>
        <v>0</v>
      </c>
      <c r="BW152" s="59">
        <f t="shared" si="50"/>
        <v>0</v>
      </c>
      <c r="BX152" s="59">
        <f t="shared" si="51"/>
        <v>0</v>
      </c>
      <c r="BZ152" s="59">
        <f t="shared" si="52"/>
        <v>1</v>
      </c>
      <c r="CB152" s="59" t="e">
        <f>AI152+AJ152+AB152+AL152+I152+AK152+#REF!+J152+AD152+AF152+AG152+L152+#REF!+M152+#REF!+#REF!+AO152+#REF!+AE152+AH152+#REF!+AM152+AC152+#REF!+O152+#REF!+AX152+#REF!+AN152+#REF!+#REF!+#REF!+#REF!+AY152+#REF!+K152</f>
        <v>#REF!</v>
      </c>
      <c r="CD152" s="59" t="e">
        <f t="shared" si="53"/>
        <v>#REF!</v>
      </c>
      <c r="CE152" s="59" t="e">
        <f t="shared" si="54"/>
        <v>#REF!</v>
      </c>
      <c r="CF152" s="59">
        <f t="shared" si="55"/>
        <v>0</v>
      </c>
      <c r="CH152" s="59" t="e">
        <f>AI152+AJ152+AL152+I152+AK152+J152+L152+#REF!+AM152+#REF!+AX152+AN152+AY152+K152</f>
        <v>#REF!</v>
      </c>
      <c r="CI152" s="59" t="e">
        <f>#REF!+AD152+AF152+AG152+#REF!+#REF!+AO152+#REF!+AH152+#REF!+AC152+O152+#REF!+#REF!+#REF!+#REF!+#REF!+#REF!+#REF!</f>
        <v>#REF!</v>
      </c>
      <c r="CJ152" s="59">
        <f t="shared" si="56"/>
        <v>0</v>
      </c>
      <c r="CL152" s="59">
        <f t="shared" si="57"/>
        <v>1</v>
      </c>
      <c r="CM152" s="59">
        <f t="shared" si="58"/>
        <v>1</v>
      </c>
    </row>
    <row r="153" spans="1:91" s="59" customFormat="1" ht="14.4" x14ac:dyDescent="0.3">
      <c r="A153" s="60" t="s">
        <v>312</v>
      </c>
      <c r="B153" s="60" t="s">
        <v>409</v>
      </c>
      <c r="C153" s="60" t="s">
        <v>417</v>
      </c>
      <c r="D153" s="60" t="s">
        <v>82</v>
      </c>
      <c r="E153" s="60">
        <v>43.578899999999997</v>
      </c>
      <c r="F153" s="60">
        <v>-79.713397999999998</v>
      </c>
      <c r="G153" s="60">
        <v>17.47081032053967</v>
      </c>
      <c r="H153" s="61">
        <v>43664</v>
      </c>
      <c r="I153" s="20">
        <v>0</v>
      </c>
      <c r="J153" s="20">
        <v>0</v>
      </c>
      <c r="K153" s="20">
        <v>0</v>
      </c>
      <c r="L153" s="20">
        <v>0</v>
      </c>
      <c r="M153" s="20">
        <v>0</v>
      </c>
      <c r="N153" s="20">
        <v>0</v>
      </c>
      <c r="O153" s="20">
        <v>0</v>
      </c>
      <c r="P153" s="20">
        <v>0</v>
      </c>
      <c r="Q153" s="20">
        <v>0</v>
      </c>
      <c r="R153" s="20">
        <v>0</v>
      </c>
      <c r="S153" s="20">
        <v>0</v>
      </c>
      <c r="T153" s="20">
        <v>0</v>
      </c>
      <c r="U153" s="20">
        <v>0</v>
      </c>
      <c r="V153" s="20">
        <v>0</v>
      </c>
      <c r="W153" s="20">
        <v>0</v>
      </c>
      <c r="X153" s="20">
        <v>0</v>
      </c>
      <c r="Y153" s="20">
        <v>0</v>
      </c>
      <c r="Z153" s="20">
        <v>0</v>
      </c>
      <c r="AA153" s="20">
        <v>0</v>
      </c>
      <c r="AB153" s="20">
        <v>0</v>
      </c>
      <c r="AC153" s="20">
        <v>0</v>
      </c>
      <c r="AD153" s="20">
        <v>0</v>
      </c>
      <c r="AE153" s="20">
        <v>0</v>
      </c>
      <c r="AF153" s="20">
        <v>0</v>
      </c>
      <c r="AG153" s="20">
        <v>0</v>
      </c>
      <c r="AH153" s="20">
        <v>0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20">
        <v>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20">
        <v>0</v>
      </c>
      <c r="AW153" s="20">
        <v>0</v>
      </c>
      <c r="AX153" s="20">
        <v>0</v>
      </c>
      <c r="AY153" s="20">
        <v>0</v>
      </c>
      <c r="AZ153" s="73"/>
      <c r="BA153" s="73"/>
      <c r="BB153" s="73"/>
      <c r="BC153" s="73"/>
      <c r="BD153" s="73"/>
      <c r="BE153" s="59">
        <f t="shared" si="44"/>
        <v>1</v>
      </c>
      <c r="BF153" s="59">
        <v>1</v>
      </c>
      <c r="BG153" s="59">
        <v>0</v>
      </c>
      <c r="BH153" s="59">
        <v>2</v>
      </c>
      <c r="BJ153" s="59" t="s">
        <v>218</v>
      </c>
      <c r="BN153" s="59" t="e">
        <f>AI153+AJ153+AL153+AK153+AO153+AM153+#REF!+AN153</f>
        <v>#REF!</v>
      </c>
      <c r="BO153" s="59">
        <f t="shared" si="45"/>
        <v>0</v>
      </c>
      <c r="BP153" s="59" t="e">
        <f>L153+#REF!</f>
        <v>#REF!</v>
      </c>
      <c r="BQ153" s="59" t="e">
        <f>#REF!+#REF!+AC153</f>
        <v>#REF!</v>
      </c>
      <c r="BR153" s="59">
        <f t="shared" si="46"/>
        <v>0</v>
      </c>
      <c r="BS153" s="59" t="e">
        <f>#REF!+#REF!+#REF!+#REF!+#REF!+#REF!+#REF!+#REF!+#REF!+#REF!</f>
        <v>#REF!</v>
      </c>
      <c r="BT153" s="59">
        <f t="shared" si="47"/>
        <v>0</v>
      </c>
      <c r="BU153" s="59">
        <f t="shared" si="48"/>
        <v>0</v>
      </c>
      <c r="BV153" s="59">
        <f t="shared" si="49"/>
        <v>0</v>
      </c>
      <c r="BW153" s="59">
        <f t="shared" si="50"/>
        <v>0</v>
      </c>
      <c r="BX153" s="59">
        <f t="shared" si="51"/>
        <v>0</v>
      </c>
      <c r="BZ153" s="59">
        <f t="shared" si="52"/>
        <v>0</v>
      </c>
      <c r="CB153" s="59" t="e">
        <f>AI153+AJ153+AB153+AL153+I153+AK153+#REF!+J153+AD153+AF153+AG153+L153+#REF!+M153+#REF!+#REF!+AO153+#REF!+AE153+AH153+#REF!+AM153+AC153+#REF!+O153+#REF!+AX153+#REF!+AN153+#REF!+#REF!+#REF!+#REF!+AY153+#REF!+K153</f>
        <v>#REF!</v>
      </c>
      <c r="CD153" s="59" t="e">
        <f t="shared" si="53"/>
        <v>#REF!</v>
      </c>
      <c r="CE153" s="59" t="e">
        <f t="shared" si="54"/>
        <v>#REF!</v>
      </c>
      <c r="CF153" s="59">
        <f t="shared" si="55"/>
        <v>0</v>
      </c>
      <c r="CH153" s="59" t="e">
        <f>AI153+AJ153+AL153+I153+AK153+J153+L153+#REF!+AM153+#REF!+AX153+AN153+AY153+K153</f>
        <v>#REF!</v>
      </c>
      <c r="CI153" s="59" t="e">
        <f>#REF!+AD153+AF153+AG153+#REF!+#REF!+AO153+#REF!+AH153+#REF!+AC153+O153+#REF!+#REF!+#REF!+#REF!+#REF!+#REF!+#REF!</f>
        <v>#REF!</v>
      </c>
      <c r="CJ153" s="59">
        <f t="shared" si="56"/>
        <v>0</v>
      </c>
      <c r="CL153" s="59">
        <f t="shared" si="57"/>
        <v>0</v>
      </c>
      <c r="CM153" s="59">
        <f t="shared" si="58"/>
        <v>0</v>
      </c>
    </row>
    <row r="154" spans="1:91" s="59" customFormat="1" ht="14.4" x14ac:dyDescent="0.3">
      <c r="A154" s="60" t="s">
        <v>312</v>
      </c>
      <c r="B154" s="60" t="s">
        <v>409</v>
      </c>
      <c r="C154" s="60" t="s">
        <v>417</v>
      </c>
      <c r="D154" s="60" t="s">
        <v>83</v>
      </c>
      <c r="E154" s="60">
        <v>43.578899999999997</v>
      </c>
      <c r="F154" s="60">
        <v>-79.713397999999998</v>
      </c>
      <c r="G154" s="60">
        <v>17.47081032053967</v>
      </c>
      <c r="H154" s="61">
        <v>43664</v>
      </c>
      <c r="I154" s="20">
        <v>0</v>
      </c>
      <c r="J154" s="20">
        <v>0</v>
      </c>
      <c r="K154" s="20">
        <v>0</v>
      </c>
      <c r="L154" s="20">
        <v>0</v>
      </c>
      <c r="M154" s="20">
        <v>0</v>
      </c>
      <c r="N154" s="20">
        <v>0</v>
      </c>
      <c r="O154" s="20">
        <v>0</v>
      </c>
      <c r="P154" s="20">
        <v>0</v>
      </c>
      <c r="Q154" s="20">
        <v>0</v>
      </c>
      <c r="R154" s="20">
        <v>0</v>
      </c>
      <c r="S154" s="20">
        <v>0</v>
      </c>
      <c r="T154" s="20">
        <v>0</v>
      </c>
      <c r="U154" s="20">
        <v>0</v>
      </c>
      <c r="V154" s="20">
        <v>0</v>
      </c>
      <c r="W154" s="20">
        <v>0</v>
      </c>
      <c r="X154" s="20">
        <v>0</v>
      </c>
      <c r="Y154" s="20">
        <v>0</v>
      </c>
      <c r="Z154" s="20">
        <v>0</v>
      </c>
      <c r="AA154" s="20">
        <v>0</v>
      </c>
      <c r="AB154" s="20">
        <v>0</v>
      </c>
      <c r="AC154" s="20">
        <v>0</v>
      </c>
      <c r="AD154" s="20">
        <v>0</v>
      </c>
      <c r="AE154" s="20">
        <v>0</v>
      </c>
      <c r="AF154" s="20">
        <v>0</v>
      </c>
      <c r="AG154" s="20">
        <v>0</v>
      </c>
      <c r="AH154" s="20">
        <v>0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20">
        <v>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20">
        <v>0</v>
      </c>
      <c r="AW154" s="20">
        <v>0</v>
      </c>
      <c r="AX154" s="20">
        <v>0</v>
      </c>
      <c r="AY154" s="20">
        <v>0</v>
      </c>
      <c r="AZ154" s="73"/>
      <c r="BA154" s="73"/>
      <c r="BB154" s="73"/>
      <c r="BC154" s="73"/>
      <c r="BD154" s="73"/>
      <c r="BE154" s="59">
        <f t="shared" si="44"/>
        <v>1</v>
      </c>
      <c r="BF154" s="59">
        <v>4</v>
      </c>
      <c r="BG154" s="59">
        <v>2</v>
      </c>
      <c r="BH154" s="59">
        <v>7</v>
      </c>
      <c r="BJ154" s="59" t="s">
        <v>220</v>
      </c>
      <c r="BN154" s="59" t="e">
        <f>AI154+AJ154+AL154+AK154+AO154+AM154+#REF!+AN154</f>
        <v>#REF!</v>
      </c>
      <c r="BO154" s="59">
        <f t="shared" si="45"/>
        <v>0</v>
      </c>
      <c r="BP154" s="59" t="e">
        <f>L154+#REF!</f>
        <v>#REF!</v>
      </c>
      <c r="BQ154" s="59" t="e">
        <f>#REF!+#REF!+AC154</f>
        <v>#REF!</v>
      </c>
      <c r="BR154" s="59">
        <f t="shared" si="46"/>
        <v>0</v>
      </c>
      <c r="BS154" s="59" t="e">
        <f>#REF!+#REF!+#REF!+#REF!+#REF!+#REF!+#REF!+#REF!+#REF!+#REF!</f>
        <v>#REF!</v>
      </c>
      <c r="BT154" s="59">
        <f t="shared" si="47"/>
        <v>0</v>
      </c>
      <c r="BU154" s="59">
        <f t="shared" si="48"/>
        <v>0</v>
      </c>
      <c r="BV154" s="59">
        <f t="shared" si="49"/>
        <v>0</v>
      </c>
      <c r="BW154" s="59">
        <f t="shared" si="50"/>
        <v>0</v>
      </c>
      <c r="BX154" s="59">
        <f t="shared" si="51"/>
        <v>0</v>
      </c>
      <c r="BZ154" s="59">
        <f t="shared" si="52"/>
        <v>0</v>
      </c>
      <c r="CB154" s="59" t="e">
        <f>AI154+AJ154+AB154+AL154+I154+AK154+#REF!+J154+AD154+AF154+AG154+L154+#REF!+M154+#REF!+#REF!+AO154+#REF!+AE154+AH154+#REF!+AM154+AC154+#REF!+O154+#REF!+AX154+#REF!+AN154+#REF!+#REF!+#REF!+#REF!+AY154+#REF!+K154</f>
        <v>#REF!</v>
      </c>
      <c r="CD154" s="59" t="e">
        <f t="shared" si="53"/>
        <v>#REF!</v>
      </c>
      <c r="CE154" s="59" t="e">
        <f t="shared" si="54"/>
        <v>#REF!</v>
      </c>
      <c r="CF154" s="59">
        <f t="shared" si="55"/>
        <v>0</v>
      </c>
      <c r="CH154" s="59" t="e">
        <f>AI154+AJ154+AL154+I154+AK154+J154+L154+#REF!+AM154+#REF!+AX154+AN154+AY154+K154</f>
        <v>#REF!</v>
      </c>
      <c r="CI154" s="59" t="e">
        <f>#REF!+AD154+AF154+AG154+#REF!+#REF!+AO154+#REF!+AH154+#REF!+AC154+O154+#REF!+#REF!+#REF!+#REF!+#REF!+#REF!+#REF!</f>
        <v>#REF!</v>
      </c>
      <c r="CJ154" s="59">
        <f t="shared" si="56"/>
        <v>0</v>
      </c>
      <c r="CL154" s="59">
        <f t="shared" si="57"/>
        <v>0</v>
      </c>
      <c r="CM154" s="59">
        <f t="shared" si="58"/>
        <v>0</v>
      </c>
    </row>
    <row r="155" spans="1:91" s="59" customFormat="1" ht="14.4" x14ac:dyDescent="0.3">
      <c r="A155" s="60" t="s">
        <v>275</v>
      </c>
      <c r="B155" s="60" t="s">
        <v>410</v>
      </c>
      <c r="C155" s="60" t="s">
        <v>417</v>
      </c>
      <c r="D155" s="60" t="s">
        <v>79</v>
      </c>
      <c r="E155" s="60">
        <v>43.554563999999999</v>
      </c>
      <c r="F155" s="60">
        <v>-79.756833999999998</v>
      </c>
      <c r="G155" s="60">
        <v>20.079379322885636</v>
      </c>
      <c r="H155" s="61">
        <v>43655</v>
      </c>
      <c r="I155" s="20">
        <v>0</v>
      </c>
      <c r="J155" s="20">
        <v>0</v>
      </c>
      <c r="K155" s="20">
        <v>0</v>
      </c>
      <c r="L155" s="20">
        <v>0</v>
      </c>
      <c r="M155" s="20">
        <v>0</v>
      </c>
      <c r="N155" s="20">
        <v>0</v>
      </c>
      <c r="O155" s="20">
        <v>0</v>
      </c>
      <c r="P155" s="20">
        <v>0</v>
      </c>
      <c r="Q155" s="20">
        <v>0</v>
      </c>
      <c r="R155" s="20">
        <v>0</v>
      </c>
      <c r="S155" s="20">
        <v>0</v>
      </c>
      <c r="T155" s="20">
        <v>0</v>
      </c>
      <c r="U155" s="20">
        <v>3</v>
      </c>
      <c r="V155" s="20">
        <v>0</v>
      </c>
      <c r="W155" s="20">
        <v>0</v>
      </c>
      <c r="X155" s="20">
        <v>0</v>
      </c>
      <c r="Y155" s="20">
        <v>0</v>
      </c>
      <c r="Z155" s="20">
        <v>0</v>
      </c>
      <c r="AA155" s="20">
        <v>0</v>
      </c>
      <c r="AB155" s="20">
        <v>0</v>
      </c>
      <c r="AC155" s="20">
        <v>0</v>
      </c>
      <c r="AD155" s="20">
        <v>0</v>
      </c>
      <c r="AE155" s="20">
        <v>0</v>
      </c>
      <c r="AF155" s="20">
        <v>0</v>
      </c>
      <c r="AG155" s="20">
        <v>0</v>
      </c>
      <c r="AH155" s="20">
        <v>0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20">
        <v>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20">
        <v>0</v>
      </c>
      <c r="AW155" s="20">
        <v>0</v>
      </c>
      <c r="AX155" s="20">
        <v>0</v>
      </c>
      <c r="AY155" s="20">
        <v>0</v>
      </c>
      <c r="AZ155" s="73"/>
      <c r="BA155" s="73"/>
      <c r="BB155" s="73"/>
      <c r="BC155" s="73"/>
      <c r="BD155" s="73"/>
      <c r="BE155" s="59">
        <f t="shared" si="44"/>
        <v>0</v>
      </c>
      <c r="BF155" s="59">
        <v>2</v>
      </c>
      <c r="BG155" s="59">
        <v>3</v>
      </c>
      <c r="BH155" s="59">
        <v>5</v>
      </c>
      <c r="BJ155" s="59" t="s">
        <v>221</v>
      </c>
      <c r="BN155" s="59" t="e">
        <f>AI155+AJ155+AL155+AK155+AO155+AM155+#REF!+AN155</f>
        <v>#REF!</v>
      </c>
      <c r="BO155" s="59">
        <f t="shared" si="45"/>
        <v>0</v>
      </c>
      <c r="BP155" s="59" t="e">
        <f>L155+#REF!</f>
        <v>#REF!</v>
      </c>
      <c r="BQ155" s="59" t="e">
        <f>#REF!+#REF!+AC155</f>
        <v>#REF!</v>
      </c>
      <c r="BR155" s="59">
        <f t="shared" si="46"/>
        <v>0</v>
      </c>
      <c r="BS155" s="59" t="e">
        <f>#REF!+#REF!+#REF!+#REF!+#REF!+#REF!+#REF!+#REF!+#REF!+#REF!</f>
        <v>#REF!</v>
      </c>
      <c r="BT155" s="59">
        <f t="shared" si="47"/>
        <v>0</v>
      </c>
      <c r="BU155" s="59">
        <f t="shared" si="48"/>
        <v>0</v>
      </c>
      <c r="BV155" s="59">
        <f t="shared" si="49"/>
        <v>0</v>
      </c>
      <c r="BW155" s="59">
        <f t="shared" si="50"/>
        <v>0</v>
      </c>
      <c r="BX155" s="59">
        <f t="shared" si="51"/>
        <v>0</v>
      </c>
      <c r="BZ155" s="59">
        <f t="shared" si="52"/>
        <v>0</v>
      </c>
      <c r="CB155" s="59" t="e">
        <f>AI155+AJ155+AB155+AL155+I155+AK155+#REF!+J155+AD155+AF155+AG155+L155+#REF!+M155+#REF!+#REF!+AO155+#REF!+AE155+AH155+#REF!+AM155+AC155+#REF!+O155+#REF!+AX155+#REF!+AN155+#REF!+#REF!+#REF!+#REF!+AY155+#REF!+K155</f>
        <v>#REF!</v>
      </c>
      <c r="CD155" s="59" t="e">
        <f t="shared" si="53"/>
        <v>#REF!</v>
      </c>
      <c r="CE155" s="59" t="e">
        <f t="shared" si="54"/>
        <v>#REF!</v>
      </c>
      <c r="CF155" s="59">
        <f t="shared" si="55"/>
        <v>0</v>
      </c>
      <c r="CH155" s="59" t="e">
        <f>AI155+AJ155+AL155+I155+AK155+J155+L155+#REF!+AM155+#REF!+AX155+AN155+AY155+K155</f>
        <v>#REF!</v>
      </c>
      <c r="CI155" s="59" t="e">
        <f>#REF!+AD155+AF155+AG155+#REF!+#REF!+AO155+#REF!+AH155+#REF!+AC155+O155+#REF!+#REF!+#REF!+#REF!+#REF!+#REF!+#REF!</f>
        <v>#REF!</v>
      </c>
      <c r="CJ155" s="59">
        <f t="shared" si="56"/>
        <v>0</v>
      </c>
      <c r="CL155" s="59">
        <f t="shared" si="57"/>
        <v>0</v>
      </c>
      <c r="CM155" s="59">
        <f t="shared" si="58"/>
        <v>0</v>
      </c>
    </row>
    <row r="156" spans="1:91" s="59" customFormat="1" ht="14.4" x14ac:dyDescent="0.3">
      <c r="A156" s="60" t="s">
        <v>275</v>
      </c>
      <c r="B156" s="60" t="s">
        <v>410</v>
      </c>
      <c r="C156" s="60" t="s">
        <v>417</v>
      </c>
      <c r="D156" s="60" t="s">
        <v>82</v>
      </c>
      <c r="E156" s="60">
        <v>43.554563999999999</v>
      </c>
      <c r="F156" s="60">
        <v>-79.756833999999998</v>
      </c>
      <c r="G156" s="60">
        <v>20.079379322885636</v>
      </c>
      <c r="H156" s="61">
        <v>43655</v>
      </c>
      <c r="I156" s="20">
        <v>0</v>
      </c>
      <c r="J156" s="20">
        <v>0</v>
      </c>
      <c r="K156" s="20">
        <v>0</v>
      </c>
      <c r="L156" s="20">
        <v>0</v>
      </c>
      <c r="M156" s="20">
        <v>1</v>
      </c>
      <c r="N156" s="20">
        <v>0</v>
      </c>
      <c r="O156" s="20">
        <v>0</v>
      </c>
      <c r="P156" s="20">
        <v>0</v>
      </c>
      <c r="Q156" s="20">
        <v>0</v>
      </c>
      <c r="R156" s="20">
        <v>0</v>
      </c>
      <c r="S156" s="20">
        <v>0</v>
      </c>
      <c r="T156" s="20">
        <v>0</v>
      </c>
      <c r="U156" s="20">
        <v>0</v>
      </c>
      <c r="V156" s="20">
        <v>0</v>
      </c>
      <c r="W156" s="20">
        <v>0</v>
      </c>
      <c r="X156" s="20">
        <v>0</v>
      </c>
      <c r="Y156" s="20">
        <v>1</v>
      </c>
      <c r="Z156" s="20">
        <v>0</v>
      </c>
      <c r="AA156" s="20">
        <v>0</v>
      </c>
      <c r="AB156" s="20">
        <v>2</v>
      </c>
      <c r="AC156" s="20">
        <v>0</v>
      </c>
      <c r="AD156" s="20">
        <v>0</v>
      </c>
      <c r="AE156" s="20">
        <v>0</v>
      </c>
      <c r="AF156" s="20">
        <v>0</v>
      </c>
      <c r="AG156" s="20">
        <v>0</v>
      </c>
      <c r="AH156" s="20">
        <v>0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20">
        <v>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20">
        <v>0</v>
      </c>
      <c r="AW156" s="20">
        <v>0</v>
      </c>
      <c r="AX156" s="20">
        <v>0</v>
      </c>
      <c r="AY156" s="20">
        <v>0</v>
      </c>
      <c r="AZ156" s="73"/>
      <c r="BA156" s="73"/>
      <c r="BB156" s="73"/>
      <c r="BC156" s="73"/>
      <c r="BD156" s="73"/>
      <c r="BE156" s="59">
        <f t="shared" si="44"/>
        <v>0</v>
      </c>
      <c r="BF156" s="59">
        <v>3</v>
      </c>
      <c r="BG156" s="59">
        <v>5</v>
      </c>
      <c r="BH156" s="59">
        <v>8</v>
      </c>
      <c r="BJ156" s="59" t="s">
        <v>222</v>
      </c>
      <c r="BN156" s="59" t="e">
        <f>AI156+AJ156+AL156+AK156+AO156+AM156+#REF!+AN156</f>
        <v>#REF!</v>
      </c>
      <c r="BO156" s="59">
        <f t="shared" si="45"/>
        <v>0</v>
      </c>
      <c r="BP156" s="59" t="e">
        <f>L156+#REF!</f>
        <v>#REF!</v>
      </c>
      <c r="BQ156" s="59" t="e">
        <f>#REF!+#REF!+AC156</f>
        <v>#REF!</v>
      </c>
      <c r="BR156" s="59">
        <f t="shared" si="46"/>
        <v>0</v>
      </c>
      <c r="BS156" s="59" t="e">
        <f>#REF!+#REF!+#REF!+#REF!+#REF!+#REF!+#REF!+#REF!+#REF!+#REF!</f>
        <v>#REF!</v>
      </c>
      <c r="BT156" s="59">
        <f t="shared" si="47"/>
        <v>0</v>
      </c>
      <c r="BU156" s="59">
        <f t="shared" si="48"/>
        <v>0</v>
      </c>
      <c r="BV156" s="59">
        <f t="shared" si="49"/>
        <v>0</v>
      </c>
      <c r="BW156" s="59">
        <f t="shared" si="50"/>
        <v>0</v>
      </c>
      <c r="BX156" s="59">
        <f t="shared" si="51"/>
        <v>0</v>
      </c>
      <c r="BZ156" s="59">
        <f t="shared" si="52"/>
        <v>0</v>
      </c>
      <c r="CB156" s="59" t="e">
        <f>AI156+AJ156+AB156+AL156+I156+AK156+#REF!+J156+AD156+AF156+AG156+L156+#REF!+M156+#REF!+#REF!+AO156+#REF!+AE156+AH156+#REF!+AM156+AC156+#REF!+O156+#REF!+AX156+#REF!+AN156+#REF!+#REF!+#REF!+#REF!+AY156+#REF!+K156</f>
        <v>#REF!</v>
      </c>
      <c r="CD156" s="59" t="e">
        <f t="shared" si="53"/>
        <v>#REF!</v>
      </c>
      <c r="CE156" s="59" t="e">
        <f t="shared" si="54"/>
        <v>#REF!</v>
      </c>
      <c r="CF156" s="59">
        <f t="shared" si="55"/>
        <v>3</v>
      </c>
      <c r="CH156" s="59" t="e">
        <f>AI156+AJ156+AL156+I156+AK156+J156+L156+#REF!+AM156+#REF!+AX156+AN156+AY156+K156</f>
        <v>#REF!</v>
      </c>
      <c r="CI156" s="59" t="e">
        <f>#REF!+AD156+AF156+AG156+#REF!+#REF!+AO156+#REF!+AH156+#REF!+AC156+O156+#REF!+#REF!+#REF!+#REF!+#REF!+#REF!+#REF!</f>
        <v>#REF!</v>
      </c>
      <c r="CJ156" s="59">
        <f t="shared" si="56"/>
        <v>2</v>
      </c>
      <c r="CL156" s="59">
        <f t="shared" si="57"/>
        <v>1</v>
      </c>
      <c r="CM156" s="59">
        <f t="shared" si="58"/>
        <v>0</v>
      </c>
    </row>
    <row r="157" spans="1:91" s="59" customFormat="1" ht="14.4" x14ac:dyDescent="0.3">
      <c r="A157" s="60" t="s">
        <v>275</v>
      </c>
      <c r="B157" s="60" t="s">
        <v>410</v>
      </c>
      <c r="C157" s="60" t="s">
        <v>417</v>
      </c>
      <c r="D157" s="60" t="s">
        <v>83</v>
      </c>
      <c r="E157" s="60">
        <v>43.554563999999999</v>
      </c>
      <c r="F157" s="60">
        <v>-79.756833999999998</v>
      </c>
      <c r="G157" s="60">
        <v>20.079379322885636</v>
      </c>
      <c r="H157" s="61">
        <v>43655</v>
      </c>
      <c r="I157" s="20">
        <v>0</v>
      </c>
      <c r="J157" s="20">
        <v>0</v>
      </c>
      <c r="K157" s="20">
        <v>0</v>
      </c>
      <c r="L157" s="20">
        <v>0</v>
      </c>
      <c r="M157" s="20">
        <v>0</v>
      </c>
      <c r="N157" s="20">
        <v>0</v>
      </c>
      <c r="O157" s="20">
        <v>0</v>
      </c>
      <c r="P157" s="20">
        <v>0</v>
      </c>
      <c r="Q157" s="20">
        <v>0</v>
      </c>
      <c r="R157" s="20">
        <v>0</v>
      </c>
      <c r="S157" s="20">
        <v>0</v>
      </c>
      <c r="T157" s="20">
        <v>0</v>
      </c>
      <c r="U157" s="20">
        <v>0</v>
      </c>
      <c r="V157" s="20">
        <v>0</v>
      </c>
      <c r="W157" s="20">
        <v>0</v>
      </c>
      <c r="X157" s="20">
        <v>0</v>
      </c>
      <c r="Y157" s="20">
        <v>0</v>
      </c>
      <c r="Z157" s="20">
        <v>0</v>
      </c>
      <c r="AA157" s="20">
        <v>0</v>
      </c>
      <c r="AB157" s="20">
        <v>0</v>
      </c>
      <c r="AC157" s="20">
        <v>0</v>
      </c>
      <c r="AD157" s="20">
        <v>0</v>
      </c>
      <c r="AE157" s="20">
        <v>0</v>
      </c>
      <c r="AF157" s="20">
        <v>0</v>
      </c>
      <c r="AG157" s="20">
        <v>0</v>
      </c>
      <c r="AH157" s="20"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20">
        <v>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20">
        <v>0</v>
      </c>
      <c r="AW157" s="20">
        <v>0</v>
      </c>
      <c r="AX157" s="20">
        <v>0</v>
      </c>
      <c r="AY157" s="20">
        <v>0</v>
      </c>
      <c r="AZ157" s="73"/>
      <c r="BA157" s="73"/>
      <c r="BB157" s="73"/>
      <c r="BC157" s="73"/>
      <c r="BD157" s="73"/>
      <c r="BE157" s="59">
        <v>0</v>
      </c>
      <c r="BF157" s="59">
        <v>0</v>
      </c>
      <c r="BG157" s="59">
        <v>0</v>
      </c>
      <c r="BH157" s="59">
        <v>0</v>
      </c>
      <c r="BJ157" s="59" t="s">
        <v>223</v>
      </c>
      <c r="BN157" s="59" t="e">
        <f>AI157+AJ157+AL157+AK157+AO157+AM157+#REF!+AN157</f>
        <v>#REF!</v>
      </c>
      <c r="BO157" s="59">
        <f t="shared" si="45"/>
        <v>0</v>
      </c>
      <c r="BP157" s="59" t="e">
        <f>L157+#REF!</f>
        <v>#REF!</v>
      </c>
      <c r="BQ157" s="59" t="e">
        <f>#REF!+#REF!+AC157</f>
        <v>#REF!</v>
      </c>
      <c r="BR157" s="59">
        <f t="shared" si="46"/>
        <v>0</v>
      </c>
      <c r="BS157" s="59" t="e">
        <f>#REF!+#REF!+#REF!+#REF!+#REF!+#REF!+#REF!+#REF!+#REF!+#REF!</f>
        <v>#REF!</v>
      </c>
      <c r="BT157" s="59">
        <f t="shared" si="47"/>
        <v>0</v>
      </c>
      <c r="BU157" s="59">
        <f t="shared" si="48"/>
        <v>0</v>
      </c>
      <c r="BV157" s="59">
        <f t="shared" si="49"/>
        <v>0</v>
      </c>
      <c r="BW157" s="59">
        <f t="shared" si="50"/>
        <v>0</v>
      </c>
      <c r="BX157" s="59">
        <f t="shared" si="51"/>
        <v>0</v>
      </c>
      <c r="BZ157" s="59">
        <f t="shared" si="52"/>
        <v>0</v>
      </c>
      <c r="CB157" s="59" t="e">
        <f>AI157+AJ157+AB157+AL157+I157+AK157+#REF!+J157+AD157+AF157+AG157+L157+#REF!+M157+#REF!+#REF!+AO157+#REF!+AE157+AH157+#REF!+AM157+AC157+#REF!+O157+#REF!+AX157+#REF!+AN157+#REF!+#REF!+#REF!+#REF!+AY157+#REF!+K157</f>
        <v>#REF!</v>
      </c>
      <c r="CD157" s="59" t="e">
        <f t="shared" si="53"/>
        <v>#REF!</v>
      </c>
      <c r="CE157" s="59" t="e">
        <f t="shared" si="54"/>
        <v>#REF!</v>
      </c>
      <c r="CF157" s="59">
        <f t="shared" si="55"/>
        <v>0</v>
      </c>
      <c r="CH157" s="59" t="e">
        <f>AI157+AJ157+AL157+I157+AK157+J157+L157+#REF!+AM157+#REF!+AX157+AN157+AY157+K157</f>
        <v>#REF!</v>
      </c>
      <c r="CI157" s="59" t="e">
        <f>#REF!+AD157+AF157+AG157+#REF!+#REF!+AO157+#REF!+AH157+#REF!+AC157+O157+#REF!+#REF!+#REF!+#REF!+#REF!+#REF!+#REF!</f>
        <v>#REF!</v>
      </c>
      <c r="CJ157" s="59">
        <f t="shared" si="56"/>
        <v>0</v>
      </c>
      <c r="CL157" s="59">
        <f t="shared" si="57"/>
        <v>0</v>
      </c>
      <c r="CM157" s="59">
        <f t="shared" si="58"/>
        <v>0</v>
      </c>
    </row>
    <row r="158" spans="1:91" s="59" customFormat="1" ht="14.4" x14ac:dyDescent="0.3">
      <c r="A158" s="60" t="s">
        <v>289</v>
      </c>
      <c r="B158" s="60" t="s">
        <v>411</v>
      </c>
      <c r="C158" s="60" t="s">
        <v>415</v>
      </c>
      <c r="D158" s="60" t="s">
        <v>79</v>
      </c>
      <c r="E158" s="60">
        <v>43.568720999999996</v>
      </c>
      <c r="F158" s="60">
        <v>-79.651831999999999</v>
      </c>
      <c r="G158" s="60">
        <v>14.843419071395408</v>
      </c>
      <c r="H158" s="61">
        <v>43658</v>
      </c>
      <c r="I158" s="20">
        <v>0</v>
      </c>
      <c r="J158" s="20">
        <v>0</v>
      </c>
      <c r="K158" s="20">
        <v>0</v>
      </c>
      <c r="L158" s="20">
        <v>0</v>
      </c>
      <c r="M158" s="20">
        <v>0</v>
      </c>
      <c r="N158" s="20">
        <v>0</v>
      </c>
      <c r="O158" s="20">
        <v>0</v>
      </c>
      <c r="P158" s="20">
        <v>0</v>
      </c>
      <c r="Q158" s="20">
        <v>0</v>
      </c>
      <c r="R158" s="20">
        <v>0</v>
      </c>
      <c r="S158" s="20">
        <v>0</v>
      </c>
      <c r="T158" s="20">
        <v>0</v>
      </c>
      <c r="U158" s="20">
        <v>0</v>
      </c>
      <c r="V158" s="20">
        <v>0</v>
      </c>
      <c r="W158" s="20">
        <v>0</v>
      </c>
      <c r="X158" s="20">
        <v>0</v>
      </c>
      <c r="Y158" s="20">
        <v>0</v>
      </c>
      <c r="Z158" s="20">
        <v>0</v>
      </c>
      <c r="AA158" s="20">
        <v>0</v>
      </c>
      <c r="AB158" s="20">
        <v>0</v>
      </c>
      <c r="AC158" s="20">
        <v>0</v>
      </c>
      <c r="AD158" s="20">
        <v>0</v>
      </c>
      <c r="AE158" s="20">
        <v>0</v>
      </c>
      <c r="AF158" s="20">
        <v>0</v>
      </c>
      <c r="AG158" s="20">
        <v>0</v>
      </c>
      <c r="AH158" s="20">
        <v>0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20">
        <v>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20">
        <v>0</v>
      </c>
      <c r="AW158" s="20">
        <v>0</v>
      </c>
      <c r="AX158" s="20">
        <v>0</v>
      </c>
      <c r="AY158" s="20">
        <v>0</v>
      </c>
      <c r="AZ158" s="73"/>
      <c r="BA158" s="73"/>
      <c r="BB158" s="73"/>
      <c r="BC158" s="73"/>
      <c r="BD158" s="73"/>
      <c r="BE158" s="59">
        <v>0</v>
      </c>
      <c r="BF158" s="59">
        <v>0</v>
      </c>
      <c r="BG158" s="59">
        <v>0</v>
      </c>
      <c r="BH158" s="59">
        <v>0</v>
      </c>
      <c r="BJ158" s="59" t="s">
        <v>224</v>
      </c>
      <c r="BN158" s="59" t="e">
        <f>AI158+AJ158+AL158+AK158+AO158+AM158+#REF!+AN158</f>
        <v>#REF!</v>
      </c>
      <c r="BO158" s="59">
        <f t="shared" si="45"/>
        <v>0</v>
      </c>
      <c r="BP158" s="59" t="e">
        <f>L158+#REF!</f>
        <v>#REF!</v>
      </c>
      <c r="BQ158" s="59" t="e">
        <f>#REF!+#REF!+AC158</f>
        <v>#REF!</v>
      </c>
      <c r="BR158" s="59">
        <f t="shared" si="46"/>
        <v>0</v>
      </c>
      <c r="BS158" s="59" t="e">
        <f>#REF!+#REF!+#REF!+#REF!+#REF!+#REF!+#REF!+#REF!+#REF!+#REF!</f>
        <v>#REF!</v>
      </c>
      <c r="BT158" s="59">
        <f t="shared" si="47"/>
        <v>0</v>
      </c>
      <c r="BU158" s="59">
        <f t="shared" si="48"/>
        <v>0</v>
      </c>
      <c r="BV158" s="59">
        <f t="shared" si="49"/>
        <v>0</v>
      </c>
      <c r="BW158" s="59">
        <f t="shared" si="50"/>
        <v>0</v>
      </c>
      <c r="BX158" s="59">
        <f t="shared" si="51"/>
        <v>0</v>
      </c>
      <c r="BZ158" s="59">
        <f t="shared" si="52"/>
        <v>0</v>
      </c>
      <c r="CB158" s="59" t="e">
        <f>AI158+AJ158+AB158+AL158+I158+AK158+#REF!+J158+AD158+AF158+AG158+L158+#REF!+M158+#REF!+#REF!+AO158+#REF!+AE158+AH158+#REF!+AM158+AC158+#REF!+O158+#REF!+AX158+#REF!+AN158+#REF!+#REF!+#REF!+#REF!+AY158+#REF!+K158</f>
        <v>#REF!</v>
      </c>
      <c r="CD158" s="59" t="e">
        <f t="shared" si="53"/>
        <v>#REF!</v>
      </c>
      <c r="CE158" s="59" t="e">
        <f t="shared" si="54"/>
        <v>#REF!</v>
      </c>
      <c r="CF158" s="59">
        <f t="shared" si="55"/>
        <v>0</v>
      </c>
      <c r="CH158" s="59" t="e">
        <f>AI158+AJ158+AL158+I158+AK158+J158+L158+#REF!+AM158+#REF!+AX158+AN158+AY158+K158</f>
        <v>#REF!</v>
      </c>
      <c r="CI158" s="59" t="e">
        <f>#REF!+AD158+AF158+AG158+#REF!+#REF!+AO158+#REF!+AH158+#REF!+AC158+O158+#REF!+#REF!+#REF!+#REF!+#REF!+#REF!+#REF!</f>
        <v>#REF!</v>
      </c>
      <c r="CJ158" s="59">
        <f t="shared" si="56"/>
        <v>0</v>
      </c>
      <c r="CL158" s="59">
        <f t="shared" si="57"/>
        <v>0</v>
      </c>
      <c r="CM158" s="59">
        <f t="shared" si="58"/>
        <v>0</v>
      </c>
    </row>
    <row r="159" spans="1:91" s="59" customFormat="1" ht="14.4" x14ac:dyDescent="0.3">
      <c r="A159" s="60" t="s">
        <v>289</v>
      </c>
      <c r="B159" s="60" t="s">
        <v>411</v>
      </c>
      <c r="C159" s="60" t="s">
        <v>415</v>
      </c>
      <c r="D159" s="60" t="s">
        <v>82</v>
      </c>
      <c r="E159" s="60">
        <v>43.568720999999996</v>
      </c>
      <c r="F159" s="60">
        <v>-79.651831999999999</v>
      </c>
      <c r="G159" s="60">
        <v>14.843419071395408</v>
      </c>
      <c r="H159" s="61">
        <v>43658</v>
      </c>
      <c r="I159" s="20">
        <v>0</v>
      </c>
      <c r="J159" s="20">
        <v>0</v>
      </c>
      <c r="K159" s="20">
        <v>0</v>
      </c>
      <c r="L159" s="20">
        <v>0</v>
      </c>
      <c r="M159" s="20">
        <v>0</v>
      </c>
      <c r="N159" s="20">
        <v>0</v>
      </c>
      <c r="O159" s="20">
        <v>0</v>
      </c>
      <c r="P159" s="20">
        <v>0</v>
      </c>
      <c r="Q159" s="20">
        <v>0</v>
      </c>
      <c r="R159" s="20">
        <v>0</v>
      </c>
      <c r="S159" s="20">
        <v>0</v>
      </c>
      <c r="T159" s="20">
        <v>0</v>
      </c>
      <c r="U159" s="20">
        <v>0</v>
      </c>
      <c r="V159" s="20">
        <v>0</v>
      </c>
      <c r="W159" s="20">
        <v>0</v>
      </c>
      <c r="X159" s="20">
        <v>0</v>
      </c>
      <c r="Y159" s="20">
        <v>0</v>
      </c>
      <c r="Z159" s="20">
        <v>0</v>
      </c>
      <c r="AA159" s="20">
        <v>0</v>
      </c>
      <c r="AB159" s="20">
        <v>0</v>
      </c>
      <c r="AC159" s="20">
        <v>0</v>
      </c>
      <c r="AD159" s="20">
        <v>0</v>
      </c>
      <c r="AE159" s="20">
        <v>0</v>
      </c>
      <c r="AF159" s="20">
        <v>0</v>
      </c>
      <c r="AG159" s="20">
        <v>0</v>
      </c>
      <c r="AH159" s="20">
        <v>0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20">
        <v>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20">
        <v>0</v>
      </c>
      <c r="AW159" s="20">
        <v>0</v>
      </c>
      <c r="AX159" s="20">
        <v>0</v>
      </c>
      <c r="AY159" s="20">
        <v>0</v>
      </c>
      <c r="AZ159" s="73"/>
      <c r="BA159" s="73"/>
      <c r="BB159" s="73"/>
      <c r="BC159" s="73"/>
      <c r="BD159" s="73"/>
      <c r="BE159" s="59">
        <v>0</v>
      </c>
      <c r="BF159" s="59">
        <v>0</v>
      </c>
      <c r="BG159" s="59">
        <v>0</v>
      </c>
      <c r="BH159" s="59">
        <v>0</v>
      </c>
      <c r="BJ159" s="59" t="s">
        <v>225</v>
      </c>
      <c r="BN159" s="59" t="e">
        <f>AI159+AJ159+AL159+AK159+AO159+AM159+#REF!+AN159</f>
        <v>#REF!</v>
      </c>
      <c r="BO159" s="59">
        <f t="shared" si="45"/>
        <v>0</v>
      </c>
      <c r="BP159" s="59" t="e">
        <f>L159+#REF!</f>
        <v>#REF!</v>
      </c>
      <c r="BQ159" s="59" t="e">
        <f>#REF!+#REF!+AC159</f>
        <v>#REF!</v>
      </c>
      <c r="BR159" s="59">
        <f t="shared" si="46"/>
        <v>0</v>
      </c>
      <c r="BS159" s="59" t="e">
        <f>#REF!+#REF!+#REF!+#REF!+#REF!+#REF!+#REF!+#REF!+#REF!+#REF!</f>
        <v>#REF!</v>
      </c>
      <c r="BT159" s="59">
        <f t="shared" si="47"/>
        <v>0</v>
      </c>
      <c r="BU159" s="59">
        <f t="shared" si="48"/>
        <v>0</v>
      </c>
      <c r="BV159" s="59">
        <f t="shared" si="49"/>
        <v>0</v>
      </c>
      <c r="BW159" s="59">
        <f t="shared" si="50"/>
        <v>0</v>
      </c>
      <c r="BX159" s="59">
        <f t="shared" si="51"/>
        <v>0</v>
      </c>
      <c r="BZ159" s="59">
        <f t="shared" si="52"/>
        <v>0</v>
      </c>
      <c r="CB159" s="59" t="e">
        <f>AI159+AJ159+AB159+AL159+I159+AK159+#REF!+J159+AD159+AF159+AG159+L159+#REF!+M159+#REF!+#REF!+AO159+#REF!+AE159+AH159+#REF!+AM159+AC159+#REF!+O159+#REF!+AX159+#REF!+AN159+#REF!+#REF!+#REF!+#REF!+AY159+#REF!+K159</f>
        <v>#REF!</v>
      </c>
      <c r="CD159" s="59" t="e">
        <f t="shared" si="53"/>
        <v>#REF!</v>
      </c>
      <c r="CE159" s="59" t="e">
        <f t="shared" si="54"/>
        <v>#REF!</v>
      </c>
      <c r="CF159" s="59">
        <f t="shared" si="55"/>
        <v>0</v>
      </c>
      <c r="CH159" s="59" t="e">
        <f>AI159+AJ159+AL159+I159+AK159+J159+L159+#REF!+AM159+#REF!+AX159+AN159+AY159+K159</f>
        <v>#REF!</v>
      </c>
      <c r="CI159" s="59" t="e">
        <f>#REF!+AD159+AF159+AG159+#REF!+#REF!+AO159+#REF!+AH159+#REF!+AC159+O159+#REF!+#REF!+#REF!+#REF!+#REF!+#REF!+#REF!</f>
        <v>#REF!</v>
      </c>
      <c r="CJ159" s="59">
        <f t="shared" si="56"/>
        <v>0</v>
      </c>
      <c r="CL159" s="59">
        <f t="shared" si="57"/>
        <v>0</v>
      </c>
      <c r="CM159" s="59">
        <f t="shared" si="58"/>
        <v>0</v>
      </c>
    </row>
    <row r="160" spans="1:91" s="59" customFormat="1" ht="14.4" x14ac:dyDescent="0.3">
      <c r="A160" s="60" t="s">
        <v>289</v>
      </c>
      <c r="B160" s="60" t="s">
        <v>411</v>
      </c>
      <c r="C160" s="60" t="s">
        <v>415</v>
      </c>
      <c r="D160" s="60" t="s">
        <v>83</v>
      </c>
      <c r="E160" s="60">
        <v>43.568720999999996</v>
      </c>
      <c r="F160" s="60">
        <v>-79.651831999999999</v>
      </c>
      <c r="G160" s="60">
        <v>14.843419071395408</v>
      </c>
      <c r="H160" s="61">
        <v>43658</v>
      </c>
      <c r="I160" s="20">
        <v>0</v>
      </c>
      <c r="J160" s="20">
        <v>0</v>
      </c>
      <c r="K160" s="20">
        <v>0</v>
      </c>
      <c r="L160" s="20">
        <v>0</v>
      </c>
      <c r="M160" s="20">
        <v>0</v>
      </c>
      <c r="N160" s="20">
        <v>0</v>
      </c>
      <c r="O160" s="20">
        <v>0</v>
      </c>
      <c r="P160" s="20">
        <v>0</v>
      </c>
      <c r="Q160" s="20">
        <v>0</v>
      </c>
      <c r="R160" s="20">
        <v>0</v>
      </c>
      <c r="S160" s="20">
        <v>0</v>
      </c>
      <c r="T160" s="20">
        <v>0</v>
      </c>
      <c r="U160" s="20">
        <v>0</v>
      </c>
      <c r="V160" s="20">
        <v>0</v>
      </c>
      <c r="W160" s="20">
        <v>0</v>
      </c>
      <c r="X160" s="20">
        <v>0</v>
      </c>
      <c r="Y160" s="20">
        <v>0</v>
      </c>
      <c r="Z160" s="20">
        <v>0</v>
      </c>
      <c r="AA160" s="20">
        <v>0</v>
      </c>
      <c r="AB160" s="20">
        <v>0</v>
      </c>
      <c r="AC160" s="20">
        <v>0</v>
      </c>
      <c r="AD160" s="20">
        <v>0</v>
      </c>
      <c r="AE160" s="20">
        <v>0</v>
      </c>
      <c r="AF160" s="20">
        <v>0</v>
      </c>
      <c r="AG160" s="20">
        <v>0</v>
      </c>
      <c r="AH160" s="20">
        <v>0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20">
        <v>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20">
        <v>0</v>
      </c>
      <c r="AW160" s="20">
        <v>0</v>
      </c>
      <c r="AX160" s="20">
        <v>0</v>
      </c>
      <c r="AY160" s="20">
        <v>0</v>
      </c>
      <c r="AZ160" s="73"/>
      <c r="BA160" s="73"/>
      <c r="BB160" s="73"/>
      <c r="BC160" s="73"/>
      <c r="BD160" s="73"/>
      <c r="BE160" s="59">
        <v>0</v>
      </c>
      <c r="BF160" s="59">
        <v>0</v>
      </c>
      <c r="BG160" s="59">
        <v>0</v>
      </c>
      <c r="BH160" s="59">
        <v>0</v>
      </c>
      <c r="BJ160" s="59" t="s">
        <v>227</v>
      </c>
      <c r="BN160" s="59" t="e">
        <f>AI160+AJ160+AL160+AK160+AO160+AM160+#REF!+AN160</f>
        <v>#REF!</v>
      </c>
      <c r="BO160" s="59">
        <f t="shared" si="45"/>
        <v>0</v>
      </c>
      <c r="BP160" s="59" t="e">
        <f>L160+#REF!</f>
        <v>#REF!</v>
      </c>
      <c r="BQ160" s="59" t="e">
        <f>#REF!+#REF!+AC160</f>
        <v>#REF!</v>
      </c>
      <c r="BR160" s="59">
        <f t="shared" si="46"/>
        <v>0</v>
      </c>
      <c r="BS160" s="59" t="e">
        <f>#REF!+#REF!+#REF!+#REF!+#REF!+#REF!+#REF!+#REF!+#REF!+#REF!</f>
        <v>#REF!</v>
      </c>
      <c r="BT160" s="59">
        <f t="shared" si="47"/>
        <v>0</v>
      </c>
      <c r="BU160" s="59">
        <f t="shared" si="48"/>
        <v>0</v>
      </c>
      <c r="BV160" s="59">
        <f t="shared" si="49"/>
        <v>0</v>
      </c>
      <c r="BW160" s="59">
        <f t="shared" si="50"/>
        <v>0</v>
      </c>
      <c r="BX160" s="59">
        <f t="shared" si="51"/>
        <v>0</v>
      </c>
      <c r="BZ160" s="59">
        <f t="shared" si="52"/>
        <v>0</v>
      </c>
      <c r="CB160" s="59" t="e">
        <f>AI160+AJ160+AB160+AL160+I160+AK160+#REF!+J160+AD160+AF160+AG160+L160+#REF!+M160+#REF!+#REF!+AO160+#REF!+AE160+AH160+#REF!+AM160+AC160+#REF!+O160+#REF!+AX160+#REF!+AN160+#REF!+#REF!+#REF!+#REF!+AY160+#REF!+K160</f>
        <v>#REF!</v>
      </c>
      <c r="CD160" s="59" t="e">
        <f t="shared" si="53"/>
        <v>#REF!</v>
      </c>
      <c r="CE160" s="59" t="e">
        <f t="shared" si="54"/>
        <v>#REF!</v>
      </c>
      <c r="CF160" s="59">
        <f t="shared" si="55"/>
        <v>0</v>
      </c>
      <c r="CH160" s="59" t="e">
        <f>AI160+AJ160+AL160+I160+AK160+J160+L160+#REF!+AM160+#REF!+AX160+AN160+AY160+K160</f>
        <v>#REF!</v>
      </c>
      <c r="CI160" s="59" t="e">
        <f>#REF!+AD160+AF160+AG160+#REF!+#REF!+AO160+#REF!+AH160+#REF!+AC160+O160+#REF!+#REF!+#REF!+#REF!+#REF!+#REF!+#REF!</f>
        <v>#REF!</v>
      </c>
      <c r="CJ160" s="59">
        <f t="shared" si="56"/>
        <v>0</v>
      </c>
      <c r="CL160" s="59">
        <f t="shared" si="57"/>
        <v>0</v>
      </c>
      <c r="CM160" s="59">
        <f t="shared" si="58"/>
        <v>0</v>
      </c>
    </row>
    <row r="161" spans="1:91" s="59" customFormat="1" ht="14.4" x14ac:dyDescent="0.3">
      <c r="A161" s="60" t="s">
        <v>288</v>
      </c>
      <c r="B161" s="60" t="s">
        <v>412</v>
      </c>
      <c r="C161" s="60" t="s">
        <v>415</v>
      </c>
      <c r="D161" s="60" t="s">
        <v>79</v>
      </c>
      <c r="E161" s="60">
        <v>43.573690999999997</v>
      </c>
      <c r="F161" s="60">
        <v>-79.636480000000006</v>
      </c>
      <c r="G161" s="60">
        <v>14.001677974802247</v>
      </c>
      <c r="H161" s="61">
        <v>43658</v>
      </c>
      <c r="I161" s="20">
        <v>0</v>
      </c>
      <c r="J161" s="20">
        <v>0</v>
      </c>
      <c r="K161" s="20">
        <v>0</v>
      </c>
      <c r="L161" s="20">
        <v>0</v>
      </c>
      <c r="M161" s="20">
        <v>0</v>
      </c>
      <c r="N161" s="20">
        <v>0</v>
      </c>
      <c r="O161" s="20">
        <v>0</v>
      </c>
      <c r="P161" s="20">
        <v>0</v>
      </c>
      <c r="Q161" s="20">
        <v>0</v>
      </c>
      <c r="R161" s="20">
        <v>0</v>
      </c>
      <c r="S161" s="20">
        <v>0</v>
      </c>
      <c r="T161" s="20">
        <v>0</v>
      </c>
      <c r="U161" s="20">
        <v>0</v>
      </c>
      <c r="V161" s="20">
        <v>0</v>
      </c>
      <c r="W161" s="20">
        <v>0</v>
      </c>
      <c r="X161" s="20">
        <v>0</v>
      </c>
      <c r="Y161" s="20">
        <v>0</v>
      </c>
      <c r="Z161" s="20">
        <v>0</v>
      </c>
      <c r="AA161" s="20">
        <v>0</v>
      </c>
      <c r="AB161" s="20">
        <v>0</v>
      </c>
      <c r="AC161" s="20">
        <v>0</v>
      </c>
      <c r="AD161" s="20">
        <v>0</v>
      </c>
      <c r="AE161" s="20">
        <v>0</v>
      </c>
      <c r="AF161" s="20">
        <v>0</v>
      </c>
      <c r="AG161" s="20">
        <v>0</v>
      </c>
      <c r="AH161" s="20"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20">
        <v>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20">
        <v>0</v>
      </c>
      <c r="AW161" s="20">
        <v>0</v>
      </c>
      <c r="AX161" s="20">
        <v>0</v>
      </c>
      <c r="AY161" s="20">
        <v>0</v>
      </c>
      <c r="AZ161" s="73"/>
      <c r="BA161" s="73"/>
      <c r="BB161" s="73"/>
      <c r="BC161" s="73"/>
      <c r="BD161" s="73"/>
      <c r="BE161" s="59">
        <v>0</v>
      </c>
      <c r="BF161" s="59">
        <v>0</v>
      </c>
      <c r="BG161" s="59">
        <v>0</v>
      </c>
      <c r="BH161" s="59">
        <v>0</v>
      </c>
      <c r="BJ161" s="59" t="s">
        <v>229</v>
      </c>
      <c r="BN161" s="59" t="e">
        <f>AI161+AJ161+AL161+AK161+AO161+AM161+#REF!+AN161</f>
        <v>#REF!</v>
      </c>
      <c r="BO161" s="59">
        <f t="shared" si="45"/>
        <v>0</v>
      </c>
      <c r="BP161" s="59" t="e">
        <f>L161+#REF!</f>
        <v>#REF!</v>
      </c>
      <c r="BQ161" s="59" t="e">
        <f>#REF!+#REF!+AC161</f>
        <v>#REF!</v>
      </c>
      <c r="BR161" s="59">
        <f t="shared" si="46"/>
        <v>0</v>
      </c>
      <c r="BS161" s="59" t="e">
        <f>#REF!+#REF!+#REF!+#REF!+#REF!+#REF!+#REF!+#REF!+#REF!+#REF!</f>
        <v>#REF!</v>
      </c>
      <c r="BT161" s="59">
        <f t="shared" si="47"/>
        <v>0</v>
      </c>
      <c r="BU161" s="59">
        <f t="shared" si="48"/>
        <v>0</v>
      </c>
      <c r="BV161" s="59">
        <f t="shared" si="49"/>
        <v>0</v>
      </c>
      <c r="BW161" s="59">
        <f t="shared" si="50"/>
        <v>0</v>
      </c>
      <c r="BX161" s="59">
        <f t="shared" si="51"/>
        <v>0</v>
      </c>
      <c r="BZ161" s="59">
        <f t="shared" si="52"/>
        <v>0</v>
      </c>
      <c r="CB161" s="59" t="e">
        <f>AI161+AJ161+AB161+AL161+I161+AK161+#REF!+J161+AD161+AF161+AG161+L161+#REF!+M161+#REF!+#REF!+AO161+#REF!+AE161+AH161+#REF!+AM161+AC161+#REF!+O161+#REF!+AX161+#REF!+AN161+#REF!+#REF!+#REF!+#REF!+AY161+#REF!+K161</f>
        <v>#REF!</v>
      </c>
      <c r="CD161" s="59" t="e">
        <f t="shared" si="53"/>
        <v>#REF!</v>
      </c>
      <c r="CE161" s="59" t="e">
        <f t="shared" si="54"/>
        <v>#REF!</v>
      </c>
      <c r="CF161" s="59">
        <f t="shared" si="55"/>
        <v>0</v>
      </c>
      <c r="CH161" s="59" t="e">
        <f>AI161+AJ161+AL161+I161+AK161+J161+L161+#REF!+AM161+#REF!+AX161+AN161+AY161+K161</f>
        <v>#REF!</v>
      </c>
      <c r="CI161" s="59" t="e">
        <f>#REF!+AD161+AF161+AG161+#REF!+#REF!+AO161+#REF!+AH161+#REF!+AC161+O161+#REF!+#REF!+#REF!+#REF!+#REF!+#REF!+#REF!</f>
        <v>#REF!</v>
      </c>
      <c r="CJ161" s="59">
        <f t="shared" si="56"/>
        <v>0</v>
      </c>
      <c r="CL161" s="59">
        <f t="shared" si="57"/>
        <v>0</v>
      </c>
      <c r="CM161" s="59">
        <f t="shared" si="58"/>
        <v>0</v>
      </c>
    </row>
    <row r="162" spans="1:91" s="59" customFormat="1" ht="14.4" x14ac:dyDescent="0.3">
      <c r="A162" s="60" t="s">
        <v>288</v>
      </c>
      <c r="B162" s="60" t="s">
        <v>412</v>
      </c>
      <c r="C162" s="60" t="s">
        <v>415</v>
      </c>
      <c r="D162" s="60" t="s">
        <v>82</v>
      </c>
      <c r="E162" s="60">
        <v>43.573690999999997</v>
      </c>
      <c r="F162" s="60">
        <v>-79.636480000000006</v>
      </c>
      <c r="G162" s="60">
        <v>14.001677974802247</v>
      </c>
      <c r="H162" s="61">
        <v>43658</v>
      </c>
      <c r="I162" s="20">
        <v>0</v>
      </c>
      <c r="J162" s="20">
        <v>0</v>
      </c>
      <c r="K162" s="20">
        <v>0</v>
      </c>
      <c r="L162" s="20">
        <v>0</v>
      </c>
      <c r="M162" s="20">
        <v>0</v>
      </c>
      <c r="N162" s="20">
        <v>0</v>
      </c>
      <c r="O162" s="20">
        <v>0</v>
      </c>
      <c r="P162" s="20">
        <v>0</v>
      </c>
      <c r="Q162" s="20">
        <v>0</v>
      </c>
      <c r="R162" s="20">
        <v>0</v>
      </c>
      <c r="S162" s="20">
        <v>0</v>
      </c>
      <c r="T162" s="20">
        <v>0</v>
      </c>
      <c r="U162" s="20">
        <v>0</v>
      </c>
      <c r="V162" s="20">
        <v>0</v>
      </c>
      <c r="W162" s="20">
        <v>0</v>
      </c>
      <c r="X162" s="20">
        <v>0</v>
      </c>
      <c r="Y162" s="20">
        <v>0</v>
      </c>
      <c r="Z162" s="20">
        <v>0</v>
      </c>
      <c r="AA162" s="20">
        <v>0</v>
      </c>
      <c r="AB162" s="20">
        <v>0</v>
      </c>
      <c r="AC162" s="20">
        <v>0</v>
      </c>
      <c r="AD162" s="20">
        <v>0</v>
      </c>
      <c r="AE162" s="20">
        <v>0</v>
      </c>
      <c r="AF162" s="20">
        <v>0</v>
      </c>
      <c r="AG162" s="20">
        <v>0</v>
      </c>
      <c r="AH162" s="20">
        <v>0</v>
      </c>
      <c r="AI162" s="20">
        <v>0</v>
      </c>
      <c r="AJ162" s="20">
        <v>0</v>
      </c>
      <c r="AK162" s="20">
        <v>0</v>
      </c>
      <c r="AL162" s="20">
        <v>1</v>
      </c>
      <c r="AM162" s="20">
        <v>0</v>
      </c>
      <c r="AN162" s="20">
        <v>0</v>
      </c>
      <c r="AO162" s="20">
        <v>0</v>
      </c>
      <c r="AP162" s="20">
        <v>0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20">
        <v>0</v>
      </c>
      <c r="AW162" s="20">
        <v>0</v>
      </c>
      <c r="AX162" s="20">
        <v>0</v>
      </c>
      <c r="AY162" s="20">
        <v>0</v>
      </c>
      <c r="AZ162" s="73"/>
      <c r="BA162" s="73"/>
      <c r="BB162" s="73"/>
      <c r="BC162" s="73"/>
      <c r="BD162" s="73"/>
      <c r="BE162" s="59">
        <v>0</v>
      </c>
      <c r="BF162" s="59">
        <v>0</v>
      </c>
      <c r="BG162" s="59">
        <v>0</v>
      </c>
      <c r="BH162" s="59">
        <v>0</v>
      </c>
      <c r="BJ162" s="59" t="s">
        <v>231</v>
      </c>
      <c r="BN162" s="59" t="e">
        <f>AI162+AJ162+AL162+AK162+AO162+AM162+#REF!+AN162</f>
        <v>#REF!</v>
      </c>
      <c r="BO162" s="59">
        <f t="shared" si="45"/>
        <v>0</v>
      </c>
      <c r="BP162" s="59" t="e">
        <f>L162+#REF!</f>
        <v>#REF!</v>
      </c>
      <c r="BQ162" s="59" t="e">
        <f>#REF!+#REF!+AC162</f>
        <v>#REF!</v>
      </c>
      <c r="BR162" s="59">
        <f t="shared" si="46"/>
        <v>0</v>
      </c>
      <c r="BS162" s="59" t="e">
        <f>#REF!+#REF!+#REF!+#REF!+#REF!+#REF!+#REF!+#REF!+#REF!+#REF!</f>
        <v>#REF!</v>
      </c>
      <c r="BT162" s="59">
        <f t="shared" si="47"/>
        <v>0</v>
      </c>
      <c r="BU162" s="59">
        <f t="shared" si="48"/>
        <v>0</v>
      </c>
      <c r="BV162" s="59">
        <f t="shared" si="49"/>
        <v>0</v>
      </c>
      <c r="BW162" s="59">
        <f t="shared" si="50"/>
        <v>0</v>
      </c>
      <c r="BX162" s="59">
        <f t="shared" si="51"/>
        <v>0</v>
      </c>
      <c r="BZ162" s="59">
        <f t="shared" si="52"/>
        <v>1</v>
      </c>
      <c r="CB162" s="59" t="e">
        <f>AI162+AJ162+AB162+AL162+I162+AK162+#REF!+J162+AD162+AF162+AG162+L162+#REF!+M162+#REF!+#REF!+AO162+#REF!+AE162+AH162+#REF!+AM162+AC162+#REF!+O162+#REF!+AX162+#REF!+AN162+#REF!+#REF!+#REF!+#REF!+AY162+#REF!+K162</f>
        <v>#REF!</v>
      </c>
      <c r="CD162" s="59" t="e">
        <f t="shared" si="53"/>
        <v>#REF!</v>
      </c>
      <c r="CE162" s="59" t="e">
        <f t="shared" si="54"/>
        <v>#REF!</v>
      </c>
      <c r="CF162" s="59">
        <f t="shared" si="55"/>
        <v>0</v>
      </c>
      <c r="CH162" s="59" t="e">
        <f>AI162+AJ162+AL162+I162+AK162+J162+L162+#REF!+AM162+#REF!+AX162+AN162+AY162+K162</f>
        <v>#REF!</v>
      </c>
      <c r="CI162" s="59" t="e">
        <f>#REF!+AD162+AF162+AG162+#REF!+#REF!+AO162+#REF!+AH162+#REF!+AC162+O162+#REF!+#REF!+#REF!+#REF!+#REF!+#REF!+#REF!</f>
        <v>#REF!</v>
      </c>
      <c r="CJ162" s="59">
        <f t="shared" si="56"/>
        <v>0</v>
      </c>
      <c r="CL162" s="59">
        <f t="shared" si="57"/>
        <v>0</v>
      </c>
      <c r="CM162" s="59">
        <f t="shared" si="58"/>
        <v>0</v>
      </c>
    </row>
    <row r="163" spans="1:91" s="59" customFormat="1" ht="14.4" x14ac:dyDescent="0.3">
      <c r="A163" s="60" t="s">
        <v>263</v>
      </c>
      <c r="B163" s="60" t="s">
        <v>413</v>
      </c>
      <c r="C163" s="60" t="s">
        <v>415</v>
      </c>
      <c r="D163" s="60" t="s">
        <v>79</v>
      </c>
      <c r="E163" s="60">
        <v>43.601609000000003</v>
      </c>
      <c r="F163" s="60">
        <v>-79.583684000000005</v>
      </c>
      <c r="G163" s="60">
        <v>10.823086687118911</v>
      </c>
      <c r="H163" s="61">
        <v>43651</v>
      </c>
      <c r="I163" s="20">
        <v>0</v>
      </c>
      <c r="J163" s="20">
        <v>0</v>
      </c>
      <c r="K163" s="20">
        <v>0</v>
      </c>
      <c r="L163" s="20">
        <v>0</v>
      </c>
      <c r="M163" s="20">
        <v>0</v>
      </c>
      <c r="N163" s="20">
        <v>0</v>
      </c>
      <c r="O163" s="20">
        <v>0</v>
      </c>
      <c r="P163" s="20">
        <v>0</v>
      </c>
      <c r="Q163" s="20">
        <v>0</v>
      </c>
      <c r="R163" s="20">
        <v>1</v>
      </c>
      <c r="S163" s="20">
        <v>0</v>
      </c>
      <c r="T163" s="20">
        <v>0</v>
      </c>
      <c r="U163" s="20">
        <v>0</v>
      </c>
      <c r="V163" s="20">
        <v>0</v>
      </c>
      <c r="W163" s="20">
        <v>0</v>
      </c>
      <c r="X163" s="20">
        <v>0</v>
      </c>
      <c r="Y163" s="20">
        <v>0</v>
      </c>
      <c r="Z163" s="20">
        <v>0</v>
      </c>
      <c r="AA163" s="20">
        <v>0</v>
      </c>
      <c r="AB163" s="20">
        <v>0</v>
      </c>
      <c r="AC163" s="20">
        <v>0</v>
      </c>
      <c r="AD163" s="20">
        <v>0</v>
      </c>
      <c r="AE163" s="20">
        <v>0</v>
      </c>
      <c r="AF163" s="20">
        <v>0</v>
      </c>
      <c r="AG163" s="20">
        <v>0</v>
      </c>
      <c r="AH163" s="20">
        <v>0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20">
        <v>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20">
        <v>0</v>
      </c>
      <c r="AW163" s="20">
        <v>0</v>
      </c>
      <c r="AX163" s="20">
        <v>0</v>
      </c>
      <c r="AY163" s="20">
        <v>0</v>
      </c>
      <c r="AZ163" s="73"/>
      <c r="BA163" s="73"/>
      <c r="BB163" s="73"/>
      <c r="BC163" s="73"/>
      <c r="BD163" s="73"/>
      <c r="BE163" s="59">
        <v>0</v>
      </c>
      <c r="BF163" s="59">
        <v>0</v>
      </c>
      <c r="BG163" s="59">
        <v>0</v>
      </c>
      <c r="BH163" s="59">
        <v>0</v>
      </c>
      <c r="BJ163" s="59" t="s">
        <v>233</v>
      </c>
      <c r="BN163" s="59" t="e">
        <f>AI163+AJ163+AL163+AK163+AO163+AM163+#REF!+AN163</f>
        <v>#REF!</v>
      </c>
      <c r="BO163" s="59">
        <f t="shared" si="45"/>
        <v>0</v>
      </c>
      <c r="BP163" s="59" t="e">
        <f>L163+#REF!</f>
        <v>#REF!</v>
      </c>
      <c r="BQ163" s="59" t="e">
        <f>#REF!+#REF!+AC163</f>
        <v>#REF!</v>
      </c>
      <c r="BR163" s="59">
        <f t="shared" si="46"/>
        <v>0</v>
      </c>
      <c r="BS163" s="59" t="e">
        <f>#REF!+#REF!+#REF!+#REF!+#REF!+#REF!+#REF!+#REF!+#REF!+#REF!</f>
        <v>#REF!</v>
      </c>
      <c r="BT163" s="59">
        <f t="shared" si="47"/>
        <v>0</v>
      </c>
      <c r="BU163" s="59">
        <f t="shared" si="48"/>
        <v>0</v>
      </c>
      <c r="BV163" s="59">
        <f t="shared" si="49"/>
        <v>0</v>
      </c>
      <c r="BW163" s="59">
        <f t="shared" si="50"/>
        <v>0</v>
      </c>
      <c r="BX163" s="59">
        <f t="shared" si="51"/>
        <v>0</v>
      </c>
      <c r="BZ163" s="59">
        <f t="shared" si="52"/>
        <v>0</v>
      </c>
      <c r="CB163" s="59" t="e">
        <f>AI163+AJ163+AB163+AL163+I163+AK163+#REF!+J163+AD163+AF163+AG163+L163+#REF!+M163+#REF!+#REF!+AO163+#REF!+AE163+AH163+#REF!+AM163+AC163+#REF!+O163+#REF!+AX163+#REF!+AN163+#REF!+#REF!+#REF!+#REF!+AY163+#REF!+K163</f>
        <v>#REF!</v>
      </c>
      <c r="CD163" s="59" t="e">
        <f t="shared" si="53"/>
        <v>#REF!</v>
      </c>
      <c r="CE163" s="59" t="e">
        <f t="shared" si="54"/>
        <v>#REF!</v>
      </c>
      <c r="CF163" s="59">
        <f t="shared" si="55"/>
        <v>0</v>
      </c>
      <c r="CH163" s="59" t="e">
        <f>AI163+AJ163+AL163+I163+AK163+J163+L163+#REF!+AM163+#REF!+AX163+AN163+AY163+K163</f>
        <v>#REF!</v>
      </c>
      <c r="CI163" s="59" t="e">
        <f>#REF!+AD163+AF163+AG163+#REF!+#REF!+AO163+#REF!+AH163+#REF!+AC163+O163+#REF!+#REF!+#REF!+#REF!+#REF!+#REF!+#REF!</f>
        <v>#REF!</v>
      </c>
      <c r="CJ163" s="59">
        <f t="shared" si="56"/>
        <v>0</v>
      </c>
      <c r="CL163" s="59">
        <f t="shared" si="57"/>
        <v>0</v>
      </c>
      <c r="CM163" s="59">
        <f t="shared" si="58"/>
        <v>0</v>
      </c>
    </row>
    <row r="164" spans="1:91" s="59" customFormat="1" ht="14.4" x14ac:dyDescent="0.3">
      <c r="A164" s="60" t="s">
        <v>263</v>
      </c>
      <c r="B164" s="60" t="s">
        <v>413</v>
      </c>
      <c r="C164" s="60" t="s">
        <v>415</v>
      </c>
      <c r="D164" s="60" t="s">
        <v>82</v>
      </c>
      <c r="E164" s="60">
        <v>43.601609000000003</v>
      </c>
      <c r="F164" s="60">
        <v>-79.583684000000005</v>
      </c>
      <c r="G164" s="60">
        <v>10.823086687118911</v>
      </c>
      <c r="H164" s="61">
        <v>43651</v>
      </c>
      <c r="I164" s="20">
        <v>0</v>
      </c>
      <c r="J164" s="20">
        <v>1</v>
      </c>
      <c r="K164" s="20">
        <v>0</v>
      </c>
      <c r="L164" s="20">
        <v>0</v>
      </c>
      <c r="M164" s="20">
        <v>0</v>
      </c>
      <c r="N164" s="20">
        <v>0</v>
      </c>
      <c r="O164" s="20">
        <v>0</v>
      </c>
      <c r="P164" s="20">
        <v>0</v>
      </c>
      <c r="Q164" s="20">
        <v>0</v>
      </c>
      <c r="R164" s="20">
        <v>1</v>
      </c>
      <c r="S164" s="20">
        <v>0</v>
      </c>
      <c r="T164" s="20">
        <v>0</v>
      </c>
      <c r="U164" s="20">
        <v>0</v>
      </c>
      <c r="V164" s="20">
        <v>0</v>
      </c>
      <c r="W164" s="20">
        <v>0</v>
      </c>
      <c r="X164" s="20">
        <v>0</v>
      </c>
      <c r="Y164" s="20">
        <v>0</v>
      </c>
      <c r="Z164" s="20">
        <v>0</v>
      </c>
      <c r="AA164" s="20">
        <v>0</v>
      </c>
      <c r="AB164" s="20">
        <v>0</v>
      </c>
      <c r="AC164" s="20">
        <v>0</v>
      </c>
      <c r="AD164" s="20">
        <v>0</v>
      </c>
      <c r="AE164" s="20">
        <v>0</v>
      </c>
      <c r="AF164" s="20">
        <v>0</v>
      </c>
      <c r="AG164" s="20">
        <v>0</v>
      </c>
      <c r="AH164" s="20">
        <v>0</v>
      </c>
      <c r="AI164" s="20">
        <v>0</v>
      </c>
      <c r="AJ164" s="20">
        <v>0</v>
      </c>
      <c r="AK164" s="20">
        <v>4</v>
      </c>
      <c r="AL164" s="20">
        <v>0</v>
      </c>
      <c r="AM164" s="20">
        <v>0</v>
      </c>
      <c r="AN164" s="20">
        <v>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20">
        <v>0</v>
      </c>
      <c r="AW164" s="20">
        <v>0</v>
      </c>
      <c r="AX164" s="20">
        <v>0</v>
      </c>
      <c r="AY164" s="20">
        <v>0</v>
      </c>
      <c r="AZ164" s="73"/>
      <c r="BA164" s="73"/>
      <c r="BB164" s="73"/>
      <c r="BC164" s="73"/>
      <c r="BD164" s="73"/>
      <c r="BE164" s="59">
        <v>0</v>
      </c>
      <c r="BF164" s="59">
        <v>0</v>
      </c>
      <c r="BG164" s="59">
        <v>0</v>
      </c>
      <c r="BH164" s="59">
        <v>0</v>
      </c>
      <c r="BJ164" s="59" t="s">
        <v>235</v>
      </c>
      <c r="BN164" s="59" t="e">
        <f>AI164+AJ164+AL164+AK164+AO164+AM164+#REF!+AN164</f>
        <v>#REF!</v>
      </c>
      <c r="BO164" s="59">
        <f t="shared" si="45"/>
        <v>0</v>
      </c>
      <c r="BP164" s="59" t="e">
        <f>L164+#REF!</f>
        <v>#REF!</v>
      </c>
      <c r="BQ164" s="59" t="e">
        <f>#REF!+#REF!+AC164</f>
        <v>#REF!</v>
      </c>
      <c r="BR164" s="59">
        <f t="shared" si="46"/>
        <v>1</v>
      </c>
      <c r="BS164" s="59" t="e">
        <f>#REF!+#REF!+#REF!+#REF!+#REF!+#REF!+#REF!+#REF!+#REF!+#REF!</f>
        <v>#REF!</v>
      </c>
      <c r="BT164" s="59">
        <f t="shared" si="47"/>
        <v>0</v>
      </c>
      <c r="BU164" s="59">
        <f t="shared" si="48"/>
        <v>0</v>
      </c>
      <c r="BV164" s="59">
        <f t="shared" si="49"/>
        <v>0</v>
      </c>
      <c r="BW164" s="59">
        <f t="shared" si="50"/>
        <v>0</v>
      </c>
      <c r="BX164" s="59">
        <f t="shared" si="51"/>
        <v>0</v>
      </c>
      <c r="BZ164" s="59">
        <f t="shared" si="52"/>
        <v>4</v>
      </c>
      <c r="CB164" s="59" t="e">
        <f>AI164+AJ164+AB164+AL164+I164+AK164+#REF!+J164+AD164+AF164+AG164+L164+#REF!+M164+#REF!+#REF!+AO164+#REF!+AE164+AH164+#REF!+AM164+AC164+#REF!+O164+#REF!+AX164+#REF!+AN164+#REF!+#REF!+#REF!+#REF!+AY164+#REF!+K164</f>
        <v>#REF!</v>
      </c>
      <c r="CD164" s="59" t="e">
        <f t="shared" si="53"/>
        <v>#REF!</v>
      </c>
      <c r="CE164" s="59" t="e">
        <f t="shared" si="54"/>
        <v>#REF!</v>
      </c>
      <c r="CF164" s="59">
        <f t="shared" si="55"/>
        <v>0</v>
      </c>
      <c r="CH164" s="59" t="e">
        <f>AI164+AJ164+AL164+I164+AK164+J164+L164+#REF!+AM164+#REF!+AX164+AN164+AY164+K164</f>
        <v>#REF!</v>
      </c>
      <c r="CI164" s="59" t="e">
        <f>#REF!+AD164+AF164+AG164+#REF!+#REF!+AO164+#REF!+AH164+#REF!+AC164+O164+#REF!+#REF!+#REF!+#REF!+#REF!+#REF!+#REF!</f>
        <v>#REF!</v>
      </c>
      <c r="CJ164" s="59">
        <f t="shared" si="56"/>
        <v>0</v>
      </c>
      <c r="CL164" s="59">
        <f t="shared" si="57"/>
        <v>1</v>
      </c>
      <c r="CM164" s="59">
        <f t="shared" si="58"/>
        <v>1</v>
      </c>
    </row>
    <row r="165" spans="1:91" s="59" customFormat="1" ht="14.4" x14ac:dyDescent="0.3">
      <c r="A165" s="60" t="s">
        <v>263</v>
      </c>
      <c r="B165" s="60" t="s">
        <v>413</v>
      </c>
      <c r="C165" s="60" t="s">
        <v>415</v>
      </c>
      <c r="D165" s="60" t="s">
        <v>83</v>
      </c>
      <c r="E165" s="60">
        <v>43.601609000000003</v>
      </c>
      <c r="F165" s="60">
        <v>-79.583684000000005</v>
      </c>
      <c r="G165" s="60">
        <v>10.823086687118911</v>
      </c>
      <c r="H165" s="61">
        <v>43651</v>
      </c>
      <c r="I165" s="20">
        <v>0</v>
      </c>
      <c r="J165" s="20">
        <v>0</v>
      </c>
      <c r="K165" s="20">
        <v>0</v>
      </c>
      <c r="L165" s="20">
        <v>0</v>
      </c>
      <c r="M165" s="20">
        <v>0</v>
      </c>
      <c r="N165" s="20">
        <v>0</v>
      </c>
      <c r="O165" s="20">
        <v>0</v>
      </c>
      <c r="P165" s="20">
        <v>0</v>
      </c>
      <c r="Q165" s="20">
        <v>0</v>
      </c>
      <c r="R165" s="20">
        <v>0</v>
      </c>
      <c r="S165" s="20">
        <v>0</v>
      </c>
      <c r="T165" s="20">
        <v>0</v>
      </c>
      <c r="U165" s="20">
        <v>0</v>
      </c>
      <c r="V165" s="20">
        <v>0</v>
      </c>
      <c r="W165" s="20">
        <v>0</v>
      </c>
      <c r="X165" s="20">
        <v>0</v>
      </c>
      <c r="Y165" s="20">
        <v>0</v>
      </c>
      <c r="Z165" s="20">
        <v>0</v>
      </c>
      <c r="AA165" s="20">
        <v>0</v>
      </c>
      <c r="AB165" s="20">
        <v>0</v>
      </c>
      <c r="AC165" s="20">
        <v>0</v>
      </c>
      <c r="AD165" s="20">
        <v>0</v>
      </c>
      <c r="AE165" s="20">
        <v>0</v>
      </c>
      <c r="AF165" s="20">
        <v>0</v>
      </c>
      <c r="AG165" s="20">
        <v>0</v>
      </c>
      <c r="AH165" s="20">
        <v>0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20">
        <v>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20">
        <v>0</v>
      </c>
      <c r="AW165" s="20">
        <v>0</v>
      </c>
      <c r="AX165" s="20">
        <v>0</v>
      </c>
      <c r="AY165" s="20">
        <v>0</v>
      </c>
      <c r="AZ165" s="73"/>
      <c r="BA165" s="73"/>
      <c r="BB165" s="73"/>
      <c r="BC165" s="73"/>
      <c r="BD165" s="73"/>
      <c r="BE165" s="59">
        <v>0</v>
      </c>
      <c r="BF165" s="59">
        <v>0</v>
      </c>
      <c r="BG165" s="59">
        <v>0</v>
      </c>
      <c r="BH165" s="59">
        <v>0</v>
      </c>
      <c r="BJ165" s="59" t="s">
        <v>236</v>
      </c>
      <c r="BN165" s="59" t="e">
        <f>AI165+AJ165+AL165+AK165+AO165+AM165+#REF!+AN165</f>
        <v>#REF!</v>
      </c>
      <c r="BO165" s="59">
        <f t="shared" si="45"/>
        <v>0</v>
      </c>
      <c r="BP165" s="59" t="e">
        <f>L165+#REF!</f>
        <v>#REF!</v>
      </c>
      <c r="BQ165" s="59" t="e">
        <f>#REF!+#REF!+AC165</f>
        <v>#REF!</v>
      </c>
      <c r="BR165" s="59">
        <f t="shared" si="46"/>
        <v>0</v>
      </c>
      <c r="BS165" s="59" t="e">
        <f>#REF!+#REF!+#REF!+#REF!+#REF!+#REF!+#REF!+#REF!+#REF!+#REF!</f>
        <v>#REF!</v>
      </c>
      <c r="BT165" s="59">
        <f t="shared" si="47"/>
        <v>0</v>
      </c>
      <c r="BU165" s="59">
        <f t="shared" si="48"/>
        <v>0</v>
      </c>
      <c r="BV165" s="59">
        <f t="shared" si="49"/>
        <v>0</v>
      </c>
      <c r="BW165" s="59">
        <f t="shared" si="50"/>
        <v>0</v>
      </c>
      <c r="BX165" s="59">
        <f t="shared" si="51"/>
        <v>0</v>
      </c>
      <c r="BZ165" s="59">
        <f t="shared" si="52"/>
        <v>0</v>
      </c>
      <c r="CB165" s="59" t="e">
        <f>AI165+AJ165+AB165+AL165+I165+AK165+#REF!+J165+AD165+AF165+AG165+L165+#REF!+M165+#REF!+#REF!+AO165+#REF!+AE165+AH165+#REF!+AM165+AC165+#REF!+O165+#REF!+AX165+#REF!+AN165+#REF!+#REF!+#REF!+#REF!+AY165+#REF!+K165</f>
        <v>#REF!</v>
      </c>
      <c r="CD165" s="59" t="e">
        <f t="shared" si="53"/>
        <v>#REF!</v>
      </c>
      <c r="CE165" s="59" t="e">
        <f t="shared" si="54"/>
        <v>#REF!</v>
      </c>
      <c r="CF165" s="59">
        <f t="shared" si="55"/>
        <v>0</v>
      </c>
      <c r="CH165" s="59" t="e">
        <f>AI165+AJ165+AL165+I165+AK165+J165+L165+#REF!+AM165+#REF!+AX165+AN165+AY165+K165</f>
        <v>#REF!</v>
      </c>
      <c r="CI165" s="59" t="e">
        <f>#REF!+AD165+AF165+AG165+#REF!+#REF!+AO165+#REF!+AH165+#REF!+AC165+O165+#REF!+#REF!+#REF!+#REF!+#REF!+#REF!+#REF!</f>
        <v>#REF!</v>
      </c>
      <c r="CJ165" s="59">
        <f t="shared" si="56"/>
        <v>0</v>
      </c>
      <c r="CL165" s="59">
        <f t="shared" si="57"/>
        <v>0</v>
      </c>
      <c r="CM165" s="59">
        <f t="shared" si="58"/>
        <v>0</v>
      </c>
    </row>
    <row r="166" spans="1:91" ht="14.4" x14ac:dyDescent="0.3">
      <c r="I166" s="64">
        <f t="shared" ref="I166:AY166" si="59">AVERAGE(I5:I165)</f>
        <v>6.2111801242236021E-3</v>
      </c>
      <c r="J166" s="64">
        <f t="shared" si="59"/>
        <v>2.4844720496894408E-2</v>
      </c>
      <c r="K166" s="64">
        <f t="shared" si="59"/>
        <v>6.2111801242236021E-3</v>
      </c>
      <c r="L166" s="64">
        <f t="shared" si="59"/>
        <v>9.9378881987577633E-2</v>
      </c>
      <c r="M166" s="64">
        <f t="shared" si="59"/>
        <v>1.2422360248447204E-2</v>
      </c>
      <c r="N166" s="64">
        <f t="shared" si="59"/>
        <v>6.2111801242236021E-3</v>
      </c>
      <c r="O166" s="64">
        <f t="shared" si="59"/>
        <v>6.2111801242236021E-3</v>
      </c>
      <c r="P166" s="64">
        <f t="shared" si="59"/>
        <v>1.2422360248447204E-2</v>
      </c>
      <c r="Q166" s="64">
        <f t="shared" si="59"/>
        <v>6.2111801242236021E-3</v>
      </c>
      <c r="R166" s="64">
        <f t="shared" si="59"/>
        <v>7.4534161490683232E-2</v>
      </c>
      <c r="S166" s="64">
        <f t="shared" si="59"/>
        <v>6.2111801242236021E-3</v>
      </c>
      <c r="T166" s="64">
        <f t="shared" si="59"/>
        <v>1.2422360248447204E-2</v>
      </c>
      <c r="U166" s="64">
        <f t="shared" si="59"/>
        <v>2.4844720496894408E-2</v>
      </c>
      <c r="V166" s="64">
        <f t="shared" si="59"/>
        <v>6.2111801242236021E-3</v>
      </c>
      <c r="W166" s="64">
        <f t="shared" si="59"/>
        <v>6.2111801242236021E-3</v>
      </c>
      <c r="X166" s="64">
        <f t="shared" si="59"/>
        <v>1.8633540372670808E-2</v>
      </c>
      <c r="Y166" s="64">
        <f t="shared" si="59"/>
        <v>3.7267080745341616E-2</v>
      </c>
      <c r="Z166" s="64">
        <f t="shared" si="59"/>
        <v>6.2111801242236021E-3</v>
      </c>
      <c r="AA166" s="64">
        <f t="shared" si="59"/>
        <v>6.2111801242236021E-3</v>
      </c>
      <c r="AB166" s="64">
        <f t="shared" si="59"/>
        <v>0.39751552795031053</v>
      </c>
      <c r="AC166" s="64">
        <f t="shared" si="59"/>
        <v>6.2111801242236021E-3</v>
      </c>
      <c r="AD166" s="64">
        <f t="shared" si="59"/>
        <v>6.2111801242236021E-3</v>
      </c>
      <c r="AE166" s="64">
        <f t="shared" si="59"/>
        <v>6.2111801242236021E-3</v>
      </c>
      <c r="AF166" s="64">
        <f t="shared" si="59"/>
        <v>1.2422360248447204E-2</v>
      </c>
      <c r="AG166" s="64">
        <f t="shared" si="59"/>
        <v>1.8633540372670808E-2</v>
      </c>
      <c r="AH166" s="64">
        <f t="shared" si="59"/>
        <v>6.2111801242236021E-3</v>
      </c>
      <c r="AI166" s="64">
        <f t="shared" si="59"/>
        <v>6.2111801242236024E-2</v>
      </c>
      <c r="AJ166" s="64">
        <f t="shared" si="59"/>
        <v>4.9689440993788817E-2</v>
      </c>
      <c r="AK166" s="64">
        <f t="shared" si="59"/>
        <v>3.7267080745341616E-2</v>
      </c>
      <c r="AL166" s="64">
        <f t="shared" si="59"/>
        <v>0.36645962732919257</v>
      </c>
      <c r="AM166" s="64">
        <f t="shared" si="59"/>
        <v>1.8633540372670808E-2</v>
      </c>
      <c r="AN166" s="64">
        <f t="shared" si="59"/>
        <v>6.2111801242236021E-3</v>
      </c>
      <c r="AO166" s="64">
        <f t="shared" si="59"/>
        <v>6.2111801242236021E-3</v>
      </c>
      <c r="AP166" s="64">
        <f t="shared" si="59"/>
        <v>1.8633540372670808E-2</v>
      </c>
      <c r="AQ166" s="64">
        <f t="shared" si="59"/>
        <v>2.4844720496894408E-2</v>
      </c>
      <c r="AR166" s="64">
        <f t="shared" si="59"/>
        <v>0</v>
      </c>
      <c r="AS166" s="64">
        <f t="shared" si="59"/>
        <v>7.4534161490683232E-2</v>
      </c>
      <c r="AT166" s="64">
        <f t="shared" si="59"/>
        <v>6.2111801242236021E-3</v>
      </c>
      <c r="AU166" s="64">
        <f t="shared" si="59"/>
        <v>1.2422360248447204E-2</v>
      </c>
      <c r="AV166" s="64">
        <f t="shared" si="59"/>
        <v>0.33540372670807456</v>
      </c>
      <c r="AW166" s="64">
        <f t="shared" si="59"/>
        <v>2.4844720496894408E-2</v>
      </c>
      <c r="AX166" s="64">
        <f t="shared" si="59"/>
        <v>2.4844720496894408E-2</v>
      </c>
      <c r="AY166" s="64">
        <f t="shared" si="59"/>
        <v>6.2111801242236021E-3</v>
      </c>
    </row>
  </sheetData>
  <dataConsolidate function="average">
    <dataRefs count="2">
      <dataRef ref="A5:BA175" sheet="Sophie_noP0_no_ants"/>
      <dataRef name="Patch_ID"/>
    </dataRefs>
  </dataConsolidate>
  <mergeCells count="24">
    <mergeCell ref="AV1:AW1"/>
    <mergeCell ref="AX1:AY1"/>
    <mergeCell ref="O2:O3"/>
    <mergeCell ref="P2:P3"/>
    <mergeCell ref="Q2:Q3"/>
    <mergeCell ref="R2:AA3"/>
    <mergeCell ref="AP2:AP3"/>
    <mergeCell ref="AQ2:AQ3"/>
    <mergeCell ref="AR2:AS3"/>
    <mergeCell ref="AT2:AT3"/>
    <mergeCell ref="I1:L2"/>
    <mergeCell ref="M1:N3"/>
    <mergeCell ref="O1:AO1"/>
    <mergeCell ref="AP1:AU1"/>
    <mergeCell ref="I3:K3"/>
    <mergeCell ref="AD3:AE3"/>
    <mergeCell ref="AF3:AH3"/>
    <mergeCell ref="AB2:AH2"/>
    <mergeCell ref="AI2:AO3"/>
    <mergeCell ref="AU2:AU3"/>
    <mergeCell ref="AV2:AV3"/>
    <mergeCell ref="AW2:AW3"/>
    <mergeCell ref="AX2:AX3"/>
    <mergeCell ref="AY2:AY3"/>
  </mergeCells>
  <conditionalFormatting sqref="I5:O165 AB5:AY165">
    <cfRule type="cellIs" dxfId="7" priority="6" operator="notEqual">
      <formula>0</formula>
    </cfRule>
  </conditionalFormatting>
  <conditionalFormatting sqref="Y5:Y165">
    <cfRule type="cellIs" dxfId="6" priority="5" operator="notEqual">
      <formula>0</formula>
    </cfRule>
  </conditionalFormatting>
  <conditionalFormatting sqref="Z5:AA165">
    <cfRule type="cellIs" dxfId="5" priority="4" operator="notEqual">
      <formula>0</formula>
    </cfRule>
  </conditionalFormatting>
  <conditionalFormatting sqref="U5:X165">
    <cfRule type="cellIs" dxfId="4" priority="3" operator="notEqual">
      <formula>0</formula>
    </cfRule>
  </conditionalFormatting>
  <conditionalFormatting sqref="R5:T165">
    <cfRule type="cellIs" dxfId="3" priority="2" operator="notEqual">
      <formula>0</formula>
    </cfRule>
  </conditionalFormatting>
  <conditionalFormatting sqref="P5:Q165">
    <cfRule type="cellIs" dxfId="2" priority="1" operator="not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ECB5F-71E6-4123-ADDD-970364F7B18E}">
  <dimension ref="A2:B63"/>
  <sheetViews>
    <sheetView topLeftCell="A35" workbookViewId="0">
      <selection activeCell="B5" sqref="B5:B62"/>
    </sheetView>
  </sheetViews>
  <sheetFormatPr defaultColWidth="11.21875" defaultRowHeight="14.4" x14ac:dyDescent="0.3"/>
  <cols>
    <col min="1" max="1" width="12.5546875" bestFit="1" customWidth="1"/>
    <col min="2" max="2" width="17.5546875" bestFit="1" customWidth="1"/>
    <col min="3" max="3" width="5.33203125" bestFit="1" customWidth="1"/>
    <col min="4" max="4" width="6" bestFit="1" customWidth="1"/>
    <col min="5" max="5" width="10.77734375" bestFit="1" customWidth="1"/>
    <col min="6" max="7" width="10.6640625" bestFit="1" customWidth="1"/>
    <col min="8" max="8" width="14.33203125" bestFit="1" customWidth="1"/>
    <col min="9" max="9" width="15.88671875" bestFit="1" customWidth="1"/>
    <col min="10" max="10" width="6" bestFit="1" customWidth="1"/>
    <col min="11" max="11" width="50.21875" bestFit="1" customWidth="1"/>
    <col min="12" max="12" width="5.33203125" bestFit="1" customWidth="1"/>
    <col min="13" max="13" width="6" bestFit="1" customWidth="1"/>
    <col min="14" max="14" width="45.109375" bestFit="1" customWidth="1"/>
    <col min="15" max="15" width="5.33203125" bestFit="1" customWidth="1"/>
    <col min="16" max="16" width="6" bestFit="1" customWidth="1"/>
    <col min="17" max="17" width="78.5546875" bestFit="1" customWidth="1"/>
    <col min="18" max="18" width="5.33203125" bestFit="1" customWidth="1"/>
    <col min="19" max="19" width="6" bestFit="1" customWidth="1"/>
    <col min="20" max="20" width="31.33203125" bestFit="1" customWidth="1"/>
    <col min="21" max="21" width="5.33203125" bestFit="1" customWidth="1"/>
    <col min="22" max="22" width="6" bestFit="1" customWidth="1"/>
    <col min="23" max="23" width="67.88671875" bestFit="1" customWidth="1"/>
    <col min="24" max="24" width="5.33203125" bestFit="1" customWidth="1"/>
    <col min="25" max="25" width="6" bestFit="1" customWidth="1"/>
    <col min="26" max="26" width="65" bestFit="1" customWidth="1"/>
    <col min="27" max="27" width="5.33203125" bestFit="1" customWidth="1"/>
    <col min="28" max="28" width="6" bestFit="1" customWidth="1"/>
    <col min="29" max="29" width="42.21875" bestFit="1" customWidth="1"/>
    <col min="30" max="30" width="5.33203125" bestFit="1" customWidth="1"/>
    <col min="31" max="31" width="6" bestFit="1" customWidth="1"/>
    <col min="32" max="32" width="61.109375" bestFit="1" customWidth="1"/>
    <col min="33" max="33" width="5.33203125" bestFit="1" customWidth="1"/>
    <col min="34" max="34" width="6" bestFit="1" customWidth="1"/>
    <col min="35" max="35" width="42.109375" bestFit="1" customWidth="1"/>
    <col min="36" max="36" width="5.33203125" bestFit="1" customWidth="1"/>
    <col min="37" max="37" width="6" bestFit="1" customWidth="1"/>
    <col min="38" max="38" width="47.21875" bestFit="1" customWidth="1"/>
    <col min="39" max="39" width="5.33203125" bestFit="1" customWidth="1"/>
    <col min="40" max="40" width="6" bestFit="1" customWidth="1"/>
    <col min="41" max="41" width="49.88671875" bestFit="1" customWidth="1"/>
    <col min="42" max="42" width="5.33203125" bestFit="1" customWidth="1"/>
    <col min="43" max="43" width="6" bestFit="1" customWidth="1"/>
    <col min="44" max="44" width="46.33203125" bestFit="1" customWidth="1"/>
    <col min="45" max="45" width="5.33203125" bestFit="1" customWidth="1"/>
    <col min="46" max="46" width="6" bestFit="1" customWidth="1"/>
    <col min="47" max="47" width="60.88671875" bestFit="1" customWidth="1"/>
    <col min="48" max="48" width="5.33203125" bestFit="1" customWidth="1"/>
    <col min="49" max="49" width="6" bestFit="1" customWidth="1"/>
    <col min="50" max="50" width="39.88671875" bestFit="1" customWidth="1"/>
    <col min="51" max="51" width="5.33203125" bestFit="1" customWidth="1"/>
    <col min="52" max="52" width="6" bestFit="1" customWidth="1"/>
    <col min="53" max="53" width="32.88671875" bestFit="1" customWidth="1"/>
    <col min="54" max="54" width="5.33203125" bestFit="1" customWidth="1"/>
    <col min="55" max="55" width="6" bestFit="1" customWidth="1"/>
    <col min="56" max="56" width="48.5546875" bestFit="1" customWidth="1"/>
    <col min="57" max="57" width="5.33203125" bestFit="1" customWidth="1"/>
    <col min="58" max="58" width="6" bestFit="1" customWidth="1"/>
    <col min="59" max="59" width="25.5546875" bestFit="1" customWidth="1"/>
    <col min="60" max="60" width="5.33203125" bestFit="1" customWidth="1"/>
    <col min="61" max="61" width="6" bestFit="1" customWidth="1"/>
    <col min="62" max="62" width="49.5546875" bestFit="1" customWidth="1"/>
    <col min="63" max="63" width="5.33203125" bestFit="1" customWidth="1"/>
    <col min="64" max="64" width="6" bestFit="1" customWidth="1"/>
    <col min="65" max="65" width="55.77734375" bestFit="1" customWidth="1"/>
    <col min="66" max="66" width="5.33203125" bestFit="1" customWidth="1"/>
    <col min="67" max="67" width="6" bestFit="1" customWidth="1"/>
    <col min="68" max="68" width="50.88671875" bestFit="1" customWidth="1"/>
    <col min="69" max="69" width="5.33203125" bestFit="1" customWidth="1"/>
    <col min="70" max="70" width="6" bestFit="1" customWidth="1"/>
    <col min="71" max="71" width="50.21875" bestFit="1" customWidth="1"/>
    <col min="72" max="72" width="5.33203125" bestFit="1" customWidth="1"/>
    <col min="73" max="73" width="6" bestFit="1" customWidth="1"/>
    <col min="74" max="74" width="55.21875" bestFit="1" customWidth="1"/>
    <col min="75" max="75" width="5.33203125" bestFit="1" customWidth="1"/>
    <col min="76" max="76" width="6" bestFit="1" customWidth="1"/>
    <col min="77" max="77" width="60.33203125" bestFit="1" customWidth="1"/>
    <col min="78" max="78" width="5.33203125" bestFit="1" customWidth="1"/>
    <col min="79" max="79" width="6" bestFit="1" customWidth="1"/>
    <col min="80" max="80" width="36.6640625" bestFit="1" customWidth="1"/>
    <col min="81" max="81" width="5.33203125" bestFit="1" customWidth="1"/>
    <col min="82" max="82" width="6" bestFit="1" customWidth="1"/>
    <col min="83" max="83" width="48.88671875" bestFit="1" customWidth="1"/>
    <col min="84" max="84" width="5.33203125" bestFit="1" customWidth="1"/>
    <col min="85" max="85" width="6" bestFit="1" customWidth="1"/>
    <col min="86" max="86" width="51.88671875" bestFit="1" customWidth="1"/>
    <col min="87" max="87" width="5.33203125" bestFit="1" customWidth="1"/>
    <col min="88" max="88" width="6" bestFit="1" customWidth="1"/>
    <col min="89" max="89" width="41.6640625" bestFit="1" customWidth="1"/>
    <col min="90" max="90" width="5.33203125" bestFit="1" customWidth="1"/>
    <col min="91" max="91" width="6" bestFit="1" customWidth="1"/>
    <col min="92" max="92" width="62.109375" bestFit="1" customWidth="1"/>
    <col min="93" max="93" width="5.33203125" bestFit="1" customWidth="1"/>
    <col min="94" max="94" width="6" bestFit="1" customWidth="1"/>
    <col min="95" max="95" width="41.21875" bestFit="1" customWidth="1"/>
    <col min="96" max="96" width="5.33203125" bestFit="1" customWidth="1"/>
    <col min="97" max="97" width="6" bestFit="1" customWidth="1"/>
    <col min="98" max="98" width="66.5546875" bestFit="1" customWidth="1"/>
    <col min="99" max="99" width="5.33203125" bestFit="1" customWidth="1"/>
    <col min="100" max="100" width="6" bestFit="1" customWidth="1"/>
    <col min="101" max="101" width="45.33203125" bestFit="1" customWidth="1"/>
    <col min="102" max="102" width="5.33203125" bestFit="1" customWidth="1"/>
    <col min="103" max="103" width="6" bestFit="1" customWidth="1"/>
    <col min="104" max="104" width="63" bestFit="1" customWidth="1"/>
    <col min="105" max="105" width="5.33203125" bestFit="1" customWidth="1"/>
    <col min="106" max="106" width="6" bestFit="1" customWidth="1"/>
    <col min="107" max="107" width="38.6640625" bestFit="1" customWidth="1"/>
    <col min="108" max="108" width="5.33203125" bestFit="1" customWidth="1"/>
    <col min="109" max="109" width="6" bestFit="1" customWidth="1"/>
    <col min="110" max="110" width="56.5546875" bestFit="1" customWidth="1"/>
    <col min="111" max="111" width="5.33203125" bestFit="1" customWidth="1"/>
    <col min="112" max="112" width="6" bestFit="1" customWidth="1"/>
    <col min="113" max="113" width="33.77734375" bestFit="1" customWidth="1"/>
    <col min="114" max="114" width="5.33203125" bestFit="1" customWidth="1"/>
    <col min="115" max="115" width="6" bestFit="1" customWidth="1"/>
    <col min="116" max="116" width="51.5546875" bestFit="1" customWidth="1"/>
    <col min="117" max="117" width="5.33203125" bestFit="1" customWidth="1"/>
    <col min="118" max="118" width="6" bestFit="1" customWidth="1"/>
    <col min="119" max="119" width="35.44140625" bestFit="1" customWidth="1"/>
    <col min="120" max="120" width="5.33203125" bestFit="1" customWidth="1"/>
    <col min="121" max="121" width="6" bestFit="1" customWidth="1"/>
    <col min="122" max="122" width="43.21875" bestFit="1" customWidth="1"/>
    <col min="123" max="123" width="5.33203125" bestFit="1" customWidth="1"/>
    <col min="124" max="124" width="6" bestFit="1" customWidth="1"/>
    <col min="125" max="125" width="15.88671875" bestFit="1" customWidth="1"/>
    <col min="126" max="126" width="5.33203125" bestFit="1" customWidth="1"/>
    <col min="127" max="127" width="6" bestFit="1" customWidth="1"/>
    <col min="128" max="128" width="14.33203125" bestFit="1" customWidth="1"/>
    <col min="129" max="129" width="5.33203125" bestFit="1" customWidth="1"/>
    <col min="130" max="130" width="6" bestFit="1" customWidth="1"/>
    <col min="131" max="131" width="11" bestFit="1" customWidth="1"/>
    <col min="132" max="132" width="12" bestFit="1" customWidth="1"/>
    <col min="133" max="133" width="11" bestFit="1" customWidth="1"/>
    <col min="134" max="136" width="12.6640625" bestFit="1" customWidth="1"/>
    <col min="137" max="137" width="18" bestFit="1" customWidth="1"/>
    <col min="138" max="139" width="12" bestFit="1" customWidth="1"/>
    <col min="140" max="140" width="50.88671875" bestFit="1" customWidth="1"/>
    <col min="141" max="141" width="35.33203125" bestFit="1" customWidth="1"/>
    <col min="142" max="142" width="44.44140625" bestFit="1" customWidth="1"/>
    <col min="143" max="143" width="55" bestFit="1" customWidth="1"/>
    <col min="144" max="144" width="49.88671875" bestFit="1" customWidth="1"/>
    <col min="145" max="145" width="83.44140625" bestFit="1" customWidth="1"/>
    <col min="146" max="146" width="36.109375" bestFit="1" customWidth="1"/>
    <col min="147" max="147" width="72.6640625" bestFit="1" customWidth="1"/>
    <col min="148" max="148" width="69.77734375" bestFit="1" customWidth="1"/>
    <col min="149" max="149" width="47" bestFit="1" customWidth="1"/>
    <col min="150" max="150" width="65.88671875" bestFit="1" customWidth="1"/>
    <col min="151" max="151" width="46.88671875" bestFit="1" customWidth="1"/>
    <col min="152" max="152" width="52" bestFit="1" customWidth="1"/>
    <col min="153" max="153" width="54.77734375" bestFit="1" customWidth="1"/>
    <col min="154" max="154" width="51.109375" bestFit="1" customWidth="1"/>
    <col min="155" max="155" width="65.6640625" bestFit="1" customWidth="1"/>
    <col min="156" max="156" width="44.6640625" bestFit="1" customWidth="1"/>
    <col min="157" max="157" width="37.77734375" bestFit="1" customWidth="1"/>
    <col min="158" max="158" width="53.33203125" bestFit="1" customWidth="1"/>
    <col min="159" max="159" width="30.33203125" bestFit="1" customWidth="1"/>
    <col min="160" max="160" width="54.44140625" bestFit="1" customWidth="1"/>
    <col min="161" max="161" width="60.5546875" bestFit="1" customWidth="1"/>
    <col min="162" max="162" width="55.6640625" bestFit="1" customWidth="1"/>
    <col min="163" max="163" width="55" bestFit="1" customWidth="1"/>
    <col min="164" max="164" width="60" bestFit="1" customWidth="1"/>
    <col min="165" max="165" width="65.109375" bestFit="1" customWidth="1"/>
    <col min="166" max="166" width="41.44140625" bestFit="1" customWidth="1"/>
    <col min="167" max="167" width="53.6640625" bestFit="1" customWidth="1"/>
    <col min="168" max="168" width="56.6640625" bestFit="1" customWidth="1"/>
    <col min="169" max="169" width="46.5546875" bestFit="1" customWidth="1"/>
    <col min="170" max="170" width="67" bestFit="1" customWidth="1"/>
    <col min="171" max="171" width="46.109375" bestFit="1" customWidth="1"/>
    <col min="172" max="172" width="71.33203125" bestFit="1" customWidth="1"/>
    <col min="173" max="173" width="50.21875" bestFit="1" customWidth="1"/>
    <col min="174" max="174" width="67.77734375" bestFit="1" customWidth="1"/>
    <col min="175" max="175" width="43.44140625" bestFit="1" customWidth="1"/>
    <col min="176" max="176" width="61.33203125" bestFit="1" customWidth="1"/>
    <col min="177" max="177" width="38.5546875" bestFit="1" customWidth="1"/>
    <col min="178" max="178" width="56.33203125" bestFit="1" customWidth="1"/>
    <col min="179" max="179" width="40.21875" bestFit="1" customWidth="1"/>
    <col min="180" max="180" width="48" bestFit="1" customWidth="1"/>
    <col min="181" max="181" width="20.6640625" bestFit="1" customWidth="1"/>
    <col min="182" max="182" width="19.109375" bestFit="1" customWidth="1"/>
    <col min="183" max="183" width="14.77734375" bestFit="1" customWidth="1"/>
    <col min="184" max="184" width="16.33203125" bestFit="1" customWidth="1"/>
    <col min="185" max="185" width="22.77734375" bestFit="1" customWidth="1"/>
  </cols>
  <sheetData>
    <row r="2" spans="1:2" x14ac:dyDescent="0.3">
      <c r="A2" s="98" t="s">
        <v>414</v>
      </c>
      <c r="B2" t="s">
        <v>533</v>
      </c>
    </row>
    <row r="4" spans="1:2" x14ac:dyDescent="0.3">
      <c r="A4" s="98" t="s">
        <v>485</v>
      </c>
      <c r="B4" t="s">
        <v>532</v>
      </c>
    </row>
    <row r="5" spans="1:2" x14ac:dyDescent="0.3">
      <c r="A5" s="99" t="s">
        <v>356</v>
      </c>
      <c r="B5" s="156">
        <v>15.508860622091273</v>
      </c>
    </row>
    <row r="6" spans="1:2" x14ac:dyDescent="0.3">
      <c r="A6" s="99" t="s">
        <v>357</v>
      </c>
      <c r="B6" s="156">
        <v>15.822132738647284</v>
      </c>
    </row>
    <row r="7" spans="1:2" x14ac:dyDescent="0.3">
      <c r="A7" s="99" t="s">
        <v>358</v>
      </c>
      <c r="B7" s="156">
        <v>16.205476833770209</v>
      </c>
    </row>
    <row r="8" spans="1:2" x14ac:dyDescent="0.3">
      <c r="A8" s="99" t="s">
        <v>359</v>
      </c>
      <c r="B8" s="156">
        <v>21.577728391433972</v>
      </c>
    </row>
    <row r="9" spans="1:2" x14ac:dyDescent="0.3">
      <c r="A9" s="99" t="s">
        <v>360</v>
      </c>
      <c r="B9" s="156">
        <v>25.047446263536923</v>
      </c>
    </row>
    <row r="10" spans="1:2" x14ac:dyDescent="0.3">
      <c r="A10" s="99" t="s">
        <v>361</v>
      </c>
      <c r="B10" s="156">
        <v>30.324324798716887</v>
      </c>
    </row>
    <row r="11" spans="1:2" x14ac:dyDescent="0.3">
      <c r="A11" s="99" t="s">
        <v>362</v>
      </c>
      <c r="B11" s="156">
        <v>27.942248666842435</v>
      </c>
    </row>
    <row r="12" spans="1:2" x14ac:dyDescent="0.3">
      <c r="A12" s="99" t="s">
        <v>363</v>
      </c>
      <c r="B12" s="156">
        <v>22.159305759509927</v>
      </c>
    </row>
    <row r="13" spans="1:2" x14ac:dyDescent="0.3">
      <c r="A13" s="99" t="s">
        <v>364</v>
      </c>
      <c r="B13" s="156">
        <v>13.68268250679235</v>
      </c>
    </row>
    <row r="14" spans="1:2" x14ac:dyDescent="0.3">
      <c r="A14" s="99" t="s">
        <v>365</v>
      </c>
      <c r="B14" s="156">
        <v>15.683308388215959</v>
      </c>
    </row>
    <row r="15" spans="1:2" x14ac:dyDescent="0.3">
      <c r="A15" s="99" t="s">
        <v>366</v>
      </c>
      <c r="B15" s="156">
        <v>5.9816872255471392</v>
      </c>
    </row>
    <row r="16" spans="1:2" x14ac:dyDescent="0.3">
      <c r="A16" s="99" t="s">
        <v>367</v>
      </c>
      <c r="B16" s="156">
        <v>8.6452662829363174</v>
      </c>
    </row>
    <row r="17" spans="1:2" x14ac:dyDescent="0.3">
      <c r="A17" s="99" t="s">
        <v>368</v>
      </c>
      <c r="B17" s="156">
        <v>25.777914157727512</v>
      </c>
    </row>
    <row r="18" spans="1:2" x14ac:dyDescent="0.3">
      <c r="A18" s="99" t="s">
        <v>369</v>
      </c>
      <c r="B18" s="156">
        <v>33.189520440162525</v>
      </c>
    </row>
    <row r="19" spans="1:2" x14ac:dyDescent="0.3">
      <c r="A19" s="99" t="s">
        <v>370</v>
      </c>
      <c r="B19" s="156">
        <v>34.412474938792137</v>
      </c>
    </row>
    <row r="20" spans="1:2" x14ac:dyDescent="0.3">
      <c r="A20" s="99" t="s">
        <v>371</v>
      </c>
      <c r="B20" s="156">
        <v>32.768829598808203</v>
      </c>
    </row>
    <row r="21" spans="1:2" x14ac:dyDescent="0.3">
      <c r="A21" s="99" t="s">
        <v>372</v>
      </c>
      <c r="B21" s="156">
        <v>35.422507619397869</v>
      </c>
    </row>
    <row r="22" spans="1:2" x14ac:dyDescent="0.3">
      <c r="A22" s="99" t="s">
        <v>373</v>
      </c>
      <c r="B22" s="156">
        <v>35.978006045349858</v>
      </c>
    </row>
    <row r="23" spans="1:2" x14ac:dyDescent="0.3">
      <c r="A23" s="99" t="s">
        <v>374</v>
      </c>
      <c r="B23" s="156">
        <v>5.4158014911438661</v>
      </c>
    </row>
    <row r="24" spans="1:2" x14ac:dyDescent="0.3">
      <c r="A24" s="99" t="s">
        <v>375</v>
      </c>
      <c r="B24" s="156">
        <v>5.7031825324835577</v>
      </c>
    </row>
    <row r="25" spans="1:2" x14ac:dyDescent="0.3">
      <c r="A25" s="99" t="s">
        <v>376</v>
      </c>
      <c r="B25" s="156">
        <v>6.1738769548090557</v>
      </c>
    </row>
    <row r="26" spans="1:2" x14ac:dyDescent="0.3">
      <c r="A26" s="99" t="s">
        <v>377</v>
      </c>
      <c r="B26" s="156">
        <v>7.4043136459389727</v>
      </c>
    </row>
    <row r="27" spans="1:2" x14ac:dyDescent="0.3">
      <c r="A27" s="99" t="s">
        <v>378</v>
      </c>
      <c r="B27" s="156">
        <v>7.7894790881923477</v>
      </c>
    </row>
    <row r="28" spans="1:2" x14ac:dyDescent="0.3">
      <c r="A28" s="99" t="s">
        <v>379</v>
      </c>
      <c r="B28" s="156">
        <v>39.028505357466301</v>
      </c>
    </row>
    <row r="29" spans="1:2" x14ac:dyDescent="0.3">
      <c r="A29" s="99" t="s">
        <v>380</v>
      </c>
      <c r="B29" s="156">
        <v>39.489793800478559</v>
      </c>
    </row>
    <row r="30" spans="1:2" x14ac:dyDescent="0.3">
      <c r="A30" s="99" t="s">
        <v>381</v>
      </c>
      <c r="B30" s="156">
        <v>41.740484523883964</v>
      </c>
    </row>
    <row r="31" spans="1:2" x14ac:dyDescent="0.3">
      <c r="A31" s="99" t="s">
        <v>382</v>
      </c>
      <c r="B31" s="156">
        <v>40.735362961623842</v>
      </c>
    </row>
    <row r="32" spans="1:2" x14ac:dyDescent="0.3">
      <c r="A32" s="99" t="s">
        <v>383</v>
      </c>
      <c r="B32" s="156">
        <v>8.7311529827639554</v>
      </c>
    </row>
    <row r="33" spans="1:2" x14ac:dyDescent="0.3">
      <c r="A33" s="99" t="s">
        <v>384</v>
      </c>
      <c r="B33" s="156">
        <v>8.9718560697484691</v>
      </c>
    </row>
    <row r="34" spans="1:2" x14ac:dyDescent="0.3">
      <c r="A34" s="99" t="s">
        <v>385</v>
      </c>
      <c r="B34" s="156">
        <v>9.5950252462272481</v>
      </c>
    </row>
    <row r="35" spans="1:2" x14ac:dyDescent="0.3">
      <c r="A35" s="99" t="s">
        <v>386</v>
      </c>
      <c r="B35" s="156">
        <v>9.8464345371816666</v>
      </c>
    </row>
    <row r="36" spans="1:2" x14ac:dyDescent="0.3">
      <c r="A36" s="99" t="s">
        <v>387</v>
      </c>
      <c r="B36" s="156">
        <v>9.6180329509526974</v>
      </c>
    </row>
    <row r="37" spans="1:2" x14ac:dyDescent="0.3">
      <c r="A37" s="99" t="s">
        <v>388</v>
      </c>
      <c r="B37" s="156">
        <v>9.6180329509526974</v>
      </c>
    </row>
    <row r="38" spans="1:2" x14ac:dyDescent="0.3">
      <c r="A38" s="99" t="s">
        <v>389</v>
      </c>
      <c r="B38" s="156">
        <v>38.176490993876349</v>
      </c>
    </row>
    <row r="39" spans="1:2" x14ac:dyDescent="0.3">
      <c r="A39" s="99" t="s">
        <v>390</v>
      </c>
      <c r="B39" s="156">
        <v>36.194334429129185</v>
      </c>
    </row>
    <row r="40" spans="1:2" x14ac:dyDescent="0.3">
      <c r="A40" s="99" t="s">
        <v>391</v>
      </c>
      <c r="B40" s="156">
        <v>20.773113766565707</v>
      </c>
    </row>
    <row r="41" spans="1:2" x14ac:dyDescent="0.3">
      <c r="A41" s="99" t="s">
        <v>392</v>
      </c>
      <c r="B41" s="156">
        <v>19.508997954505052</v>
      </c>
    </row>
    <row r="42" spans="1:2" x14ac:dyDescent="0.3">
      <c r="A42" s="99" t="s">
        <v>393</v>
      </c>
      <c r="B42" s="156">
        <v>18.997972198905334</v>
      </c>
    </row>
    <row r="43" spans="1:2" x14ac:dyDescent="0.3">
      <c r="A43" s="99" t="s">
        <v>394</v>
      </c>
      <c r="B43" s="156">
        <v>2.2919132492652632</v>
      </c>
    </row>
    <row r="44" spans="1:2" x14ac:dyDescent="0.3">
      <c r="A44" s="99" t="s">
        <v>395</v>
      </c>
      <c r="B44" s="156">
        <v>2.2676667969489746</v>
      </c>
    </row>
    <row r="45" spans="1:2" x14ac:dyDescent="0.3">
      <c r="A45" s="99" t="s">
        <v>396</v>
      </c>
      <c r="B45" s="156">
        <v>3.7162386032683976</v>
      </c>
    </row>
    <row r="46" spans="1:2" x14ac:dyDescent="0.3">
      <c r="A46" s="99" t="s">
        <v>397</v>
      </c>
      <c r="B46" s="156">
        <v>4.1723995782564574</v>
      </c>
    </row>
    <row r="47" spans="1:2" x14ac:dyDescent="0.3">
      <c r="A47" s="99" t="s">
        <v>398</v>
      </c>
      <c r="B47" s="156">
        <v>5.1702146820794361</v>
      </c>
    </row>
    <row r="48" spans="1:2" x14ac:dyDescent="0.3">
      <c r="A48" s="99" t="s">
        <v>399</v>
      </c>
      <c r="B48" s="156">
        <v>10.153144804362919</v>
      </c>
    </row>
    <row r="49" spans="1:2" x14ac:dyDescent="0.3">
      <c r="A49" s="99" t="s">
        <v>400</v>
      </c>
      <c r="B49" s="156">
        <v>11.328943255042534</v>
      </c>
    </row>
    <row r="50" spans="1:2" x14ac:dyDescent="0.3">
      <c r="A50" s="99" t="s">
        <v>401</v>
      </c>
      <c r="B50" s="156">
        <v>11.85110791727271</v>
      </c>
    </row>
    <row r="51" spans="1:2" x14ac:dyDescent="0.3">
      <c r="A51" s="99" t="s">
        <v>402</v>
      </c>
      <c r="B51" s="156">
        <v>13.687963679905621</v>
      </c>
    </row>
    <row r="52" spans="1:2" x14ac:dyDescent="0.3">
      <c r="A52" s="99" t="s">
        <v>403</v>
      </c>
      <c r="B52" s="156">
        <v>16.249375245243645</v>
      </c>
    </row>
    <row r="53" spans="1:2" x14ac:dyDescent="0.3">
      <c r="A53" s="99" t="s">
        <v>404</v>
      </c>
      <c r="B53" s="156">
        <v>16.517746332907461</v>
      </c>
    </row>
    <row r="54" spans="1:2" x14ac:dyDescent="0.3">
      <c r="A54" s="99" t="s">
        <v>405</v>
      </c>
      <c r="B54" s="156">
        <v>17.445432542760066</v>
      </c>
    </row>
    <row r="55" spans="1:2" x14ac:dyDescent="0.3">
      <c r="A55" s="99" t="s">
        <v>406</v>
      </c>
      <c r="B55" s="156">
        <v>17.453630525434615</v>
      </c>
    </row>
    <row r="56" spans="1:2" x14ac:dyDescent="0.3">
      <c r="A56" s="99" t="s">
        <v>407</v>
      </c>
      <c r="B56" s="156">
        <v>18.589161793082503</v>
      </c>
    </row>
    <row r="57" spans="1:2" x14ac:dyDescent="0.3">
      <c r="A57" s="99" t="s">
        <v>408</v>
      </c>
      <c r="B57" s="156">
        <v>18.129729041860788</v>
      </c>
    </row>
    <row r="58" spans="1:2" x14ac:dyDescent="0.3">
      <c r="A58" s="99" t="s">
        <v>409</v>
      </c>
      <c r="B58" s="156">
        <v>17.47081032053967</v>
      </c>
    </row>
    <row r="59" spans="1:2" x14ac:dyDescent="0.3">
      <c r="A59" s="99" t="s">
        <v>410</v>
      </c>
      <c r="B59" s="156">
        <v>20.079379322885636</v>
      </c>
    </row>
    <row r="60" spans="1:2" x14ac:dyDescent="0.3">
      <c r="A60" s="99" t="s">
        <v>411</v>
      </c>
      <c r="B60" s="156">
        <v>14.843419071395408</v>
      </c>
    </row>
    <row r="61" spans="1:2" x14ac:dyDescent="0.3">
      <c r="A61" s="99" t="s">
        <v>412</v>
      </c>
      <c r="B61" s="156">
        <v>14.001677974802247</v>
      </c>
    </row>
    <row r="62" spans="1:2" x14ac:dyDescent="0.3">
      <c r="A62" s="99" t="s">
        <v>413</v>
      </c>
      <c r="B62" s="156">
        <v>10.823086687118911</v>
      </c>
    </row>
    <row r="63" spans="1:2" x14ac:dyDescent="0.3">
      <c r="A63" s="99" t="s">
        <v>486</v>
      </c>
      <c r="B63" s="156">
        <v>2.2676667969489746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A6422-9764-4D16-A86C-5F87C1E7E4B1}">
  <dimension ref="A1:AW60"/>
  <sheetViews>
    <sheetView tabSelected="1" workbookViewId="0">
      <pane ySplit="1" topLeftCell="A2" activePane="bottomLeft" state="frozen"/>
      <selection pane="bottomLeft" activeCell="D2" sqref="D2"/>
    </sheetView>
  </sheetViews>
  <sheetFormatPr defaultColWidth="12.44140625" defaultRowHeight="14.4" x14ac:dyDescent="0.3"/>
  <cols>
    <col min="1" max="1" width="12.44140625" style="100"/>
    <col min="2" max="5" width="12.44140625" style="108"/>
    <col min="6" max="6" width="14.21875" style="107" bestFit="1" customWidth="1"/>
    <col min="7" max="48" width="12.44140625" style="100"/>
    <col min="49" max="49" width="5.21875" style="100" bestFit="1" customWidth="1"/>
    <col min="50" max="16384" width="12.44140625" style="100"/>
  </cols>
  <sheetData>
    <row r="1" spans="1:49" s="101" customFormat="1" ht="115.2" x14ac:dyDescent="0.3">
      <c r="A1" s="101" t="s">
        <v>354</v>
      </c>
      <c r="B1" s="108" t="s">
        <v>2</v>
      </c>
      <c r="C1" s="108" t="s">
        <v>3</v>
      </c>
      <c r="D1" s="108" t="s">
        <v>534</v>
      </c>
      <c r="E1" s="108" t="s">
        <v>414</v>
      </c>
      <c r="F1" s="104" t="s">
        <v>487</v>
      </c>
      <c r="G1" s="101" t="s">
        <v>11</v>
      </c>
      <c r="H1" s="101" t="s">
        <v>14</v>
      </c>
      <c r="I1" s="101" t="s">
        <v>50</v>
      </c>
      <c r="J1" s="101" t="s">
        <v>420</v>
      </c>
      <c r="K1" s="101" t="s">
        <v>20</v>
      </c>
      <c r="L1" s="101" t="s">
        <v>328</v>
      </c>
      <c r="M1" s="101" t="s">
        <v>34</v>
      </c>
      <c r="N1" s="101" t="s">
        <v>37</v>
      </c>
      <c r="O1" s="101" t="s">
        <v>41</v>
      </c>
      <c r="P1" s="101" t="s">
        <v>346</v>
      </c>
      <c r="Q1" s="101" t="s">
        <v>19</v>
      </c>
      <c r="R1" s="101" t="s">
        <v>23</v>
      </c>
      <c r="S1" s="101" t="s">
        <v>26</v>
      </c>
      <c r="T1" s="101" t="s">
        <v>46</v>
      </c>
      <c r="U1" s="101" t="s">
        <v>47</v>
      </c>
      <c r="V1" s="101" t="s">
        <v>43</v>
      </c>
      <c r="W1" s="101" t="s">
        <v>29</v>
      </c>
      <c r="X1" s="101" t="s">
        <v>44</v>
      </c>
      <c r="Y1" s="101" t="s">
        <v>49</v>
      </c>
      <c r="Z1" s="101" t="s">
        <v>8</v>
      </c>
      <c r="AA1" s="101" t="s">
        <v>32</v>
      </c>
      <c r="AB1" s="101" t="s">
        <v>15</v>
      </c>
      <c r="AC1" s="101" t="s">
        <v>27</v>
      </c>
      <c r="AD1" s="101" t="s">
        <v>16</v>
      </c>
      <c r="AE1" s="101" t="s">
        <v>17</v>
      </c>
      <c r="AF1" s="101" t="s">
        <v>28</v>
      </c>
      <c r="AG1" s="101" t="s">
        <v>6</v>
      </c>
      <c r="AH1" s="101" t="s">
        <v>7</v>
      </c>
      <c r="AI1" s="101" t="s">
        <v>438</v>
      </c>
      <c r="AJ1" s="101" t="s">
        <v>10</v>
      </c>
      <c r="AK1" s="101" t="s">
        <v>437</v>
      </c>
      <c r="AL1" s="101" t="s">
        <v>42</v>
      </c>
      <c r="AM1" s="101" t="s">
        <v>25</v>
      </c>
      <c r="AN1" s="101" t="s">
        <v>35</v>
      </c>
      <c r="AO1" s="101" t="s">
        <v>425</v>
      </c>
      <c r="AP1" s="101" t="s">
        <v>340</v>
      </c>
      <c r="AQ1" s="101" t="s">
        <v>40</v>
      </c>
      <c r="AR1" s="101" t="s">
        <v>39</v>
      </c>
      <c r="AS1" s="101" t="s">
        <v>24</v>
      </c>
      <c r="AT1" s="101" t="s">
        <v>36</v>
      </c>
      <c r="AU1" s="101" t="s">
        <v>38</v>
      </c>
      <c r="AV1" s="101" t="s">
        <v>48</v>
      </c>
      <c r="AW1" s="103" t="s">
        <v>488</v>
      </c>
    </row>
    <row r="2" spans="1:49" x14ac:dyDescent="0.3">
      <c r="A2" s="100" t="s">
        <v>356</v>
      </c>
      <c r="B2" s="109">
        <v>43.550224999999998</v>
      </c>
      <c r="C2" s="109">
        <v>-79.654061999999996</v>
      </c>
      <c r="D2" s="156">
        <v>15.508860622091273</v>
      </c>
      <c r="E2" s="104" t="s">
        <v>415</v>
      </c>
      <c r="F2" s="105">
        <v>3</v>
      </c>
      <c r="G2" s="100">
        <v>0</v>
      </c>
      <c r="H2" s="100">
        <v>0</v>
      </c>
      <c r="I2" s="100">
        <v>0</v>
      </c>
      <c r="J2" s="100">
        <v>0</v>
      </c>
      <c r="K2" s="100">
        <v>0</v>
      </c>
      <c r="L2" s="100">
        <v>0</v>
      </c>
      <c r="M2" s="100">
        <v>0</v>
      </c>
      <c r="N2" s="100">
        <v>0</v>
      </c>
      <c r="O2" s="100">
        <v>0</v>
      </c>
      <c r="P2" s="100">
        <v>0</v>
      </c>
      <c r="Q2" s="100">
        <v>0</v>
      </c>
      <c r="R2" s="100">
        <v>0</v>
      </c>
      <c r="S2" s="100">
        <v>0</v>
      </c>
      <c r="T2" s="100">
        <v>0</v>
      </c>
      <c r="U2" s="100">
        <v>0</v>
      </c>
      <c r="V2" s="100">
        <v>0</v>
      </c>
      <c r="W2" s="100">
        <v>0</v>
      </c>
      <c r="X2" s="100">
        <v>0</v>
      </c>
      <c r="Y2" s="100">
        <v>0</v>
      </c>
      <c r="Z2" s="100">
        <v>2</v>
      </c>
      <c r="AA2" s="100">
        <v>0</v>
      </c>
      <c r="AB2" s="100">
        <v>0</v>
      </c>
      <c r="AC2" s="100">
        <v>0</v>
      </c>
      <c r="AD2" s="100">
        <v>0</v>
      </c>
      <c r="AE2" s="100">
        <v>3</v>
      </c>
      <c r="AF2" s="100">
        <v>0</v>
      </c>
      <c r="AG2" s="100">
        <v>0</v>
      </c>
      <c r="AH2" s="100">
        <v>0</v>
      </c>
      <c r="AI2" s="100">
        <v>0</v>
      </c>
      <c r="AJ2" s="100">
        <v>0</v>
      </c>
      <c r="AK2" s="100">
        <v>0</v>
      </c>
      <c r="AL2" s="100">
        <v>0</v>
      </c>
      <c r="AM2" s="100">
        <v>0</v>
      </c>
      <c r="AN2" s="100">
        <v>0</v>
      </c>
      <c r="AO2" s="100">
        <v>0</v>
      </c>
      <c r="AP2" s="100">
        <v>0</v>
      </c>
      <c r="AQ2" s="100">
        <v>0</v>
      </c>
      <c r="AR2" s="100">
        <v>0</v>
      </c>
      <c r="AS2" s="100">
        <v>0</v>
      </c>
      <c r="AT2" s="100">
        <v>0</v>
      </c>
      <c r="AU2" s="100">
        <v>0</v>
      </c>
      <c r="AV2" s="100">
        <v>0</v>
      </c>
      <c r="AW2" s="102">
        <f>SUM(G2:AV2)</f>
        <v>5</v>
      </c>
    </row>
    <row r="3" spans="1:49" x14ac:dyDescent="0.3">
      <c r="A3" s="100" t="s">
        <v>357</v>
      </c>
      <c r="B3" s="109">
        <v>43.565106</v>
      </c>
      <c r="C3" s="109">
        <v>-79.671002000000001</v>
      </c>
      <c r="D3" s="156">
        <v>15.822132738647284</v>
      </c>
      <c r="E3" s="104" t="s">
        <v>415</v>
      </c>
      <c r="F3" s="105">
        <v>3</v>
      </c>
      <c r="G3" s="100">
        <v>0</v>
      </c>
      <c r="H3" s="100">
        <v>0</v>
      </c>
      <c r="I3" s="100">
        <v>0</v>
      </c>
      <c r="J3" s="100">
        <v>0</v>
      </c>
      <c r="K3" s="100">
        <v>0</v>
      </c>
      <c r="L3" s="100">
        <v>0</v>
      </c>
      <c r="M3" s="100">
        <v>0</v>
      </c>
      <c r="N3" s="100">
        <v>0</v>
      </c>
      <c r="O3" s="100">
        <v>0</v>
      </c>
      <c r="P3" s="100">
        <v>0</v>
      </c>
      <c r="Q3" s="100">
        <v>0</v>
      </c>
      <c r="R3" s="100">
        <v>0</v>
      </c>
      <c r="S3" s="100">
        <v>0</v>
      </c>
      <c r="T3" s="100">
        <v>0</v>
      </c>
      <c r="U3" s="100">
        <v>0</v>
      </c>
      <c r="V3" s="100">
        <v>0</v>
      </c>
      <c r="W3" s="100">
        <v>1</v>
      </c>
      <c r="X3" s="100">
        <v>0</v>
      </c>
      <c r="Y3" s="100">
        <v>0</v>
      </c>
      <c r="Z3" s="100">
        <v>1</v>
      </c>
      <c r="AA3" s="100">
        <v>0</v>
      </c>
      <c r="AB3" s="100">
        <v>0</v>
      </c>
      <c r="AC3" s="100">
        <v>0</v>
      </c>
      <c r="AD3" s="100">
        <v>0</v>
      </c>
      <c r="AE3" s="100">
        <v>0</v>
      </c>
      <c r="AF3" s="100">
        <v>0</v>
      </c>
      <c r="AG3" s="100">
        <v>0</v>
      </c>
      <c r="AH3" s="100">
        <v>0</v>
      </c>
      <c r="AI3" s="100">
        <v>0</v>
      </c>
      <c r="AJ3" s="100">
        <v>0</v>
      </c>
      <c r="AK3" s="100">
        <v>0</v>
      </c>
      <c r="AL3" s="100">
        <v>0</v>
      </c>
      <c r="AM3" s="100">
        <v>0</v>
      </c>
      <c r="AN3" s="100">
        <v>0</v>
      </c>
      <c r="AO3" s="100">
        <v>0</v>
      </c>
      <c r="AP3" s="100">
        <v>0</v>
      </c>
      <c r="AQ3" s="100">
        <v>0</v>
      </c>
      <c r="AR3" s="100">
        <v>0</v>
      </c>
      <c r="AS3" s="100">
        <v>0</v>
      </c>
      <c r="AT3" s="100">
        <v>0</v>
      </c>
      <c r="AU3" s="100">
        <v>0</v>
      </c>
      <c r="AV3" s="100">
        <v>0</v>
      </c>
      <c r="AW3" s="102">
        <f t="shared" ref="AW3:AW59" si="0">SUM(G3:AV3)</f>
        <v>2</v>
      </c>
    </row>
    <row r="4" spans="1:49" x14ac:dyDescent="0.3">
      <c r="A4" s="100" t="s">
        <v>358</v>
      </c>
      <c r="B4" s="109">
        <v>43.566504000000002</v>
      </c>
      <c r="C4" s="109">
        <v>-79.680149</v>
      </c>
      <c r="D4" s="156">
        <v>16.205476833770209</v>
      </c>
      <c r="E4" s="104" t="s">
        <v>415</v>
      </c>
      <c r="F4" s="105">
        <v>3</v>
      </c>
      <c r="G4" s="100">
        <v>0</v>
      </c>
      <c r="H4" s="100">
        <v>0</v>
      </c>
      <c r="I4" s="100">
        <v>0</v>
      </c>
      <c r="J4" s="100">
        <v>0</v>
      </c>
      <c r="K4" s="100">
        <v>0</v>
      </c>
      <c r="L4" s="100">
        <v>0</v>
      </c>
      <c r="M4" s="100">
        <v>0</v>
      </c>
      <c r="N4" s="100">
        <v>0</v>
      </c>
      <c r="O4" s="100">
        <v>0</v>
      </c>
      <c r="P4" s="100">
        <v>0</v>
      </c>
      <c r="Q4" s="100">
        <v>0</v>
      </c>
      <c r="R4" s="100">
        <v>0</v>
      </c>
      <c r="S4" s="100">
        <v>0</v>
      </c>
      <c r="T4" s="100">
        <v>0</v>
      </c>
      <c r="U4" s="100">
        <v>0</v>
      </c>
      <c r="V4" s="100">
        <v>0</v>
      </c>
      <c r="W4" s="100">
        <v>0</v>
      </c>
      <c r="X4" s="100">
        <v>0</v>
      </c>
      <c r="Y4" s="100">
        <v>0</v>
      </c>
      <c r="Z4" s="100">
        <v>0</v>
      </c>
      <c r="AA4" s="100">
        <v>0</v>
      </c>
      <c r="AB4" s="100">
        <v>0</v>
      </c>
      <c r="AC4" s="100">
        <v>0</v>
      </c>
      <c r="AD4" s="100">
        <v>0</v>
      </c>
      <c r="AE4" s="100">
        <v>0</v>
      </c>
      <c r="AF4" s="100">
        <v>0</v>
      </c>
      <c r="AG4" s="100">
        <v>0</v>
      </c>
      <c r="AH4" s="100">
        <v>0</v>
      </c>
      <c r="AI4" s="100">
        <v>0</v>
      </c>
      <c r="AJ4" s="100">
        <v>14</v>
      </c>
      <c r="AK4" s="100">
        <v>0</v>
      </c>
      <c r="AL4" s="100">
        <v>0</v>
      </c>
      <c r="AM4" s="100">
        <v>0</v>
      </c>
      <c r="AN4" s="100">
        <v>1</v>
      </c>
      <c r="AO4" s="100">
        <v>0</v>
      </c>
      <c r="AP4" s="100">
        <v>3</v>
      </c>
      <c r="AQ4" s="100">
        <v>0</v>
      </c>
      <c r="AR4" s="100">
        <v>0</v>
      </c>
      <c r="AS4" s="100">
        <v>0</v>
      </c>
      <c r="AT4" s="100">
        <v>0</v>
      </c>
      <c r="AU4" s="100">
        <v>0</v>
      </c>
      <c r="AV4" s="100">
        <v>0</v>
      </c>
      <c r="AW4" s="102">
        <f t="shared" si="0"/>
        <v>18</v>
      </c>
    </row>
    <row r="5" spans="1:49" x14ac:dyDescent="0.3">
      <c r="A5" s="100" t="s">
        <v>359</v>
      </c>
      <c r="B5" s="109">
        <v>43.492716999999999</v>
      </c>
      <c r="C5" s="109">
        <v>-79.748080999999999</v>
      </c>
      <c r="D5" s="156">
        <v>21.577728391433972</v>
      </c>
      <c r="E5" s="104" t="s">
        <v>416</v>
      </c>
      <c r="F5" s="105">
        <v>3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  <c r="R5" s="100">
        <v>0</v>
      </c>
      <c r="S5" s="100">
        <v>0</v>
      </c>
      <c r="T5" s="100">
        <v>0</v>
      </c>
      <c r="U5" s="100">
        <v>0</v>
      </c>
      <c r="V5" s="100">
        <v>0</v>
      </c>
      <c r="W5" s="100">
        <v>0</v>
      </c>
      <c r="X5" s="100">
        <v>0</v>
      </c>
      <c r="Y5" s="100">
        <v>0</v>
      </c>
      <c r="Z5" s="100">
        <v>1</v>
      </c>
      <c r="AA5" s="100">
        <v>0</v>
      </c>
      <c r="AB5" s="100">
        <v>0</v>
      </c>
      <c r="AC5" s="100">
        <v>0</v>
      </c>
      <c r="AD5" s="100">
        <v>0</v>
      </c>
      <c r="AE5" s="100">
        <v>0</v>
      </c>
      <c r="AF5" s="100">
        <v>0</v>
      </c>
      <c r="AG5" s="100">
        <v>0</v>
      </c>
      <c r="AH5" s="100">
        <v>0</v>
      </c>
      <c r="AI5" s="100">
        <v>0</v>
      </c>
      <c r="AJ5" s="100">
        <v>2</v>
      </c>
      <c r="AK5" s="100">
        <v>0</v>
      </c>
      <c r="AL5" s="100">
        <v>0</v>
      </c>
      <c r="AM5" s="100">
        <v>0</v>
      </c>
      <c r="AN5" s="100">
        <v>0</v>
      </c>
      <c r="AO5" s="100">
        <v>0</v>
      </c>
      <c r="AP5" s="100">
        <v>0</v>
      </c>
      <c r="AQ5" s="100">
        <v>0</v>
      </c>
      <c r="AR5" s="100">
        <v>0</v>
      </c>
      <c r="AS5" s="100">
        <v>0</v>
      </c>
      <c r="AT5" s="100">
        <v>0</v>
      </c>
      <c r="AU5" s="100">
        <v>0</v>
      </c>
      <c r="AV5" s="100">
        <v>0</v>
      </c>
      <c r="AW5" s="102">
        <f t="shared" si="0"/>
        <v>3</v>
      </c>
    </row>
    <row r="6" spans="1:49" x14ac:dyDescent="0.3">
      <c r="A6" s="100" t="s">
        <v>360</v>
      </c>
      <c r="B6" s="109">
        <v>43.438668999999997</v>
      </c>
      <c r="C6" s="109">
        <v>-79.780878000000001</v>
      </c>
      <c r="D6" s="156">
        <v>25.047446263536923</v>
      </c>
      <c r="E6" s="104" t="s">
        <v>416</v>
      </c>
      <c r="F6" s="105">
        <v>3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  <c r="R6" s="100">
        <v>0</v>
      </c>
      <c r="S6" s="100">
        <v>0</v>
      </c>
      <c r="T6" s="100">
        <v>0</v>
      </c>
      <c r="U6" s="100">
        <v>0</v>
      </c>
      <c r="V6" s="100">
        <v>0</v>
      </c>
      <c r="W6" s="100">
        <v>0</v>
      </c>
      <c r="X6" s="100">
        <v>0</v>
      </c>
      <c r="Y6" s="100">
        <v>0</v>
      </c>
      <c r="Z6" s="100">
        <v>8</v>
      </c>
      <c r="AA6" s="100">
        <v>0</v>
      </c>
      <c r="AB6" s="100">
        <v>0</v>
      </c>
      <c r="AC6" s="100">
        <v>0</v>
      </c>
      <c r="AD6" s="100">
        <v>0</v>
      </c>
      <c r="AE6" s="100">
        <v>0</v>
      </c>
      <c r="AF6" s="100">
        <v>0</v>
      </c>
      <c r="AG6" s="100">
        <v>0</v>
      </c>
      <c r="AH6" s="100">
        <v>0</v>
      </c>
      <c r="AI6" s="100">
        <v>0</v>
      </c>
      <c r="AJ6" s="100">
        <v>0</v>
      </c>
      <c r="AK6" s="100">
        <v>0</v>
      </c>
      <c r="AL6" s="100">
        <v>0</v>
      </c>
      <c r="AM6" s="100">
        <v>0</v>
      </c>
      <c r="AN6" s="100">
        <v>0</v>
      </c>
      <c r="AO6" s="100">
        <v>0</v>
      </c>
      <c r="AP6" s="100">
        <v>0</v>
      </c>
      <c r="AQ6" s="100">
        <v>0</v>
      </c>
      <c r="AR6" s="100">
        <v>0</v>
      </c>
      <c r="AS6" s="100">
        <v>0</v>
      </c>
      <c r="AT6" s="100">
        <v>0</v>
      </c>
      <c r="AU6" s="100">
        <v>0</v>
      </c>
      <c r="AV6" s="100">
        <v>0</v>
      </c>
      <c r="AW6" s="102">
        <f t="shared" si="0"/>
        <v>8</v>
      </c>
    </row>
    <row r="7" spans="1:49" x14ac:dyDescent="0.3">
      <c r="A7" s="100" t="s">
        <v>361</v>
      </c>
      <c r="B7" s="109">
        <v>43.433301999999998</v>
      </c>
      <c r="C7" s="109">
        <v>-79.902403000000007</v>
      </c>
      <c r="D7" s="156">
        <v>30.324324798716887</v>
      </c>
      <c r="E7" s="104" t="s">
        <v>416</v>
      </c>
      <c r="F7" s="105">
        <v>3</v>
      </c>
      <c r="G7" s="100">
        <v>0</v>
      </c>
      <c r="H7" s="100">
        <v>0</v>
      </c>
      <c r="I7" s="100">
        <v>0</v>
      </c>
      <c r="J7" s="100">
        <v>0</v>
      </c>
      <c r="K7" s="100">
        <v>0</v>
      </c>
      <c r="L7" s="100">
        <v>0</v>
      </c>
      <c r="M7" s="100">
        <v>0</v>
      </c>
      <c r="N7" s="100">
        <v>0</v>
      </c>
      <c r="O7" s="100">
        <v>0</v>
      </c>
      <c r="P7" s="100">
        <v>0</v>
      </c>
      <c r="Q7" s="100">
        <v>0</v>
      </c>
      <c r="R7" s="100">
        <v>0</v>
      </c>
      <c r="S7" s="100">
        <v>0</v>
      </c>
      <c r="T7" s="100">
        <v>0</v>
      </c>
      <c r="U7" s="100">
        <v>0</v>
      </c>
      <c r="V7" s="100">
        <v>0</v>
      </c>
      <c r="W7" s="100">
        <v>0</v>
      </c>
      <c r="X7" s="100">
        <v>0</v>
      </c>
      <c r="Y7" s="100">
        <v>0</v>
      </c>
      <c r="Z7" s="100">
        <v>1</v>
      </c>
      <c r="AA7" s="100">
        <v>0</v>
      </c>
      <c r="AB7" s="100">
        <v>0</v>
      </c>
      <c r="AC7" s="100">
        <v>0</v>
      </c>
      <c r="AD7" s="100">
        <v>0</v>
      </c>
      <c r="AE7" s="100">
        <v>0</v>
      </c>
      <c r="AF7" s="100">
        <v>0</v>
      </c>
      <c r="AG7" s="100">
        <v>7</v>
      </c>
      <c r="AH7" s="100">
        <v>2</v>
      </c>
      <c r="AI7" s="100">
        <v>0</v>
      </c>
      <c r="AJ7" s="100">
        <v>0</v>
      </c>
      <c r="AK7" s="100">
        <v>0</v>
      </c>
      <c r="AL7" s="100">
        <v>0</v>
      </c>
      <c r="AM7" s="100">
        <v>0</v>
      </c>
      <c r="AN7" s="100">
        <v>0</v>
      </c>
      <c r="AO7" s="100">
        <v>0</v>
      </c>
      <c r="AP7" s="100">
        <v>0</v>
      </c>
      <c r="AQ7" s="100">
        <v>0</v>
      </c>
      <c r="AR7" s="100">
        <v>0</v>
      </c>
      <c r="AS7" s="100">
        <v>0</v>
      </c>
      <c r="AT7" s="100">
        <v>0</v>
      </c>
      <c r="AU7" s="100">
        <v>0</v>
      </c>
      <c r="AV7" s="100">
        <v>0</v>
      </c>
      <c r="AW7" s="102">
        <f t="shared" si="0"/>
        <v>10</v>
      </c>
    </row>
    <row r="8" spans="1:49" x14ac:dyDescent="0.3">
      <c r="A8" s="100" t="s">
        <v>362</v>
      </c>
      <c r="B8" s="109">
        <v>43.457450999999999</v>
      </c>
      <c r="C8" s="109">
        <v>-79.866815000000003</v>
      </c>
      <c r="D8" s="156">
        <v>27.942248666842435</v>
      </c>
      <c r="E8" s="104" t="s">
        <v>416</v>
      </c>
      <c r="F8" s="105">
        <v>3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  <c r="R8" s="100">
        <v>0</v>
      </c>
      <c r="S8" s="100">
        <v>0</v>
      </c>
      <c r="T8" s="100">
        <v>0</v>
      </c>
      <c r="U8" s="100">
        <v>0</v>
      </c>
      <c r="V8" s="100">
        <v>0</v>
      </c>
      <c r="W8" s="100">
        <v>0</v>
      </c>
      <c r="X8" s="100">
        <v>0</v>
      </c>
      <c r="Y8" s="100">
        <v>0</v>
      </c>
      <c r="Z8" s="100">
        <v>1</v>
      </c>
      <c r="AA8" s="100">
        <v>0</v>
      </c>
      <c r="AB8" s="100">
        <v>0</v>
      </c>
      <c r="AC8" s="100">
        <v>0</v>
      </c>
      <c r="AD8" s="100">
        <v>0</v>
      </c>
      <c r="AE8" s="100">
        <v>0</v>
      </c>
      <c r="AF8" s="100">
        <v>0</v>
      </c>
      <c r="AG8" s="100">
        <v>0</v>
      </c>
      <c r="AH8" s="100">
        <v>0</v>
      </c>
      <c r="AI8" s="100">
        <v>0</v>
      </c>
      <c r="AJ8" s="100">
        <v>0</v>
      </c>
      <c r="AK8" s="100">
        <v>0</v>
      </c>
      <c r="AL8" s="100">
        <v>0</v>
      </c>
      <c r="AM8" s="100">
        <v>0</v>
      </c>
      <c r="AN8" s="100">
        <v>0</v>
      </c>
      <c r="AO8" s="100">
        <v>0</v>
      </c>
      <c r="AP8" s="100">
        <v>0</v>
      </c>
      <c r="AQ8" s="100">
        <v>0</v>
      </c>
      <c r="AR8" s="100">
        <v>0</v>
      </c>
      <c r="AS8" s="100">
        <v>0</v>
      </c>
      <c r="AT8" s="100">
        <v>0</v>
      </c>
      <c r="AU8" s="100">
        <v>0</v>
      </c>
      <c r="AV8" s="100">
        <v>0</v>
      </c>
      <c r="AW8" s="102">
        <f t="shared" si="0"/>
        <v>1</v>
      </c>
    </row>
    <row r="9" spans="1:49" x14ac:dyDescent="0.3">
      <c r="A9" s="100" t="s">
        <v>363</v>
      </c>
      <c r="B9" s="109">
        <v>43.516263000000002</v>
      </c>
      <c r="C9" s="109">
        <v>-79.779219999999995</v>
      </c>
      <c r="D9" s="156">
        <v>22.159305759509927</v>
      </c>
      <c r="E9" s="104" t="s">
        <v>416</v>
      </c>
      <c r="F9" s="105">
        <v>3</v>
      </c>
      <c r="G9" s="100">
        <v>0</v>
      </c>
      <c r="H9" s="100">
        <v>0</v>
      </c>
      <c r="I9" s="100">
        <v>0</v>
      </c>
      <c r="J9" s="100">
        <v>11</v>
      </c>
      <c r="K9" s="100">
        <v>0</v>
      </c>
      <c r="L9" s="100">
        <v>0</v>
      </c>
      <c r="M9" s="100">
        <v>0</v>
      </c>
      <c r="N9" s="100">
        <v>0</v>
      </c>
      <c r="O9" s="100">
        <v>0</v>
      </c>
      <c r="P9" s="100">
        <v>0</v>
      </c>
      <c r="Q9" s="100">
        <v>0</v>
      </c>
      <c r="R9" s="100">
        <v>0</v>
      </c>
      <c r="S9" s="100">
        <v>0</v>
      </c>
      <c r="T9" s="100">
        <v>0</v>
      </c>
      <c r="U9" s="100">
        <v>0</v>
      </c>
      <c r="V9" s="100">
        <v>0</v>
      </c>
      <c r="W9" s="100">
        <v>0</v>
      </c>
      <c r="X9" s="100">
        <v>0</v>
      </c>
      <c r="Y9" s="100">
        <v>0</v>
      </c>
      <c r="Z9" s="100">
        <v>0</v>
      </c>
      <c r="AA9" s="100">
        <v>0</v>
      </c>
      <c r="AB9" s="100">
        <v>0</v>
      </c>
      <c r="AC9" s="100">
        <v>0</v>
      </c>
      <c r="AD9" s="100">
        <v>0</v>
      </c>
      <c r="AE9" s="100">
        <v>0</v>
      </c>
      <c r="AF9" s="100">
        <v>0</v>
      </c>
      <c r="AG9" s="100">
        <v>0</v>
      </c>
      <c r="AH9" s="100">
        <v>0</v>
      </c>
      <c r="AI9" s="100">
        <v>0</v>
      </c>
      <c r="AJ9" s="100">
        <v>0</v>
      </c>
      <c r="AK9" s="100">
        <v>3</v>
      </c>
      <c r="AL9" s="100">
        <v>0</v>
      </c>
      <c r="AM9" s="100">
        <v>0</v>
      </c>
      <c r="AN9" s="100">
        <v>0</v>
      </c>
      <c r="AO9" s="100">
        <v>0</v>
      </c>
      <c r="AP9" s="100">
        <v>0</v>
      </c>
      <c r="AQ9" s="100">
        <v>0</v>
      </c>
      <c r="AR9" s="100">
        <v>0</v>
      </c>
      <c r="AS9" s="100">
        <v>0</v>
      </c>
      <c r="AT9" s="100">
        <v>0</v>
      </c>
      <c r="AU9" s="100">
        <v>0</v>
      </c>
      <c r="AV9" s="100">
        <v>0</v>
      </c>
      <c r="AW9" s="102">
        <f t="shared" si="0"/>
        <v>14</v>
      </c>
    </row>
    <row r="10" spans="1:49" x14ac:dyDescent="0.3">
      <c r="A10" s="100" t="s">
        <v>364</v>
      </c>
      <c r="B10" s="109">
        <v>43.589593999999998</v>
      </c>
      <c r="C10" s="109">
        <v>-79.638468000000003</v>
      </c>
      <c r="D10" s="156">
        <v>13.68268250679235</v>
      </c>
      <c r="E10" s="104" t="s">
        <v>415</v>
      </c>
      <c r="F10" s="105">
        <v>3</v>
      </c>
      <c r="G10" s="100">
        <v>0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  <c r="P10" s="100">
        <v>0</v>
      </c>
      <c r="Q10" s="100">
        <v>0</v>
      </c>
      <c r="R10" s="100">
        <v>0</v>
      </c>
      <c r="S10" s="100">
        <v>0</v>
      </c>
      <c r="T10" s="100">
        <v>0</v>
      </c>
      <c r="U10" s="100">
        <v>0</v>
      </c>
      <c r="V10" s="100">
        <v>0</v>
      </c>
      <c r="W10" s="100">
        <v>0</v>
      </c>
      <c r="X10" s="100">
        <v>0</v>
      </c>
      <c r="Y10" s="100">
        <v>0</v>
      </c>
      <c r="Z10" s="100">
        <v>0</v>
      </c>
      <c r="AA10" s="100">
        <v>0</v>
      </c>
      <c r="AB10" s="100">
        <v>0</v>
      </c>
      <c r="AC10" s="100">
        <v>0</v>
      </c>
      <c r="AD10" s="100">
        <v>0</v>
      </c>
      <c r="AE10" s="100">
        <v>0</v>
      </c>
      <c r="AF10" s="100">
        <v>0</v>
      </c>
      <c r="AG10" s="100">
        <v>0</v>
      </c>
      <c r="AH10" s="100">
        <v>0</v>
      </c>
      <c r="AI10" s="100">
        <v>0</v>
      </c>
      <c r="AJ10" s="100">
        <v>0</v>
      </c>
      <c r="AK10" s="100">
        <v>0</v>
      </c>
      <c r="AL10" s="100">
        <v>0</v>
      </c>
      <c r="AM10" s="100">
        <v>0</v>
      </c>
      <c r="AN10" s="100">
        <v>0</v>
      </c>
      <c r="AO10" s="100">
        <v>0</v>
      </c>
      <c r="AP10" s="100">
        <v>0</v>
      </c>
      <c r="AQ10" s="100">
        <v>0</v>
      </c>
      <c r="AR10" s="100">
        <v>0</v>
      </c>
      <c r="AS10" s="100">
        <v>0</v>
      </c>
      <c r="AT10" s="100">
        <v>0</v>
      </c>
      <c r="AU10" s="100">
        <v>0</v>
      </c>
      <c r="AV10" s="100">
        <v>0</v>
      </c>
      <c r="AW10" s="102">
        <f t="shared" si="0"/>
        <v>0</v>
      </c>
    </row>
    <row r="11" spans="1:49" x14ac:dyDescent="0.3">
      <c r="A11" s="100" t="s">
        <v>365</v>
      </c>
      <c r="B11" s="109">
        <v>43.534585</v>
      </c>
      <c r="C11" s="109">
        <v>-79.645432</v>
      </c>
      <c r="D11" s="156">
        <v>15.683308388215959</v>
      </c>
      <c r="E11" s="104" t="s">
        <v>415</v>
      </c>
      <c r="F11" s="105">
        <v>3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  <c r="R11" s="100">
        <v>0</v>
      </c>
      <c r="S11" s="100">
        <v>0</v>
      </c>
      <c r="T11" s="100">
        <v>0</v>
      </c>
      <c r="U11" s="100">
        <v>0</v>
      </c>
      <c r="V11" s="100">
        <v>0</v>
      </c>
      <c r="W11" s="100">
        <v>0</v>
      </c>
      <c r="X11" s="100">
        <v>0</v>
      </c>
      <c r="Y11" s="100">
        <v>0</v>
      </c>
      <c r="Z11" s="100">
        <v>0</v>
      </c>
      <c r="AA11" s="100">
        <v>0</v>
      </c>
      <c r="AB11" s="100">
        <v>1</v>
      </c>
      <c r="AC11" s="100">
        <v>0</v>
      </c>
      <c r="AD11" s="100">
        <v>2</v>
      </c>
      <c r="AE11" s="100">
        <v>0</v>
      </c>
      <c r="AF11" s="100">
        <v>0</v>
      </c>
      <c r="AG11" s="100">
        <v>0</v>
      </c>
      <c r="AH11" s="100">
        <v>0</v>
      </c>
      <c r="AI11" s="100">
        <v>0</v>
      </c>
      <c r="AJ11" s="100">
        <v>0</v>
      </c>
      <c r="AK11" s="100">
        <v>0</v>
      </c>
      <c r="AL11" s="100">
        <v>0</v>
      </c>
      <c r="AM11" s="100">
        <v>0</v>
      </c>
      <c r="AN11" s="100">
        <v>0</v>
      </c>
      <c r="AO11" s="100">
        <v>0</v>
      </c>
      <c r="AP11" s="100">
        <v>0</v>
      </c>
      <c r="AQ11" s="100">
        <v>0</v>
      </c>
      <c r="AR11" s="100">
        <v>0</v>
      </c>
      <c r="AS11" s="100">
        <v>0</v>
      </c>
      <c r="AT11" s="100">
        <v>0</v>
      </c>
      <c r="AU11" s="100">
        <v>0</v>
      </c>
      <c r="AV11" s="100">
        <v>0</v>
      </c>
      <c r="AW11" s="102">
        <f t="shared" si="0"/>
        <v>3</v>
      </c>
    </row>
    <row r="12" spans="1:49" x14ac:dyDescent="0.3">
      <c r="A12" s="100" t="s">
        <v>366</v>
      </c>
      <c r="B12" s="109">
        <v>43.661177000000002</v>
      </c>
      <c r="C12" s="109">
        <v>-79.500382000000002</v>
      </c>
      <c r="D12" s="156">
        <v>5.9816872255471392</v>
      </c>
      <c r="E12" s="104" t="s">
        <v>415</v>
      </c>
      <c r="F12" s="105">
        <v>3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1</v>
      </c>
      <c r="Q12" s="100">
        <v>0</v>
      </c>
      <c r="R12" s="100">
        <v>0</v>
      </c>
      <c r="S12" s="100">
        <v>0</v>
      </c>
      <c r="T12" s="100">
        <v>0</v>
      </c>
      <c r="U12" s="100">
        <v>0</v>
      </c>
      <c r="V12" s="100">
        <v>0</v>
      </c>
      <c r="W12" s="100">
        <v>0</v>
      </c>
      <c r="X12" s="100">
        <v>0</v>
      </c>
      <c r="Y12" s="100">
        <v>0</v>
      </c>
      <c r="Z12" s="100">
        <v>0</v>
      </c>
      <c r="AA12" s="100">
        <v>0</v>
      </c>
      <c r="AB12" s="100">
        <v>0</v>
      </c>
      <c r="AC12" s="100">
        <v>0</v>
      </c>
      <c r="AD12" s="100">
        <v>0</v>
      </c>
      <c r="AE12" s="100">
        <v>0</v>
      </c>
      <c r="AF12" s="100">
        <v>0</v>
      </c>
      <c r="AG12" s="100">
        <v>0</v>
      </c>
      <c r="AH12" s="100">
        <v>0</v>
      </c>
      <c r="AI12" s="100">
        <v>2</v>
      </c>
      <c r="AJ12" s="100">
        <v>0</v>
      </c>
      <c r="AK12" s="100">
        <v>0</v>
      </c>
      <c r="AL12" s="100">
        <v>0</v>
      </c>
      <c r="AM12" s="100">
        <v>0</v>
      </c>
      <c r="AN12" s="100">
        <v>0</v>
      </c>
      <c r="AO12" s="100">
        <v>0</v>
      </c>
      <c r="AP12" s="100">
        <v>0</v>
      </c>
      <c r="AQ12" s="100">
        <v>0</v>
      </c>
      <c r="AR12" s="100">
        <v>0</v>
      </c>
      <c r="AS12" s="100">
        <v>0</v>
      </c>
      <c r="AT12" s="100">
        <v>0</v>
      </c>
      <c r="AU12" s="100">
        <v>0</v>
      </c>
      <c r="AV12" s="100">
        <v>0</v>
      </c>
      <c r="AW12" s="102">
        <f t="shared" si="0"/>
        <v>3</v>
      </c>
    </row>
    <row r="13" spans="1:49" x14ac:dyDescent="0.3">
      <c r="A13" s="100" t="s">
        <v>367</v>
      </c>
      <c r="B13" s="109">
        <v>43.711948</v>
      </c>
      <c r="C13" s="109">
        <v>-79.535893999999999</v>
      </c>
      <c r="D13" s="156">
        <v>8.6452662829363174</v>
      </c>
      <c r="E13" s="109" t="s">
        <v>417</v>
      </c>
      <c r="F13" s="105">
        <v>3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  <c r="R13" s="100">
        <v>0</v>
      </c>
      <c r="S13" s="100">
        <v>0</v>
      </c>
      <c r="T13" s="100">
        <v>0</v>
      </c>
      <c r="U13" s="100">
        <v>0</v>
      </c>
      <c r="V13" s="100">
        <v>0</v>
      </c>
      <c r="W13" s="100">
        <v>0</v>
      </c>
      <c r="X13" s="100">
        <v>0</v>
      </c>
      <c r="Y13" s="100">
        <v>0</v>
      </c>
      <c r="Z13" s="100">
        <v>0</v>
      </c>
      <c r="AA13" s="100">
        <v>0</v>
      </c>
      <c r="AB13" s="100">
        <v>0</v>
      </c>
      <c r="AC13" s="100">
        <v>0</v>
      </c>
      <c r="AD13" s="100">
        <v>0</v>
      </c>
      <c r="AE13" s="100">
        <v>0</v>
      </c>
      <c r="AF13" s="100">
        <v>0</v>
      </c>
      <c r="AG13" s="100">
        <v>0</v>
      </c>
      <c r="AH13" s="100">
        <v>0</v>
      </c>
      <c r="AI13" s="100">
        <v>0</v>
      </c>
      <c r="AJ13" s="100">
        <v>0</v>
      </c>
      <c r="AK13" s="100">
        <v>0</v>
      </c>
      <c r="AL13" s="100">
        <v>0</v>
      </c>
      <c r="AM13" s="100">
        <v>0</v>
      </c>
      <c r="AN13" s="100">
        <v>0</v>
      </c>
      <c r="AO13" s="100">
        <v>1</v>
      </c>
      <c r="AP13" s="100">
        <v>0</v>
      </c>
      <c r="AQ13" s="100">
        <v>0</v>
      </c>
      <c r="AR13" s="100">
        <v>0</v>
      </c>
      <c r="AS13" s="100">
        <v>0</v>
      </c>
      <c r="AT13" s="100">
        <v>0</v>
      </c>
      <c r="AU13" s="100">
        <v>0</v>
      </c>
      <c r="AV13" s="100">
        <v>0</v>
      </c>
      <c r="AW13" s="102">
        <f t="shared" si="0"/>
        <v>1</v>
      </c>
    </row>
    <row r="14" spans="1:49" x14ac:dyDescent="0.3">
      <c r="A14" s="100" t="s">
        <v>368</v>
      </c>
      <c r="B14" s="109">
        <v>43.484110999999999</v>
      </c>
      <c r="C14" s="109">
        <v>-79.837701999999993</v>
      </c>
      <c r="D14" s="156">
        <v>25.777914157727512</v>
      </c>
      <c r="E14" s="109" t="s">
        <v>416</v>
      </c>
      <c r="F14" s="105">
        <v>3</v>
      </c>
      <c r="G14" s="100">
        <v>0</v>
      </c>
      <c r="H14" s="100">
        <v>0</v>
      </c>
      <c r="I14" s="100">
        <v>0</v>
      </c>
      <c r="J14" s="100">
        <v>0</v>
      </c>
      <c r="K14" s="100">
        <v>0</v>
      </c>
      <c r="L14" s="100">
        <v>0</v>
      </c>
      <c r="M14" s="100">
        <v>0</v>
      </c>
      <c r="N14" s="100">
        <v>0</v>
      </c>
      <c r="O14" s="100">
        <v>0</v>
      </c>
      <c r="P14" s="100">
        <v>0</v>
      </c>
      <c r="Q14" s="100">
        <v>0</v>
      </c>
      <c r="R14" s="100">
        <v>0</v>
      </c>
      <c r="S14" s="100">
        <v>0</v>
      </c>
      <c r="T14" s="100">
        <v>0</v>
      </c>
      <c r="U14" s="100">
        <v>0</v>
      </c>
      <c r="V14" s="100">
        <v>0</v>
      </c>
      <c r="W14" s="100">
        <v>0</v>
      </c>
      <c r="X14" s="100">
        <v>0</v>
      </c>
      <c r="Y14" s="100">
        <v>0</v>
      </c>
      <c r="Z14" s="100">
        <v>3</v>
      </c>
      <c r="AA14" s="100">
        <v>0</v>
      </c>
      <c r="AB14" s="100">
        <v>0</v>
      </c>
      <c r="AC14" s="100">
        <v>0</v>
      </c>
      <c r="AD14" s="100">
        <v>0</v>
      </c>
      <c r="AE14" s="100">
        <v>0</v>
      </c>
      <c r="AF14" s="100">
        <v>0</v>
      </c>
      <c r="AG14" s="100">
        <v>0</v>
      </c>
      <c r="AH14" s="100">
        <v>0</v>
      </c>
      <c r="AI14" s="100">
        <v>0</v>
      </c>
      <c r="AJ14" s="100">
        <v>5</v>
      </c>
      <c r="AK14" s="100">
        <v>0</v>
      </c>
      <c r="AL14" s="100">
        <v>0</v>
      </c>
      <c r="AM14" s="100">
        <v>0</v>
      </c>
      <c r="AN14" s="100">
        <v>0</v>
      </c>
      <c r="AO14" s="100">
        <v>0</v>
      </c>
      <c r="AP14" s="100">
        <v>0</v>
      </c>
      <c r="AQ14" s="100">
        <v>0</v>
      </c>
      <c r="AR14" s="100">
        <v>0</v>
      </c>
      <c r="AS14" s="100">
        <v>4</v>
      </c>
      <c r="AT14" s="100">
        <v>0</v>
      </c>
      <c r="AU14" s="100">
        <v>0</v>
      </c>
      <c r="AV14" s="100">
        <v>0</v>
      </c>
      <c r="AW14" s="102">
        <f t="shared" si="0"/>
        <v>12</v>
      </c>
    </row>
    <row r="15" spans="1:49" x14ac:dyDescent="0.3">
      <c r="A15" s="100" t="s">
        <v>369</v>
      </c>
      <c r="B15" s="109">
        <v>43.414009999999998</v>
      </c>
      <c r="C15" s="109">
        <v>-79.953028000000003</v>
      </c>
      <c r="D15" s="156">
        <v>33.189520440162525</v>
      </c>
      <c r="E15" s="109" t="s">
        <v>416</v>
      </c>
      <c r="F15" s="105">
        <v>3</v>
      </c>
      <c r="G15" s="100">
        <v>0</v>
      </c>
      <c r="H15" s="100">
        <v>2</v>
      </c>
      <c r="I15" s="100">
        <v>0</v>
      </c>
      <c r="J15" s="100">
        <v>0</v>
      </c>
      <c r="K15" s="100">
        <v>0</v>
      </c>
      <c r="L15" s="100">
        <v>0</v>
      </c>
      <c r="M15" s="100">
        <v>0</v>
      </c>
      <c r="N15" s="100">
        <v>2</v>
      </c>
      <c r="O15" s="100">
        <v>0</v>
      </c>
      <c r="P15" s="100">
        <v>0</v>
      </c>
      <c r="Q15" s="100">
        <v>0</v>
      </c>
      <c r="R15" s="100">
        <v>0</v>
      </c>
      <c r="S15" s="100">
        <v>0</v>
      </c>
      <c r="T15" s="100">
        <v>0</v>
      </c>
      <c r="U15" s="100">
        <v>0</v>
      </c>
      <c r="V15" s="100">
        <v>0</v>
      </c>
      <c r="W15" s="100">
        <v>1</v>
      </c>
      <c r="X15" s="100">
        <v>0</v>
      </c>
      <c r="Y15" s="100">
        <v>0</v>
      </c>
      <c r="Z15" s="100">
        <v>7</v>
      </c>
      <c r="AA15" s="100">
        <v>0</v>
      </c>
      <c r="AB15" s="100">
        <v>0</v>
      </c>
      <c r="AC15" s="100">
        <v>0</v>
      </c>
      <c r="AD15" s="100">
        <v>0</v>
      </c>
      <c r="AE15" s="100">
        <v>0</v>
      </c>
      <c r="AF15" s="100">
        <v>0</v>
      </c>
      <c r="AG15" s="100">
        <v>0</v>
      </c>
      <c r="AH15" s="100">
        <v>0</v>
      </c>
      <c r="AI15" s="100">
        <v>0</v>
      </c>
      <c r="AJ15" s="100">
        <v>0</v>
      </c>
      <c r="AK15" s="100">
        <v>0</v>
      </c>
      <c r="AL15" s="100">
        <v>0</v>
      </c>
      <c r="AM15" s="100">
        <v>0</v>
      </c>
      <c r="AN15" s="100">
        <v>0</v>
      </c>
      <c r="AO15" s="100">
        <v>0</v>
      </c>
      <c r="AP15" s="100">
        <v>0</v>
      </c>
      <c r="AQ15" s="100">
        <v>0</v>
      </c>
      <c r="AR15" s="100">
        <v>0</v>
      </c>
      <c r="AS15" s="100">
        <v>0</v>
      </c>
      <c r="AT15" s="100">
        <v>2</v>
      </c>
      <c r="AU15" s="100">
        <v>4</v>
      </c>
      <c r="AV15" s="100">
        <v>0</v>
      </c>
      <c r="AW15" s="102">
        <f t="shared" si="0"/>
        <v>18</v>
      </c>
    </row>
    <row r="16" spans="1:49" x14ac:dyDescent="0.3">
      <c r="A16" s="100" t="s">
        <v>370</v>
      </c>
      <c r="B16" s="109">
        <v>43.387611999999997</v>
      </c>
      <c r="C16" s="109">
        <v>-79.959232</v>
      </c>
      <c r="D16" s="156">
        <v>34.412474938792137</v>
      </c>
      <c r="E16" s="109" t="s">
        <v>416</v>
      </c>
      <c r="F16" s="105">
        <v>3</v>
      </c>
      <c r="G16" s="100">
        <v>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X16" s="100">
        <v>0</v>
      </c>
      <c r="Y16" s="100">
        <v>0</v>
      </c>
      <c r="Z16" s="100">
        <v>1</v>
      </c>
      <c r="AA16" s="100">
        <v>0</v>
      </c>
      <c r="AB16" s="100">
        <v>0</v>
      </c>
      <c r="AC16" s="100">
        <v>0</v>
      </c>
      <c r="AD16" s="100">
        <v>0</v>
      </c>
      <c r="AE16" s="100">
        <v>0</v>
      </c>
      <c r="AF16" s="100">
        <v>0</v>
      </c>
      <c r="AG16" s="100">
        <v>0</v>
      </c>
      <c r="AH16" s="100">
        <v>0</v>
      </c>
      <c r="AI16" s="100">
        <v>0</v>
      </c>
      <c r="AJ16" s="100">
        <v>2</v>
      </c>
      <c r="AK16" s="100">
        <v>0</v>
      </c>
      <c r="AL16" s="100">
        <v>0</v>
      </c>
      <c r="AM16" s="100">
        <v>0</v>
      </c>
      <c r="AN16" s="100">
        <v>0</v>
      </c>
      <c r="AO16" s="100">
        <v>0</v>
      </c>
      <c r="AP16" s="100">
        <v>0</v>
      </c>
      <c r="AQ16" s="100">
        <v>0</v>
      </c>
      <c r="AR16" s="100">
        <v>0</v>
      </c>
      <c r="AS16" s="100">
        <v>3</v>
      </c>
      <c r="AT16" s="100">
        <v>0</v>
      </c>
      <c r="AU16" s="100">
        <v>0</v>
      </c>
      <c r="AV16" s="100">
        <v>0</v>
      </c>
      <c r="AW16" s="102">
        <f t="shared" si="0"/>
        <v>6</v>
      </c>
    </row>
    <row r="17" spans="1:49" x14ac:dyDescent="0.3">
      <c r="A17" s="100" t="s">
        <v>371</v>
      </c>
      <c r="B17" s="109">
        <v>43.399222000000002</v>
      </c>
      <c r="C17" s="109">
        <v>-79.930576000000002</v>
      </c>
      <c r="D17" s="156">
        <v>32.768829598808203</v>
      </c>
      <c r="E17" s="109" t="s">
        <v>416</v>
      </c>
      <c r="F17" s="105">
        <v>3</v>
      </c>
      <c r="G17" s="100">
        <v>0</v>
      </c>
      <c r="H17" s="100">
        <v>0</v>
      </c>
      <c r="I17" s="100">
        <v>0</v>
      </c>
      <c r="J17" s="100">
        <v>0</v>
      </c>
      <c r="K17" s="100">
        <v>0</v>
      </c>
      <c r="L17" s="100">
        <v>0</v>
      </c>
      <c r="M17" s="100">
        <v>0</v>
      </c>
      <c r="N17" s="100">
        <v>0</v>
      </c>
      <c r="O17" s="100">
        <v>0</v>
      </c>
      <c r="P17" s="100">
        <v>0</v>
      </c>
      <c r="Q17" s="100">
        <v>0</v>
      </c>
      <c r="R17" s="100">
        <v>0</v>
      </c>
      <c r="S17" s="100">
        <v>0</v>
      </c>
      <c r="T17" s="100">
        <v>0</v>
      </c>
      <c r="U17" s="100">
        <v>0</v>
      </c>
      <c r="V17" s="100">
        <v>0</v>
      </c>
      <c r="W17" s="100">
        <v>0</v>
      </c>
      <c r="X17" s="100">
        <v>0</v>
      </c>
      <c r="Y17" s="100">
        <v>0</v>
      </c>
      <c r="Z17" s="100">
        <v>0</v>
      </c>
      <c r="AA17" s="100">
        <v>0</v>
      </c>
      <c r="AB17" s="100">
        <v>0</v>
      </c>
      <c r="AC17" s="100">
        <v>0</v>
      </c>
      <c r="AD17" s="100">
        <v>0</v>
      </c>
      <c r="AE17" s="100">
        <v>0</v>
      </c>
      <c r="AF17" s="100">
        <v>0</v>
      </c>
      <c r="AG17" s="100">
        <v>0</v>
      </c>
      <c r="AH17" s="100">
        <v>0</v>
      </c>
      <c r="AI17" s="100">
        <v>0</v>
      </c>
      <c r="AJ17" s="100">
        <v>0</v>
      </c>
      <c r="AK17" s="100">
        <v>0</v>
      </c>
      <c r="AL17" s="100">
        <v>0</v>
      </c>
      <c r="AM17" s="100">
        <v>0</v>
      </c>
      <c r="AN17" s="100">
        <v>0</v>
      </c>
      <c r="AO17" s="100">
        <v>0</v>
      </c>
      <c r="AP17" s="100">
        <v>3</v>
      </c>
      <c r="AQ17" s="100">
        <v>0</v>
      </c>
      <c r="AR17" s="100">
        <v>0</v>
      </c>
      <c r="AS17" s="100">
        <v>5</v>
      </c>
      <c r="AT17" s="100">
        <v>0</v>
      </c>
      <c r="AU17" s="100">
        <v>0</v>
      </c>
      <c r="AV17" s="100">
        <v>0</v>
      </c>
      <c r="AW17" s="102">
        <f t="shared" si="0"/>
        <v>8</v>
      </c>
    </row>
    <row r="18" spans="1:49" x14ac:dyDescent="0.3">
      <c r="A18" s="100" t="s">
        <v>372</v>
      </c>
      <c r="B18" s="109">
        <v>43.377146000000003</v>
      </c>
      <c r="C18" s="109">
        <v>-79.973860999999999</v>
      </c>
      <c r="D18" s="156">
        <v>35.422507619397869</v>
      </c>
      <c r="E18" s="109" t="s">
        <v>416</v>
      </c>
      <c r="F18" s="105">
        <v>3</v>
      </c>
      <c r="G18" s="100">
        <v>0</v>
      </c>
      <c r="H18" s="100">
        <v>0</v>
      </c>
      <c r="I18" s="100">
        <v>0</v>
      </c>
      <c r="J18" s="100">
        <v>0</v>
      </c>
      <c r="K18" s="100">
        <v>0</v>
      </c>
      <c r="L18" s="100">
        <v>0</v>
      </c>
      <c r="M18" s="100">
        <v>0</v>
      </c>
      <c r="N18" s="100">
        <v>0</v>
      </c>
      <c r="O18" s="100">
        <v>0</v>
      </c>
      <c r="P18" s="100">
        <v>0</v>
      </c>
      <c r="Q18" s="100">
        <v>0</v>
      </c>
      <c r="R18" s="100">
        <v>0</v>
      </c>
      <c r="S18" s="100">
        <v>0</v>
      </c>
      <c r="T18" s="100">
        <v>0</v>
      </c>
      <c r="U18" s="100">
        <v>0</v>
      </c>
      <c r="V18" s="100">
        <v>0</v>
      </c>
      <c r="W18" s="100">
        <v>0</v>
      </c>
      <c r="X18" s="100">
        <v>0</v>
      </c>
      <c r="Y18" s="100">
        <v>0</v>
      </c>
      <c r="Z18" s="100">
        <v>1</v>
      </c>
      <c r="AA18" s="100">
        <v>0</v>
      </c>
      <c r="AB18" s="100">
        <v>0</v>
      </c>
      <c r="AC18" s="100">
        <v>0</v>
      </c>
      <c r="AD18" s="100">
        <v>0</v>
      </c>
      <c r="AE18" s="100">
        <v>0</v>
      </c>
      <c r="AF18" s="100">
        <v>0</v>
      </c>
      <c r="AG18" s="100">
        <v>0</v>
      </c>
      <c r="AH18" s="100">
        <v>0</v>
      </c>
      <c r="AI18" s="100">
        <v>0</v>
      </c>
      <c r="AJ18" s="100">
        <v>0</v>
      </c>
      <c r="AK18" s="100">
        <v>0</v>
      </c>
      <c r="AL18" s="100">
        <v>0</v>
      </c>
      <c r="AM18" s="100">
        <v>0</v>
      </c>
      <c r="AN18" s="100">
        <v>1</v>
      </c>
      <c r="AO18" s="100">
        <v>0</v>
      </c>
      <c r="AP18" s="100">
        <v>0</v>
      </c>
      <c r="AQ18" s="100">
        <v>0</v>
      </c>
      <c r="AR18" s="100">
        <v>0</v>
      </c>
      <c r="AS18" s="100">
        <v>5</v>
      </c>
      <c r="AT18" s="100">
        <v>0</v>
      </c>
      <c r="AU18" s="100">
        <v>0</v>
      </c>
      <c r="AV18" s="100">
        <v>0</v>
      </c>
      <c r="AW18" s="102">
        <f t="shared" si="0"/>
        <v>7</v>
      </c>
    </row>
    <row r="19" spans="1:49" x14ac:dyDescent="0.3">
      <c r="A19" s="100" t="s">
        <v>373</v>
      </c>
      <c r="B19" s="109">
        <v>43.371307999999999</v>
      </c>
      <c r="C19" s="109">
        <v>-79.981819000000002</v>
      </c>
      <c r="D19" s="156">
        <v>35.978006045349858</v>
      </c>
      <c r="E19" s="109" t="s">
        <v>416</v>
      </c>
      <c r="F19" s="105">
        <v>3</v>
      </c>
      <c r="G19" s="100">
        <v>0</v>
      </c>
      <c r="H19" s="100">
        <v>0</v>
      </c>
      <c r="I19" s="100">
        <v>0</v>
      </c>
      <c r="J19" s="100">
        <v>0</v>
      </c>
      <c r="K19" s="100">
        <v>0</v>
      </c>
      <c r="L19" s="100">
        <v>0</v>
      </c>
      <c r="M19" s="100">
        <v>0</v>
      </c>
      <c r="N19" s="100">
        <v>0</v>
      </c>
      <c r="O19" s="100">
        <v>0</v>
      </c>
      <c r="P19" s="100">
        <v>0</v>
      </c>
      <c r="Q19" s="100">
        <v>0</v>
      </c>
      <c r="R19" s="100">
        <v>0</v>
      </c>
      <c r="S19" s="100">
        <v>0</v>
      </c>
      <c r="T19" s="100">
        <v>0</v>
      </c>
      <c r="U19" s="100">
        <v>0</v>
      </c>
      <c r="V19" s="100">
        <v>0</v>
      </c>
      <c r="W19" s="100">
        <v>0</v>
      </c>
      <c r="X19" s="100">
        <v>0</v>
      </c>
      <c r="Y19" s="100">
        <v>0</v>
      </c>
      <c r="Z19" s="100">
        <v>0</v>
      </c>
      <c r="AA19" s="100">
        <v>0</v>
      </c>
      <c r="AB19" s="100">
        <v>0</v>
      </c>
      <c r="AC19" s="100">
        <v>0</v>
      </c>
      <c r="AD19" s="100">
        <v>0</v>
      </c>
      <c r="AE19" s="100">
        <v>0</v>
      </c>
      <c r="AF19" s="100">
        <v>0</v>
      </c>
      <c r="AG19" s="100">
        <v>0</v>
      </c>
      <c r="AH19" s="100">
        <v>0</v>
      </c>
      <c r="AI19" s="100">
        <v>0</v>
      </c>
      <c r="AJ19" s="100">
        <v>0</v>
      </c>
      <c r="AK19" s="100">
        <v>0</v>
      </c>
      <c r="AL19" s="100">
        <v>0</v>
      </c>
      <c r="AM19" s="100">
        <v>0</v>
      </c>
      <c r="AN19" s="100">
        <v>1</v>
      </c>
      <c r="AO19" s="100">
        <v>0</v>
      </c>
      <c r="AP19" s="100">
        <v>0</v>
      </c>
      <c r="AQ19" s="100">
        <v>0</v>
      </c>
      <c r="AR19" s="100">
        <v>2</v>
      </c>
      <c r="AS19" s="100">
        <v>13</v>
      </c>
      <c r="AT19" s="100">
        <v>0</v>
      </c>
      <c r="AU19" s="100">
        <v>0</v>
      </c>
      <c r="AV19" s="100">
        <v>0</v>
      </c>
      <c r="AW19" s="102">
        <f t="shared" si="0"/>
        <v>16</v>
      </c>
    </row>
    <row r="20" spans="1:49" x14ac:dyDescent="0.3">
      <c r="A20" s="100" t="s">
        <v>374</v>
      </c>
      <c r="B20" s="109">
        <v>43.719453000000001</v>
      </c>
      <c r="C20" s="109">
        <v>-79.445162999999994</v>
      </c>
      <c r="D20" s="156">
        <v>5.4158014911438661</v>
      </c>
      <c r="E20" s="109" t="s">
        <v>417</v>
      </c>
      <c r="F20" s="105">
        <v>3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1</v>
      </c>
      <c r="Q20" s="100">
        <v>0</v>
      </c>
      <c r="R20" s="100">
        <v>0</v>
      </c>
      <c r="S20" s="100">
        <v>0</v>
      </c>
      <c r="T20" s="100">
        <v>0</v>
      </c>
      <c r="U20" s="100">
        <v>0</v>
      </c>
      <c r="V20" s="100">
        <v>0</v>
      </c>
      <c r="W20" s="100">
        <v>0</v>
      </c>
      <c r="X20" s="100">
        <v>0</v>
      </c>
      <c r="Y20" s="100">
        <v>0</v>
      </c>
      <c r="Z20" s="100">
        <v>1</v>
      </c>
      <c r="AA20" s="100">
        <v>0</v>
      </c>
      <c r="AB20" s="100">
        <v>0</v>
      </c>
      <c r="AC20" s="100">
        <v>0</v>
      </c>
      <c r="AD20" s="100">
        <v>0</v>
      </c>
      <c r="AE20" s="100">
        <v>0</v>
      </c>
      <c r="AF20" s="100">
        <v>0</v>
      </c>
      <c r="AG20" s="100">
        <v>0</v>
      </c>
      <c r="AH20" s="100">
        <v>0</v>
      </c>
      <c r="AI20" s="100">
        <v>0</v>
      </c>
      <c r="AJ20" s="100">
        <v>1</v>
      </c>
      <c r="AK20" s="100">
        <v>0</v>
      </c>
      <c r="AL20" s="100">
        <v>0</v>
      </c>
      <c r="AM20" s="100">
        <v>0</v>
      </c>
      <c r="AN20" s="100">
        <v>0</v>
      </c>
      <c r="AO20" s="100">
        <v>1</v>
      </c>
      <c r="AP20" s="100">
        <v>1</v>
      </c>
      <c r="AQ20" s="100">
        <v>0</v>
      </c>
      <c r="AR20" s="100">
        <v>0</v>
      </c>
      <c r="AS20" s="100">
        <v>0</v>
      </c>
      <c r="AT20" s="100">
        <v>0</v>
      </c>
      <c r="AU20" s="100">
        <v>0</v>
      </c>
      <c r="AV20" s="100">
        <v>0</v>
      </c>
      <c r="AW20" s="102">
        <f t="shared" si="0"/>
        <v>5</v>
      </c>
    </row>
    <row r="21" spans="1:49" x14ac:dyDescent="0.3">
      <c r="A21" s="100" t="s">
        <v>375</v>
      </c>
      <c r="B21" s="109">
        <v>43.713472000000003</v>
      </c>
      <c r="C21" s="109">
        <v>-79.463271000000006</v>
      </c>
      <c r="D21" s="156">
        <v>5.7031825324835577</v>
      </c>
      <c r="E21" s="109" t="s">
        <v>417</v>
      </c>
      <c r="F21" s="105">
        <v>1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  <c r="R21" s="100">
        <v>0</v>
      </c>
      <c r="S21" s="100">
        <v>0</v>
      </c>
      <c r="T21" s="100">
        <v>0</v>
      </c>
      <c r="U21" s="100">
        <v>0</v>
      </c>
      <c r="V21" s="100">
        <v>0</v>
      </c>
      <c r="W21" s="100">
        <v>0</v>
      </c>
      <c r="X21" s="100">
        <v>0</v>
      </c>
      <c r="Y21" s="100">
        <v>0</v>
      </c>
      <c r="Z21" s="100">
        <v>0</v>
      </c>
      <c r="AA21" s="100">
        <v>0</v>
      </c>
      <c r="AB21" s="100">
        <v>0</v>
      </c>
      <c r="AC21" s="100">
        <v>0</v>
      </c>
      <c r="AD21" s="100">
        <v>0</v>
      </c>
      <c r="AE21" s="100">
        <v>0</v>
      </c>
      <c r="AF21" s="100">
        <v>0</v>
      </c>
      <c r="AG21" s="100">
        <v>0</v>
      </c>
      <c r="AH21" s="100">
        <v>0</v>
      </c>
      <c r="AI21" s="100">
        <v>0</v>
      </c>
      <c r="AJ21" s="100">
        <v>0</v>
      </c>
      <c r="AK21" s="100">
        <v>0</v>
      </c>
      <c r="AL21" s="100">
        <v>0</v>
      </c>
      <c r="AM21" s="100">
        <v>0</v>
      </c>
      <c r="AN21" s="100">
        <v>0</v>
      </c>
      <c r="AO21" s="100">
        <v>0</v>
      </c>
      <c r="AP21" s="100">
        <v>0</v>
      </c>
      <c r="AQ21" s="100">
        <v>0</v>
      </c>
      <c r="AR21" s="100">
        <v>0</v>
      </c>
      <c r="AS21" s="100">
        <v>0</v>
      </c>
      <c r="AT21" s="100">
        <v>0</v>
      </c>
      <c r="AU21" s="100">
        <v>0</v>
      </c>
      <c r="AV21" s="100">
        <v>0</v>
      </c>
      <c r="AW21" s="102">
        <f t="shared" si="0"/>
        <v>0</v>
      </c>
    </row>
    <row r="22" spans="1:49" x14ac:dyDescent="0.3">
      <c r="A22" s="100" t="s">
        <v>376</v>
      </c>
      <c r="B22" s="109">
        <v>43.713583999999997</v>
      </c>
      <c r="C22" s="109">
        <v>-79.475768000000002</v>
      </c>
      <c r="D22" s="156">
        <v>6.1738769548090557</v>
      </c>
      <c r="E22" s="109" t="s">
        <v>417</v>
      </c>
      <c r="F22" s="105">
        <v>3</v>
      </c>
      <c r="G22" s="100">
        <v>0</v>
      </c>
      <c r="H22" s="100">
        <v>1</v>
      </c>
      <c r="I22" s="100">
        <v>0</v>
      </c>
      <c r="J22" s="100">
        <v>0</v>
      </c>
      <c r="K22" s="100">
        <v>0</v>
      </c>
      <c r="L22" s="100">
        <v>0</v>
      </c>
      <c r="M22" s="100">
        <v>0</v>
      </c>
      <c r="N22" s="100">
        <v>0</v>
      </c>
      <c r="O22" s="100">
        <v>0</v>
      </c>
      <c r="P22" s="100">
        <v>0</v>
      </c>
      <c r="Q22" s="100">
        <v>0</v>
      </c>
      <c r="R22" s="100">
        <v>2</v>
      </c>
      <c r="S22" s="100">
        <v>0</v>
      </c>
      <c r="T22" s="100">
        <v>0</v>
      </c>
      <c r="U22" s="100">
        <v>0</v>
      </c>
      <c r="V22" s="100">
        <v>0</v>
      </c>
      <c r="W22" s="100">
        <v>0</v>
      </c>
      <c r="X22" s="100">
        <v>0</v>
      </c>
      <c r="Y22" s="100">
        <v>0</v>
      </c>
      <c r="Z22" s="100">
        <v>0</v>
      </c>
      <c r="AA22" s="100">
        <v>0</v>
      </c>
      <c r="AB22" s="100">
        <v>0</v>
      </c>
      <c r="AC22" s="100">
        <v>0</v>
      </c>
      <c r="AD22" s="100">
        <v>0</v>
      </c>
      <c r="AE22" s="100">
        <v>0</v>
      </c>
      <c r="AF22" s="100">
        <v>0</v>
      </c>
      <c r="AG22" s="100">
        <v>0</v>
      </c>
      <c r="AH22" s="100">
        <v>0</v>
      </c>
      <c r="AI22" s="100">
        <v>0</v>
      </c>
      <c r="AJ22" s="100">
        <v>2</v>
      </c>
      <c r="AK22" s="100">
        <v>0</v>
      </c>
      <c r="AL22" s="100">
        <v>0</v>
      </c>
      <c r="AM22" s="100">
        <v>0</v>
      </c>
      <c r="AN22" s="100">
        <v>0</v>
      </c>
      <c r="AO22" s="100">
        <v>0</v>
      </c>
      <c r="AP22" s="100">
        <v>3</v>
      </c>
      <c r="AQ22" s="100">
        <v>0</v>
      </c>
      <c r="AR22" s="100">
        <v>0</v>
      </c>
      <c r="AS22" s="100">
        <v>0</v>
      </c>
      <c r="AT22" s="100">
        <v>0</v>
      </c>
      <c r="AU22" s="100">
        <v>0</v>
      </c>
      <c r="AV22" s="100">
        <v>0</v>
      </c>
      <c r="AW22" s="102">
        <f t="shared" si="0"/>
        <v>8</v>
      </c>
    </row>
    <row r="23" spans="1:49" x14ac:dyDescent="0.3">
      <c r="A23" s="100" t="s">
        <v>377</v>
      </c>
      <c r="B23" s="109">
        <v>43.71387</v>
      </c>
      <c r="C23" s="109">
        <v>-79.505919000000006</v>
      </c>
      <c r="D23" s="156">
        <v>7.4043136459389727</v>
      </c>
      <c r="E23" s="109" t="s">
        <v>417</v>
      </c>
      <c r="F23" s="105">
        <v>3</v>
      </c>
      <c r="G23" s="100">
        <v>0</v>
      </c>
      <c r="H23" s="100">
        <v>0</v>
      </c>
      <c r="I23" s="100">
        <v>0</v>
      </c>
      <c r="J23" s="100">
        <v>1</v>
      </c>
      <c r="K23" s="100">
        <v>1</v>
      </c>
      <c r="L23" s="100">
        <v>0</v>
      </c>
      <c r="M23" s="100">
        <v>0</v>
      </c>
      <c r="N23" s="100">
        <v>0</v>
      </c>
      <c r="O23" s="100">
        <v>0</v>
      </c>
      <c r="P23" s="100">
        <v>0</v>
      </c>
      <c r="Q23" s="100">
        <v>1</v>
      </c>
      <c r="R23" s="100">
        <v>0</v>
      </c>
      <c r="S23" s="100">
        <v>0</v>
      </c>
      <c r="T23" s="100">
        <v>0</v>
      </c>
      <c r="U23" s="100">
        <v>0</v>
      </c>
      <c r="V23" s="100">
        <v>0</v>
      </c>
      <c r="W23" s="100">
        <v>0</v>
      </c>
      <c r="X23" s="100">
        <v>0</v>
      </c>
      <c r="Y23" s="100">
        <v>0</v>
      </c>
      <c r="Z23" s="100">
        <v>1</v>
      </c>
      <c r="AA23" s="100">
        <v>0</v>
      </c>
      <c r="AB23" s="100">
        <v>0</v>
      </c>
      <c r="AC23" s="100">
        <v>0</v>
      </c>
      <c r="AD23" s="100">
        <v>0</v>
      </c>
      <c r="AE23" s="100">
        <v>0</v>
      </c>
      <c r="AF23" s="100">
        <v>0</v>
      </c>
      <c r="AG23" s="100">
        <v>1</v>
      </c>
      <c r="AH23" s="100">
        <v>0</v>
      </c>
      <c r="AI23" s="100">
        <v>0</v>
      </c>
      <c r="AJ23" s="100">
        <v>0</v>
      </c>
      <c r="AK23" s="100">
        <v>0</v>
      </c>
      <c r="AL23" s="100">
        <v>0</v>
      </c>
      <c r="AM23" s="100">
        <v>0</v>
      </c>
      <c r="AN23" s="100">
        <v>0</v>
      </c>
      <c r="AO23" s="100">
        <v>0</v>
      </c>
      <c r="AP23" s="100">
        <v>0</v>
      </c>
      <c r="AQ23" s="100">
        <v>0</v>
      </c>
      <c r="AR23" s="100">
        <v>0</v>
      </c>
      <c r="AS23" s="100">
        <v>0</v>
      </c>
      <c r="AT23" s="100">
        <v>0</v>
      </c>
      <c r="AU23" s="100">
        <v>0</v>
      </c>
      <c r="AV23" s="100">
        <v>0</v>
      </c>
      <c r="AW23" s="102">
        <f t="shared" si="0"/>
        <v>5</v>
      </c>
    </row>
    <row r="24" spans="1:49" x14ac:dyDescent="0.3">
      <c r="A24" s="100" t="s">
        <v>378</v>
      </c>
      <c r="B24" s="109">
        <v>43.713092000000003</v>
      </c>
      <c r="C24" s="109">
        <v>-79.515598999999995</v>
      </c>
      <c r="D24" s="156">
        <v>7.7894790881923477</v>
      </c>
      <c r="E24" s="109" t="s">
        <v>417</v>
      </c>
      <c r="F24" s="105">
        <v>3</v>
      </c>
      <c r="G24" s="100">
        <v>0</v>
      </c>
      <c r="H24" s="100">
        <v>0</v>
      </c>
      <c r="I24" s="100">
        <v>0</v>
      </c>
      <c r="J24" s="100">
        <v>2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  <c r="R24" s="100">
        <v>0</v>
      </c>
      <c r="S24" s="100">
        <v>1</v>
      </c>
      <c r="T24" s="100">
        <v>0</v>
      </c>
      <c r="U24" s="100">
        <v>0</v>
      </c>
      <c r="V24" s="100">
        <v>0</v>
      </c>
      <c r="W24" s="100">
        <v>0</v>
      </c>
      <c r="X24" s="100">
        <v>0</v>
      </c>
      <c r="Y24" s="100">
        <v>0</v>
      </c>
      <c r="Z24" s="100">
        <v>0</v>
      </c>
      <c r="AA24" s="100">
        <v>0</v>
      </c>
      <c r="AB24" s="100">
        <v>0</v>
      </c>
      <c r="AC24" s="100">
        <v>0</v>
      </c>
      <c r="AD24" s="100">
        <v>0</v>
      </c>
      <c r="AE24" s="100">
        <v>0</v>
      </c>
      <c r="AF24" s="100">
        <v>0</v>
      </c>
      <c r="AG24" s="100">
        <v>0</v>
      </c>
      <c r="AH24" s="100">
        <v>0</v>
      </c>
      <c r="AI24" s="100">
        <v>0</v>
      </c>
      <c r="AJ24" s="100">
        <v>2</v>
      </c>
      <c r="AK24" s="100">
        <v>0</v>
      </c>
      <c r="AL24" s="100">
        <v>0</v>
      </c>
      <c r="AM24" s="100">
        <v>1</v>
      </c>
      <c r="AN24" s="100">
        <v>0</v>
      </c>
      <c r="AO24" s="100">
        <v>0</v>
      </c>
      <c r="AP24" s="100">
        <v>0</v>
      </c>
      <c r="AQ24" s="100">
        <v>0</v>
      </c>
      <c r="AR24" s="100">
        <v>0</v>
      </c>
      <c r="AS24" s="100">
        <v>2</v>
      </c>
      <c r="AT24" s="100">
        <v>0</v>
      </c>
      <c r="AU24" s="100">
        <v>0</v>
      </c>
      <c r="AV24" s="100">
        <v>0</v>
      </c>
      <c r="AW24" s="102">
        <f t="shared" si="0"/>
        <v>8</v>
      </c>
    </row>
    <row r="25" spans="1:49" x14ac:dyDescent="0.3">
      <c r="A25" s="100" t="s">
        <v>379</v>
      </c>
      <c r="B25" s="109">
        <v>43.358911999999997</v>
      </c>
      <c r="C25" s="109">
        <v>-80.043032999999994</v>
      </c>
      <c r="D25" s="156">
        <v>39.028505357466301</v>
      </c>
      <c r="E25" s="109" t="s">
        <v>416</v>
      </c>
      <c r="F25" s="105">
        <v>3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  <c r="R25" s="100">
        <v>0</v>
      </c>
      <c r="S25" s="100">
        <v>0</v>
      </c>
      <c r="T25" s="100">
        <v>0</v>
      </c>
      <c r="U25" s="100">
        <v>0</v>
      </c>
      <c r="V25" s="100">
        <v>0</v>
      </c>
      <c r="W25" s="100">
        <v>0</v>
      </c>
      <c r="X25" s="100">
        <v>0</v>
      </c>
      <c r="Y25" s="100">
        <v>0</v>
      </c>
      <c r="Z25" s="100">
        <v>4</v>
      </c>
      <c r="AA25" s="100">
        <v>0</v>
      </c>
      <c r="AB25" s="100">
        <v>0</v>
      </c>
      <c r="AC25" s="100">
        <v>0</v>
      </c>
      <c r="AD25" s="100">
        <v>0</v>
      </c>
      <c r="AE25" s="100">
        <v>0</v>
      </c>
      <c r="AF25" s="100">
        <v>0</v>
      </c>
      <c r="AG25" s="100">
        <v>0</v>
      </c>
      <c r="AH25" s="100">
        <v>0</v>
      </c>
      <c r="AI25" s="100">
        <v>0</v>
      </c>
      <c r="AJ25" s="100">
        <v>0</v>
      </c>
      <c r="AK25" s="100">
        <v>0</v>
      </c>
      <c r="AL25" s="100">
        <v>0</v>
      </c>
      <c r="AM25" s="100">
        <v>0</v>
      </c>
      <c r="AN25" s="100">
        <v>0</v>
      </c>
      <c r="AO25" s="100">
        <v>1</v>
      </c>
      <c r="AP25" s="100">
        <v>0</v>
      </c>
      <c r="AQ25" s="100">
        <v>0</v>
      </c>
      <c r="AR25" s="100">
        <v>0</v>
      </c>
      <c r="AS25" s="100">
        <v>0</v>
      </c>
      <c r="AT25" s="100">
        <v>0</v>
      </c>
      <c r="AU25" s="100">
        <v>0</v>
      </c>
      <c r="AV25" s="100">
        <v>0</v>
      </c>
      <c r="AW25" s="102">
        <f t="shared" si="0"/>
        <v>5</v>
      </c>
    </row>
    <row r="26" spans="1:49" x14ac:dyDescent="0.3">
      <c r="A26" s="100" t="s">
        <v>380</v>
      </c>
      <c r="B26" s="109">
        <v>43.357422</v>
      </c>
      <c r="C26" s="109">
        <v>-80.052571999999998</v>
      </c>
      <c r="D26" s="156">
        <v>39.489793800478559</v>
      </c>
      <c r="E26" s="109" t="s">
        <v>416</v>
      </c>
      <c r="F26" s="105">
        <v>3</v>
      </c>
      <c r="G26" s="100">
        <v>0</v>
      </c>
      <c r="H26" s="100">
        <v>0</v>
      </c>
      <c r="I26" s="100">
        <v>0</v>
      </c>
      <c r="J26" s="100">
        <v>0</v>
      </c>
      <c r="K26" s="100">
        <v>0</v>
      </c>
      <c r="L26" s="100">
        <v>0</v>
      </c>
      <c r="M26" s="100">
        <v>0</v>
      </c>
      <c r="N26" s="100">
        <v>0</v>
      </c>
      <c r="O26" s="100">
        <v>0</v>
      </c>
      <c r="P26" s="100">
        <v>0</v>
      </c>
      <c r="Q26" s="100">
        <v>0</v>
      </c>
      <c r="R26" s="100">
        <v>0</v>
      </c>
      <c r="S26" s="100">
        <v>0</v>
      </c>
      <c r="T26" s="100">
        <v>0</v>
      </c>
      <c r="U26" s="100">
        <v>0</v>
      </c>
      <c r="V26" s="100">
        <v>0</v>
      </c>
      <c r="W26" s="100">
        <v>0</v>
      </c>
      <c r="X26" s="100">
        <v>0</v>
      </c>
      <c r="Y26" s="100">
        <v>0</v>
      </c>
      <c r="Z26" s="100">
        <v>17</v>
      </c>
      <c r="AA26" s="100">
        <v>0</v>
      </c>
      <c r="AB26" s="100">
        <v>0</v>
      </c>
      <c r="AC26" s="100">
        <v>0</v>
      </c>
      <c r="AD26" s="100">
        <v>0</v>
      </c>
      <c r="AE26" s="100">
        <v>0</v>
      </c>
      <c r="AF26" s="100">
        <v>0</v>
      </c>
      <c r="AG26" s="100">
        <v>0</v>
      </c>
      <c r="AH26" s="100">
        <v>0</v>
      </c>
      <c r="AI26" s="100">
        <v>0</v>
      </c>
      <c r="AJ26" s="100">
        <v>1</v>
      </c>
      <c r="AK26" s="100">
        <v>0</v>
      </c>
      <c r="AL26" s="100">
        <v>0</v>
      </c>
      <c r="AM26" s="100">
        <v>0</v>
      </c>
      <c r="AN26" s="100">
        <v>0</v>
      </c>
      <c r="AO26" s="100">
        <v>0</v>
      </c>
      <c r="AP26" s="100">
        <v>0</v>
      </c>
      <c r="AQ26" s="100">
        <v>0</v>
      </c>
      <c r="AR26" s="100">
        <v>0</v>
      </c>
      <c r="AS26" s="100">
        <v>0</v>
      </c>
      <c r="AT26" s="100">
        <v>0</v>
      </c>
      <c r="AU26" s="100">
        <v>0</v>
      </c>
      <c r="AV26" s="100">
        <v>0</v>
      </c>
      <c r="AW26" s="102">
        <f t="shared" si="0"/>
        <v>18</v>
      </c>
    </row>
    <row r="27" spans="1:49" x14ac:dyDescent="0.3">
      <c r="A27" s="100" t="s">
        <v>381</v>
      </c>
      <c r="B27" s="109">
        <v>43.349550999999998</v>
      </c>
      <c r="C27" s="109">
        <v>-80.098406999999995</v>
      </c>
      <c r="D27" s="156">
        <v>41.740484523883964</v>
      </c>
      <c r="E27" s="109" t="s">
        <v>416</v>
      </c>
      <c r="F27" s="105">
        <v>2</v>
      </c>
      <c r="G27" s="100">
        <v>0</v>
      </c>
      <c r="H27" s="100">
        <v>0</v>
      </c>
      <c r="I27" s="100">
        <v>0</v>
      </c>
      <c r="J27" s="100">
        <v>0</v>
      </c>
      <c r="K27" s="100">
        <v>0</v>
      </c>
      <c r="L27" s="100">
        <v>0</v>
      </c>
      <c r="M27" s="100">
        <v>0</v>
      </c>
      <c r="N27" s="100">
        <v>0</v>
      </c>
      <c r="O27" s="100">
        <v>0</v>
      </c>
      <c r="P27" s="100">
        <v>0</v>
      </c>
      <c r="Q27" s="100">
        <v>0</v>
      </c>
      <c r="R27" s="100">
        <v>0</v>
      </c>
      <c r="S27" s="100">
        <v>0</v>
      </c>
      <c r="T27" s="100">
        <v>0</v>
      </c>
      <c r="U27" s="100">
        <v>0</v>
      </c>
      <c r="V27" s="100">
        <v>0</v>
      </c>
      <c r="W27" s="100">
        <v>0</v>
      </c>
      <c r="X27" s="100">
        <v>0</v>
      </c>
      <c r="Y27" s="100">
        <v>0</v>
      </c>
      <c r="Z27" s="100">
        <v>0</v>
      </c>
      <c r="AA27" s="100">
        <v>1</v>
      </c>
      <c r="AB27" s="100">
        <v>0</v>
      </c>
      <c r="AC27" s="100">
        <v>0</v>
      </c>
      <c r="AD27" s="100">
        <v>0</v>
      </c>
      <c r="AE27" s="100">
        <v>0</v>
      </c>
      <c r="AF27" s="100">
        <v>0</v>
      </c>
      <c r="AG27" s="100">
        <v>0</v>
      </c>
      <c r="AH27" s="100">
        <v>0</v>
      </c>
      <c r="AI27" s="100">
        <v>0</v>
      </c>
      <c r="AJ27" s="100">
        <v>0</v>
      </c>
      <c r="AK27" s="100">
        <v>0</v>
      </c>
      <c r="AL27" s="100">
        <v>0</v>
      </c>
      <c r="AM27" s="100">
        <v>0</v>
      </c>
      <c r="AN27" s="100">
        <v>0</v>
      </c>
      <c r="AO27" s="100">
        <v>0</v>
      </c>
      <c r="AP27" s="100">
        <v>0</v>
      </c>
      <c r="AQ27" s="100">
        <v>0</v>
      </c>
      <c r="AR27" s="100">
        <v>0</v>
      </c>
      <c r="AS27" s="100">
        <v>6</v>
      </c>
      <c r="AT27" s="100">
        <v>0</v>
      </c>
      <c r="AU27" s="100">
        <v>0</v>
      </c>
      <c r="AV27" s="100">
        <v>0</v>
      </c>
      <c r="AW27" s="102">
        <f t="shared" si="0"/>
        <v>7</v>
      </c>
    </row>
    <row r="28" spans="1:49" x14ac:dyDescent="0.3">
      <c r="A28" s="100" t="s">
        <v>382</v>
      </c>
      <c r="B28" s="109">
        <v>43.321018000000002</v>
      </c>
      <c r="C28" s="109">
        <v>-80.049312999999998</v>
      </c>
      <c r="D28" s="156">
        <v>40.735362961623842</v>
      </c>
      <c r="E28" s="109" t="s">
        <v>416</v>
      </c>
      <c r="F28" s="105">
        <v>3</v>
      </c>
      <c r="G28" s="100">
        <v>0</v>
      </c>
      <c r="H28" s="100">
        <v>0</v>
      </c>
      <c r="I28" s="100">
        <v>0</v>
      </c>
      <c r="J28" s="100">
        <v>0</v>
      </c>
      <c r="K28" s="100">
        <v>0</v>
      </c>
      <c r="L28" s="100">
        <v>0</v>
      </c>
      <c r="M28" s="100">
        <v>1</v>
      </c>
      <c r="N28" s="100">
        <v>0</v>
      </c>
      <c r="O28" s="100">
        <v>0</v>
      </c>
      <c r="P28" s="100">
        <v>0</v>
      </c>
      <c r="Q28" s="100">
        <v>0</v>
      </c>
      <c r="R28" s="100">
        <v>0</v>
      </c>
      <c r="S28" s="100">
        <v>0</v>
      </c>
      <c r="T28" s="100">
        <v>0</v>
      </c>
      <c r="U28" s="100">
        <v>0</v>
      </c>
      <c r="V28" s="100">
        <v>0</v>
      </c>
      <c r="W28" s="100">
        <v>0</v>
      </c>
      <c r="X28" s="100">
        <v>0</v>
      </c>
      <c r="Y28" s="100">
        <v>0</v>
      </c>
      <c r="Z28" s="100">
        <v>2</v>
      </c>
      <c r="AA28" s="100">
        <v>0</v>
      </c>
      <c r="AB28" s="100">
        <v>0</v>
      </c>
      <c r="AC28" s="100">
        <v>0</v>
      </c>
      <c r="AD28" s="100">
        <v>0</v>
      </c>
      <c r="AE28" s="100">
        <v>0</v>
      </c>
      <c r="AF28" s="100">
        <v>0</v>
      </c>
      <c r="AG28" s="100">
        <v>2</v>
      </c>
      <c r="AH28" s="100">
        <v>0</v>
      </c>
      <c r="AI28" s="100">
        <v>0</v>
      </c>
      <c r="AJ28" s="100">
        <v>0</v>
      </c>
      <c r="AK28" s="100">
        <v>0</v>
      </c>
      <c r="AL28" s="100">
        <v>0</v>
      </c>
      <c r="AM28" s="100">
        <v>0</v>
      </c>
      <c r="AN28" s="100">
        <v>0</v>
      </c>
      <c r="AO28" s="100">
        <v>0</v>
      </c>
      <c r="AP28" s="100">
        <v>0</v>
      </c>
      <c r="AQ28" s="100">
        <v>0</v>
      </c>
      <c r="AR28" s="100">
        <v>0</v>
      </c>
      <c r="AS28" s="100">
        <v>0</v>
      </c>
      <c r="AT28" s="100">
        <v>0</v>
      </c>
      <c r="AU28" s="100">
        <v>0</v>
      </c>
      <c r="AV28" s="100">
        <v>0</v>
      </c>
      <c r="AW28" s="102">
        <f t="shared" si="0"/>
        <v>5</v>
      </c>
    </row>
    <row r="29" spans="1:49" x14ac:dyDescent="0.3">
      <c r="A29" s="100" t="s">
        <v>383</v>
      </c>
      <c r="B29" s="109">
        <v>43.702157999999997</v>
      </c>
      <c r="C29" s="109">
        <v>-79.543736999999993</v>
      </c>
      <c r="D29" s="156">
        <v>8.7311529827639554</v>
      </c>
      <c r="E29" s="109" t="s">
        <v>417</v>
      </c>
      <c r="F29" s="105">
        <v>3</v>
      </c>
      <c r="G29" s="100">
        <v>0</v>
      </c>
      <c r="H29" s="100">
        <v>0</v>
      </c>
      <c r="I29" s="100">
        <v>0</v>
      </c>
      <c r="J29" s="100">
        <v>0</v>
      </c>
      <c r="K29" s="100">
        <v>0</v>
      </c>
      <c r="L29" s="100">
        <v>0</v>
      </c>
      <c r="M29" s="100">
        <v>0</v>
      </c>
      <c r="N29" s="100">
        <v>0</v>
      </c>
      <c r="O29" s="100">
        <v>0</v>
      </c>
      <c r="P29" s="100">
        <v>0</v>
      </c>
      <c r="Q29" s="100">
        <v>0</v>
      </c>
      <c r="R29" s="100">
        <v>0</v>
      </c>
      <c r="S29" s="100">
        <v>0</v>
      </c>
      <c r="T29" s="100">
        <v>0</v>
      </c>
      <c r="U29" s="100">
        <v>0</v>
      </c>
      <c r="V29" s="100">
        <v>0</v>
      </c>
      <c r="W29" s="100">
        <v>1</v>
      </c>
      <c r="X29" s="100">
        <v>0</v>
      </c>
      <c r="Y29" s="100">
        <v>0</v>
      </c>
      <c r="Z29" s="100">
        <v>1</v>
      </c>
      <c r="AA29" s="100">
        <v>0</v>
      </c>
      <c r="AB29" s="100">
        <v>0</v>
      </c>
      <c r="AC29" s="100">
        <v>0</v>
      </c>
      <c r="AD29" s="100">
        <v>0</v>
      </c>
      <c r="AE29" s="100">
        <v>0</v>
      </c>
      <c r="AF29" s="100">
        <v>0</v>
      </c>
      <c r="AG29" s="100">
        <v>0</v>
      </c>
      <c r="AH29" s="100">
        <v>0</v>
      </c>
      <c r="AI29" s="100">
        <v>0</v>
      </c>
      <c r="AJ29" s="100">
        <v>0</v>
      </c>
      <c r="AK29" s="100">
        <v>0</v>
      </c>
      <c r="AL29" s="100">
        <v>0</v>
      </c>
      <c r="AM29" s="100">
        <v>0</v>
      </c>
      <c r="AN29" s="100">
        <v>0</v>
      </c>
      <c r="AO29" s="100">
        <v>0</v>
      </c>
      <c r="AP29" s="100">
        <v>0</v>
      </c>
      <c r="AQ29" s="100">
        <v>0</v>
      </c>
      <c r="AR29" s="100">
        <v>0</v>
      </c>
      <c r="AS29" s="100">
        <v>0</v>
      </c>
      <c r="AT29" s="100">
        <v>0</v>
      </c>
      <c r="AU29" s="100">
        <v>0</v>
      </c>
      <c r="AV29" s="100">
        <v>0</v>
      </c>
      <c r="AW29" s="102">
        <f t="shared" si="0"/>
        <v>2</v>
      </c>
    </row>
    <row r="30" spans="1:49" x14ac:dyDescent="0.3">
      <c r="A30" s="100" t="s">
        <v>384</v>
      </c>
      <c r="B30" s="109">
        <v>43.701031999999998</v>
      </c>
      <c r="C30" s="109">
        <v>-79.549473000000006</v>
      </c>
      <c r="D30" s="156">
        <v>8.9718560697484691</v>
      </c>
      <c r="E30" s="109" t="s">
        <v>417</v>
      </c>
      <c r="F30" s="105">
        <v>3</v>
      </c>
      <c r="G30" s="100">
        <v>0</v>
      </c>
      <c r="H30" s="100">
        <v>0</v>
      </c>
      <c r="I30" s="100">
        <v>0</v>
      </c>
      <c r="J30" s="100">
        <v>0</v>
      </c>
      <c r="K30" s="100">
        <v>0</v>
      </c>
      <c r="L30" s="100">
        <v>0</v>
      </c>
      <c r="M30" s="100">
        <v>0</v>
      </c>
      <c r="N30" s="100">
        <v>0</v>
      </c>
      <c r="O30" s="100">
        <v>0</v>
      </c>
      <c r="P30" s="100">
        <v>0</v>
      </c>
      <c r="Q30" s="100">
        <v>0</v>
      </c>
      <c r="R30" s="100">
        <v>0</v>
      </c>
      <c r="S30" s="100">
        <v>0</v>
      </c>
      <c r="T30" s="100">
        <v>0</v>
      </c>
      <c r="U30" s="100">
        <v>0</v>
      </c>
      <c r="V30" s="100">
        <v>0</v>
      </c>
      <c r="W30" s="100">
        <v>2</v>
      </c>
      <c r="X30" s="100">
        <v>0</v>
      </c>
      <c r="Y30" s="100">
        <v>0</v>
      </c>
      <c r="Z30" s="100">
        <v>0</v>
      </c>
      <c r="AA30" s="100">
        <v>0</v>
      </c>
      <c r="AB30" s="100">
        <v>0</v>
      </c>
      <c r="AC30" s="100">
        <v>0</v>
      </c>
      <c r="AD30" s="100">
        <v>0</v>
      </c>
      <c r="AE30" s="100">
        <v>0</v>
      </c>
      <c r="AF30" s="100">
        <v>0</v>
      </c>
      <c r="AG30" s="100">
        <v>0</v>
      </c>
      <c r="AH30" s="100">
        <v>0</v>
      </c>
      <c r="AI30" s="100">
        <v>0</v>
      </c>
      <c r="AJ30" s="100">
        <v>5</v>
      </c>
      <c r="AK30" s="100">
        <v>0</v>
      </c>
      <c r="AL30" s="100">
        <v>0</v>
      </c>
      <c r="AM30" s="100">
        <v>0</v>
      </c>
      <c r="AN30" s="100">
        <v>0</v>
      </c>
      <c r="AO30" s="100">
        <v>0</v>
      </c>
      <c r="AP30" s="100">
        <v>0</v>
      </c>
      <c r="AQ30" s="100">
        <v>0</v>
      </c>
      <c r="AR30" s="100">
        <v>0</v>
      </c>
      <c r="AS30" s="100">
        <v>0</v>
      </c>
      <c r="AT30" s="100">
        <v>0</v>
      </c>
      <c r="AU30" s="100">
        <v>0</v>
      </c>
      <c r="AV30" s="100">
        <v>0</v>
      </c>
      <c r="AW30" s="102">
        <f t="shared" si="0"/>
        <v>7</v>
      </c>
    </row>
    <row r="31" spans="1:49" x14ac:dyDescent="0.3">
      <c r="A31" s="100" t="s">
        <v>385</v>
      </c>
      <c r="B31" s="109">
        <v>43.701431999999997</v>
      </c>
      <c r="C31" s="109">
        <v>-79.562510000000003</v>
      </c>
      <c r="D31" s="156">
        <v>9.5950252462272481</v>
      </c>
      <c r="E31" s="109" t="s">
        <v>417</v>
      </c>
      <c r="F31" s="105">
        <v>3</v>
      </c>
      <c r="G31" s="100">
        <v>0</v>
      </c>
      <c r="H31" s="100">
        <v>0</v>
      </c>
      <c r="I31" s="100">
        <v>0</v>
      </c>
      <c r="J31" s="100">
        <v>0</v>
      </c>
      <c r="K31" s="100">
        <v>0</v>
      </c>
      <c r="L31" s="100">
        <v>0</v>
      </c>
      <c r="M31" s="100">
        <v>0</v>
      </c>
      <c r="N31" s="100">
        <v>0</v>
      </c>
      <c r="O31" s="100">
        <v>1</v>
      </c>
      <c r="P31" s="100">
        <v>0</v>
      </c>
      <c r="Q31" s="100">
        <v>0</v>
      </c>
      <c r="R31" s="100">
        <v>0</v>
      </c>
      <c r="S31" s="100">
        <v>0</v>
      </c>
      <c r="T31" s="100">
        <v>0</v>
      </c>
      <c r="U31" s="100">
        <v>0</v>
      </c>
      <c r="V31" s="100">
        <v>0</v>
      </c>
      <c r="W31" s="100">
        <v>0</v>
      </c>
      <c r="X31" s="100">
        <v>0</v>
      </c>
      <c r="Y31" s="100">
        <v>0</v>
      </c>
      <c r="Z31" s="100">
        <v>0</v>
      </c>
      <c r="AA31" s="100">
        <v>0</v>
      </c>
      <c r="AB31" s="100">
        <v>0</v>
      </c>
      <c r="AC31" s="100">
        <v>0</v>
      </c>
      <c r="AD31" s="100">
        <v>0</v>
      </c>
      <c r="AE31" s="100">
        <v>0</v>
      </c>
      <c r="AF31" s="100">
        <v>0</v>
      </c>
      <c r="AG31" s="100">
        <v>0</v>
      </c>
      <c r="AH31" s="100">
        <v>0</v>
      </c>
      <c r="AI31" s="100">
        <v>0</v>
      </c>
      <c r="AJ31" s="100">
        <v>1</v>
      </c>
      <c r="AK31" s="100">
        <v>0</v>
      </c>
      <c r="AL31" s="100">
        <v>1</v>
      </c>
      <c r="AM31" s="100">
        <v>0</v>
      </c>
      <c r="AN31" s="100">
        <v>0</v>
      </c>
      <c r="AO31" s="100">
        <v>0</v>
      </c>
      <c r="AP31" s="100">
        <v>2</v>
      </c>
      <c r="AQ31" s="100">
        <v>1</v>
      </c>
      <c r="AR31" s="100">
        <v>0</v>
      </c>
      <c r="AS31" s="100">
        <v>0</v>
      </c>
      <c r="AT31" s="100">
        <v>0</v>
      </c>
      <c r="AU31" s="100">
        <v>0</v>
      </c>
      <c r="AV31" s="100">
        <v>0</v>
      </c>
      <c r="AW31" s="102">
        <f t="shared" si="0"/>
        <v>6</v>
      </c>
    </row>
    <row r="32" spans="1:49" x14ac:dyDescent="0.3">
      <c r="A32" s="100" t="s">
        <v>386</v>
      </c>
      <c r="B32" s="109">
        <v>43.690086000000001</v>
      </c>
      <c r="C32" s="109">
        <v>-79.572325000000006</v>
      </c>
      <c r="D32" s="156">
        <v>9.8464345371816666</v>
      </c>
      <c r="E32" s="109" t="s">
        <v>417</v>
      </c>
      <c r="F32" s="105">
        <v>3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  <c r="R32" s="100">
        <v>0</v>
      </c>
      <c r="S32" s="100">
        <v>0</v>
      </c>
      <c r="T32" s="100">
        <v>0</v>
      </c>
      <c r="U32" s="100">
        <v>0</v>
      </c>
      <c r="V32" s="100">
        <v>0</v>
      </c>
      <c r="W32" s="100">
        <v>0</v>
      </c>
      <c r="X32" s="100">
        <v>0</v>
      </c>
      <c r="Y32" s="100">
        <v>0</v>
      </c>
      <c r="Z32" s="100">
        <v>0</v>
      </c>
      <c r="AA32" s="100">
        <v>0</v>
      </c>
      <c r="AB32" s="100">
        <v>0</v>
      </c>
      <c r="AC32" s="100">
        <v>0</v>
      </c>
      <c r="AD32" s="100">
        <v>0</v>
      </c>
      <c r="AE32" s="100">
        <v>0</v>
      </c>
      <c r="AF32" s="100">
        <v>0</v>
      </c>
      <c r="AG32" s="100">
        <v>0</v>
      </c>
      <c r="AH32" s="100">
        <v>0</v>
      </c>
      <c r="AI32" s="100">
        <v>0</v>
      </c>
      <c r="AJ32" s="100">
        <v>0</v>
      </c>
      <c r="AK32" s="100">
        <v>0</v>
      </c>
      <c r="AL32" s="100">
        <v>0</v>
      </c>
      <c r="AM32" s="100">
        <v>0</v>
      </c>
      <c r="AN32" s="100">
        <v>0</v>
      </c>
      <c r="AO32" s="100">
        <v>0</v>
      </c>
      <c r="AP32" s="100">
        <v>0</v>
      </c>
      <c r="AQ32" s="100">
        <v>0</v>
      </c>
      <c r="AR32" s="100">
        <v>0</v>
      </c>
      <c r="AS32" s="100">
        <v>0</v>
      </c>
      <c r="AT32" s="100">
        <v>0</v>
      </c>
      <c r="AU32" s="100">
        <v>0</v>
      </c>
      <c r="AV32" s="100">
        <v>0</v>
      </c>
      <c r="AW32" s="102">
        <f t="shared" si="0"/>
        <v>0</v>
      </c>
    </row>
    <row r="33" spans="1:49" x14ac:dyDescent="0.3">
      <c r="A33" s="100" t="s">
        <v>387</v>
      </c>
      <c r="B33" s="109">
        <v>43.675131</v>
      </c>
      <c r="C33" s="109">
        <v>-79.571574999999996</v>
      </c>
      <c r="D33" s="156">
        <v>9.6180329509526974</v>
      </c>
      <c r="E33" s="109" t="s">
        <v>417</v>
      </c>
      <c r="F33" s="105">
        <v>2</v>
      </c>
      <c r="G33" s="100">
        <v>0</v>
      </c>
      <c r="H33" s="100">
        <v>0</v>
      </c>
      <c r="I33" s="100">
        <v>0</v>
      </c>
      <c r="J33" s="100">
        <v>0</v>
      </c>
      <c r="K33" s="100">
        <v>0</v>
      </c>
      <c r="L33" s="100">
        <v>0</v>
      </c>
      <c r="M33" s="100">
        <v>0</v>
      </c>
      <c r="N33" s="100">
        <v>0</v>
      </c>
      <c r="O33" s="100">
        <v>0</v>
      </c>
      <c r="P33" s="100">
        <v>0</v>
      </c>
      <c r="Q33" s="100">
        <v>0</v>
      </c>
      <c r="R33" s="100">
        <v>0</v>
      </c>
      <c r="S33" s="100">
        <v>0</v>
      </c>
      <c r="T33" s="100">
        <v>0</v>
      </c>
      <c r="U33" s="100">
        <v>0</v>
      </c>
      <c r="V33" s="100">
        <v>0</v>
      </c>
      <c r="W33" s="100">
        <v>0</v>
      </c>
      <c r="X33" s="100">
        <v>0</v>
      </c>
      <c r="Y33" s="100">
        <v>0</v>
      </c>
      <c r="Z33" s="100">
        <v>0</v>
      </c>
      <c r="AA33" s="100">
        <v>0</v>
      </c>
      <c r="AB33" s="100">
        <v>0</v>
      </c>
      <c r="AC33" s="100">
        <v>0</v>
      </c>
      <c r="AD33" s="100">
        <v>0</v>
      </c>
      <c r="AE33" s="100">
        <v>0</v>
      </c>
      <c r="AF33" s="100">
        <v>0</v>
      </c>
      <c r="AG33" s="100">
        <v>0</v>
      </c>
      <c r="AH33" s="100">
        <v>0</v>
      </c>
      <c r="AI33" s="100">
        <v>0</v>
      </c>
      <c r="AJ33" s="100">
        <v>0</v>
      </c>
      <c r="AK33" s="100">
        <v>0</v>
      </c>
      <c r="AL33" s="100">
        <v>0</v>
      </c>
      <c r="AM33" s="100">
        <v>0</v>
      </c>
      <c r="AN33" s="100">
        <v>0</v>
      </c>
      <c r="AO33" s="100">
        <v>0</v>
      </c>
      <c r="AP33" s="100">
        <v>0</v>
      </c>
      <c r="AQ33" s="100">
        <v>0</v>
      </c>
      <c r="AR33" s="100">
        <v>0</v>
      </c>
      <c r="AS33" s="100">
        <v>0</v>
      </c>
      <c r="AT33" s="100">
        <v>0</v>
      </c>
      <c r="AU33" s="100">
        <v>0</v>
      </c>
      <c r="AV33" s="100">
        <v>0</v>
      </c>
      <c r="AW33" s="102">
        <f t="shared" si="0"/>
        <v>0</v>
      </c>
    </row>
    <row r="34" spans="1:49" x14ac:dyDescent="0.3">
      <c r="A34" s="100" t="s">
        <v>388</v>
      </c>
      <c r="B34" s="109">
        <v>43.675131</v>
      </c>
      <c r="C34" s="109">
        <v>-79.571574999999996</v>
      </c>
      <c r="D34" s="156">
        <v>9.6180329509526974</v>
      </c>
      <c r="E34" s="109" t="s">
        <v>417</v>
      </c>
      <c r="F34" s="105">
        <v>3</v>
      </c>
      <c r="G34" s="100">
        <v>0</v>
      </c>
      <c r="H34" s="100">
        <v>0</v>
      </c>
      <c r="I34" s="100">
        <v>0</v>
      </c>
      <c r="J34" s="100">
        <v>0</v>
      </c>
      <c r="K34" s="100">
        <v>0</v>
      </c>
      <c r="L34" s="100">
        <v>0</v>
      </c>
      <c r="M34" s="100">
        <v>0</v>
      </c>
      <c r="N34" s="100">
        <v>0</v>
      </c>
      <c r="O34" s="100">
        <v>0</v>
      </c>
      <c r="P34" s="100">
        <v>0</v>
      </c>
      <c r="Q34" s="100">
        <v>0</v>
      </c>
      <c r="R34" s="100">
        <v>0</v>
      </c>
      <c r="S34" s="100">
        <v>0</v>
      </c>
      <c r="T34" s="100">
        <v>0</v>
      </c>
      <c r="U34" s="100">
        <v>0</v>
      </c>
      <c r="V34" s="100">
        <v>0</v>
      </c>
      <c r="W34" s="100">
        <v>0</v>
      </c>
      <c r="X34" s="100">
        <v>0</v>
      </c>
      <c r="Y34" s="100">
        <v>0</v>
      </c>
      <c r="Z34" s="100">
        <v>0</v>
      </c>
      <c r="AA34" s="100">
        <v>0</v>
      </c>
      <c r="AB34" s="100">
        <v>0</v>
      </c>
      <c r="AC34" s="100">
        <v>0</v>
      </c>
      <c r="AD34" s="100">
        <v>0</v>
      </c>
      <c r="AE34" s="100">
        <v>0</v>
      </c>
      <c r="AF34" s="100">
        <v>0</v>
      </c>
      <c r="AG34" s="100">
        <v>0</v>
      </c>
      <c r="AH34" s="100">
        <v>0</v>
      </c>
      <c r="AI34" s="100">
        <v>0</v>
      </c>
      <c r="AJ34" s="100">
        <v>0</v>
      </c>
      <c r="AK34" s="100">
        <v>0</v>
      </c>
      <c r="AL34" s="100">
        <v>0</v>
      </c>
      <c r="AM34" s="100">
        <v>0</v>
      </c>
      <c r="AN34" s="100">
        <v>0</v>
      </c>
      <c r="AO34" s="100">
        <v>0</v>
      </c>
      <c r="AP34" s="100">
        <v>0</v>
      </c>
      <c r="AQ34" s="100">
        <v>0</v>
      </c>
      <c r="AR34" s="100">
        <v>0</v>
      </c>
      <c r="AS34" s="100">
        <v>0</v>
      </c>
      <c r="AT34" s="100">
        <v>0</v>
      </c>
      <c r="AU34" s="100">
        <v>0</v>
      </c>
      <c r="AV34" s="100">
        <v>0</v>
      </c>
      <c r="AW34" s="102">
        <f t="shared" si="0"/>
        <v>0</v>
      </c>
    </row>
    <row r="35" spans="1:49" x14ac:dyDescent="0.3">
      <c r="A35" s="100" t="s">
        <v>389</v>
      </c>
      <c r="B35" s="109">
        <v>43.330041999999999</v>
      </c>
      <c r="C35" s="109">
        <v>-79.995565999999997</v>
      </c>
      <c r="D35" s="156">
        <v>38.176490993876349</v>
      </c>
      <c r="E35" s="109" t="s">
        <v>416</v>
      </c>
      <c r="F35" s="105">
        <v>2</v>
      </c>
      <c r="G35" s="100">
        <v>0</v>
      </c>
      <c r="H35" s="100">
        <v>0</v>
      </c>
      <c r="I35" s="100">
        <v>0</v>
      </c>
      <c r="J35" s="100">
        <v>0</v>
      </c>
      <c r="K35" s="100">
        <v>0</v>
      </c>
      <c r="L35" s="100">
        <v>0</v>
      </c>
      <c r="M35" s="100">
        <v>0</v>
      </c>
      <c r="N35" s="100">
        <v>0</v>
      </c>
      <c r="O35" s="100">
        <v>0</v>
      </c>
      <c r="P35" s="100">
        <v>0</v>
      </c>
      <c r="Q35" s="100">
        <v>0</v>
      </c>
      <c r="R35" s="100">
        <v>0</v>
      </c>
      <c r="S35" s="100">
        <v>0</v>
      </c>
      <c r="T35" s="100">
        <v>0</v>
      </c>
      <c r="U35" s="100">
        <v>0</v>
      </c>
      <c r="V35" s="100">
        <v>0</v>
      </c>
      <c r="W35" s="100">
        <v>0</v>
      </c>
      <c r="X35" s="100">
        <v>0</v>
      </c>
      <c r="Y35" s="100">
        <v>0</v>
      </c>
      <c r="Z35" s="100">
        <v>0</v>
      </c>
      <c r="AA35" s="100">
        <v>0</v>
      </c>
      <c r="AB35" s="100">
        <v>0</v>
      </c>
      <c r="AC35" s="100">
        <v>0</v>
      </c>
      <c r="AD35" s="100">
        <v>0</v>
      </c>
      <c r="AE35" s="100">
        <v>0</v>
      </c>
      <c r="AF35" s="100">
        <v>0</v>
      </c>
      <c r="AG35" s="100">
        <v>0</v>
      </c>
      <c r="AH35" s="100">
        <v>0</v>
      </c>
      <c r="AI35" s="100">
        <v>0</v>
      </c>
      <c r="AJ35" s="100">
        <v>0</v>
      </c>
      <c r="AK35" s="100">
        <v>0</v>
      </c>
      <c r="AL35" s="100">
        <v>0</v>
      </c>
      <c r="AM35" s="100">
        <v>0</v>
      </c>
      <c r="AN35" s="100">
        <v>0</v>
      </c>
      <c r="AO35" s="100">
        <v>0</v>
      </c>
      <c r="AP35" s="100">
        <v>0</v>
      </c>
      <c r="AQ35" s="100">
        <v>0</v>
      </c>
      <c r="AR35" s="100">
        <v>0</v>
      </c>
      <c r="AS35" s="100">
        <v>0</v>
      </c>
      <c r="AT35" s="100">
        <v>0</v>
      </c>
      <c r="AU35" s="100">
        <v>0</v>
      </c>
      <c r="AV35" s="100">
        <v>0</v>
      </c>
      <c r="AW35" s="102">
        <f t="shared" si="0"/>
        <v>0</v>
      </c>
    </row>
    <row r="36" spans="1:49" x14ac:dyDescent="0.3">
      <c r="A36" s="100" t="s">
        <v>390</v>
      </c>
      <c r="B36" s="109">
        <v>43.343046000000001</v>
      </c>
      <c r="C36" s="109">
        <v>-79.959704000000002</v>
      </c>
      <c r="D36" s="156">
        <v>36.194334429129185</v>
      </c>
      <c r="E36" s="109" t="s">
        <v>416</v>
      </c>
      <c r="F36" s="105">
        <v>3</v>
      </c>
      <c r="G36" s="100">
        <v>0</v>
      </c>
      <c r="H36" s="100">
        <v>0</v>
      </c>
      <c r="I36" s="100">
        <v>0</v>
      </c>
      <c r="J36" s="100">
        <v>0</v>
      </c>
      <c r="K36" s="100">
        <v>0</v>
      </c>
      <c r="L36" s="100">
        <v>0</v>
      </c>
      <c r="M36" s="100">
        <v>0</v>
      </c>
      <c r="N36" s="100">
        <v>0</v>
      </c>
      <c r="O36" s="100">
        <v>0</v>
      </c>
      <c r="P36" s="100">
        <v>1</v>
      </c>
      <c r="Q36" s="100">
        <v>0</v>
      </c>
      <c r="R36" s="100">
        <v>0</v>
      </c>
      <c r="S36" s="100">
        <v>0</v>
      </c>
      <c r="T36" s="100">
        <v>0</v>
      </c>
      <c r="U36" s="100">
        <v>0</v>
      </c>
      <c r="V36" s="100">
        <v>0</v>
      </c>
      <c r="W36" s="100">
        <v>0</v>
      </c>
      <c r="X36" s="100">
        <v>0</v>
      </c>
      <c r="Y36" s="100">
        <v>0</v>
      </c>
      <c r="Z36" s="100">
        <v>1</v>
      </c>
      <c r="AA36" s="100">
        <v>0</v>
      </c>
      <c r="AB36" s="100">
        <v>0</v>
      </c>
      <c r="AC36" s="100">
        <v>0</v>
      </c>
      <c r="AD36" s="100">
        <v>0</v>
      </c>
      <c r="AE36" s="100">
        <v>0</v>
      </c>
      <c r="AF36" s="100">
        <v>0</v>
      </c>
      <c r="AG36" s="100">
        <v>0</v>
      </c>
      <c r="AH36" s="100">
        <v>0</v>
      </c>
      <c r="AI36" s="100">
        <v>0</v>
      </c>
      <c r="AJ36" s="100">
        <v>2</v>
      </c>
      <c r="AK36" s="100">
        <v>0</v>
      </c>
      <c r="AL36" s="100">
        <v>0</v>
      </c>
      <c r="AM36" s="100">
        <v>0</v>
      </c>
      <c r="AN36" s="100">
        <v>0</v>
      </c>
      <c r="AO36" s="100">
        <v>0</v>
      </c>
      <c r="AP36" s="100">
        <v>0</v>
      </c>
      <c r="AQ36" s="100">
        <v>0</v>
      </c>
      <c r="AR36" s="100">
        <v>0</v>
      </c>
      <c r="AS36" s="100">
        <v>0</v>
      </c>
      <c r="AT36" s="100">
        <v>0</v>
      </c>
      <c r="AU36" s="100">
        <v>0</v>
      </c>
      <c r="AV36" s="100">
        <v>0</v>
      </c>
      <c r="AW36" s="102">
        <f t="shared" si="0"/>
        <v>4</v>
      </c>
    </row>
    <row r="37" spans="1:49" x14ac:dyDescent="0.3">
      <c r="A37" s="100" t="s">
        <v>391</v>
      </c>
      <c r="B37" s="109">
        <v>43.519441</v>
      </c>
      <c r="C37" s="109">
        <v>-79.750471000000005</v>
      </c>
      <c r="D37" s="156">
        <v>20.773113766565707</v>
      </c>
      <c r="E37" s="109" t="s">
        <v>416</v>
      </c>
      <c r="F37" s="105">
        <v>3</v>
      </c>
      <c r="G37" s="100">
        <v>0</v>
      </c>
      <c r="H37" s="100">
        <v>0</v>
      </c>
      <c r="I37" s="100">
        <v>0</v>
      </c>
      <c r="J37" s="100">
        <v>0</v>
      </c>
      <c r="K37" s="100">
        <v>0</v>
      </c>
      <c r="L37" s="100">
        <v>0</v>
      </c>
      <c r="M37" s="100">
        <v>0</v>
      </c>
      <c r="N37" s="100">
        <v>0</v>
      </c>
      <c r="O37" s="100">
        <v>0</v>
      </c>
      <c r="P37" s="100">
        <v>0</v>
      </c>
      <c r="Q37" s="100">
        <v>0</v>
      </c>
      <c r="R37" s="100">
        <v>0</v>
      </c>
      <c r="S37" s="100">
        <v>0</v>
      </c>
      <c r="T37" s="100">
        <v>0</v>
      </c>
      <c r="U37" s="100">
        <v>0</v>
      </c>
      <c r="V37" s="100">
        <v>0</v>
      </c>
      <c r="W37" s="100">
        <v>0</v>
      </c>
      <c r="X37" s="100">
        <v>0</v>
      </c>
      <c r="Y37" s="100">
        <v>0</v>
      </c>
      <c r="Z37" s="100">
        <v>2</v>
      </c>
      <c r="AA37" s="100">
        <v>0</v>
      </c>
      <c r="AB37" s="100">
        <v>0</v>
      </c>
      <c r="AC37" s="100">
        <v>0</v>
      </c>
      <c r="AD37" s="100">
        <v>0</v>
      </c>
      <c r="AE37" s="100">
        <v>0</v>
      </c>
      <c r="AF37" s="100">
        <v>0</v>
      </c>
      <c r="AG37" s="100">
        <v>0</v>
      </c>
      <c r="AH37" s="100">
        <v>0</v>
      </c>
      <c r="AI37" s="100">
        <v>0</v>
      </c>
      <c r="AJ37" s="100">
        <v>0</v>
      </c>
      <c r="AK37" s="100">
        <v>0</v>
      </c>
      <c r="AL37" s="100">
        <v>0</v>
      </c>
      <c r="AM37" s="100">
        <v>0</v>
      </c>
      <c r="AN37" s="100">
        <v>0</v>
      </c>
      <c r="AO37" s="100">
        <v>0</v>
      </c>
      <c r="AP37" s="100">
        <v>0</v>
      </c>
      <c r="AQ37" s="100">
        <v>0</v>
      </c>
      <c r="AR37" s="100">
        <v>0</v>
      </c>
      <c r="AS37" s="100">
        <v>5</v>
      </c>
      <c r="AT37" s="100">
        <v>0</v>
      </c>
      <c r="AU37" s="100">
        <v>0</v>
      </c>
      <c r="AV37" s="100">
        <v>0</v>
      </c>
      <c r="AW37" s="102">
        <f t="shared" si="0"/>
        <v>7</v>
      </c>
    </row>
    <row r="38" spans="1:49" x14ac:dyDescent="0.3">
      <c r="A38" s="100" t="s">
        <v>392</v>
      </c>
      <c r="B38" s="109">
        <v>43.534939000000001</v>
      </c>
      <c r="C38" s="109">
        <v>-79.732911999999999</v>
      </c>
      <c r="D38" s="156">
        <v>19.508997954505052</v>
      </c>
      <c r="E38" s="109" t="s">
        <v>415</v>
      </c>
      <c r="F38" s="105">
        <v>3</v>
      </c>
      <c r="G38" s="100">
        <v>0</v>
      </c>
      <c r="H38" s="100">
        <v>0</v>
      </c>
      <c r="I38" s="100">
        <v>0</v>
      </c>
      <c r="J38" s="100">
        <v>1</v>
      </c>
      <c r="K38" s="100">
        <v>0</v>
      </c>
      <c r="L38" s="100">
        <v>0</v>
      </c>
      <c r="M38" s="100">
        <v>0</v>
      </c>
      <c r="N38" s="100">
        <v>0</v>
      </c>
      <c r="O38" s="100">
        <v>0</v>
      </c>
      <c r="P38" s="100">
        <v>0</v>
      </c>
      <c r="Q38" s="100">
        <v>0</v>
      </c>
      <c r="R38" s="100">
        <v>0</v>
      </c>
      <c r="S38" s="100">
        <v>0</v>
      </c>
      <c r="T38" s="100">
        <v>0</v>
      </c>
      <c r="U38" s="100">
        <v>0</v>
      </c>
      <c r="V38" s="100">
        <v>0</v>
      </c>
      <c r="W38" s="100">
        <v>0</v>
      </c>
      <c r="X38" s="100">
        <v>0</v>
      </c>
      <c r="Y38" s="100">
        <v>0</v>
      </c>
      <c r="Z38" s="100">
        <v>1</v>
      </c>
      <c r="AA38" s="100">
        <v>0</v>
      </c>
      <c r="AB38" s="100">
        <v>0</v>
      </c>
      <c r="AC38" s="100">
        <v>0</v>
      </c>
      <c r="AD38" s="100">
        <v>0</v>
      </c>
      <c r="AE38" s="100">
        <v>0</v>
      </c>
      <c r="AF38" s="100">
        <v>0</v>
      </c>
      <c r="AG38" s="100">
        <v>0</v>
      </c>
      <c r="AH38" s="100">
        <v>0</v>
      </c>
      <c r="AI38" s="100">
        <v>0</v>
      </c>
      <c r="AJ38" s="100">
        <v>0</v>
      </c>
      <c r="AK38" s="100">
        <v>0</v>
      </c>
      <c r="AL38" s="100">
        <v>0</v>
      </c>
      <c r="AM38" s="100">
        <v>0</v>
      </c>
      <c r="AN38" s="100">
        <v>0</v>
      </c>
      <c r="AO38" s="100">
        <v>0</v>
      </c>
      <c r="AP38" s="100">
        <v>0</v>
      </c>
      <c r="AQ38" s="100">
        <v>0</v>
      </c>
      <c r="AR38" s="100">
        <v>0</v>
      </c>
      <c r="AS38" s="100">
        <v>0</v>
      </c>
      <c r="AT38" s="100">
        <v>0</v>
      </c>
      <c r="AU38" s="100">
        <v>0</v>
      </c>
      <c r="AV38" s="100">
        <v>0</v>
      </c>
      <c r="AW38" s="102">
        <f t="shared" si="0"/>
        <v>2</v>
      </c>
    </row>
    <row r="39" spans="1:49" x14ac:dyDescent="0.3">
      <c r="A39" s="100" t="s">
        <v>393</v>
      </c>
      <c r="B39" s="109">
        <v>43.535065000000003</v>
      </c>
      <c r="C39" s="109">
        <v>-79.721652000000006</v>
      </c>
      <c r="D39" s="156">
        <v>18.997972198905334</v>
      </c>
      <c r="E39" s="109" t="s">
        <v>415</v>
      </c>
      <c r="F39" s="105">
        <v>3</v>
      </c>
      <c r="G39" s="100">
        <v>0</v>
      </c>
      <c r="H39" s="100">
        <v>0</v>
      </c>
      <c r="I39" s="100">
        <v>0</v>
      </c>
      <c r="J39" s="100">
        <v>0</v>
      </c>
      <c r="K39" s="100">
        <v>0</v>
      </c>
      <c r="L39" s="100">
        <v>0</v>
      </c>
      <c r="M39" s="100">
        <v>0</v>
      </c>
      <c r="N39" s="100">
        <v>0</v>
      </c>
      <c r="O39" s="100">
        <v>0</v>
      </c>
      <c r="P39" s="100">
        <v>0</v>
      </c>
      <c r="Q39" s="100">
        <v>0</v>
      </c>
      <c r="R39" s="100">
        <v>0</v>
      </c>
      <c r="S39" s="100">
        <v>0</v>
      </c>
      <c r="T39" s="100">
        <v>0</v>
      </c>
      <c r="U39" s="100">
        <v>0</v>
      </c>
      <c r="V39" s="100">
        <v>0</v>
      </c>
      <c r="W39" s="100">
        <v>0</v>
      </c>
      <c r="X39" s="100">
        <v>0</v>
      </c>
      <c r="Y39" s="100">
        <v>0</v>
      </c>
      <c r="Z39" s="100">
        <v>0</v>
      </c>
      <c r="AA39" s="100">
        <v>0</v>
      </c>
      <c r="AB39" s="100">
        <v>0</v>
      </c>
      <c r="AC39" s="100">
        <v>0</v>
      </c>
      <c r="AD39" s="100">
        <v>0</v>
      </c>
      <c r="AE39" s="100">
        <v>0</v>
      </c>
      <c r="AF39" s="100">
        <v>0</v>
      </c>
      <c r="AG39" s="100">
        <v>0</v>
      </c>
      <c r="AH39" s="100">
        <v>2</v>
      </c>
      <c r="AI39" s="100">
        <v>0</v>
      </c>
      <c r="AJ39" s="100">
        <v>1</v>
      </c>
      <c r="AK39" s="100">
        <v>0</v>
      </c>
      <c r="AL39" s="100">
        <v>0</v>
      </c>
      <c r="AM39" s="100">
        <v>0</v>
      </c>
      <c r="AN39" s="100">
        <v>0</v>
      </c>
      <c r="AO39" s="100">
        <v>0</v>
      </c>
      <c r="AP39" s="100">
        <v>0</v>
      </c>
      <c r="AQ39" s="100">
        <v>0</v>
      </c>
      <c r="AR39" s="100">
        <v>0</v>
      </c>
      <c r="AS39" s="100">
        <v>3</v>
      </c>
      <c r="AT39" s="100">
        <v>0</v>
      </c>
      <c r="AU39" s="100">
        <v>0</v>
      </c>
      <c r="AV39" s="100">
        <v>0</v>
      </c>
      <c r="AW39" s="102">
        <f t="shared" si="0"/>
        <v>6</v>
      </c>
    </row>
    <row r="40" spans="1:49" x14ac:dyDescent="0.3">
      <c r="A40" s="100" t="s">
        <v>394</v>
      </c>
      <c r="B40" s="109">
        <v>43.669676000000003</v>
      </c>
      <c r="C40" s="109">
        <v>-79.422881000000004</v>
      </c>
      <c r="D40" s="156">
        <v>2.2919132492652632</v>
      </c>
      <c r="E40" s="109" t="s">
        <v>415</v>
      </c>
      <c r="F40" s="105">
        <v>3</v>
      </c>
      <c r="G40" s="100">
        <v>0</v>
      </c>
      <c r="H40" s="100">
        <v>0</v>
      </c>
      <c r="I40" s="100">
        <v>0</v>
      </c>
      <c r="J40" s="100">
        <v>0</v>
      </c>
      <c r="K40" s="100">
        <v>0</v>
      </c>
      <c r="L40" s="100">
        <v>0</v>
      </c>
      <c r="M40" s="100">
        <v>0</v>
      </c>
      <c r="N40" s="100">
        <v>0</v>
      </c>
      <c r="O40" s="100">
        <v>0</v>
      </c>
      <c r="P40" s="100">
        <v>0</v>
      </c>
      <c r="Q40" s="100">
        <v>0</v>
      </c>
      <c r="R40" s="100">
        <v>0</v>
      </c>
      <c r="S40" s="100">
        <v>0</v>
      </c>
      <c r="T40" s="100">
        <v>0</v>
      </c>
      <c r="U40" s="100">
        <v>0</v>
      </c>
      <c r="V40" s="100">
        <v>0</v>
      </c>
      <c r="W40" s="100">
        <v>0</v>
      </c>
      <c r="X40" s="100">
        <v>0</v>
      </c>
      <c r="Y40" s="100">
        <v>0</v>
      </c>
      <c r="Z40" s="100">
        <v>1</v>
      </c>
      <c r="AA40" s="100">
        <v>0</v>
      </c>
      <c r="AB40" s="100">
        <v>0</v>
      </c>
      <c r="AC40" s="100">
        <v>0</v>
      </c>
      <c r="AD40" s="100">
        <v>0</v>
      </c>
      <c r="AE40" s="100">
        <v>0</v>
      </c>
      <c r="AF40" s="100">
        <v>0</v>
      </c>
      <c r="AG40" s="100">
        <v>0</v>
      </c>
      <c r="AH40" s="100">
        <v>0</v>
      </c>
      <c r="AI40" s="100">
        <v>0</v>
      </c>
      <c r="AJ40" s="100">
        <v>1</v>
      </c>
      <c r="AK40" s="100">
        <v>0</v>
      </c>
      <c r="AL40" s="100">
        <v>0</v>
      </c>
      <c r="AM40" s="100">
        <v>0</v>
      </c>
      <c r="AN40" s="100">
        <v>0</v>
      </c>
      <c r="AO40" s="100">
        <v>0</v>
      </c>
      <c r="AP40" s="100">
        <v>0</v>
      </c>
      <c r="AQ40" s="100">
        <v>0</v>
      </c>
      <c r="AR40" s="100">
        <v>0</v>
      </c>
      <c r="AS40" s="100">
        <v>0</v>
      </c>
      <c r="AT40" s="100">
        <v>0</v>
      </c>
      <c r="AU40" s="100">
        <v>0</v>
      </c>
      <c r="AV40" s="100">
        <v>0</v>
      </c>
      <c r="AW40" s="102">
        <f t="shared" si="0"/>
        <v>2</v>
      </c>
    </row>
    <row r="41" spans="1:49" x14ac:dyDescent="0.3">
      <c r="A41" s="100" t="s">
        <v>395</v>
      </c>
      <c r="B41" s="109">
        <v>43.680726</v>
      </c>
      <c r="C41" s="109">
        <v>-79.411250999999993</v>
      </c>
      <c r="D41" s="156">
        <v>2.2676667969489746</v>
      </c>
      <c r="E41" s="109" t="s">
        <v>415</v>
      </c>
      <c r="F41" s="105">
        <v>2</v>
      </c>
      <c r="G41" s="100">
        <v>0</v>
      </c>
      <c r="H41" s="100">
        <v>0</v>
      </c>
      <c r="I41" s="100">
        <v>0</v>
      </c>
      <c r="J41" s="100">
        <v>0</v>
      </c>
      <c r="K41" s="100">
        <v>0</v>
      </c>
      <c r="L41" s="100">
        <v>0</v>
      </c>
      <c r="M41" s="100">
        <v>0</v>
      </c>
      <c r="N41" s="100">
        <v>0</v>
      </c>
      <c r="O41" s="100">
        <v>0</v>
      </c>
      <c r="P41" s="100">
        <v>0</v>
      </c>
      <c r="Q41" s="100">
        <v>0</v>
      </c>
      <c r="R41" s="100">
        <v>0</v>
      </c>
      <c r="S41" s="100">
        <v>0</v>
      </c>
      <c r="T41" s="100">
        <v>0</v>
      </c>
      <c r="U41" s="100">
        <v>0</v>
      </c>
      <c r="V41" s="100">
        <v>0</v>
      </c>
      <c r="W41" s="100">
        <v>0</v>
      </c>
      <c r="X41" s="100">
        <v>0</v>
      </c>
      <c r="Y41" s="100">
        <v>0</v>
      </c>
      <c r="Z41" s="100">
        <v>1</v>
      </c>
      <c r="AA41" s="100">
        <v>0</v>
      </c>
      <c r="AB41" s="100">
        <v>0</v>
      </c>
      <c r="AC41" s="100">
        <v>0</v>
      </c>
      <c r="AD41" s="100">
        <v>0</v>
      </c>
      <c r="AE41" s="100">
        <v>0</v>
      </c>
      <c r="AF41" s="100">
        <v>0</v>
      </c>
      <c r="AG41" s="100">
        <v>0</v>
      </c>
      <c r="AH41" s="100">
        <v>0</v>
      </c>
      <c r="AI41" s="100">
        <v>0</v>
      </c>
      <c r="AJ41" s="100">
        <v>0</v>
      </c>
      <c r="AK41" s="100">
        <v>0</v>
      </c>
      <c r="AL41" s="100">
        <v>0</v>
      </c>
      <c r="AM41" s="100">
        <v>0</v>
      </c>
      <c r="AN41" s="100">
        <v>0</v>
      </c>
      <c r="AO41" s="100">
        <v>0</v>
      </c>
      <c r="AP41" s="100">
        <v>0</v>
      </c>
      <c r="AQ41" s="100">
        <v>0</v>
      </c>
      <c r="AR41" s="100">
        <v>0</v>
      </c>
      <c r="AS41" s="100">
        <v>0</v>
      </c>
      <c r="AT41" s="100">
        <v>0</v>
      </c>
      <c r="AU41" s="100">
        <v>0</v>
      </c>
      <c r="AV41" s="100">
        <v>0</v>
      </c>
      <c r="AW41" s="102">
        <f t="shared" si="0"/>
        <v>1</v>
      </c>
    </row>
    <row r="42" spans="1:49" x14ac:dyDescent="0.3">
      <c r="A42" s="100" t="s">
        <v>396</v>
      </c>
      <c r="B42" s="109">
        <v>43.671067999999998</v>
      </c>
      <c r="C42" s="109">
        <v>-79.452408000000005</v>
      </c>
      <c r="D42" s="156">
        <v>3.7162386032683976</v>
      </c>
      <c r="E42" s="109" t="s">
        <v>415</v>
      </c>
      <c r="F42" s="105">
        <v>3</v>
      </c>
      <c r="G42" s="100">
        <v>1</v>
      </c>
      <c r="H42" s="100">
        <v>0</v>
      </c>
      <c r="I42" s="100">
        <v>0</v>
      </c>
      <c r="J42" s="100">
        <v>0</v>
      </c>
      <c r="K42" s="100">
        <v>0</v>
      </c>
      <c r="L42" s="100">
        <v>0</v>
      </c>
      <c r="M42" s="100">
        <v>0</v>
      </c>
      <c r="N42" s="100">
        <v>0</v>
      </c>
      <c r="O42" s="100">
        <v>0</v>
      </c>
      <c r="P42" s="100">
        <v>0</v>
      </c>
      <c r="Q42" s="100">
        <v>0</v>
      </c>
      <c r="R42" s="100">
        <v>0</v>
      </c>
      <c r="S42" s="100">
        <v>0</v>
      </c>
      <c r="T42" s="100">
        <v>0</v>
      </c>
      <c r="U42" s="100">
        <v>0</v>
      </c>
      <c r="V42" s="100">
        <v>0</v>
      </c>
      <c r="W42" s="100">
        <v>0</v>
      </c>
      <c r="X42" s="100">
        <v>0</v>
      </c>
      <c r="Y42" s="100">
        <v>0</v>
      </c>
      <c r="Z42" s="100">
        <v>1</v>
      </c>
      <c r="AA42" s="100">
        <v>0</v>
      </c>
      <c r="AB42" s="100">
        <v>0</v>
      </c>
      <c r="AC42" s="100">
        <v>0</v>
      </c>
      <c r="AD42" s="100">
        <v>0</v>
      </c>
      <c r="AE42" s="100">
        <v>0</v>
      </c>
      <c r="AF42" s="100">
        <v>0</v>
      </c>
      <c r="AG42" s="100">
        <v>0</v>
      </c>
      <c r="AH42" s="100">
        <v>0</v>
      </c>
      <c r="AI42" s="100">
        <v>0</v>
      </c>
      <c r="AJ42" s="100">
        <v>0</v>
      </c>
      <c r="AK42" s="100">
        <v>0</v>
      </c>
      <c r="AL42" s="100">
        <v>0</v>
      </c>
      <c r="AM42" s="100">
        <v>0</v>
      </c>
      <c r="AN42" s="100">
        <v>0</v>
      </c>
      <c r="AO42" s="100">
        <v>0</v>
      </c>
      <c r="AP42" s="100">
        <v>0</v>
      </c>
      <c r="AQ42" s="100">
        <v>0</v>
      </c>
      <c r="AR42" s="100">
        <v>0</v>
      </c>
      <c r="AS42" s="100">
        <v>0</v>
      </c>
      <c r="AT42" s="100">
        <v>0</v>
      </c>
      <c r="AU42" s="100">
        <v>0</v>
      </c>
      <c r="AV42" s="100">
        <v>0</v>
      </c>
      <c r="AW42" s="102">
        <f t="shared" si="0"/>
        <v>2</v>
      </c>
    </row>
    <row r="43" spans="1:49" x14ac:dyDescent="0.3">
      <c r="A43" s="100" t="s">
        <v>397</v>
      </c>
      <c r="B43" s="109">
        <v>43.67024</v>
      </c>
      <c r="C43" s="109">
        <v>-79.462135000000004</v>
      </c>
      <c r="D43" s="156">
        <v>4.1723995782564574</v>
      </c>
      <c r="E43" s="109" t="s">
        <v>415</v>
      </c>
      <c r="F43" s="105">
        <v>3</v>
      </c>
      <c r="G43" s="100">
        <v>0</v>
      </c>
      <c r="H43" s="100">
        <v>0</v>
      </c>
      <c r="I43" s="100">
        <v>0</v>
      </c>
      <c r="J43" s="100">
        <v>0</v>
      </c>
      <c r="K43" s="100">
        <v>0</v>
      </c>
      <c r="L43" s="100">
        <v>0</v>
      </c>
      <c r="M43" s="100">
        <v>0</v>
      </c>
      <c r="N43" s="100">
        <v>0</v>
      </c>
      <c r="O43" s="100">
        <v>0</v>
      </c>
      <c r="P43" s="100">
        <v>0</v>
      </c>
      <c r="Q43" s="100">
        <v>0</v>
      </c>
      <c r="R43" s="100">
        <v>0</v>
      </c>
      <c r="S43" s="100">
        <v>0</v>
      </c>
      <c r="T43" s="100">
        <v>0</v>
      </c>
      <c r="U43" s="100">
        <v>0</v>
      </c>
      <c r="V43" s="100">
        <v>0</v>
      </c>
      <c r="W43" s="100">
        <v>0</v>
      </c>
      <c r="X43" s="100">
        <v>0</v>
      </c>
      <c r="Y43" s="100">
        <v>0</v>
      </c>
      <c r="Z43" s="100">
        <v>0</v>
      </c>
      <c r="AA43" s="100">
        <v>0</v>
      </c>
      <c r="AB43" s="100">
        <v>0</v>
      </c>
      <c r="AC43" s="100">
        <v>0</v>
      </c>
      <c r="AD43" s="100">
        <v>0</v>
      </c>
      <c r="AE43" s="100">
        <v>0</v>
      </c>
      <c r="AF43" s="100">
        <v>0</v>
      </c>
      <c r="AG43" s="100">
        <v>0</v>
      </c>
      <c r="AH43" s="100">
        <v>0</v>
      </c>
      <c r="AI43" s="100">
        <v>0</v>
      </c>
      <c r="AJ43" s="100">
        <v>1</v>
      </c>
      <c r="AK43" s="100">
        <v>0</v>
      </c>
      <c r="AL43" s="100">
        <v>0</v>
      </c>
      <c r="AM43" s="100">
        <v>0</v>
      </c>
      <c r="AN43" s="100">
        <v>0</v>
      </c>
      <c r="AO43" s="100">
        <v>1</v>
      </c>
      <c r="AP43" s="100">
        <v>0</v>
      </c>
      <c r="AQ43" s="100">
        <v>0</v>
      </c>
      <c r="AR43" s="100">
        <v>0</v>
      </c>
      <c r="AS43" s="100">
        <v>0</v>
      </c>
      <c r="AT43" s="100">
        <v>0</v>
      </c>
      <c r="AU43" s="100">
        <v>0</v>
      </c>
      <c r="AV43" s="100">
        <v>0</v>
      </c>
      <c r="AW43" s="102">
        <f t="shared" si="0"/>
        <v>2</v>
      </c>
    </row>
    <row r="44" spans="1:49" x14ac:dyDescent="0.3">
      <c r="A44" s="100" t="s">
        <v>398</v>
      </c>
      <c r="B44" s="109">
        <v>43.670453999999999</v>
      </c>
      <c r="C44" s="109">
        <v>-79.482483999999999</v>
      </c>
      <c r="D44" s="156">
        <v>5.1702146820794361</v>
      </c>
      <c r="E44" s="109" t="s">
        <v>415</v>
      </c>
      <c r="F44" s="105">
        <v>3</v>
      </c>
      <c r="G44" s="100">
        <v>0</v>
      </c>
      <c r="H44" s="100">
        <v>0</v>
      </c>
      <c r="I44" s="100">
        <v>0</v>
      </c>
      <c r="J44" s="100">
        <v>0</v>
      </c>
      <c r="K44" s="100">
        <v>0</v>
      </c>
      <c r="L44" s="100">
        <v>0</v>
      </c>
      <c r="M44" s="100">
        <v>0</v>
      </c>
      <c r="N44" s="100">
        <v>0</v>
      </c>
      <c r="O44" s="100">
        <v>0</v>
      </c>
      <c r="P44" s="100">
        <v>4</v>
      </c>
      <c r="Q44" s="100">
        <v>0</v>
      </c>
      <c r="R44" s="100">
        <v>0</v>
      </c>
      <c r="S44" s="100">
        <v>0</v>
      </c>
      <c r="T44" s="100">
        <v>0</v>
      </c>
      <c r="U44" s="100">
        <v>0</v>
      </c>
      <c r="V44" s="100">
        <v>0</v>
      </c>
      <c r="W44" s="100">
        <v>0</v>
      </c>
      <c r="X44" s="100">
        <v>0</v>
      </c>
      <c r="Y44" s="100">
        <v>0</v>
      </c>
      <c r="Z44" s="100">
        <v>3</v>
      </c>
      <c r="AA44" s="100">
        <v>0</v>
      </c>
      <c r="AB44" s="100">
        <v>0</v>
      </c>
      <c r="AC44" s="100">
        <v>0</v>
      </c>
      <c r="AD44" s="100">
        <v>0</v>
      </c>
      <c r="AE44" s="100">
        <v>0</v>
      </c>
      <c r="AF44" s="100">
        <v>0</v>
      </c>
      <c r="AG44" s="100">
        <v>0</v>
      </c>
      <c r="AH44" s="100">
        <v>0</v>
      </c>
      <c r="AI44" s="100">
        <v>0</v>
      </c>
      <c r="AJ44" s="100">
        <v>10</v>
      </c>
      <c r="AK44" s="100">
        <v>0</v>
      </c>
      <c r="AL44" s="100">
        <v>0</v>
      </c>
      <c r="AM44" s="100">
        <v>0</v>
      </c>
      <c r="AN44" s="100">
        <v>0</v>
      </c>
      <c r="AO44" s="100">
        <v>0</v>
      </c>
      <c r="AP44" s="100">
        <v>0</v>
      </c>
      <c r="AQ44" s="100">
        <v>0</v>
      </c>
      <c r="AR44" s="100">
        <v>0</v>
      </c>
      <c r="AS44" s="100">
        <v>0</v>
      </c>
      <c r="AT44" s="100">
        <v>0</v>
      </c>
      <c r="AU44" s="100">
        <v>0</v>
      </c>
      <c r="AV44" s="100">
        <v>0</v>
      </c>
      <c r="AW44" s="102">
        <f t="shared" si="0"/>
        <v>17</v>
      </c>
    </row>
    <row r="45" spans="1:49" x14ac:dyDescent="0.3">
      <c r="A45" s="100" t="s">
        <v>399</v>
      </c>
      <c r="B45" s="109">
        <v>43.646988</v>
      </c>
      <c r="C45" s="109">
        <v>-79.583586999999994</v>
      </c>
      <c r="D45" s="156">
        <v>10.153144804362919</v>
      </c>
      <c r="E45" s="109" t="s">
        <v>417</v>
      </c>
      <c r="F45" s="105">
        <v>1</v>
      </c>
      <c r="G45" s="100">
        <v>0</v>
      </c>
      <c r="H45" s="100">
        <v>0</v>
      </c>
      <c r="I45" s="100">
        <v>0</v>
      </c>
      <c r="J45" s="100">
        <v>0</v>
      </c>
      <c r="K45" s="100">
        <v>0</v>
      </c>
      <c r="L45" s="100">
        <v>0</v>
      </c>
      <c r="M45" s="100">
        <v>0</v>
      </c>
      <c r="N45" s="100">
        <v>0</v>
      </c>
      <c r="O45" s="100">
        <v>0</v>
      </c>
      <c r="P45" s="100">
        <v>0</v>
      </c>
      <c r="Q45" s="100">
        <v>0</v>
      </c>
      <c r="R45" s="100">
        <v>0</v>
      </c>
      <c r="S45" s="100">
        <v>0</v>
      </c>
      <c r="T45" s="100">
        <v>0</v>
      </c>
      <c r="U45" s="100">
        <v>0</v>
      </c>
      <c r="V45" s="100">
        <v>0</v>
      </c>
      <c r="W45" s="100">
        <v>0</v>
      </c>
      <c r="X45" s="100">
        <v>0</v>
      </c>
      <c r="Y45" s="100">
        <v>0</v>
      </c>
      <c r="Z45" s="100">
        <v>0</v>
      </c>
      <c r="AA45" s="100">
        <v>0</v>
      </c>
      <c r="AB45" s="100">
        <v>0</v>
      </c>
      <c r="AC45" s="100">
        <v>0</v>
      </c>
      <c r="AD45" s="100">
        <v>0</v>
      </c>
      <c r="AE45" s="100">
        <v>0</v>
      </c>
      <c r="AF45" s="100">
        <v>0</v>
      </c>
      <c r="AG45" s="100">
        <v>0</v>
      </c>
      <c r="AH45" s="100">
        <v>0</v>
      </c>
      <c r="AI45" s="100">
        <v>0</v>
      </c>
      <c r="AJ45" s="100">
        <v>0</v>
      </c>
      <c r="AK45" s="100">
        <v>0</v>
      </c>
      <c r="AL45" s="100">
        <v>0</v>
      </c>
      <c r="AM45" s="100">
        <v>0</v>
      </c>
      <c r="AN45" s="100">
        <v>0</v>
      </c>
      <c r="AO45" s="100">
        <v>0</v>
      </c>
      <c r="AP45" s="100">
        <v>0</v>
      </c>
      <c r="AQ45" s="100">
        <v>0</v>
      </c>
      <c r="AR45" s="100">
        <v>0</v>
      </c>
      <c r="AS45" s="100">
        <v>0</v>
      </c>
      <c r="AT45" s="100">
        <v>0</v>
      </c>
      <c r="AU45" s="100">
        <v>0</v>
      </c>
      <c r="AV45" s="100">
        <v>0</v>
      </c>
      <c r="AW45" s="102">
        <f t="shared" si="0"/>
        <v>0</v>
      </c>
    </row>
    <row r="46" spans="1:49" x14ac:dyDescent="0.3">
      <c r="A46" s="100" t="s">
        <v>400</v>
      </c>
      <c r="B46" s="109">
        <v>43.654606999999999</v>
      </c>
      <c r="C46" s="109">
        <v>-79.607518999999996</v>
      </c>
      <c r="D46" s="156">
        <v>11.328943255042534</v>
      </c>
      <c r="E46" s="109" t="s">
        <v>417</v>
      </c>
      <c r="F46" s="105">
        <v>3</v>
      </c>
      <c r="G46" s="100">
        <v>0</v>
      </c>
      <c r="H46" s="100">
        <v>0</v>
      </c>
      <c r="I46" s="100">
        <v>0</v>
      </c>
      <c r="J46" s="100">
        <v>0</v>
      </c>
      <c r="K46" s="100">
        <v>0</v>
      </c>
      <c r="L46" s="100">
        <v>0</v>
      </c>
      <c r="M46" s="100">
        <v>0</v>
      </c>
      <c r="N46" s="100">
        <v>0</v>
      </c>
      <c r="O46" s="100">
        <v>0</v>
      </c>
      <c r="P46" s="100">
        <v>0</v>
      </c>
      <c r="Q46" s="100">
        <v>0</v>
      </c>
      <c r="R46" s="100">
        <v>0</v>
      </c>
      <c r="S46" s="100">
        <v>0</v>
      </c>
      <c r="T46" s="100">
        <v>0</v>
      </c>
      <c r="U46" s="100">
        <v>0</v>
      </c>
      <c r="V46" s="100">
        <v>0</v>
      </c>
      <c r="W46" s="100">
        <v>0</v>
      </c>
      <c r="X46" s="100">
        <v>0</v>
      </c>
      <c r="Y46" s="100">
        <v>0</v>
      </c>
      <c r="Z46" s="100">
        <v>0</v>
      </c>
      <c r="AA46" s="100">
        <v>0</v>
      </c>
      <c r="AB46" s="100">
        <v>0</v>
      </c>
      <c r="AC46" s="100">
        <v>0</v>
      </c>
      <c r="AD46" s="100">
        <v>0</v>
      </c>
      <c r="AE46" s="100">
        <v>0</v>
      </c>
      <c r="AF46" s="100">
        <v>0</v>
      </c>
      <c r="AG46" s="100">
        <v>0</v>
      </c>
      <c r="AH46" s="100">
        <v>0</v>
      </c>
      <c r="AI46" s="100">
        <v>0</v>
      </c>
      <c r="AJ46" s="100">
        <v>0</v>
      </c>
      <c r="AK46" s="100">
        <v>0</v>
      </c>
      <c r="AL46" s="100">
        <v>0</v>
      </c>
      <c r="AM46" s="100">
        <v>0</v>
      </c>
      <c r="AN46" s="100">
        <v>0</v>
      </c>
      <c r="AO46" s="100">
        <v>0</v>
      </c>
      <c r="AP46" s="100">
        <v>0</v>
      </c>
      <c r="AQ46" s="100">
        <v>0</v>
      </c>
      <c r="AR46" s="100">
        <v>0</v>
      </c>
      <c r="AS46" s="100">
        <v>0</v>
      </c>
      <c r="AT46" s="100">
        <v>0</v>
      </c>
      <c r="AU46" s="100">
        <v>0</v>
      </c>
      <c r="AV46" s="100">
        <v>0</v>
      </c>
      <c r="AW46" s="102">
        <f t="shared" si="0"/>
        <v>0</v>
      </c>
    </row>
    <row r="47" spans="1:49" x14ac:dyDescent="0.3">
      <c r="A47" s="100" t="s">
        <v>401</v>
      </c>
      <c r="B47" s="109">
        <v>43.651476000000002</v>
      </c>
      <c r="C47" s="109">
        <v>-79.617875999999995</v>
      </c>
      <c r="D47" s="156">
        <v>11.85110791727271</v>
      </c>
      <c r="E47" s="109" t="s">
        <v>417</v>
      </c>
      <c r="F47" s="105">
        <v>3</v>
      </c>
      <c r="G47" s="100">
        <v>0</v>
      </c>
      <c r="H47" s="100">
        <v>0</v>
      </c>
      <c r="I47" s="100">
        <v>0</v>
      </c>
      <c r="J47" s="100">
        <v>0</v>
      </c>
      <c r="K47" s="100">
        <v>0</v>
      </c>
      <c r="L47" s="100">
        <v>0</v>
      </c>
      <c r="M47" s="100">
        <v>0</v>
      </c>
      <c r="N47" s="100">
        <v>0</v>
      </c>
      <c r="O47" s="100">
        <v>0</v>
      </c>
      <c r="P47" s="100">
        <v>0</v>
      </c>
      <c r="Q47" s="100">
        <v>0</v>
      </c>
      <c r="R47" s="100">
        <v>0</v>
      </c>
      <c r="S47" s="100">
        <v>0</v>
      </c>
      <c r="T47" s="100">
        <v>0</v>
      </c>
      <c r="U47" s="100">
        <v>0</v>
      </c>
      <c r="V47" s="100">
        <v>2</v>
      </c>
      <c r="W47" s="100">
        <v>0</v>
      </c>
      <c r="X47" s="100">
        <v>0</v>
      </c>
      <c r="Y47" s="100">
        <v>0</v>
      </c>
      <c r="Z47" s="100">
        <v>0</v>
      </c>
      <c r="AA47" s="100">
        <v>0</v>
      </c>
      <c r="AB47" s="100">
        <v>0</v>
      </c>
      <c r="AC47" s="100">
        <v>0</v>
      </c>
      <c r="AD47" s="100">
        <v>0</v>
      </c>
      <c r="AE47" s="100">
        <v>0</v>
      </c>
      <c r="AF47" s="100">
        <v>0</v>
      </c>
      <c r="AG47" s="100">
        <v>0</v>
      </c>
      <c r="AH47" s="100">
        <v>0</v>
      </c>
      <c r="AI47" s="100">
        <v>0</v>
      </c>
      <c r="AJ47" s="100">
        <v>1</v>
      </c>
      <c r="AK47" s="100">
        <v>0</v>
      </c>
      <c r="AL47" s="100">
        <v>0</v>
      </c>
      <c r="AM47" s="100">
        <v>0</v>
      </c>
      <c r="AN47" s="100">
        <v>0</v>
      </c>
      <c r="AO47" s="100">
        <v>0</v>
      </c>
      <c r="AP47" s="100">
        <v>0</v>
      </c>
      <c r="AQ47" s="100">
        <v>0</v>
      </c>
      <c r="AR47" s="100">
        <v>0</v>
      </c>
      <c r="AS47" s="100">
        <v>5</v>
      </c>
      <c r="AT47" s="100">
        <v>1</v>
      </c>
      <c r="AU47" s="100">
        <v>0</v>
      </c>
      <c r="AV47" s="100">
        <v>0</v>
      </c>
      <c r="AW47" s="102">
        <f t="shared" si="0"/>
        <v>9</v>
      </c>
    </row>
    <row r="48" spans="1:49" x14ac:dyDescent="0.3">
      <c r="A48" s="100" t="s">
        <v>402</v>
      </c>
      <c r="B48" s="109">
        <v>43.628807000000002</v>
      </c>
      <c r="C48" s="109">
        <v>-79.652009000000007</v>
      </c>
      <c r="D48" s="156">
        <v>13.687963679905621</v>
      </c>
      <c r="E48" s="109" t="s">
        <v>417</v>
      </c>
      <c r="F48" s="105">
        <v>3</v>
      </c>
      <c r="G48" s="100">
        <v>0</v>
      </c>
      <c r="H48" s="100">
        <v>0</v>
      </c>
      <c r="I48" s="100">
        <v>0</v>
      </c>
      <c r="J48" s="100">
        <v>0</v>
      </c>
      <c r="K48" s="100">
        <v>0</v>
      </c>
      <c r="L48" s="100">
        <v>0</v>
      </c>
      <c r="M48" s="100">
        <v>0</v>
      </c>
      <c r="N48" s="100">
        <v>0</v>
      </c>
      <c r="O48" s="100">
        <v>0</v>
      </c>
      <c r="P48" s="100">
        <v>0</v>
      </c>
      <c r="Q48" s="100">
        <v>0</v>
      </c>
      <c r="R48" s="100">
        <v>0</v>
      </c>
      <c r="S48" s="100">
        <v>0</v>
      </c>
      <c r="T48" s="100">
        <v>0</v>
      </c>
      <c r="U48" s="100">
        <v>0</v>
      </c>
      <c r="V48" s="100">
        <v>0</v>
      </c>
      <c r="W48" s="100">
        <v>0</v>
      </c>
      <c r="X48" s="100">
        <v>1</v>
      </c>
      <c r="Y48" s="100">
        <v>0</v>
      </c>
      <c r="Z48" s="100">
        <v>0</v>
      </c>
      <c r="AA48" s="100">
        <v>0</v>
      </c>
      <c r="AB48" s="100">
        <v>0</v>
      </c>
      <c r="AC48" s="100">
        <v>0</v>
      </c>
      <c r="AD48" s="100">
        <v>0</v>
      </c>
      <c r="AE48" s="100">
        <v>0</v>
      </c>
      <c r="AF48" s="100">
        <v>0</v>
      </c>
      <c r="AG48" s="100">
        <v>0</v>
      </c>
      <c r="AH48" s="100">
        <v>0</v>
      </c>
      <c r="AI48" s="100">
        <v>0</v>
      </c>
      <c r="AJ48" s="100">
        <v>0</v>
      </c>
      <c r="AK48" s="100">
        <v>0</v>
      </c>
      <c r="AL48" s="100">
        <v>0</v>
      </c>
      <c r="AM48" s="100">
        <v>0</v>
      </c>
      <c r="AN48" s="100">
        <v>0</v>
      </c>
      <c r="AO48" s="100">
        <v>0</v>
      </c>
      <c r="AP48" s="100">
        <v>0</v>
      </c>
      <c r="AQ48" s="100">
        <v>0</v>
      </c>
      <c r="AR48" s="100">
        <v>0</v>
      </c>
      <c r="AS48" s="100">
        <v>0</v>
      </c>
      <c r="AT48" s="100">
        <v>0</v>
      </c>
      <c r="AU48" s="100">
        <v>0</v>
      </c>
      <c r="AV48" s="100">
        <v>0</v>
      </c>
      <c r="AW48" s="102">
        <f t="shared" si="0"/>
        <v>1</v>
      </c>
    </row>
    <row r="49" spans="1:49" x14ac:dyDescent="0.3">
      <c r="A49" s="100" t="s">
        <v>403</v>
      </c>
      <c r="B49" s="109">
        <v>43.618104000000002</v>
      </c>
      <c r="C49" s="109">
        <v>-79.701542000000003</v>
      </c>
      <c r="D49" s="156">
        <v>16.249375245243645</v>
      </c>
      <c r="E49" s="109" t="s">
        <v>417</v>
      </c>
      <c r="F49" s="105">
        <v>3</v>
      </c>
      <c r="G49" s="100">
        <v>0</v>
      </c>
      <c r="H49" s="100">
        <v>0</v>
      </c>
      <c r="I49" s="100">
        <v>0</v>
      </c>
      <c r="J49" s="100">
        <v>0</v>
      </c>
      <c r="K49" s="100">
        <v>0</v>
      </c>
      <c r="L49" s="100">
        <v>1</v>
      </c>
      <c r="M49" s="100">
        <v>0</v>
      </c>
      <c r="N49" s="100">
        <v>0</v>
      </c>
      <c r="O49" s="100">
        <v>0</v>
      </c>
      <c r="P49" s="100">
        <v>0</v>
      </c>
      <c r="Q49" s="100">
        <v>0</v>
      </c>
      <c r="R49" s="100">
        <v>0</v>
      </c>
      <c r="S49" s="100">
        <v>0</v>
      </c>
      <c r="T49" s="100">
        <v>0</v>
      </c>
      <c r="U49" s="100">
        <v>0</v>
      </c>
      <c r="V49" s="100">
        <v>0</v>
      </c>
      <c r="W49" s="100">
        <v>0</v>
      </c>
      <c r="X49" s="100">
        <v>0</v>
      </c>
      <c r="Y49" s="100">
        <v>0</v>
      </c>
      <c r="Z49" s="100">
        <v>0</v>
      </c>
      <c r="AA49" s="100">
        <v>0</v>
      </c>
      <c r="AB49" s="100">
        <v>0</v>
      </c>
      <c r="AC49" s="100">
        <v>0</v>
      </c>
      <c r="AD49" s="100">
        <v>0</v>
      </c>
      <c r="AE49" s="100">
        <v>0</v>
      </c>
      <c r="AF49" s="100">
        <v>0</v>
      </c>
      <c r="AG49" s="100">
        <v>0</v>
      </c>
      <c r="AH49" s="100">
        <v>0</v>
      </c>
      <c r="AI49" s="100">
        <v>0</v>
      </c>
      <c r="AJ49" s="100">
        <v>0</v>
      </c>
      <c r="AK49" s="100">
        <v>0</v>
      </c>
      <c r="AL49" s="100">
        <v>0</v>
      </c>
      <c r="AM49" s="100">
        <v>0</v>
      </c>
      <c r="AN49" s="100">
        <v>0</v>
      </c>
      <c r="AO49" s="100">
        <v>0</v>
      </c>
      <c r="AP49" s="100">
        <v>0</v>
      </c>
      <c r="AQ49" s="100">
        <v>0</v>
      </c>
      <c r="AR49" s="100">
        <v>0</v>
      </c>
      <c r="AS49" s="100">
        <v>0</v>
      </c>
      <c r="AT49" s="100">
        <v>1</v>
      </c>
      <c r="AU49" s="100">
        <v>0</v>
      </c>
      <c r="AV49" s="100">
        <v>0</v>
      </c>
      <c r="AW49" s="102">
        <f t="shared" si="0"/>
        <v>2</v>
      </c>
    </row>
    <row r="50" spans="1:49" x14ac:dyDescent="0.3">
      <c r="A50" s="100" t="s">
        <v>404</v>
      </c>
      <c r="B50" s="109">
        <v>43.613475000000001</v>
      </c>
      <c r="C50" s="109">
        <v>-79.705866999999998</v>
      </c>
      <c r="D50" s="156">
        <v>16.517746332907461</v>
      </c>
      <c r="E50" s="109" t="s">
        <v>417</v>
      </c>
      <c r="F50" s="105">
        <v>3</v>
      </c>
      <c r="G50" s="100">
        <v>0</v>
      </c>
      <c r="H50" s="100">
        <v>0</v>
      </c>
      <c r="I50" s="100">
        <v>0</v>
      </c>
      <c r="J50" s="100">
        <v>0</v>
      </c>
      <c r="K50" s="100">
        <v>0</v>
      </c>
      <c r="L50" s="100">
        <v>0</v>
      </c>
      <c r="M50" s="100">
        <v>0</v>
      </c>
      <c r="N50" s="100">
        <v>0</v>
      </c>
      <c r="O50" s="100">
        <v>0</v>
      </c>
      <c r="P50" s="100">
        <v>0</v>
      </c>
      <c r="Q50" s="100">
        <v>0</v>
      </c>
      <c r="R50" s="100">
        <v>0</v>
      </c>
      <c r="S50" s="100">
        <v>0</v>
      </c>
      <c r="T50" s="100">
        <v>1</v>
      </c>
      <c r="U50" s="100">
        <v>1</v>
      </c>
      <c r="V50" s="100">
        <v>1</v>
      </c>
      <c r="W50" s="100">
        <v>0</v>
      </c>
      <c r="X50" s="100">
        <v>0</v>
      </c>
      <c r="Y50" s="100">
        <v>0</v>
      </c>
      <c r="Z50" s="100">
        <v>0</v>
      </c>
      <c r="AA50" s="100">
        <v>0</v>
      </c>
      <c r="AB50" s="100">
        <v>0</v>
      </c>
      <c r="AC50" s="100">
        <v>0</v>
      </c>
      <c r="AD50" s="100">
        <v>0</v>
      </c>
      <c r="AE50" s="100">
        <v>0</v>
      </c>
      <c r="AF50" s="100">
        <v>0</v>
      </c>
      <c r="AG50" s="100">
        <v>0</v>
      </c>
      <c r="AH50" s="100">
        <v>0</v>
      </c>
      <c r="AI50" s="100">
        <v>0</v>
      </c>
      <c r="AJ50" s="100">
        <v>5</v>
      </c>
      <c r="AK50" s="100">
        <v>0</v>
      </c>
      <c r="AL50" s="100">
        <v>0</v>
      </c>
      <c r="AM50" s="100">
        <v>0</v>
      </c>
      <c r="AN50" s="100">
        <v>0</v>
      </c>
      <c r="AO50" s="100">
        <v>0</v>
      </c>
      <c r="AP50" s="100">
        <v>0</v>
      </c>
      <c r="AQ50" s="100">
        <v>0</v>
      </c>
      <c r="AR50" s="100">
        <v>0</v>
      </c>
      <c r="AS50" s="100">
        <v>0</v>
      </c>
      <c r="AT50" s="100">
        <v>0</v>
      </c>
      <c r="AU50" s="100">
        <v>0</v>
      </c>
      <c r="AV50" s="100">
        <v>1</v>
      </c>
      <c r="AW50" s="102">
        <f t="shared" si="0"/>
        <v>9</v>
      </c>
    </row>
    <row r="51" spans="1:49" x14ac:dyDescent="0.3">
      <c r="A51" s="100" t="s">
        <v>405</v>
      </c>
      <c r="B51" s="109">
        <v>43.595801999999999</v>
      </c>
      <c r="C51" s="109">
        <v>-79.719547000000006</v>
      </c>
      <c r="D51" s="156">
        <v>17.445432542760066</v>
      </c>
      <c r="E51" s="109" t="s">
        <v>417</v>
      </c>
      <c r="F51" s="105">
        <v>3</v>
      </c>
      <c r="G51" s="100">
        <v>0</v>
      </c>
      <c r="H51" s="100">
        <v>0</v>
      </c>
      <c r="I51" s="100">
        <v>0</v>
      </c>
      <c r="J51" s="100">
        <v>0</v>
      </c>
      <c r="K51" s="100">
        <v>0</v>
      </c>
      <c r="L51" s="100">
        <v>0</v>
      </c>
      <c r="M51" s="100">
        <v>0</v>
      </c>
      <c r="N51" s="100">
        <v>0</v>
      </c>
      <c r="O51" s="100">
        <v>0</v>
      </c>
      <c r="P51" s="100">
        <v>0</v>
      </c>
      <c r="Q51" s="100">
        <v>0</v>
      </c>
      <c r="R51" s="100">
        <v>0</v>
      </c>
      <c r="S51" s="100">
        <v>0</v>
      </c>
      <c r="T51" s="100">
        <v>0</v>
      </c>
      <c r="U51" s="100">
        <v>0</v>
      </c>
      <c r="V51" s="100">
        <v>0</v>
      </c>
      <c r="W51" s="100">
        <v>0</v>
      </c>
      <c r="X51" s="100">
        <v>0</v>
      </c>
      <c r="Y51" s="100">
        <v>0</v>
      </c>
      <c r="Z51" s="100">
        <v>0</v>
      </c>
      <c r="AA51" s="100">
        <v>0</v>
      </c>
      <c r="AB51" s="100">
        <v>0</v>
      </c>
      <c r="AC51" s="100">
        <v>0</v>
      </c>
      <c r="AD51" s="100">
        <v>0</v>
      </c>
      <c r="AE51" s="100">
        <v>0</v>
      </c>
      <c r="AF51" s="100">
        <v>0</v>
      </c>
      <c r="AG51" s="100">
        <v>0</v>
      </c>
      <c r="AH51" s="100">
        <v>4</v>
      </c>
      <c r="AI51" s="100">
        <v>0</v>
      </c>
      <c r="AJ51" s="100">
        <v>0</v>
      </c>
      <c r="AK51" s="100">
        <v>0</v>
      </c>
      <c r="AL51" s="100">
        <v>0</v>
      </c>
      <c r="AM51" s="100">
        <v>0</v>
      </c>
      <c r="AN51" s="100">
        <v>0</v>
      </c>
      <c r="AO51" s="100">
        <v>0</v>
      </c>
      <c r="AP51" s="100">
        <v>0</v>
      </c>
      <c r="AQ51" s="100">
        <v>0</v>
      </c>
      <c r="AR51" s="100">
        <v>0</v>
      </c>
      <c r="AS51" s="100">
        <v>3</v>
      </c>
      <c r="AT51" s="100">
        <v>0</v>
      </c>
      <c r="AU51" s="100">
        <v>0</v>
      </c>
      <c r="AV51" s="100">
        <v>0</v>
      </c>
      <c r="AW51" s="102">
        <f t="shared" si="0"/>
        <v>7</v>
      </c>
    </row>
    <row r="52" spans="1:49" x14ac:dyDescent="0.3">
      <c r="A52" s="100" t="s">
        <v>406</v>
      </c>
      <c r="B52" s="109">
        <v>43.553597000000003</v>
      </c>
      <c r="C52" s="109">
        <v>-79.699607999999998</v>
      </c>
      <c r="D52" s="156">
        <v>17.453630525434615</v>
      </c>
      <c r="E52" s="109" t="s">
        <v>417</v>
      </c>
      <c r="F52" s="105">
        <v>1</v>
      </c>
      <c r="G52" s="100">
        <v>0</v>
      </c>
      <c r="H52" s="100">
        <v>0</v>
      </c>
      <c r="I52" s="100">
        <v>0</v>
      </c>
      <c r="J52" s="100">
        <v>1</v>
      </c>
      <c r="K52" s="100">
        <v>0</v>
      </c>
      <c r="L52" s="100">
        <v>0</v>
      </c>
      <c r="M52" s="100">
        <v>0</v>
      </c>
      <c r="N52" s="100">
        <v>0</v>
      </c>
      <c r="O52" s="100">
        <v>0</v>
      </c>
      <c r="P52" s="100">
        <v>0</v>
      </c>
      <c r="Q52" s="100">
        <v>0</v>
      </c>
      <c r="R52" s="100">
        <v>0</v>
      </c>
      <c r="S52" s="100">
        <v>0</v>
      </c>
      <c r="T52" s="100">
        <v>0</v>
      </c>
      <c r="U52" s="100">
        <v>0</v>
      </c>
      <c r="V52" s="100">
        <v>0</v>
      </c>
      <c r="W52" s="100">
        <v>0</v>
      </c>
      <c r="X52" s="100">
        <v>0</v>
      </c>
      <c r="Y52" s="100">
        <v>0</v>
      </c>
      <c r="Z52" s="100">
        <v>0</v>
      </c>
      <c r="AA52" s="100">
        <v>0</v>
      </c>
      <c r="AB52" s="100">
        <v>0</v>
      </c>
      <c r="AC52" s="100">
        <v>0</v>
      </c>
      <c r="AD52" s="100">
        <v>0</v>
      </c>
      <c r="AE52" s="100">
        <v>0</v>
      </c>
      <c r="AF52" s="100">
        <v>0</v>
      </c>
      <c r="AG52" s="100">
        <v>0</v>
      </c>
      <c r="AH52" s="100">
        <v>0</v>
      </c>
      <c r="AI52" s="100">
        <v>0</v>
      </c>
      <c r="AJ52" s="100">
        <v>0</v>
      </c>
      <c r="AK52" s="100">
        <v>0</v>
      </c>
      <c r="AL52" s="100">
        <v>0</v>
      </c>
      <c r="AM52" s="100">
        <v>0</v>
      </c>
      <c r="AN52" s="100">
        <v>0</v>
      </c>
      <c r="AO52" s="100">
        <v>0</v>
      </c>
      <c r="AP52" s="100">
        <v>0</v>
      </c>
      <c r="AQ52" s="100">
        <v>0</v>
      </c>
      <c r="AR52" s="100">
        <v>0</v>
      </c>
      <c r="AS52" s="100">
        <v>0</v>
      </c>
      <c r="AT52" s="100">
        <v>0</v>
      </c>
      <c r="AU52" s="100">
        <v>0</v>
      </c>
      <c r="AV52" s="100">
        <v>0</v>
      </c>
      <c r="AW52" s="102">
        <f t="shared" si="0"/>
        <v>1</v>
      </c>
    </row>
    <row r="53" spans="1:49" x14ac:dyDescent="0.3">
      <c r="A53" s="100" t="s">
        <v>407</v>
      </c>
      <c r="B53" s="109">
        <v>43.571026000000003</v>
      </c>
      <c r="C53" s="109">
        <v>-79.733337000000006</v>
      </c>
      <c r="D53" s="156">
        <v>18.589161793082503</v>
      </c>
      <c r="E53" s="109" t="s">
        <v>417</v>
      </c>
      <c r="F53" s="105">
        <v>3</v>
      </c>
      <c r="G53" s="100">
        <v>0</v>
      </c>
      <c r="H53" s="100">
        <v>0</v>
      </c>
      <c r="I53" s="100">
        <v>0</v>
      </c>
      <c r="J53" s="100">
        <v>0</v>
      </c>
      <c r="K53" s="100">
        <v>0</v>
      </c>
      <c r="L53" s="100">
        <v>0</v>
      </c>
      <c r="M53" s="100">
        <v>0</v>
      </c>
      <c r="N53" s="100">
        <v>0</v>
      </c>
      <c r="O53" s="100">
        <v>0</v>
      </c>
      <c r="P53" s="100">
        <v>3</v>
      </c>
      <c r="Q53" s="100">
        <v>0</v>
      </c>
      <c r="R53" s="100">
        <v>0</v>
      </c>
      <c r="S53" s="100">
        <v>0</v>
      </c>
      <c r="T53" s="100">
        <v>0</v>
      </c>
      <c r="U53" s="100">
        <v>0</v>
      </c>
      <c r="V53" s="100">
        <v>0</v>
      </c>
      <c r="W53" s="100">
        <v>0</v>
      </c>
      <c r="X53" s="100">
        <v>0</v>
      </c>
      <c r="Y53" s="100">
        <v>0</v>
      </c>
      <c r="Z53" s="100">
        <v>0</v>
      </c>
      <c r="AA53" s="100">
        <v>0</v>
      </c>
      <c r="AB53" s="100">
        <v>0</v>
      </c>
      <c r="AC53" s="100">
        <v>1</v>
      </c>
      <c r="AD53" s="100">
        <v>0</v>
      </c>
      <c r="AE53" s="100">
        <v>0</v>
      </c>
      <c r="AF53" s="100">
        <v>1</v>
      </c>
      <c r="AG53" s="100">
        <v>0</v>
      </c>
      <c r="AH53" s="100">
        <v>0</v>
      </c>
      <c r="AI53" s="100">
        <v>0</v>
      </c>
      <c r="AJ53" s="100">
        <v>1</v>
      </c>
      <c r="AK53" s="100">
        <v>0</v>
      </c>
      <c r="AL53" s="100">
        <v>0</v>
      </c>
      <c r="AM53" s="100">
        <v>0</v>
      </c>
      <c r="AN53" s="100">
        <v>0</v>
      </c>
      <c r="AO53" s="100">
        <v>0</v>
      </c>
      <c r="AP53" s="100">
        <v>0</v>
      </c>
      <c r="AQ53" s="100">
        <v>0</v>
      </c>
      <c r="AR53" s="100">
        <v>0</v>
      </c>
      <c r="AS53" s="100">
        <v>0</v>
      </c>
      <c r="AT53" s="100">
        <v>0</v>
      </c>
      <c r="AU53" s="100">
        <v>0</v>
      </c>
      <c r="AV53" s="100">
        <v>0</v>
      </c>
      <c r="AW53" s="102">
        <f t="shared" si="0"/>
        <v>6</v>
      </c>
    </row>
    <row r="54" spans="1:49" x14ac:dyDescent="0.3">
      <c r="A54" s="100" t="s">
        <v>408</v>
      </c>
      <c r="B54" s="109">
        <v>43.564655000000002</v>
      </c>
      <c r="C54" s="109">
        <v>-79.720468999999994</v>
      </c>
      <c r="D54" s="156">
        <v>18.129729041860788</v>
      </c>
      <c r="E54" s="109" t="s">
        <v>417</v>
      </c>
      <c r="F54" s="105">
        <v>1</v>
      </c>
      <c r="G54" s="100">
        <v>0</v>
      </c>
      <c r="H54" s="100">
        <v>0</v>
      </c>
      <c r="I54" s="100">
        <v>0</v>
      </c>
      <c r="J54" s="100">
        <v>0</v>
      </c>
      <c r="K54" s="100">
        <v>0</v>
      </c>
      <c r="L54" s="100">
        <v>0</v>
      </c>
      <c r="M54" s="100">
        <v>0</v>
      </c>
      <c r="N54" s="100">
        <v>0</v>
      </c>
      <c r="O54" s="100">
        <v>0</v>
      </c>
      <c r="P54" s="100">
        <v>0</v>
      </c>
      <c r="Q54" s="100">
        <v>0</v>
      </c>
      <c r="R54" s="100">
        <v>0</v>
      </c>
      <c r="S54" s="100">
        <v>0</v>
      </c>
      <c r="T54" s="100">
        <v>0</v>
      </c>
      <c r="U54" s="100">
        <v>0</v>
      </c>
      <c r="V54" s="100">
        <v>0</v>
      </c>
      <c r="W54" s="100">
        <v>0</v>
      </c>
      <c r="X54" s="100">
        <v>0</v>
      </c>
      <c r="Y54" s="100">
        <v>0</v>
      </c>
      <c r="Z54" s="100">
        <v>0</v>
      </c>
      <c r="AA54" s="100">
        <v>0</v>
      </c>
      <c r="AB54" s="100">
        <v>0</v>
      </c>
      <c r="AC54" s="100">
        <v>0</v>
      </c>
      <c r="AD54" s="100">
        <v>0</v>
      </c>
      <c r="AE54" s="100">
        <v>0</v>
      </c>
      <c r="AF54" s="100">
        <v>0</v>
      </c>
      <c r="AG54" s="100">
        <v>0</v>
      </c>
      <c r="AH54" s="100">
        <v>0</v>
      </c>
      <c r="AI54" s="100">
        <v>0</v>
      </c>
      <c r="AJ54" s="100">
        <v>0</v>
      </c>
      <c r="AK54" s="100">
        <v>0</v>
      </c>
      <c r="AL54" s="100">
        <v>0</v>
      </c>
      <c r="AM54" s="100">
        <v>0</v>
      </c>
      <c r="AN54" s="100">
        <v>0</v>
      </c>
      <c r="AO54" s="100">
        <v>0</v>
      </c>
      <c r="AP54" s="100">
        <v>0</v>
      </c>
      <c r="AQ54" s="100">
        <v>0</v>
      </c>
      <c r="AR54" s="100">
        <v>0</v>
      </c>
      <c r="AS54" s="100">
        <v>0</v>
      </c>
      <c r="AT54" s="100">
        <v>0</v>
      </c>
      <c r="AU54" s="100">
        <v>0</v>
      </c>
      <c r="AV54" s="100">
        <v>0</v>
      </c>
      <c r="AW54" s="102">
        <f t="shared" si="0"/>
        <v>0</v>
      </c>
    </row>
    <row r="55" spans="1:49" x14ac:dyDescent="0.3">
      <c r="A55" s="100" t="s">
        <v>409</v>
      </c>
      <c r="B55" s="109">
        <v>43.578899999999997</v>
      </c>
      <c r="C55" s="109">
        <v>-79.713397999999998</v>
      </c>
      <c r="D55" s="156">
        <v>17.47081032053967</v>
      </c>
      <c r="E55" s="109" t="s">
        <v>417</v>
      </c>
      <c r="F55" s="105">
        <v>3</v>
      </c>
      <c r="G55" s="100">
        <v>0</v>
      </c>
      <c r="H55" s="100">
        <v>0</v>
      </c>
      <c r="I55" s="100">
        <v>1</v>
      </c>
      <c r="J55" s="100">
        <v>0</v>
      </c>
      <c r="K55" s="100">
        <v>0</v>
      </c>
      <c r="L55" s="100">
        <v>0</v>
      </c>
      <c r="M55" s="100">
        <v>0</v>
      </c>
      <c r="N55" s="100">
        <v>0</v>
      </c>
      <c r="O55" s="100">
        <v>0</v>
      </c>
      <c r="P55" s="100">
        <v>0</v>
      </c>
      <c r="Q55" s="100">
        <v>0</v>
      </c>
      <c r="R55" s="100">
        <v>0</v>
      </c>
      <c r="S55" s="100">
        <v>0</v>
      </c>
      <c r="T55" s="100">
        <v>0</v>
      </c>
      <c r="U55" s="100">
        <v>0</v>
      </c>
      <c r="V55" s="100">
        <v>0</v>
      </c>
      <c r="W55" s="100">
        <v>0</v>
      </c>
      <c r="X55" s="100">
        <v>0</v>
      </c>
      <c r="Y55" s="100">
        <v>1</v>
      </c>
      <c r="Z55" s="100">
        <v>0</v>
      </c>
      <c r="AA55" s="100">
        <v>0</v>
      </c>
      <c r="AB55" s="100">
        <v>0</v>
      </c>
      <c r="AC55" s="100">
        <v>0</v>
      </c>
      <c r="AD55" s="100">
        <v>0</v>
      </c>
      <c r="AE55" s="100">
        <v>0</v>
      </c>
      <c r="AF55" s="100">
        <v>0</v>
      </c>
      <c r="AG55" s="100">
        <v>0</v>
      </c>
      <c r="AH55" s="100">
        <v>0</v>
      </c>
      <c r="AI55" s="100">
        <v>0</v>
      </c>
      <c r="AJ55" s="100">
        <v>1</v>
      </c>
      <c r="AK55" s="100">
        <v>0</v>
      </c>
      <c r="AL55" s="100">
        <v>0</v>
      </c>
      <c r="AM55" s="100">
        <v>0</v>
      </c>
      <c r="AN55" s="100">
        <v>0</v>
      </c>
      <c r="AO55" s="100">
        <v>0</v>
      </c>
      <c r="AP55" s="100">
        <v>0</v>
      </c>
      <c r="AQ55" s="100">
        <v>0</v>
      </c>
      <c r="AR55" s="100">
        <v>0</v>
      </c>
      <c r="AS55" s="100">
        <v>0</v>
      </c>
      <c r="AT55" s="100">
        <v>0</v>
      </c>
      <c r="AU55" s="100">
        <v>0</v>
      </c>
      <c r="AV55" s="100">
        <v>0</v>
      </c>
      <c r="AW55" s="102">
        <f t="shared" si="0"/>
        <v>3</v>
      </c>
    </row>
    <row r="56" spans="1:49" x14ac:dyDescent="0.3">
      <c r="A56" s="100" t="s">
        <v>410</v>
      </c>
      <c r="B56" s="109">
        <v>43.554563999999999</v>
      </c>
      <c r="C56" s="109">
        <v>-79.756833999999998</v>
      </c>
      <c r="D56" s="156">
        <v>20.079379322885636</v>
      </c>
      <c r="E56" s="109" t="s">
        <v>417</v>
      </c>
      <c r="F56" s="105">
        <v>3</v>
      </c>
      <c r="G56" s="100">
        <v>0</v>
      </c>
      <c r="H56" s="100">
        <v>0</v>
      </c>
      <c r="I56" s="100">
        <v>0</v>
      </c>
      <c r="J56" s="100">
        <v>0</v>
      </c>
      <c r="K56" s="100">
        <v>1</v>
      </c>
      <c r="L56" s="100">
        <v>0</v>
      </c>
      <c r="M56" s="100">
        <v>0</v>
      </c>
      <c r="N56" s="100">
        <v>0</v>
      </c>
      <c r="O56" s="100">
        <v>0</v>
      </c>
      <c r="P56" s="100">
        <v>0</v>
      </c>
      <c r="Q56" s="100">
        <v>0</v>
      </c>
      <c r="R56" s="100">
        <v>0</v>
      </c>
      <c r="S56" s="100">
        <v>3</v>
      </c>
      <c r="T56" s="100">
        <v>0</v>
      </c>
      <c r="U56" s="100">
        <v>0</v>
      </c>
      <c r="V56" s="100">
        <v>0</v>
      </c>
      <c r="W56" s="100">
        <v>1</v>
      </c>
      <c r="X56" s="100">
        <v>0</v>
      </c>
      <c r="Y56" s="100">
        <v>0</v>
      </c>
      <c r="Z56" s="100">
        <v>2</v>
      </c>
      <c r="AA56" s="100">
        <v>0</v>
      </c>
      <c r="AB56" s="100">
        <v>0</v>
      </c>
      <c r="AC56" s="100">
        <v>0</v>
      </c>
      <c r="AD56" s="100">
        <v>0</v>
      </c>
      <c r="AE56" s="100">
        <v>0</v>
      </c>
      <c r="AF56" s="100">
        <v>0</v>
      </c>
      <c r="AG56" s="100">
        <v>0</v>
      </c>
      <c r="AH56" s="100">
        <v>0</v>
      </c>
      <c r="AI56" s="100">
        <v>0</v>
      </c>
      <c r="AJ56" s="100">
        <v>0</v>
      </c>
      <c r="AK56" s="100">
        <v>0</v>
      </c>
      <c r="AL56" s="100">
        <v>0</v>
      </c>
      <c r="AM56" s="100">
        <v>0</v>
      </c>
      <c r="AN56" s="100">
        <v>0</v>
      </c>
      <c r="AO56" s="100">
        <v>0</v>
      </c>
      <c r="AP56" s="100">
        <v>0</v>
      </c>
      <c r="AQ56" s="100">
        <v>0</v>
      </c>
      <c r="AR56" s="100">
        <v>0</v>
      </c>
      <c r="AS56" s="100">
        <v>0</v>
      </c>
      <c r="AT56" s="100">
        <v>0</v>
      </c>
      <c r="AU56" s="100">
        <v>0</v>
      </c>
      <c r="AV56" s="100">
        <v>0</v>
      </c>
      <c r="AW56" s="102">
        <f t="shared" si="0"/>
        <v>7</v>
      </c>
    </row>
    <row r="57" spans="1:49" x14ac:dyDescent="0.3">
      <c r="A57" s="100" t="s">
        <v>411</v>
      </c>
      <c r="B57" s="109">
        <v>43.568720999999996</v>
      </c>
      <c r="C57" s="109">
        <v>-79.651831999999999</v>
      </c>
      <c r="D57" s="156">
        <v>14.843419071395408</v>
      </c>
      <c r="E57" s="109" t="s">
        <v>415</v>
      </c>
      <c r="F57" s="105">
        <v>3</v>
      </c>
      <c r="G57" s="100">
        <v>0</v>
      </c>
      <c r="H57" s="100">
        <v>0</v>
      </c>
      <c r="I57" s="100">
        <v>0</v>
      </c>
      <c r="J57" s="100">
        <v>0</v>
      </c>
      <c r="K57" s="100">
        <v>0</v>
      </c>
      <c r="L57" s="100">
        <v>0</v>
      </c>
      <c r="M57" s="100">
        <v>0</v>
      </c>
      <c r="N57" s="100">
        <v>0</v>
      </c>
      <c r="O57" s="100">
        <v>0</v>
      </c>
      <c r="P57" s="100">
        <v>0</v>
      </c>
      <c r="Q57" s="100">
        <v>0</v>
      </c>
      <c r="R57" s="100">
        <v>0</v>
      </c>
      <c r="S57" s="100">
        <v>0</v>
      </c>
      <c r="T57" s="100">
        <v>0</v>
      </c>
      <c r="U57" s="100">
        <v>0</v>
      </c>
      <c r="V57" s="100">
        <v>0</v>
      </c>
      <c r="W57" s="100">
        <v>0</v>
      </c>
      <c r="X57" s="100">
        <v>0</v>
      </c>
      <c r="Y57" s="100">
        <v>0</v>
      </c>
      <c r="Z57" s="100">
        <v>0</v>
      </c>
      <c r="AA57" s="100">
        <v>0</v>
      </c>
      <c r="AB57" s="100">
        <v>0</v>
      </c>
      <c r="AC57" s="100">
        <v>0</v>
      </c>
      <c r="AD57" s="100">
        <v>0</v>
      </c>
      <c r="AE57" s="100">
        <v>0</v>
      </c>
      <c r="AF57" s="100">
        <v>0</v>
      </c>
      <c r="AG57" s="100">
        <v>0</v>
      </c>
      <c r="AH57" s="100">
        <v>0</v>
      </c>
      <c r="AI57" s="100">
        <v>0</v>
      </c>
      <c r="AJ57" s="100">
        <v>0</v>
      </c>
      <c r="AK57" s="100">
        <v>0</v>
      </c>
      <c r="AL57" s="100">
        <v>0</v>
      </c>
      <c r="AM57" s="100">
        <v>0</v>
      </c>
      <c r="AN57" s="100">
        <v>0</v>
      </c>
      <c r="AO57" s="100">
        <v>0</v>
      </c>
      <c r="AP57" s="100">
        <v>0</v>
      </c>
      <c r="AQ57" s="100">
        <v>0</v>
      </c>
      <c r="AR57" s="100">
        <v>0</v>
      </c>
      <c r="AS57" s="100">
        <v>0</v>
      </c>
      <c r="AT57" s="100">
        <v>0</v>
      </c>
      <c r="AU57" s="100">
        <v>0</v>
      </c>
      <c r="AV57" s="100">
        <v>0</v>
      </c>
      <c r="AW57" s="102">
        <f t="shared" si="0"/>
        <v>0</v>
      </c>
    </row>
    <row r="58" spans="1:49" x14ac:dyDescent="0.3">
      <c r="A58" s="100" t="s">
        <v>412</v>
      </c>
      <c r="B58" s="109">
        <v>43.573690999999997</v>
      </c>
      <c r="C58" s="109">
        <v>-79.636480000000006</v>
      </c>
      <c r="D58" s="156">
        <v>14.001677974802247</v>
      </c>
      <c r="E58" s="109" t="s">
        <v>415</v>
      </c>
      <c r="F58" s="105">
        <v>2</v>
      </c>
      <c r="G58" s="100">
        <v>0</v>
      </c>
      <c r="H58" s="100">
        <v>0</v>
      </c>
      <c r="I58" s="100">
        <v>0</v>
      </c>
      <c r="J58" s="100">
        <v>0</v>
      </c>
      <c r="K58" s="100">
        <v>0</v>
      </c>
      <c r="L58" s="100">
        <v>0</v>
      </c>
      <c r="M58" s="100">
        <v>0</v>
      </c>
      <c r="N58" s="100">
        <v>0</v>
      </c>
      <c r="O58" s="100">
        <v>0</v>
      </c>
      <c r="P58" s="100">
        <v>0</v>
      </c>
      <c r="Q58" s="100">
        <v>0</v>
      </c>
      <c r="R58" s="100">
        <v>0</v>
      </c>
      <c r="S58" s="100">
        <v>0</v>
      </c>
      <c r="T58" s="100">
        <v>0</v>
      </c>
      <c r="U58" s="100">
        <v>0</v>
      </c>
      <c r="V58" s="100">
        <v>0</v>
      </c>
      <c r="W58" s="100">
        <v>0</v>
      </c>
      <c r="X58" s="100">
        <v>0</v>
      </c>
      <c r="Y58" s="100">
        <v>0</v>
      </c>
      <c r="Z58" s="100">
        <v>0</v>
      </c>
      <c r="AA58" s="100">
        <v>0</v>
      </c>
      <c r="AB58" s="100">
        <v>0</v>
      </c>
      <c r="AC58" s="100">
        <v>0</v>
      </c>
      <c r="AD58" s="100">
        <v>0</v>
      </c>
      <c r="AE58" s="100">
        <v>0</v>
      </c>
      <c r="AF58" s="100">
        <v>0</v>
      </c>
      <c r="AG58" s="100">
        <v>0</v>
      </c>
      <c r="AH58" s="100">
        <v>0</v>
      </c>
      <c r="AI58" s="100">
        <v>0</v>
      </c>
      <c r="AJ58" s="100">
        <v>1</v>
      </c>
      <c r="AK58" s="100">
        <v>0</v>
      </c>
      <c r="AL58" s="100">
        <v>0</v>
      </c>
      <c r="AM58" s="100">
        <v>0</v>
      </c>
      <c r="AN58" s="100">
        <v>0</v>
      </c>
      <c r="AO58" s="100">
        <v>0</v>
      </c>
      <c r="AP58" s="100">
        <v>0</v>
      </c>
      <c r="AQ58" s="100">
        <v>0</v>
      </c>
      <c r="AR58" s="100">
        <v>0</v>
      </c>
      <c r="AS58" s="100">
        <v>0</v>
      </c>
      <c r="AT58" s="100">
        <v>0</v>
      </c>
      <c r="AU58" s="100">
        <v>0</v>
      </c>
      <c r="AV58" s="100">
        <v>0</v>
      </c>
      <c r="AW58" s="102">
        <f t="shared" si="0"/>
        <v>1</v>
      </c>
    </row>
    <row r="59" spans="1:49" x14ac:dyDescent="0.3">
      <c r="A59" s="100" t="s">
        <v>413</v>
      </c>
      <c r="B59" s="109">
        <v>43.601609000000003</v>
      </c>
      <c r="C59" s="109">
        <v>-79.583684000000005</v>
      </c>
      <c r="D59" s="156">
        <v>10.823086687118911</v>
      </c>
      <c r="E59" s="109" t="s">
        <v>415</v>
      </c>
      <c r="F59" s="105">
        <v>3</v>
      </c>
      <c r="G59" s="100">
        <v>0</v>
      </c>
      <c r="H59" s="100">
        <v>1</v>
      </c>
      <c r="I59" s="100">
        <v>0</v>
      </c>
      <c r="J59" s="100">
        <v>0</v>
      </c>
      <c r="K59" s="100">
        <v>0</v>
      </c>
      <c r="L59" s="100">
        <v>0</v>
      </c>
      <c r="M59" s="100">
        <v>0</v>
      </c>
      <c r="N59" s="100">
        <v>0</v>
      </c>
      <c r="O59" s="100">
        <v>0</v>
      </c>
      <c r="P59" s="100">
        <v>2</v>
      </c>
      <c r="Q59" s="100">
        <v>0</v>
      </c>
      <c r="R59" s="100">
        <v>0</v>
      </c>
      <c r="S59" s="100">
        <v>0</v>
      </c>
      <c r="T59" s="100">
        <v>0</v>
      </c>
      <c r="U59" s="100">
        <v>0</v>
      </c>
      <c r="V59" s="100">
        <v>0</v>
      </c>
      <c r="W59" s="100">
        <v>0</v>
      </c>
      <c r="X59" s="100">
        <v>0</v>
      </c>
      <c r="Y59" s="100">
        <v>0</v>
      </c>
      <c r="Z59" s="100">
        <v>0</v>
      </c>
      <c r="AA59" s="100">
        <v>0</v>
      </c>
      <c r="AB59" s="100">
        <v>0</v>
      </c>
      <c r="AC59" s="100">
        <v>0</v>
      </c>
      <c r="AD59" s="100">
        <v>0</v>
      </c>
      <c r="AE59" s="100">
        <v>0</v>
      </c>
      <c r="AF59" s="100">
        <v>0</v>
      </c>
      <c r="AG59" s="100">
        <v>0</v>
      </c>
      <c r="AH59" s="100">
        <v>0</v>
      </c>
      <c r="AI59" s="100">
        <v>4</v>
      </c>
      <c r="AJ59" s="100">
        <v>0</v>
      </c>
      <c r="AK59" s="100">
        <v>0</v>
      </c>
      <c r="AL59" s="100">
        <v>0</v>
      </c>
      <c r="AM59" s="100">
        <v>0</v>
      </c>
      <c r="AN59" s="100">
        <v>0</v>
      </c>
      <c r="AO59" s="100">
        <v>0</v>
      </c>
      <c r="AP59" s="100">
        <v>0</v>
      </c>
      <c r="AQ59" s="100">
        <v>0</v>
      </c>
      <c r="AR59" s="100">
        <v>0</v>
      </c>
      <c r="AS59" s="100">
        <v>0</v>
      </c>
      <c r="AT59" s="100">
        <v>0</v>
      </c>
      <c r="AU59" s="100">
        <v>0</v>
      </c>
      <c r="AV59" s="100">
        <v>0</v>
      </c>
      <c r="AW59" s="102">
        <f t="shared" si="0"/>
        <v>7</v>
      </c>
    </row>
    <row r="60" spans="1:49" s="102" customFormat="1" x14ac:dyDescent="0.3">
      <c r="B60" s="110"/>
      <c r="C60" s="110"/>
      <c r="D60" s="110"/>
      <c r="E60" s="110"/>
      <c r="F60" s="10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07774-6B6E-46B2-88F2-94DB31A0F42F}">
  <dimension ref="A1:AV60"/>
  <sheetViews>
    <sheetView workbookViewId="0">
      <pane ySplit="1" topLeftCell="A2" activePane="bottomLeft" state="frozen"/>
      <selection pane="bottomLeft" activeCell="B3" sqref="B3"/>
    </sheetView>
  </sheetViews>
  <sheetFormatPr defaultColWidth="12.44140625" defaultRowHeight="14.4" x14ac:dyDescent="0.3"/>
  <cols>
    <col min="1" max="1" width="8.33203125" style="100" bestFit="1" customWidth="1"/>
    <col min="2" max="2" width="10.6640625" style="108" bestFit="1" customWidth="1"/>
    <col min="3" max="3" width="11.33203125" style="108" bestFit="1" customWidth="1"/>
    <col min="4" max="4" width="8.5546875" style="108" bestFit="1" customWidth="1"/>
    <col min="5" max="5" width="14.88671875" style="107" bestFit="1" customWidth="1"/>
    <col min="6" max="47" width="6.5546875" style="100" bestFit="1" customWidth="1"/>
    <col min="48" max="48" width="5.21875" style="100" bestFit="1" customWidth="1"/>
    <col min="49" max="16384" width="12.44140625" style="100"/>
  </cols>
  <sheetData>
    <row r="1" spans="1:48" s="101" customFormat="1" x14ac:dyDescent="0.3">
      <c r="A1" s="101" t="s">
        <v>354</v>
      </c>
      <c r="B1" s="108" t="s">
        <v>2</v>
      </c>
      <c r="C1" s="108" t="s">
        <v>3</v>
      </c>
      <c r="D1" s="108" t="s">
        <v>414</v>
      </c>
      <c r="E1" s="104" t="s">
        <v>487</v>
      </c>
      <c r="F1" s="89" t="s">
        <v>490</v>
      </c>
      <c r="G1" s="92" t="s">
        <v>491</v>
      </c>
      <c r="H1" s="89" t="s">
        <v>492</v>
      </c>
      <c r="I1" s="89" t="s">
        <v>493</v>
      </c>
      <c r="J1" s="89" t="s">
        <v>494</v>
      </c>
      <c r="K1" s="89" t="s">
        <v>495</v>
      </c>
      <c r="L1" s="89" t="s">
        <v>496</v>
      </c>
      <c r="M1" s="89" t="s">
        <v>497</v>
      </c>
      <c r="N1" s="89" t="s">
        <v>498</v>
      </c>
      <c r="O1" s="89" t="s">
        <v>499</v>
      </c>
      <c r="P1" s="89" t="s">
        <v>500</v>
      </c>
      <c r="Q1" s="89" t="s">
        <v>501</v>
      </c>
      <c r="R1" s="89" t="s">
        <v>502</v>
      </c>
      <c r="S1" s="89" t="s">
        <v>503</v>
      </c>
      <c r="T1" s="89" t="s">
        <v>504</v>
      </c>
      <c r="U1" s="89" t="s">
        <v>505</v>
      </c>
      <c r="V1" s="89" t="s">
        <v>506</v>
      </c>
      <c r="W1" s="89" t="s">
        <v>507</v>
      </c>
      <c r="X1" s="89" t="s">
        <v>508</v>
      </c>
      <c r="Y1" s="89" t="s">
        <v>509</v>
      </c>
      <c r="Z1" s="89" t="s">
        <v>510</v>
      </c>
      <c r="AA1" s="89" t="s">
        <v>511</v>
      </c>
      <c r="AB1" s="89" t="s">
        <v>512</v>
      </c>
      <c r="AC1" s="89" t="s">
        <v>513</v>
      </c>
      <c r="AD1" s="89" t="s">
        <v>514</v>
      </c>
      <c r="AE1" s="89" t="s">
        <v>515</v>
      </c>
      <c r="AF1" s="89" t="s">
        <v>516</v>
      </c>
      <c r="AG1" s="89" t="s">
        <v>517</v>
      </c>
      <c r="AH1" s="89" t="s">
        <v>518</v>
      </c>
      <c r="AI1" s="89" t="s">
        <v>519</v>
      </c>
      <c r="AJ1" s="89" t="s">
        <v>520</v>
      </c>
      <c r="AK1" s="89" t="s">
        <v>521</v>
      </c>
      <c r="AL1" s="89" t="s">
        <v>522</v>
      </c>
      <c r="AM1" s="89" t="s">
        <v>523</v>
      </c>
      <c r="AN1" s="89" t="s">
        <v>524</v>
      </c>
      <c r="AO1" s="89" t="s">
        <v>525</v>
      </c>
      <c r="AP1" s="89" t="s">
        <v>526</v>
      </c>
      <c r="AQ1" s="89" t="s">
        <v>527</v>
      </c>
      <c r="AR1" s="89" t="s">
        <v>528</v>
      </c>
      <c r="AS1" s="89" t="s">
        <v>529</v>
      </c>
      <c r="AT1" s="89" t="s">
        <v>530</v>
      </c>
      <c r="AU1" s="89" t="s">
        <v>531</v>
      </c>
      <c r="AV1" s="103" t="s">
        <v>488</v>
      </c>
    </row>
    <row r="2" spans="1:48" x14ac:dyDescent="0.3">
      <c r="A2" s="100" t="s">
        <v>356</v>
      </c>
      <c r="B2" s="109">
        <v>43.550224999999998</v>
      </c>
      <c r="C2" s="109">
        <v>-79.654061999999996</v>
      </c>
      <c r="D2" s="104" t="s">
        <v>415</v>
      </c>
      <c r="E2" s="105">
        <v>3</v>
      </c>
      <c r="F2" s="100">
        <v>0</v>
      </c>
      <c r="G2" s="100">
        <v>0</v>
      </c>
      <c r="H2" s="100">
        <v>0</v>
      </c>
      <c r="I2" s="100">
        <v>0</v>
      </c>
      <c r="J2" s="100">
        <v>3</v>
      </c>
      <c r="K2" s="100">
        <v>2</v>
      </c>
      <c r="L2" s="100">
        <v>0</v>
      </c>
      <c r="M2" s="100">
        <v>0</v>
      </c>
      <c r="N2" s="100">
        <v>0</v>
      </c>
      <c r="O2" s="100">
        <v>0</v>
      </c>
      <c r="P2" s="100">
        <v>0</v>
      </c>
      <c r="Q2" s="100">
        <v>0</v>
      </c>
      <c r="R2" s="100">
        <v>0</v>
      </c>
      <c r="S2" s="100">
        <v>0</v>
      </c>
      <c r="T2" s="100">
        <v>0</v>
      </c>
      <c r="U2" s="100">
        <v>0</v>
      </c>
      <c r="V2" s="100">
        <v>0</v>
      </c>
      <c r="W2" s="100">
        <v>0</v>
      </c>
      <c r="X2" s="100">
        <v>0</v>
      </c>
      <c r="Y2" s="100">
        <v>0</v>
      </c>
      <c r="Z2" s="100">
        <v>0</v>
      </c>
      <c r="AA2" s="100">
        <v>0</v>
      </c>
      <c r="AB2" s="100">
        <v>0</v>
      </c>
      <c r="AC2" s="100">
        <v>0</v>
      </c>
      <c r="AD2" s="100">
        <v>0</v>
      </c>
      <c r="AE2" s="100">
        <v>0</v>
      </c>
      <c r="AF2" s="100">
        <v>0</v>
      </c>
      <c r="AG2" s="100">
        <v>0</v>
      </c>
      <c r="AH2" s="100">
        <v>0</v>
      </c>
      <c r="AI2" s="100">
        <v>0</v>
      </c>
      <c r="AJ2" s="100">
        <v>0</v>
      </c>
      <c r="AK2" s="100">
        <v>0</v>
      </c>
      <c r="AL2" s="100">
        <v>0</v>
      </c>
      <c r="AM2" s="100">
        <v>0</v>
      </c>
      <c r="AN2" s="100">
        <v>0</v>
      </c>
      <c r="AO2" s="100">
        <v>0</v>
      </c>
      <c r="AP2" s="100">
        <v>0</v>
      </c>
      <c r="AQ2" s="100">
        <v>0</v>
      </c>
      <c r="AR2" s="100">
        <v>0</v>
      </c>
      <c r="AS2" s="100">
        <v>0</v>
      </c>
      <c r="AT2" s="100">
        <v>0</v>
      </c>
      <c r="AU2" s="100">
        <v>0</v>
      </c>
      <c r="AV2" s="102">
        <f>SUM(F2:AU2)</f>
        <v>5</v>
      </c>
    </row>
    <row r="3" spans="1:48" x14ac:dyDescent="0.3">
      <c r="A3" s="100" t="s">
        <v>357</v>
      </c>
      <c r="B3" s="109">
        <v>43.565106</v>
      </c>
      <c r="C3" s="109">
        <v>-79.671002000000001</v>
      </c>
      <c r="D3" s="104" t="s">
        <v>415</v>
      </c>
      <c r="E3" s="105">
        <v>3</v>
      </c>
      <c r="F3" s="100">
        <v>0</v>
      </c>
      <c r="G3" s="100">
        <v>0</v>
      </c>
      <c r="H3" s="100">
        <v>0</v>
      </c>
      <c r="I3" s="100">
        <v>0</v>
      </c>
      <c r="J3" s="100">
        <v>0</v>
      </c>
      <c r="K3" s="100">
        <v>1</v>
      </c>
      <c r="L3" s="100">
        <v>0</v>
      </c>
      <c r="M3" s="100">
        <v>0</v>
      </c>
      <c r="N3" s="100">
        <v>0</v>
      </c>
      <c r="O3" s="100">
        <v>0</v>
      </c>
      <c r="P3" s="100">
        <v>0</v>
      </c>
      <c r="Q3" s="100">
        <v>0</v>
      </c>
      <c r="R3" s="100">
        <v>0</v>
      </c>
      <c r="S3" s="100">
        <v>0</v>
      </c>
      <c r="T3" s="100">
        <v>0</v>
      </c>
      <c r="U3" s="100">
        <v>0</v>
      </c>
      <c r="V3" s="100">
        <v>0</v>
      </c>
      <c r="W3" s="100">
        <v>0</v>
      </c>
      <c r="X3" s="100">
        <v>0</v>
      </c>
      <c r="Y3" s="100">
        <v>0</v>
      </c>
      <c r="Z3" s="100">
        <v>0</v>
      </c>
      <c r="AA3" s="100">
        <v>0</v>
      </c>
      <c r="AB3" s="100">
        <v>1</v>
      </c>
      <c r="AC3" s="100">
        <v>0</v>
      </c>
      <c r="AD3" s="100">
        <v>0</v>
      </c>
      <c r="AE3" s="100">
        <v>0</v>
      </c>
      <c r="AF3" s="100">
        <v>0</v>
      </c>
      <c r="AG3" s="100">
        <v>0</v>
      </c>
      <c r="AH3" s="100">
        <v>0</v>
      </c>
      <c r="AI3" s="100">
        <v>0</v>
      </c>
      <c r="AJ3" s="100">
        <v>0</v>
      </c>
      <c r="AK3" s="100">
        <v>0</v>
      </c>
      <c r="AL3" s="100">
        <v>0</v>
      </c>
      <c r="AM3" s="100">
        <v>0</v>
      </c>
      <c r="AN3" s="100">
        <v>0</v>
      </c>
      <c r="AO3" s="100">
        <v>0</v>
      </c>
      <c r="AP3" s="100">
        <v>0</v>
      </c>
      <c r="AQ3" s="100">
        <v>0</v>
      </c>
      <c r="AR3" s="100">
        <v>0</v>
      </c>
      <c r="AS3" s="100">
        <v>0</v>
      </c>
      <c r="AT3" s="100">
        <v>0</v>
      </c>
      <c r="AU3" s="100">
        <v>0</v>
      </c>
      <c r="AV3" s="102">
        <f t="shared" ref="AV3:AV59" si="0">SUM(F3:AU3)</f>
        <v>2</v>
      </c>
    </row>
    <row r="4" spans="1:48" x14ac:dyDescent="0.3">
      <c r="A4" s="100" t="s">
        <v>358</v>
      </c>
      <c r="B4" s="109">
        <v>43.566504000000002</v>
      </c>
      <c r="C4" s="109">
        <v>-79.680149</v>
      </c>
      <c r="D4" s="104" t="s">
        <v>415</v>
      </c>
      <c r="E4" s="105">
        <v>3</v>
      </c>
      <c r="F4" s="100">
        <v>0</v>
      </c>
      <c r="G4" s="100">
        <v>0</v>
      </c>
      <c r="H4" s="100">
        <v>0</v>
      </c>
      <c r="I4" s="100">
        <v>0</v>
      </c>
      <c r="J4" s="100">
        <v>0</v>
      </c>
      <c r="K4" s="100">
        <v>0</v>
      </c>
      <c r="L4" s="100">
        <v>0</v>
      </c>
      <c r="M4" s="100">
        <v>0</v>
      </c>
      <c r="N4" s="100">
        <v>0</v>
      </c>
      <c r="O4" s="100">
        <v>0</v>
      </c>
      <c r="P4" s="100">
        <v>0</v>
      </c>
      <c r="Q4" s="100">
        <v>0</v>
      </c>
      <c r="R4" s="100">
        <v>0</v>
      </c>
      <c r="S4" s="100">
        <v>14</v>
      </c>
      <c r="T4" s="100">
        <v>0</v>
      </c>
      <c r="U4" s="100">
        <v>0</v>
      </c>
      <c r="V4" s="100">
        <v>0</v>
      </c>
      <c r="W4" s="100">
        <v>0</v>
      </c>
      <c r="X4" s="100">
        <v>0</v>
      </c>
      <c r="Y4" s="100">
        <v>0</v>
      </c>
      <c r="Z4" s="100">
        <v>0</v>
      </c>
      <c r="AA4" s="100">
        <v>0</v>
      </c>
      <c r="AB4" s="100">
        <v>0</v>
      </c>
      <c r="AC4" s="100">
        <v>0</v>
      </c>
      <c r="AD4" s="100">
        <v>0</v>
      </c>
      <c r="AE4" s="100">
        <v>0</v>
      </c>
      <c r="AF4" s="100">
        <v>0</v>
      </c>
      <c r="AG4" s="100">
        <v>0</v>
      </c>
      <c r="AH4" s="100">
        <v>0</v>
      </c>
      <c r="AI4" s="100">
        <v>0</v>
      </c>
      <c r="AJ4" s="100">
        <v>0</v>
      </c>
      <c r="AK4" s="100">
        <v>0</v>
      </c>
      <c r="AL4" s="100">
        <v>0</v>
      </c>
      <c r="AM4" s="100">
        <v>0</v>
      </c>
      <c r="AN4" s="100">
        <v>0</v>
      </c>
      <c r="AO4" s="100">
        <v>0</v>
      </c>
      <c r="AP4" s="100">
        <v>0</v>
      </c>
      <c r="AQ4" s="100">
        <v>0</v>
      </c>
      <c r="AR4" s="100">
        <v>3</v>
      </c>
      <c r="AS4" s="100">
        <v>1</v>
      </c>
      <c r="AT4" s="100">
        <v>0</v>
      </c>
      <c r="AU4" s="100">
        <v>0</v>
      </c>
      <c r="AV4" s="102">
        <f t="shared" si="0"/>
        <v>18</v>
      </c>
    </row>
    <row r="5" spans="1:48" x14ac:dyDescent="0.3">
      <c r="A5" s="100" t="s">
        <v>359</v>
      </c>
      <c r="B5" s="109">
        <v>43.492716999999999</v>
      </c>
      <c r="C5" s="109">
        <v>-79.748080999999999</v>
      </c>
      <c r="D5" s="104" t="s">
        <v>416</v>
      </c>
      <c r="E5" s="105">
        <v>3</v>
      </c>
      <c r="F5" s="100">
        <v>0</v>
      </c>
      <c r="G5" s="100">
        <v>0</v>
      </c>
      <c r="H5" s="100">
        <v>0</v>
      </c>
      <c r="I5" s="100">
        <v>0</v>
      </c>
      <c r="J5" s="100">
        <v>0</v>
      </c>
      <c r="K5" s="100">
        <v>1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  <c r="R5" s="100">
        <v>0</v>
      </c>
      <c r="S5" s="100">
        <v>2</v>
      </c>
      <c r="T5" s="100">
        <v>0</v>
      </c>
      <c r="U5" s="100">
        <v>0</v>
      </c>
      <c r="V5" s="100">
        <v>0</v>
      </c>
      <c r="W5" s="100">
        <v>0</v>
      </c>
      <c r="X5" s="100">
        <v>0</v>
      </c>
      <c r="Y5" s="100">
        <v>0</v>
      </c>
      <c r="Z5" s="100">
        <v>0</v>
      </c>
      <c r="AA5" s="100">
        <v>0</v>
      </c>
      <c r="AB5" s="100">
        <v>0</v>
      </c>
      <c r="AC5" s="100">
        <v>0</v>
      </c>
      <c r="AD5" s="100">
        <v>0</v>
      </c>
      <c r="AE5" s="100">
        <v>0</v>
      </c>
      <c r="AF5" s="100">
        <v>0</v>
      </c>
      <c r="AG5" s="100">
        <v>0</v>
      </c>
      <c r="AH5" s="100">
        <v>0</v>
      </c>
      <c r="AI5" s="100">
        <v>0</v>
      </c>
      <c r="AJ5" s="100">
        <v>0</v>
      </c>
      <c r="AK5" s="100">
        <v>0</v>
      </c>
      <c r="AL5" s="100">
        <v>0</v>
      </c>
      <c r="AM5" s="100">
        <v>0</v>
      </c>
      <c r="AN5" s="100">
        <v>0</v>
      </c>
      <c r="AO5" s="100">
        <v>0</v>
      </c>
      <c r="AP5" s="100">
        <v>0</v>
      </c>
      <c r="AQ5" s="100">
        <v>0</v>
      </c>
      <c r="AR5" s="100">
        <v>0</v>
      </c>
      <c r="AS5" s="100">
        <v>0</v>
      </c>
      <c r="AT5" s="100">
        <v>0</v>
      </c>
      <c r="AU5" s="100">
        <v>0</v>
      </c>
      <c r="AV5" s="102">
        <f t="shared" si="0"/>
        <v>3</v>
      </c>
    </row>
    <row r="6" spans="1:48" x14ac:dyDescent="0.3">
      <c r="A6" s="100" t="s">
        <v>360</v>
      </c>
      <c r="B6" s="109">
        <v>43.438668999999997</v>
      </c>
      <c r="C6" s="109">
        <v>-79.780878000000001</v>
      </c>
      <c r="D6" s="104" t="s">
        <v>416</v>
      </c>
      <c r="E6" s="105">
        <v>3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8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  <c r="R6" s="100">
        <v>0</v>
      </c>
      <c r="S6" s="100">
        <v>0</v>
      </c>
      <c r="T6" s="100">
        <v>0</v>
      </c>
      <c r="U6" s="100">
        <v>0</v>
      </c>
      <c r="V6" s="100">
        <v>0</v>
      </c>
      <c r="W6" s="100">
        <v>0</v>
      </c>
      <c r="X6" s="100">
        <v>0</v>
      </c>
      <c r="Y6" s="100">
        <v>0</v>
      </c>
      <c r="Z6" s="100">
        <v>0</v>
      </c>
      <c r="AA6" s="100">
        <v>0</v>
      </c>
      <c r="AB6" s="100">
        <v>0</v>
      </c>
      <c r="AC6" s="100">
        <v>0</v>
      </c>
      <c r="AD6" s="100">
        <v>0</v>
      </c>
      <c r="AE6" s="100">
        <v>0</v>
      </c>
      <c r="AF6" s="100">
        <v>0</v>
      </c>
      <c r="AG6" s="100">
        <v>0</v>
      </c>
      <c r="AH6" s="100">
        <v>0</v>
      </c>
      <c r="AI6" s="100">
        <v>0</v>
      </c>
      <c r="AJ6" s="100">
        <v>0</v>
      </c>
      <c r="AK6" s="100">
        <v>0</v>
      </c>
      <c r="AL6" s="100">
        <v>0</v>
      </c>
      <c r="AM6" s="100">
        <v>0</v>
      </c>
      <c r="AN6" s="100">
        <v>0</v>
      </c>
      <c r="AO6" s="100">
        <v>0</v>
      </c>
      <c r="AP6" s="100">
        <v>0</v>
      </c>
      <c r="AQ6" s="100">
        <v>0</v>
      </c>
      <c r="AR6" s="100">
        <v>0</v>
      </c>
      <c r="AS6" s="100">
        <v>0</v>
      </c>
      <c r="AT6" s="100">
        <v>0</v>
      </c>
      <c r="AU6" s="100">
        <v>0</v>
      </c>
      <c r="AV6" s="102">
        <f t="shared" si="0"/>
        <v>8</v>
      </c>
    </row>
    <row r="7" spans="1:48" x14ac:dyDescent="0.3">
      <c r="A7" s="100" t="s">
        <v>361</v>
      </c>
      <c r="B7" s="109">
        <v>43.433301999999998</v>
      </c>
      <c r="C7" s="109">
        <v>-79.902403000000007</v>
      </c>
      <c r="D7" s="104" t="s">
        <v>416</v>
      </c>
      <c r="E7" s="105">
        <v>3</v>
      </c>
      <c r="F7" s="100">
        <v>0</v>
      </c>
      <c r="G7" s="100">
        <v>0</v>
      </c>
      <c r="H7" s="100">
        <v>0</v>
      </c>
      <c r="I7" s="100">
        <v>0</v>
      </c>
      <c r="J7" s="100">
        <v>0</v>
      </c>
      <c r="K7" s="100">
        <v>1</v>
      </c>
      <c r="L7" s="100">
        <v>0</v>
      </c>
      <c r="M7" s="100">
        <v>0</v>
      </c>
      <c r="N7" s="100">
        <v>0</v>
      </c>
      <c r="O7" s="100">
        <v>0</v>
      </c>
      <c r="P7" s="100">
        <v>0</v>
      </c>
      <c r="Q7" s="100">
        <v>0</v>
      </c>
      <c r="R7" s="100">
        <v>0</v>
      </c>
      <c r="S7" s="100">
        <v>0</v>
      </c>
      <c r="T7" s="100">
        <v>0</v>
      </c>
      <c r="U7" s="100">
        <v>7</v>
      </c>
      <c r="V7" s="100">
        <v>2</v>
      </c>
      <c r="W7" s="100">
        <v>0</v>
      </c>
      <c r="X7" s="100">
        <v>0</v>
      </c>
      <c r="Y7" s="100">
        <v>0</v>
      </c>
      <c r="Z7" s="100">
        <v>0</v>
      </c>
      <c r="AA7" s="100">
        <v>0</v>
      </c>
      <c r="AB7" s="100">
        <v>0</v>
      </c>
      <c r="AC7" s="100">
        <v>0</v>
      </c>
      <c r="AD7" s="100">
        <v>0</v>
      </c>
      <c r="AE7" s="100">
        <v>0</v>
      </c>
      <c r="AF7" s="100">
        <v>0</v>
      </c>
      <c r="AG7" s="100">
        <v>0</v>
      </c>
      <c r="AH7" s="100">
        <v>0</v>
      </c>
      <c r="AI7" s="100">
        <v>0</v>
      </c>
      <c r="AJ7" s="100">
        <v>0</v>
      </c>
      <c r="AK7" s="100">
        <v>0</v>
      </c>
      <c r="AL7" s="100">
        <v>0</v>
      </c>
      <c r="AM7" s="100">
        <v>0</v>
      </c>
      <c r="AN7" s="100">
        <v>0</v>
      </c>
      <c r="AO7" s="100">
        <v>0</v>
      </c>
      <c r="AP7" s="100">
        <v>0</v>
      </c>
      <c r="AQ7" s="100">
        <v>0</v>
      </c>
      <c r="AR7" s="100">
        <v>0</v>
      </c>
      <c r="AS7" s="100">
        <v>0</v>
      </c>
      <c r="AT7" s="100">
        <v>0</v>
      </c>
      <c r="AU7" s="100">
        <v>0</v>
      </c>
      <c r="AV7" s="102">
        <f t="shared" si="0"/>
        <v>10</v>
      </c>
    </row>
    <row r="8" spans="1:48" x14ac:dyDescent="0.3">
      <c r="A8" s="100" t="s">
        <v>362</v>
      </c>
      <c r="B8" s="109">
        <v>43.457450999999999</v>
      </c>
      <c r="C8" s="109">
        <v>-79.866815000000003</v>
      </c>
      <c r="D8" s="104" t="s">
        <v>416</v>
      </c>
      <c r="E8" s="105">
        <v>3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1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  <c r="R8" s="100">
        <v>0</v>
      </c>
      <c r="S8" s="100">
        <v>0</v>
      </c>
      <c r="T8" s="100">
        <v>0</v>
      </c>
      <c r="U8" s="100">
        <v>0</v>
      </c>
      <c r="V8" s="100">
        <v>0</v>
      </c>
      <c r="W8" s="100">
        <v>0</v>
      </c>
      <c r="X8" s="100">
        <v>0</v>
      </c>
      <c r="Y8" s="100">
        <v>0</v>
      </c>
      <c r="Z8" s="100">
        <v>0</v>
      </c>
      <c r="AA8" s="100">
        <v>0</v>
      </c>
      <c r="AB8" s="100">
        <v>0</v>
      </c>
      <c r="AC8" s="100">
        <v>0</v>
      </c>
      <c r="AD8" s="100">
        <v>0</v>
      </c>
      <c r="AE8" s="100">
        <v>0</v>
      </c>
      <c r="AF8" s="100">
        <v>0</v>
      </c>
      <c r="AG8" s="100">
        <v>0</v>
      </c>
      <c r="AH8" s="100">
        <v>0</v>
      </c>
      <c r="AI8" s="100">
        <v>0</v>
      </c>
      <c r="AJ8" s="100">
        <v>0</v>
      </c>
      <c r="AK8" s="100">
        <v>0</v>
      </c>
      <c r="AL8" s="100">
        <v>0</v>
      </c>
      <c r="AM8" s="100">
        <v>0</v>
      </c>
      <c r="AN8" s="100">
        <v>0</v>
      </c>
      <c r="AO8" s="100">
        <v>0</v>
      </c>
      <c r="AP8" s="100">
        <v>0</v>
      </c>
      <c r="AQ8" s="100">
        <v>0</v>
      </c>
      <c r="AR8" s="100">
        <v>0</v>
      </c>
      <c r="AS8" s="100">
        <v>0</v>
      </c>
      <c r="AT8" s="100">
        <v>0</v>
      </c>
      <c r="AU8" s="100">
        <v>0</v>
      </c>
      <c r="AV8" s="102">
        <f t="shared" si="0"/>
        <v>1</v>
      </c>
    </row>
    <row r="9" spans="1:48" x14ac:dyDescent="0.3">
      <c r="A9" s="100" t="s">
        <v>363</v>
      </c>
      <c r="B9" s="109">
        <v>43.516263000000002</v>
      </c>
      <c r="C9" s="109">
        <v>-79.779219999999995</v>
      </c>
      <c r="D9" s="104" t="s">
        <v>416</v>
      </c>
      <c r="E9" s="105">
        <v>3</v>
      </c>
      <c r="F9" s="100">
        <v>0</v>
      </c>
      <c r="G9" s="100">
        <v>0</v>
      </c>
      <c r="H9" s="100">
        <v>0</v>
      </c>
      <c r="I9" s="100">
        <v>0</v>
      </c>
      <c r="J9" s="100">
        <v>0</v>
      </c>
      <c r="K9" s="100">
        <v>0</v>
      </c>
      <c r="L9" s="100">
        <v>0</v>
      </c>
      <c r="M9" s="100">
        <v>0</v>
      </c>
      <c r="N9" s="100">
        <v>0</v>
      </c>
      <c r="O9" s="100">
        <v>11</v>
      </c>
      <c r="P9" s="100">
        <v>0</v>
      </c>
      <c r="Q9" s="100">
        <v>0</v>
      </c>
      <c r="R9" s="100">
        <v>0</v>
      </c>
      <c r="S9" s="100">
        <v>0</v>
      </c>
      <c r="T9" s="100">
        <v>0</v>
      </c>
      <c r="U9" s="100">
        <v>0</v>
      </c>
      <c r="V9" s="100">
        <v>0</v>
      </c>
      <c r="W9" s="100">
        <v>0</v>
      </c>
      <c r="X9" s="100">
        <v>3</v>
      </c>
      <c r="Y9" s="100">
        <v>0</v>
      </c>
      <c r="Z9" s="100">
        <v>0</v>
      </c>
      <c r="AA9" s="100">
        <v>0</v>
      </c>
      <c r="AB9" s="100">
        <v>0</v>
      </c>
      <c r="AC9" s="100">
        <v>0</v>
      </c>
      <c r="AD9" s="100">
        <v>0</v>
      </c>
      <c r="AE9" s="100">
        <v>0</v>
      </c>
      <c r="AF9" s="100">
        <v>0</v>
      </c>
      <c r="AG9" s="100">
        <v>0</v>
      </c>
      <c r="AH9" s="100">
        <v>0</v>
      </c>
      <c r="AI9" s="100">
        <v>0</v>
      </c>
      <c r="AJ9" s="100">
        <v>0</v>
      </c>
      <c r="AK9" s="100">
        <v>0</v>
      </c>
      <c r="AL9" s="100">
        <v>0</v>
      </c>
      <c r="AM9" s="100">
        <v>0</v>
      </c>
      <c r="AN9" s="100">
        <v>0</v>
      </c>
      <c r="AO9" s="100">
        <v>0</v>
      </c>
      <c r="AP9" s="100">
        <v>0</v>
      </c>
      <c r="AQ9" s="100">
        <v>0</v>
      </c>
      <c r="AR9" s="100">
        <v>0</v>
      </c>
      <c r="AS9" s="100">
        <v>0</v>
      </c>
      <c r="AT9" s="100">
        <v>0</v>
      </c>
      <c r="AU9" s="100">
        <v>0</v>
      </c>
      <c r="AV9" s="102">
        <f t="shared" si="0"/>
        <v>14</v>
      </c>
    </row>
    <row r="10" spans="1:48" x14ac:dyDescent="0.3">
      <c r="A10" s="100" t="s">
        <v>364</v>
      </c>
      <c r="B10" s="109">
        <v>43.589593999999998</v>
      </c>
      <c r="C10" s="109">
        <v>-79.638468000000003</v>
      </c>
      <c r="D10" s="104" t="s">
        <v>415</v>
      </c>
      <c r="E10" s="105">
        <v>3</v>
      </c>
      <c r="F10" s="100">
        <v>0</v>
      </c>
      <c r="G10" s="100">
        <v>0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  <c r="P10" s="100">
        <v>0</v>
      </c>
      <c r="Q10" s="100">
        <v>0</v>
      </c>
      <c r="R10" s="100">
        <v>0</v>
      </c>
      <c r="S10" s="100">
        <v>0</v>
      </c>
      <c r="T10" s="100">
        <v>0</v>
      </c>
      <c r="U10" s="100">
        <v>0</v>
      </c>
      <c r="V10" s="100">
        <v>0</v>
      </c>
      <c r="W10" s="100">
        <v>0</v>
      </c>
      <c r="X10" s="100">
        <v>0</v>
      </c>
      <c r="Y10" s="100">
        <v>0</v>
      </c>
      <c r="Z10" s="100">
        <v>0</v>
      </c>
      <c r="AA10" s="100">
        <v>0</v>
      </c>
      <c r="AB10" s="100">
        <v>0</v>
      </c>
      <c r="AC10" s="100">
        <v>0</v>
      </c>
      <c r="AD10" s="100">
        <v>0</v>
      </c>
      <c r="AE10" s="100">
        <v>0</v>
      </c>
      <c r="AF10" s="100">
        <v>0</v>
      </c>
      <c r="AG10" s="100">
        <v>0</v>
      </c>
      <c r="AH10" s="100">
        <v>0</v>
      </c>
      <c r="AI10" s="100">
        <v>0</v>
      </c>
      <c r="AJ10" s="100">
        <v>0</v>
      </c>
      <c r="AK10" s="100">
        <v>0</v>
      </c>
      <c r="AL10" s="100">
        <v>0</v>
      </c>
      <c r="AM10" s="100">
        <v>0</v>
      </c>
      <c r="AN10" s="100">
        <v>0</v>
      </c>
      <c r="AO10" s="100">
        <v>0</v>
      </c>
      <c r="AP10" s="100">
        <v>0</v>
      </c>
      <c r="AQ10" s="100">
        <v>0</v>
      </c>
      <c r="AR10" s="100">
        <v>0</v>
      </c>
      <c r="AS10" s="100">
        <v>0</v>
      </c>
      <c r="AT10" s="100">
        <v>0</v>
      </c>
      <c r="AU10" s="100">
        <v>0</v>
      </c>
      <c r="AV10" s="102">
        <f t="shared" si="0"/>
        <v>0</v>
      </c>
    </row>
    <row r="11" spans="1:48" x14ac:dyDescent="0.3">
      <c r="A11" s="100" t="s">
        <v>365</v>
      </c>
      <c r="B11" s="109">
        <v>43.534585</v>
      </c>
      <c r="C11" s="109">
        <v>-79.645432</v>
      </c>
      <c r="D11" s="104" t="s">
        <v>415</v>
      </c>
      <c r="E11" s="105">
        <v>3</v>
      </c>
      <c r="F11" s="100">
        <v>0</v>
      </c>
      <c r="G11" s="100">
        <v>0</v>
      </c>
      <c r="H11" s="100">
        <v>0</v>
      </c>
      <c r="I11" s="100">
        <v>2</v>
      </c>
      <c r="J11" s="100">
        <v>0</v>
      </c>
      <c r="K11" s="100">
        <v>0</v>
      </c>
      <c r="L11" s="100">
        <v>0</v>
      </c>
      <c r="M11" s="100">
        <v>0</v>
      </c>
      <c r="N11" s="100">
        <v>1</v>
      </c>
      <c r="O11" s="100">
        <v>0</v>
      </c>
      <c r="P11" s="100">
        <v>0</v>
      </c>
      <c r="Q11" s="100">
        <v>0</v>
      </c>
      <c r="R11" s="100">
        <v>0</v>
      </c>
      <c r="S11" s="100">
        <v>0</v>
      </c>
      <c r="T11" s="100">
        <v>0</v>
      </c>
      <c r="U11" s="100">
        <v>0</v>
      </c>
      <c r="V11" s="100">
        <v>0</v>
      </c>
      <c r="W11" s="100">
        <v>0</v>
      </c>
      <c r="X11" s="100">
        <v>0</v>
      </c>
      <c r="Y11" s="100">
        <v>0</v>
      </c>
      <c r="Z11" s="100">
        <v>0</v>
      </c>
      <c r="AA11" s="100">
        <v>0</v>
      </c>
      <c r="AB11" s="100">
        <v>0</v>
      </c>
      <c r="AC11" s="100">
        <v>0</v>
      </c>
      <c r="AD11" s="100">
        <v>0</v>
      </c>
      <c r="AE11" s="100">
        <v>0</v>
      </c>
      <c r="AF11" s="100">
        <v>0</v>
      </c>
      <c r="AG11" s="100">
        <v>0</v>
      </c>
      <c r="AH11" s="100">
        <v>0</v>
      </c>
      <c r="AI11" s="100">
        <v>0</v>
      </c>
      <c r="AJ11" s="100">
        <v>0</v>
      </c>
      <c r="AK11" s="100">
        <v>0</v>
      </c>
      <c r="AL11" s="100">
        <v>0</v>
      </c>
      <c r="AM11" s="100">
        <v>0</v>
      </c>
      <c r="AN11" s="100">
        <v>0</v>
      </c>
      <c r="AO11" s="100">
        <v>0</v>
      </c>
      <c r="AP11" s="100">
        <v>0</v>
      </c>
      <c r="AQ11" s="100">
        <v>0</v>
      </c>
      <c r="AR11" s="100">
        <v>0</v>
      </c>
      <c r="AS11" s="100">
        <v>0</v>
      </c>
      <c r="AT11" s="100">
        <v>0</v>
      </c>
      <c r="AU11" s="100">
        <v>0</v>
      </c>
      <c r="AV11" s="102">
        <f t="shared" si="0"/>
        <v>3</v>
      </c>
    </row>
    <row r="12" spans="1:48" x14ac:dyDescent="0.3">
      <c r="A12" s="100" t="s">
        <v>366</v>
      </c>
      <c r="B12" s="109">
        <v>43.661177000000002</v>
      </c>
      <c r="C12" s="109">
        <v>-79.500382000000002</v>
      </c>
      <c r="D12" s="104" t="s">
        <v>415</v>
      </c>
      <c r="E12" s="105">
        <v>3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  <c r="R12" s="100">
        <v>0</v>
      </c>
      <c r="S12" s="100">
        <v>0</v>
      </c>
      <c r="T12" s="100">
        <v>2</v>
      </c>
      <c r="U12" s="100">
        <v>0</v>
      </c>
      <c r="V12" s="100">
        <v>0</v>
      </c>
      <c r="W12" s="100">
        <v>0</v>
      </c>
      <c r="X12" s="100">
        <v>0</v>
      </c>
      <c r="Y12" s="100">
        <v>0</v>
      </c>
      <c r="Z12" s="100">
        <v>1</v>
      </c>
      <c r="AA12" s="100">
        <v>0</v>
      </c>
      <c r="AB12" s="100">
        <v>0</v>
      </c>
      <c r="AC12" s="100">
        <v>0</v>
      </c>
      <c r="AD12" s="100">
        <v>0</v>
      </c>
      <c r="AE12" s="100">
        <v>0</v>
      </c>
      <c r="AF12" s="100">
        <v>0</v>
      </c>
      <c r="AG12" s="100">
        <v>0</v>
      </c>
      <c r="AH12" s="100">
        <v>0</v>
      </c>
      <c r="AI12" s="100">
        <v>0</v>
      </c>
      <c r="AJ12" s="100">
        <v>0</v>
      </c>
      <c r="AK12" s="100">
        <v>0</v>
      </c>
      <c r="AL12" s="100">
        <v>0</v>
      </c>
      <c r="AM12" s="100">
        <v>0</v>
      </c>
      <c r="AN12" s="100">
        <v>0</v>
      </c>
      <c r="AO12" s="100">
        <v>0</v>
      </c>
      <c r="AP12" s="100">
        <v>0</v>
      </c>
      <c r="AQ12" s="100">
        <v>0</v>
      </c>
      <c r="AR12" s="100">
        <v>0</v>
      </c>
      <c r="AS12" s="100">
        <v>0</v>
      </c>
      <c r="AT12" s="100">
        <v>0</v>
      </c>
      <c r="AU12" s="100">
        <v>0</v>
      </c>
      <c r="AV12" s="102">
        <f t="shared" si="0"/>
        <v>3</v>
      </c>
    </row>
    <row r="13" spans="1:48" x14ac:dyDescent="0.3">
      <c r="A13" s="100" t="s">
        <v>367</v>
      </c>
      <c r="B13" s="109">
        <v>43.711948</v>
      </c>
      <c r="C13" s="109">
        <v>-79.535893999999999</v>
      </c>
      <c r="D13" s="109" t="s">
        <v>417</v>
      </c>
      <c r="E13" s="105">
        <v>3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  <c r="R13" s="100">
        <v>0</v>
      </c>
      <c r="S13" s="100">
        <v>0</v>
      </c>
      <c r="T13" s="100">
        <v>0</v>
      </c>
      <c r="U13" s="100">
        <v>0</v>
      </c>
      <c r="V13" s="100">
        <v>0</v>
      </c>
      <c r="W13" s="100">
        <v>0</v>
      </c>
      <c r="X13" s="100">
        <v>0</v>
      </c>
      <c r="Y13" s="100">
        <v>0</v>
      </c>
      <c r="Z13" s="100">
        <v>0</v>
      </c>
      <c r="AA13" s="100">
        <v>0</v>
      </c>
      <c r="AB13" s="100">
        <v>0</v>
      </c>
      <c r="AC13" s="100">
        <v>0</v>
      </c>
      <c r="AD13" s="100">
        <v>0</v>
      </c>
      <c r="AE13" s="100">
        <v>0</v>
      </c>
      <c r="AF13" s="100">
        <v>0</v>
      </c>
      <c r="AG13" s="100">
        <v>0</v>
      </c>
      <c r="AH13" s="100">
        <v>0</v>
      </c>
      <c r="AI13" s="100">
        <v>0</v>
      </c>
      <c r="AJ13" s="100">
        <v>0</v>
      </c>
      <c r="AK13" s="100">
        <v>0</v>
      </c>
      <c r="AL13" s="100">
        <v>0</v>
      </c>
      <c r="AM13" s="100">
        <v>0</v>
      </c>
      <c r="AN13" s="100">
        <v>0</v>
      </c>
      <c r="AO13" s="100">
        <v>0</v>
      </c>
      <c r="AP13" s="100">
        <v>0</v>
      </c>
      <c r="AQ13" s="100">
        <v>1</v>
      </c>
      <c r="AR13" s="100">
        <v>0</v>
      </c>
      <c r="AS13" s="100">
        <v>0</v>
      </c>
      <c r="AT13" s="100">
        <v>0</v>
      </c>
      <c r="AU13" s="100">
        <v>0</v>
      </c>
      <c r="AV13" s="102">
        <f t="shared" si="0"/>
        <v>1</v>
      </c>
    </row>
    <row r="14" spans="1:48" x14ac:dyDescent="0.3">
      <c r="A14" s="100" t="s">
        <v>368</v>
      </c>
      <c r="B14" s="109">
        <v>43.484110999999999</v>
      </c>
      <c r="C14" s="109">
        <v>-79.837701999999993</v>
      </c>
      <c r="D14" s="109" t="s">
        <v>416</v>
      </c>
      <c r="E14" s="105">
        <v>3</v>
      </c>
      <c r="F14" s="100">
        <v>0</v>
      </c>
      <c r="G14" s="100">
        <v>4</v>
      </c>
      <c r="H14" s="100">
        <v>0</v>
      </c>
      <c r="I14" s="100">
        <v>0</v>
      </c>
      <c r="J14" s="100">
        <v>0</v>
      </c>
      <c r="K14" s="100">
        <v>3</v>
      </c>
      <c r="L14" s="100">
        <v>0</v>
      </c>
      <c r="M14" s="100">
        <v>0</v>
      </c>
      <c r="N14" s="100">
        <v>0</v>
      </c>
      <c r="O14" s="100">
        <v>0</v>
      </c>
      <c r="P14" s="100">
        <v>0</v>
      </c>
      <c r="Q14" s="100">
        <v>0</v>
      </c>
      <c r="R14" s="100">
        <v>0</v>
      </c>
      <c r="S14" s="100">
        <v>5</v>
      </c>
      <c r="T14" s="100">
        <v>0</v>
      </c>
      <c r="U14" s="100">
        <v>0</v>
      </c>
      <c r="V14" s="100">
        <v>0</v>
      </c>
      <c r="W14" s="100">
        <v>0</v>
      </c>
      <c r="X14" s="100">
        <v>0</v>
      </c>
      <c r="Y14" s="100">
        <v>0</v>
      </c>
      <c r="Z14" s="100">
        <v>0</v>
      </c>
      <c r="AA14" s="100">
        <v>0</v>
      </c>
      <c r="AB14" s="100">
        <v>0</v>
      </c>
      <c r="AC14" s="100">
        <v>0</v>
      </c>
      <c r="AD14" s="100">
        <v>0</v>
      </c>
      <c r="AE14" s="100">
        <v>0</v>
      </c>
      <c r="AF14" s="100">
        <v>0</v>
      </c>
      <c r="AG14" s="100">
        <v>0</v>
      </c>
      <c r="AH14" s="100">
        <v>0</v>
      </c>
      <c r="AI14" s="100">
        <v>0</v>
      </c>
      <c r="AJ14" s="100">
        <v>0</v>
      </c>
      <c r="AK14" s="100">
        <v>0</v>
      </c>
      <c r="AL14" s="100">
        <v>0</v>
      </c>
      <c r="AM14" s="100">
        <v>0</v>
      </c>
      <c r="AN14" s="100">
        <v>0</v>
      </c>
      <c r="AO14" s="100">
        <v>0</v>
      </c>
      <c r="AP14" s="100">
        <v>0</v>
      </c>
      <c r="AQ14" s="100">
        <v>0</v>
      </c>
      <c r="AR14" s="100">
        <v>0</v>
      </c>
      <c r="AS14" s="100">
        <v>0</v>
      </c>
      <c r="AT14" s="100">
        <v>0</v>
      </c>
      <c r="AU14" s="100">
        <v>0</v>
      </c>
      <c r="AV14" s="102">
        <f t="shared" si="0"/>
        <v>12</v>
      </c>
    </row>
    <row r="15" spans="1:48" x14ac:dyDescent="0.3">
      <c r="A15" s="100" t="s">
        <v>369</v>
      </c>
      <c r="B15" s="109">
        <v>43.414009999999998</v>
      </c>
      <c r="C15" s="109">
        <v>-79.953028000000003</v>
      </c>
      <c r="D15" s="109" t="s">
        <v>416</v>
      </c>
      <c r="E15" s="105">
        <v>3</v>
      </c>
      <c r="F15" s="100">
        <v>2</v>
      </c>
      <c r="G15" s="100">
        <v>0</v>
      </c>
      <c r="H15" s="100">
        <v>0</v>
      </c>
      <c r="I15" s="100">
        <v>0</v>
      </c>
      <c r="J15" s="100">
        <v>0</v>
      </c>
      <c r="K15" s="100">
        <v>7</v>
      </c>
      <c r="L15" s="100">
        <v>0</v>
      </c>
      <c r="M15" s="100">
        <v>0</v>
      </c>
      <c r="N15" s="100">
        <v>0</v>
      </c>
      <c r="O15" s="100">
        <v>0</v>
      </c>
      <c r="P15" s="100">
        <v>0</v>
      </c>
      <c r="Q15" s="100">
        <v>2</v>
      </c>
      <c r="R15" s="100">
        <v>0</v>
      </c>
      <c r="S15" s="100">
        <v>0</v>
      </c>
      <c r="T15" s="100">
        <v>0</v>
      </c>
      <c r="U15" s="100">
        <v>0</v>
      </c>
      <c r="V15" s="100">
        <v>0</v>
      </c>
      <c r="W15" s="100">
        <v>0</v>
      </c>
      <c r="X15" s="100">
        <v>0</v>
      </c>
      <c r="Y15" s="100">
        <v>0</v>
      </c>
      <c r="Z15" s="100">
        <v>0</v>
      </c>
      <c r="AA15" s="100">
        <v>0</v>
      </c>
      <c r="AB15" s="100">
        <v>1</v>
      </c>
      <c r="AC15" s="100">
        <v>0</v>
      </c>
      <c r="AD15" s="100">
        <v>0</v>
      </c>
      <c r="AE15" s="100">
        <v>0</v>
      </c>
      <c r="AF15" s="100">
        <v>0</v>
      </c>
      <c r="AG15" s="100">
        <v>0</v>
      </c>
      <c r="AH15" s="100">
        <v>0</v>
      </c>
      <c r="AI15" s="100">
        <v>0</v>
      </c>
      <c r="AJ15" s="100">
        <v>0</v>
      </c>
      <c r="AK15" s="100">
        <v>0</v>
      </c>
      <c r="AL15" s="100">
        <v>2</v>
      </c>
      <c r="AM15" s="100">
        <v>0</v>
      </c>
      <c r="AN15" s="100">
        <v>0</v>
      </c>
      <c r="AO15" s="100">
        <v>4</v>
      </c>
      <c r="AP15" s="100">
        <v>0</v>
      </c>
      <c r="AQ15" s="100">
        <v>0</v>
      </c>
      <c r="AR15" s="100">
        <v>0</v>
      </c>
      <c r="AS15" s="100">
        <v>0</v>
      </c>
      <c r="AT15" s="100">
        <v>0</v>
      </c>
      <c r="AU15" s="100">
        <v>0</v>
      </c>
      <c r="AV15" s="102">
        <f t="shared" si="0"/>
        <v>18</v>
      </c>
    </row>
    <row r="16" spans="1:48" x14ac:dyDescent="0.3">
      <c r="A16" s="100" t="s">
        <v>370</v>
      </c>
      <c r="B16" s="109">
        <v>43.387611999999997</v>
      </c>
      <c r="C16" s="109">
        <v>-79.959232</v>
      </c>
      <c r="D16" s="109" t="s">
        <v>416</v>
      </c>
      <c r="E16" s="105">
        <v>3</v>
      </c>
      <c r="F16" s="100">
        <v>0</v>
      </c>
      <c r="G16" s="100">
        <v>3</v>
      </c>
      <c r="H16" s="100">
        <v>0</v>
      </c>
      <c r="I16" s="100">
        <v>0</v>
      </c>
      <c r="J16" s="100">
        <v>0</v>
      </c>
      <c r="K16" s="100">
        <v>1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2</v>
      </c>
      <c r="T16" s="100">
        <v>0</v>
      </c>
      <c r="U16" s="100">
        <v>0</v>
      </c>
      <c r="V16" s="100">
        <v>0</v>
      </c>
      <c r="W16" s="100">
        <v>0</v>
      </c>
      <c r="X16" s="100">
        <v>0</v>
      </c>
      <c r="Y16" s="100">
        <v>0</v>
      </c>
      <c r="Z16" s="100">
        <v>0</v>
      </c>
      <c r="AA16" s="100">
        <v>0</v>
      </c>
      <c r="AB16" s="100">
        <v>0</v>
      </c>
      <c r="AC16" s="100">
        <v>0</v>
      </c>
      <c r="AD16" s="100">
        <v>0</v>
      </c>
      <c r="AE16" s="100">
        <v>0</v>
      </c>
      <c r="AF16" s="100">
        <v>0</v>
      </c>
      <c r="AG16" s="100">
        <v>0</v>
      </c>
      <c r="AH16" s="100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100">
        <v>0</v>
      </c>
      <c r="AP16" s="100">
        <v>0</v>
      </c>
      <c r="AQ16" s="100">
        <v>0</v>
      </c>
      <c r="AR16" s="100">
        <v>0</v>
      </c>
      <c r="AS16" s="100">
        <v>0</v>
      </c>
      <c r="AT16" s="100">
        <v>0</v>
      </c>
      <c r="AU16" s="100">
        <v>0</v>
      </c>
      <c r="AV16" s="102">
        <f t="shared" si="0"/>
        <v>6</v>
      </c>
    </row>
    <row r="17" spans="1:48" x14ac:dyDescent="0.3">
      <c r="A17" s="100" t="s">
        <v>371</v>
      </c>
      <c r="B17" s="109">
        <v>43.399222000000002</v>
      </c>
      <c r="C17" s="109">
        <v>-79.930576000000002</v>
      </c>
      <c r="D17" s="109" t="s">
        <v>416</v>
      </c>
      <c r="E17" s="105">
        <v>3</v>
      </c>
      <c r="F17" s="100">
        <v>0</v>
      </c>
      <c r="G17" s="100">
        <v>5</v>
      </c>
      <c r="H17" s="100">
        <v>0</v>
      </c>
      <c r="I17" s="100">
        <v>0</v>
      </c>
      <c r="J17" s="100">
        <v>0</v>
      </c>
      <c r="K17" s="100">
        <v>0</v>
      </c>
      <c r="L17" s="100">
        <v>0</v>
      </c>
      <c r="M17" s="100">
        <v>0</v>
      </c>
      <c r="N17" s="100">
        <v>0</v>
      </c>
      <c r="O17" s="100">
        <v>0</v>
      </c>
      <c r="P17" s="100">
        <v>0</v>
      </c>
      <c r="Q17" s="100">
        <v>0</v>
      </c>
      <c r="R17" s="100">
        <v>0</v>
      </c>
      <c r="S17" s="100">
        <v>0</v>
      </c>
      <c r="T17" s="100">
        <v>0</v>
      </c>
      <c r="U17" s="100">
        <v>0</v>
      </c>
      <c r="V17" s="100">
        <v>0</v>
      </c>
      <c r="W17" s="100">
        <v>0</v>
      </c>
      <c r="X17" s="100">
        <v>0</v>
      </c>
      <c r="Y17" s="100">
        <v>0</v>
      </c>
      <c r="Z17" s="100">
        <v>0</v>
      </c>
      <c r="AA17" s="100">
        <v>0</v>
      </c>
      <c r="AB17" s="100">
        <v>0</v>
      </c>
      <c r="AC17" s="100">
        <v>0</v>
      </c>
      <c r="AD17" s="100">
        <v>0</v>
      </c>
      <c r="AE17" s="100">
        <v>0</v>
      </c>
      <c r="AF17" s="100">
        <v>0</v>
      </c>
      <c r="AG17" s="100">
        <v>0</v>
      </c>
      <c r="AH17" s="100">
        <v>0</v>
      </c>
      <c r="AI17" s="100">
        <v>0</v>
      </c>
      <c r="AJ17" s="100">
        <v>0</v>
      </c>
      <c r="AK17" s="100">
        <v>0</v>
      </c>
      <c r="AL17" s="100">
        <v>0</v>
      </c>
      <c r="AM17" s="100">
        <v>0</v>
      </c>
      <c r="AN17" s="100">
        <v>0</v>
      </c>
      <c r="AO17" s="100">
        <v>0</v>
      </c>
      <c r="AP17" s="100">
        <v>0</v>
      </c>
      <c r="AQ17" s="100">
        <v>0</v>
      </c>
      <c r="AR17" s="100">
        <v>3</v>
      </c>
      <c r="AS17" s="100">
        <v>0</v>
      </c>
      <c r="AT17" s="100">
        <v>0</v>
      </c>
      <c r="AU17" s="100">
        <v>0</v>
      </c>
      <c r="AV17" s="102">
        <f t="shared" si="0"/>
        <v>8</v>
      </c>
    </row>
    <row r="18" spans="1:48" x14ac:dyDescent="0.3">
      <c r="A18" s="100" t="s">
        <v>372</v>
      </c>
      <c r="B18" s="109">
        <v>43.377146000000003</v>
      </c>
      <c r="C18" s="109">
        <v>-79.973860999999999</v>
      </c>
      <c r="D18" s="109" t="s">
        <v>416</v>
      </c>
      <c r="E18" s="105">
        <v>3</v>
      </c>
      <c r="F18" s="100">
        <v>0</v>
      </c>
      <c r="G18" s="100">
        <v>5</v>
      </c>
      <c r="H18" s="100">
        <v>0</v>
      </c>
      <c r="I18" s="100">
        <v>0</v>
      </c>
      <c r="J18" s="100">
        <v>0</v>
      </c>
      <c r="K18" s="100">
        <v>1</v>
      </c>
      <c r="L18" s="100">
        <v>0</v>
      </c>
      <c r="M18" s="100">
        <v>0</v>
      </c>
      <c r="N18" s="100">
        <v>0</v>
      </c>
      <c r="O18" s="100">
        <v>0</v>
      </c>
      <c r="P18" s="100">
        <v>0</v>
      </c>
      <c r="Q18" s="100">
        <v>0</v>
      </c>
      <c r="R18" s="100">
        <v>0</v>
      </c>
      <c r="S18" s="100">
        <v>0</v>
      </c>
      <c r="T18" s="100">
        <v>0</v>
      </c>
      <c r="U18" s="100">
        <v>0</v>
      </c>
      <c r="V18" s="100">
        <v>0</v>
      </c>
      <c r="W18" s="100">
        <v>0</v>
      </c>
      <c r="X18" s="100">
        <v>0</v>
      </c>
      <c r="Y18" s="100">
        <v>0</v>
      </c>
      <c r="Z18" s="100">
        <v>0</v>
      </c>
      <c r="AA18" s="100">
        <v>0</v>
      </c>
      <c r="AB18" s="100">
        <v>0</v>
      </c>
      <c r="AC18" s="100">
        <v>0</v>
      </c>
      <c r="AD18" s="100">
        <v>0</v>
      </c>
      <c r="AE18" s="100">
        <v>0</v>
      </c>
      <c r="AF18" s="100">
        <v>0</v>
      </c>
      <c r="AG18" s="100">
        <v>0</v>
      </c>
      <c r="AH18" s="100">
        <v>0</v>
      </c>
      <c r="AI18" s="100">
        <v>0</v>
      </c>
      <c r="AJ18" s="100">
        <v>0</v>
      </c>
      <c r="AK18" s="100">
        <v>0</v>
      </c>
      <c r="AL18" s="100">
        <v>0</v>
      </c>
      <c r="AM18" s="100">
        <v>0</v>
      </c>
      <c r="AN18" s="100">
        <v>0</v>
      </c>
      <c r="AO18" s="100">
        <v>0</v>
      </c>
      <c r="AP18" s="100">
        <v>0</v>
      </c>
      <c r="AQ18" s="100">
        <v>0</v>
      </c>
      <c r="AR18" s="100">
        <v>0</v>
      </c>
      <c r="AS18" s="100">
        <v>1</v>
      </c>
      <c r="AT18" s="100">
        <v>0</v>
      </c>
      <c r="AU18" s="100">
        <v>0</v>
      </c>
      <c r="AV18" s="102">
        <f t="shared" si="0"/>
        <v>7</v>
      </c>
    </row>
    <row r="19" spans="1:48" x14ac:dyDescent="0.3">
      <c r="A19" s="100" t="s">
        <v>373</v>
      </c>
      <c r="B19" s="109">
        <v>43.371307999999999</v>
      </c>
      <c r="C19" s="109">
        <v>-79.981819000000002</v>
      </c>
      <c r="D19" s="109" t="s">
        <v>416</v>
      </c>
      <c r="E19" s="105">
        <v>3</v>
      </c>
      <c r="F19" s="100">
        <v>0</v>
      </c>
      <c r="G19" s="100">
        <v>13</v>
      </c>
      <c r="H19" s="100">
        <v>0</v>
      </c>
      <c r="I19" s="100">
        <v>0</v>
      </c>
      <c r="J19" s="100">
        <v>0</v>
      </c>
      <c r="K19" s="100">
        <v>0</v>
      </c>
      <c r="L19" s="100">
        <v>0</v>
      </c>
      <c r="M19" s="100">
        <v>0</v>
      </c>
      <c r="N19" s="100">
        <v>0</v>
      </c>
      <c r="O19" s="100">
        <v>0</v>
      </c>
      <c r="P19" s="100">
        <v>0</v>
      </c>
      <c r="Q19" s="100">
        <v>0</v>
      </c>
      <c r="R19" s="100">
        <v>0</v>
      </c>
      <c r="S19" s="100">
        <v>0</v>
      </c>
      <c r="T19" s="100">
        <v>0</v>
      </c>
      <c r="U19" s="100">
        <v>0</v>
      </c>
      <c r="V19" s="100">
        <v>0</v>
      </c>
      <c r="W19" s="100">
        <v>0</v>
      </c>
      <c r="X19" s="100">
        <v>0</v>
      </c>
      <c r="Y19" s="100">
        <v>0</v>
      </c>
      <c r="Z19" s="100">
        <v>0</v>
      </c>
      <c r="AA19" s="100">
        <v>0</v>
      </c>
      <c r="AB19" s="100">
        <v>0</v>
      </c>
      <c r="AC19" s="100">
        <v>0</v>
      </c>
      <c r="AD19" s="100">
        <v>0</v>
      </c>
      <c r="AE19" s="100">
        <v>0</v>
      </c>
      <c r="AF19" s="100">
        <v>0</v>
      </c>
      <c r="AG19" s="100">
        <v>0</v>
      </c>
      <c r="AH19" s="100">
        <v>0</v>
      </c>
      <c r="AI19" s="100">
        <v>0</v>
      </c>
      <c r="AJ19" s="100">
        <v>0</v>
      </c>
      <c r="AK19" s="100">
        <v>0</v>
      </c>
      <c r="AL19" s="100">
        <v>0</v>
      </c>
      <c r="AM19" s="100">
        <v>0</v>
      </c>
      <c r="AN19" s="100">
        <v>0</v>
      </c>
      <c r="AO19" s="100">
        <v>0</v>
      </c>
      <c r="AP19" s="100">
        <v>0</v>
      </c>
      <c r="AQ19" s="100">
        <v>0</v>
      </c>
      <c r="AR19" s="100">
        <v>0</v>
      </c>
      <c r="AS19" s="100">
        <v>1</v>
      </c>
      <c r="AT19" s="100">
        <v>0</v>
      </c>
      <c r="AU19" s="100">
        <v>2</v>
      </c>
      <c r="AV19" s="102">
        <f t="shared" si="0"/>
        <v>16</v>
      </c>
    </row>
    <row r="20" spans="1:48" x14ac:dyDescent="0.3">
      <c r="A20" s="100" t="s">
        <v>374</v>
      </c>
      <c r="B20" s="109">
        <v>43.719453000000001</v>
      </c>
      <c r="C20" s="109">
        <v>-79.445162999999994</v>
      </c>
      <c r="D20" s="109" t="s">
        <v>417</v>
      </c>
      <c r="E20" s="105">
        <v>3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1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  <c r="R20" s="100">
        <v>0</v>
      </c>
      <c r="S20" s="100">
        <v>1</v>
      </c>
      <c r="T20" s="100">
        <v>0</v>
      </c>
      <c r="U20" s="100">
        <v>0</v>
      </c>
      <c r="V20" s="100">
        <v>0</v>
      </c>
      <c r="W20" s="100">
        <v>0</v>
      </c>
      <c r="X20" s="100">
        <v>0</v>
      </c>
      <c r="Y20" s="100">
        <v>0</v>
      </c>
      <c r="Z20" s="100">
        <v>1</v>
      </c>
      <c r="AA20" s="100">
        <v>0</v>
      </c>
      <c r="AB20" s="100">
        <v>0</v>
      </c>
      <c r="AC20" s="100">
        <v>0</v>
      </c>
      <c r="AD20" s="100">
        <v>0</v>
      </c>
      <c r="AE20" s="100">
        <v>0</v>
      </c>
      <c r="AF20" s="100">
        <v>0</v>
      </c>
      <c r="AG20" s="100">
        <v>0</v>
      </c>
      <c r="AH20" s="100">
        <v>0</v>
      </c>
      <c r="AI20" s="100">
        <v>0</v>
      </c>
      <c r="AJ20" s="100">
        <v>0</v>
      </c>
      <c r="AK20" s="100">
        <v>0</v>
      </c>
      <c r="AL20" s="100">
        <v>0</v>
      </c>
      <c r="AM20" s="100">
        <v>0</v>
      </c>
      <c r="AN20" s="100">
        <v>0</v>
      </c>
      <c r="AO20" s="100">
        <v>0</v>
      </c>
      <c r="AP20" s="100">
        <v>0</v>
      </c>
      <c r="AQ20" s="100">
        <v>1</v>
      </c>
      <c r="AR20" s="100">
        <v>1</v>
      </c>
      <c r="AS20" s="100">
        <v>0</v>
      </c>
      <c r="AT20" s="100">
        <v>0</v>
      </c>
      <c r="AU20" s="100">
        <v>0</v>
      </c>
      <c r="AV20" s="102">
        <f t="shared" si="0"/>
        <v>5</v>
      </c>
    </row>
    <row r="21" spans="1:48" x14ac:dyDescent="0.3">
      <c r="A21" s="100" t="s">
        <v>375</v>
      </c>
      <c r="B21" s="109">
        <v>43.713472000000003</v>
      </c>
      <c r="C21" s="109">
        <v>-79.463271000000006</v>
      </c>
      <c r="D21" s="109" t="s">
        <v>417</v>
      </c>
      <c r="E21" s="105">
        <v>1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  <c r="R21" s="100">
        <v>0</v>
      </c>
      <c r="S21" s="100">
        <v>0</v>
      </c>
      <c r="T21" s="100">
        <v>0</v>
      </c>
      <c r="U21" s="100">
        <v>0</v>
      </c>
      <c r="V21" s="100">
        <v>0</v>
      </c>
      <c r="W21" s="100">
        <v>0</v>
      </c>
      <c r="X21" s="100">
        <v>0</v>
      </c>
      <c r="Y21" s="100">
        <v>0</v>
      </c>
      <c r="Z21" s="100">
        <v>0</v>
      </c>
      <c r="AA21" s="100">
        <v>0</v>
      </c>
      <c r="AB21" s="100">
        <v>0</v>
      </c>
      <c r="AC21" s="100">
        <v>0</v>
      </c>
      <c r="AD21" s="100">
        <v>0</v>
      </c>
      <c r="AE21" s="100">
        <v>0</v>
      </c>
      <c r="AF21" s="100">
        <v>0</v>
      </c>
      <c r="AG21" s="100">
        <v>0</v>
      </c>
      <c r="AH21" s="100">
        <v>0</v>
      </c>
      <c r="AI21" s="100">
        <v>0</v>
      </c>
      <c r="AJ21" s="100">
        <v>0</v>
      </c>
      <c r="AK21" s="100">
        <v>0</v>
      </c>
      <c r="AL21" s="100">
        <v>0</v>
      </c>
      <c r="AM21" s="100">
        <v>0</v>
      </c>
      <c r="AN21" s="100">
        <v>0</v>
      </c>
      <c r="AO21" s="100">
        <v>0</v>
      </c>
      <c r="AP21" s="100">
        <v>0</v>
      </c>
      <c r="AQ21" s="100">
        <v>0</v>
      </c>
      <c r="AR21" s="100">
        <v>0</v>
      </c>
      <c r="AS21" s="100">
        <v>0</v>
      </c>
      <c r="AT21" s="100">
        <v>0</v>
      </c>
      <c r="AU21" s="100">
        <v>0</v>
      </c>
      <c r="AV21" s="102">
        <f t="shared" si="0"/>
        <v>0</v>
      </c>
    </row>
    <row r="22" spans="1:48" x14ac:dyDescent="0.3">
      <c r="A22" s="100" t="s">
        <v>376</v>
      </c>
      <c r="B22" s="109">
        <v>43.713583999999997</v>
      </c>
      <c r="C22" s="109">
        <v>-79.475768000000002</v>
      </c>
      <c r="D22" s="109" t="s">
        <v>417</v>
      </c>
      <c r="E22" s="105">
        <v>3</v>
      </c>
      <c r="F22" s="100">
        <v>0</v>
      </c>
      <c r="G22" s="100">
        <v>0</v>
      </c>
      <c r="H22" s="100">
        <v>0</v>
      </c>
      <c r="I22" s="100">
        <v>0</v>
      </c>
      <c r="J22" s="100">
        <v>0</v>
      </c>
      <c r="K22" s="100">
        <v>0</v>
      </c>
      <c r="L22" s="100">
        <v>0</v>
      </c>
      <c r="M22" s="100">
        <v>0</v>
      </c>
      <c r="N22" s="100">
        <v>0</v>
      </c>
      <c r="O22" s="100">
        <v>0</v>
      </c>
      <c r="P22" s="100">
        <v>0</v>
      </c>
      <c r="Q22" s="100">
        <v>1</v>
      </c>
      <c r="R22" s="100">
        <v>0</v>
      </c>
      <c r="S22" s="100">
        <v>2</v>
      </c>
      <c r="T22" s="100">
        <v>0</v>
      </c>
      <c r="U22" s="100">
        <v>0</v>
      </c>
      <c r="V22" s="100">
        <v>0</v>
      </c>
      <c r="W22" s="100">
        <v>0</v>
      </c>
      <c r="X22" s="100">
        <v>0</v>
      </c>
      <c r="Y22" s="100">
        <v>0</v>
      </c>
      <c r="Z22" s="100">
        <v>0</v>
      </c>
      <c r="AA22" s="100">
        <v>2</v>
      </c>
      <c r="AB22" s="100">
        <v>0</v>
      </c>
      <c r="AC22" s="100">
        <v>0</v>
      </c>
      <c r="AD22" s="100">
        <v>0</v>
      </c>
      <c r="AE22" s="100">
        <v>0</v>
      </c>
      <c r="AF22" s="100">
        <v>0</v>
      </c>
      <c r="AG22" s="100">
        <v>0</v>
      </c>
      <c r="AH22" s="100">
        <v>0</v>
      </c>
      <c r="AI22" s="100">
        <v>0</v>
      </c>
      <c r="AJ22" s="100">
        <v>0</v>
      </c>
      <c r="AK22" s="100">
        <v>0</v>
      </c>
      <c r="AL22" s="100">
        <v>0</v>
      </c>
      <c r="AM22" s="100">
        <v>0</v>
      </c>
      <c r="AN22" s="100">
        <v>0</v>
      </c>
      <c r="AO22" s="100">
        <v>0</v>
      </c>
      <c r="AP22" s="100">
        <v>0</v>
      </c>
      <c r="AQ22" s="100">
        <v>0</v>
      </c>
      <c r="AR22" s="100">
        <v>3</v>
      </c>
      <c r="AS22" s="100">
        <v>0</v>
      </c>
      <c r="AT22" s="100">
        <v>0</v>
      </c>
      <c r="AU22" s="100">
        <v>0</v>
      </c>
      <c r="AV22" s="102">
        <f t="shared" si="0"/>
        <v>8</v>
      </c>
    </row>
    <row r="23" spans="1:48" x14ac:dyDescent="0.3">
      <c r="A23" s="100" t="s">
        <v>377</v>
      </c>
      <c r="B23" s="109">
        <v>43.71387</v>
      </c>
      <c r="C23" s="109">
        <v>-79.505919000000006</v>
      </c>
      <c r="D23" s="109" t="s">
        <v>417</v>
      </c>
      <c r="E23" s="105">
        <v>3</v>
      </c>
      <c r="F23" s="100">
        <v>0</v>
      </c>
      <c r="G23" s="100">
        <v>0</v>
      </c>
      <c r="H23" s="100">
        <v>0</v>
      </c>
      <c r="I23" s="100">
        <v>0</v>
      </c>
      <c r="J23" s="100">
        <v>0</v>
      </c>
      <c r="K23" s="100">
        <v>1</v>
      </c>
      <c r="L23" s="100">
        <v>0</v>
      </c>
      <c r="M23" s="100">
        <v>0</v>
      </c>
      <c r="N23" s="100">
        <v>0</v>
      </c>
      <c r="O23" s="100">
        <v>1</v>
      </c>
      <c r="P23" s="100">
        <v>0</v>
      </c>
      <c r="Q23" s="100">
        <v>0</v>
      </c>
      <c r="R23" s="100">
        <v>0</v>
      </c>
      <c r="S23" s="100">
        <v>0</v>
      </c>
      <c r="T23" s="100">
        <v>0</v>
      </c>
      <c r="U23" s="100">
        <v>1</v>
      </c>
      <c r="V23" s="100">
        <v>0</v>
      </c>
      <c r="W23" s="100">
        <v>0</v>
      </c>
      <c r="X23" s="100">
        <v>0</v>
      </c>
      <c r="Y23" s="100">
        <v>0</v>
      </c>
      <c r="Z23" s="100">
        <v>0</v>
      </c>
      <c r="AA23" s="100">
        <v>0</v>
      </c>
      <c r="AB23" s="100">
        <v>0</v>
      </c>
      <c r="AC23" s="100">
        <v>0</v>
      </c>
      <c r="AD23" s="100">
        <v>0</v>
      </c>
      <c r="AE23" s="100">
        <v>0</v>
      </c>
      <c r="AF23" s="100">
        <v>1</v>
      </c>
      <c r="AG23" s="100">
        <v>0</v>
      </c>
      <c r="AH23" s="100">
        <v>0</v>
      </c>
      <c r="AI23" s="100">
        <v>0</v>
      </c>
      <c r="AJ23" s="100">
        <v>0</v>
      </c>
      <c r="AK23" s="100">
        <v>0</v>
      </c>
      <c r="AL23" s="100">
        <v>0</v>
      </c>
      <c r="AM23" s="100">
        <v>0</v>
      </c>
      <c r="AN23" s="100">
        <v>1</v>
      </c>
      <c r="AO23" s="100">
        <v>0</v>
      </c>
      <c r="AP23" s="100">
        <v>0</v>
      </c>
      <c r="AQ23" s="100">
        <v>0</v>
      </c>
      <c r="AR23" s="100">
        <v>0</v>
      </c>
      <c r="AS23" s="100">
        <v>0</v>
      </c>
      <c r="AT23" s="100">
        <v>0</v>
      </c>
      <c r="AU23" s="100">
        <v>0</v>
      </c>
      <c r="AV23" s="102">
        <f t="shared" si="0"/>
        <v>5</v>
      </c>
    </row>
    <row r="24" spans="1:48" x14ac:dyDescent="0.3">
      <c r="A24" s="100" t="s">
        <v>378</v>
      </c>
      <c r="B24" s="109">
        <v>43.713092000000003</v>
      </c>
      <c r="C24" s="109">
        <v>-79.515598999999995</v>
      </c>
      <c r="D24" s="109" t="s">
        <v>417</v>
      </c>
      <c r="E24" s="105">
        <v>3</v>
      </c>
      <c r="F24" s="100">
        <v>0</v>
      </c>
      <c r="G24" s="100">
        <v>2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2</v>
      </c>
      <c r="P24" s="100">
        <v>0</v>
      </c>
      <c r="Q24" s="100">
        <v>0</v>
      </c>
      <c r="R24" s="100">
        <v>0</v>
      </c>
      <c r="S24" s="100">
        <v>2</v>
      </c>
      <c r="T24" s="100">
        <v>0</v>
      </c>
      <c r="U24" s="100">
        <v>0</v>
      </c>
      <c r="V24" s="100">
        <v>0</v>
      </c>
      <c r="W24" s="100">
        <v>1</v>
      </c>
      <c r="X24" s="100">
        <v>0</v>
      </c>
      <c r="Y24" s="100">
        <v>0</v>
      </c>
      <c r="Z24" s="100">
        <v>0</v>
      </c>
      <c r="AA24" s="100">
        <v>0</v>
      </c>
      <c r="AB24" s="100">
        <v>0</v>
      </c>
      <c r="AC24" s="100">
        <v>0</v>
      </c>
      <c r="AD24" s="100">
        <v>0</v>
      </c>
      <c r="AE24" s="100">
        <v>1</v>
      </c>
      <c r="AF24" s="100">
        <v>0</v>
      </c>
      <c r="AG24" s="100">
        <v>0</v>
      </c>
      <c r="AH24" s="100">
        <v>0</v>
      </c>
      <c r="AI24" s="100">
        <v>0</v>
      </c>
      <c r="AJ24" s="100">
        <v>0</v>
      </c>
      <c r="AK24" s="100">
        <v>0</v>
      </c>
      <c r="AL24" s="100">
        <v>0</v>
      </c>
      <c r="AM24" s="100">
        <v>0</v>
      </c>
      <c r="AN24" s="100">
        <v>0</v>
      </c>
      <c r="AO24" s="100">
        <v>0</v>
      </c>
      <c r="AP24" s="100">
        <v>0</v>
      </c>
      <c r="AQ24" s="100">
        <v>0</v>
      </c>
      <c r="AR24" s="100">
        <v>0</v>
      </c>
      <c r="AS24" s="100">
        <v>0</v>
      </c>
      <c r="AT24" s="100">
        <v>0</v>
      </c>
      <c r="AU24" s="100">
        <v>0</v>
      </c>
      <c r="AV24" s="102">
        <f t="shared" si="0"/>
        <v>8</v>
      </c>
    </row>
    <row r="25" spans="1:48" x14ac:dyDescent="0.3">
      <c r="A25" s="100" t="s">
        <v>379</v>
      </c>
      <c r="B25" s="109">
        <v>43.358911999999997</v>
      </c>
      <c r="C25" s="109">
        <v>-80.043032999999994</v>
      </c>
      <c r="D25" s="109" t="s">
        <v>416</v>
      </c>
      <c r="E25" s="105">
        <v>3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4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  <c r="R25" s="100">
        <v>0</v>
      </c>
      <c r="S25" s="100">
        <v>0</v>
      </c>
      <c r="T25" s="100">
        <v>0</v>
      </c>
      <c r="U25" s="100">
        <v>0</v>
      </c>
      <c r="V25" s="100">
        <v>0</v>
      </c>
      <c r="W25" s="100">
        <v>0</v>
      </c>
      <c r="X25" s="100">
        <v>0</v>
      </c>
      <c r="Y25" s="100">
        <v>0</v>
      </c>
      <c r="Z25" s="100">
        <v>0</v>
      </c>
      <c r="AA25" s="100">
        <v>0</v>
      </c>
      <c r="AB25" s="100">
        <v>0</v>
      </c>
      <c r="AC25" s="100">
        <v>0</v>
      </c>
      <c r="AD25" s="100">
        <v>0</v>
      </c>
      <c r="AE25" s="100">
        <v>0</v>
      </c>
      <c r="AF25" s="100">
        <v>0</v>
      </c>
      <c r="AG25" s="100">
        <v>0</v>
      </c>
      <c r="AH25" s="100">
        <v>0</v>
      </c>
      <c r="AI25" s="100">
        <v>0</v>
      </c>
      <c r="AJ25" s="100">
        <v>0</v>
      </c>
      <c r="AK25" s="100">
        <v>0</v>
      </c>
      <c r="AL25" s="100">
        <v>0</v>
      </c>
      <c r="AM25" s="100">
        <v>0</v>
      </c>
      <c r="AN25" s="100">
        <v>0</v>
      </c>
      <c r="AO25" s="100">
        <v>0</v>
      </c>
      <c r="AP25" s="100">
        <v>0</v>
      </c>
      <c r="AQ25" s="100">
        <v>1</v>
      </c>
      <c r="AR25" s="100">
        <v>0</v>
      </c>
      <c r="AS25" s="100">
        <v>0</v>
      </c>
      <c r="AT25" s="100">
        <v>0</v>
      </c>
      <c r="AU25" s="100">
        <v>0</v>
      </c>
      <c r="AV25" s="102">
        <f t="shared" si="0"/>
        <v>5</v>
      </c>
    </row>
    <row r="26" spans="1:48" x14ac:dyDescent="0.3">
      <c r="A26" s="100" t="s">
        <v>380</v>
      </c>
      <c r="B26" s="109">
        <v>43.357422</v>
      </c>
      <c r="C26" s="109">
        <v>-80.052571999999998</v>
      </c>
      <c r="D26" s="109" t="s">
        <v>416</v>
      </c>
      <c r="E26" s="105">
        <v>3</v>
      </c>
      <c r="F26" s="100">
        <v>0</v>
      </c>
      <c r="G26" s="100">
        <v>0</v>
      </c>
      <c r="H26" s="100">
        <v>0</v>
      </c>
      <c r="I26" s="100">
        <v>0</v>
      </c>
      <c r="J26" s="100">
        <v>0</v>
      </c>
      <c r="K26" s="100">
        <v>17</v>
      </c>
      <c r="L26" s="100">
        <v>0</v>
      </c>
      <c r="M26" s="100">
        <v>0</v>
      </c>
      <c r="N26" s="100">
        <v>0</v>
      </c>
      <c r="O26" s="100">
        <v>0</v>
      </c>
      <c r="P26" s="100">
        <v>0</v>
      </c>
      <c r="Q26" s="100">
        <v>0</v>
      </c>
      <c r="R26" s="100">
        <v>0</v>
      </c>
      <c r="S26" s="100">
        <v>1</v>
      </c>
      <c r="T26" s="100">
        <v>0</v>
      </c>
      <c r="U26" s="100">
        <v>0</v>
      </c>
      <c r="V26" s="100">
        <v>0</v>
      </c>
      <c r="W26" s="100">
        <v>0</v>
      </c>
      <c r="X26" s="100">
        <v>0</v>
      </c>
      <c r="Y26" s="100">
        <v>0</v>
      </c>
      <c r="Z26" s="100">
        <v>0</v>
      </c>
      <c r="AA26" s="100">
        <v>0</v>
      </c>
      <c r="AB26" s="100">
        <v>0</v>
      </c>
      <c r="AC26" s="100">
        <v>0</v>
      </c>
      <c r="AD26" s="100">
        <v>0</v>
      </c>
      <c r="AE26" s="100">
        <v>0</v>
      </c>
      <c r="AF26" s="100">
        <v>0</v>
      </c>
      <c r="AG26" s="100">
        <v>0</v>
      </c>
      <c r="AH26" s="100">
        <v>0</v>
      </c>
      <c r="AI26" s="100">
        <v>0</v>
      </c>
      <c r="AJ26" s="100">
        <v>0</v>
      </c>
      <c r="AK26" s="100">
        <v>0</v>
      </c>
      <c r="AL26" s="100">
        <v>0</v>
      </c>
      <c r="AM26" s="100">
        <v>0</v>
      </c>
      <c r="AN26" s="100">
        <v>0</v>
      </c>
      <c r="AO26" s="100">
        <v>0</v>
      </c>
      <c r="AP26" s="100">
        <v>0</v>
      </c>
      <c r="AQ26" s="100">
        <v>0</v>
      </c>
      <c r="AR26" s="100">
        <v>0</v>
      </c>
      <c r="AS26" s="100">
        <v>0</v>
      </c>
      <c r="AT26" s="100">
        <v>0</v>
      </c>
      <c r="AU26" s="100">
        <v>0</v>
      </c>
      <c r="AV26" s="102">
        <f t="shared" si="0"/>
        <v>18</v>
      </c>
    </row>
    <row r="27" spans="1:48" x14ac:dyDescent="0.3">
      <c r="A27" s="100" t="s">
        <v>381</v>
      </c>
      <c r="B27" s="109">
        <v>43.349550999999998</v>
      </c>
      <c r="C27" s="109">
        <v>-80.098406999999995</v>
      </c>
      <c r="D27" s="109" t="s">
        <v>416</v>
      </c>
      <c r="E27" s="105">
        <v>2</v>
      </c>
      <c r="F27" s="100">
        <v>0</v>
      </c>
      <c r="G27" s="100">
        <v>6</v>
      </c>
      <c r="H27" s="100">
        <v>0</v>
      </c>
      <c r="I27" s="100">
        <v>0</v>
      </c>
      <c r="J27" s="100">
        <v>0</v>
      </c>
      <c r="K27" s="100">
        <v>0</v>
      </c>
      <c r="L27" s="100">
        <v>1</v>
      </c>
      <c r="M27" s="100">
        <v>0</v>
      </c>
      <c r="N27" s="100">
        <v>0</v>
      </c>
      <c r="O27" s="100">
        <v>0</v>
      </c>
      <c r="P27" s="100">
        <v>0</v>
      </c>
      <c r="Q27" s="100">
        <v>0</v>
      </c>
      <c r="R27" s="100">
        <v>0</v>
      </c>
      <c r="S27" s="100">
        <v>0</v>
      </c>
      <c r="T27" s="100">
        <v>0</v>
      </c>
      <c r="U27" s="100">
        <v>0</v>
      </c>
      <c r="V27" s="100">
        <v>0</v>
      </c>
      <c r="W27" s="100">
        <v>0</v>
      </c>
      <c r="X27" s="100">
        <v>0</v>
      </c>
      <c r="Y27" s="100">
        <v>0</v>
      </c>
      <c r="Z27" s="100">
        <v>0</v>
      </c>
      <c r="AA27" s="100">
        <v>0</v>
      </c>
      <c r="AB27" s="100">
        <v>0</v>
      </c>
      <c r="AC27" s="100">
        <v>0</v>
      </c>
      <c r="AD27" s="100">
        <v>0</v>
      </c>
      <c r="AE27" s="100">
        <v>0</v>
      </c>
      <c r="AF27" s="100">
        <v>0</v>
      </c>
      <c r="AG27" s="100">
        <v>0</v>
      </c>
      <c r="AH27" s="100">
        <v>0</v>
      </c>
      <c r="AI27" s="100">
        <v>0</v>
      </c>
      <c r="AJ27" s="100">
        <v>0</v>
      </c>
      <c r="AK27" s="100">
        <v>0</v>
      </c>
      <c r="AL27" s="100">
        <v>0</v>
      </c>
      <c r="AM27" s="100">
        <v>0</v>
      </c>
      <c r="AN27" s="100">
        <v>0</v>
      </c>
      <c r="AO27" s="100">
        <v>0</v>
      </c>
      <c r="AP27" s="100">
        <v>0</v>
      </c>
      <c r="AQ27" s="100">
        <v>0</v>
      </c>
      <c r="AR27" s="100">
        <v>0</v>
      </c>
      <c r="AS27" s="100">
        <v>0</v>
      </c>
      <c r="AT27" s="100">
        <v>0</v>
      </c>
      <c r="AU27" s="100">
        <v>0</v>
      </c>
      <c r="AV27" s="102">
        <f t="shared" si="0"/>
        <v>7</v>
      </c>
    </row>
    <row r="28" spans="1:48" x14ac:dyDescent="0.3">
      <c r="A28" s="100" t="s">
        <v>382</v>
      </c>
      <c r="B28" s="109">
        <v>43.321018000000002</v>
      </c>
      <c r="C28" s="109">
        <v>-80.049312999999998</v>
      </c>
      <c r="D28" s="109" t="s">
        <v>416</v>
      </c>
      <c r="E28" s="105">
        <v>3</v>
      </c>
      <c r="F28" s="100">
        <v>0</v>
      </c>
      <c r="G28" s="100">
        <v>0</v>
      </c>
      <c r="H28" s="100">
        <v>0</v>
      </c>
      <c r="I28" s="100">
        <v>0</v>
      </c>
      <c r="J28" s="100">
        <v>0</v>
      </c>
      <c r="K28" s="100">
        <v>2</v>
      </c>
      <c r="L28" s="100">
        <v>0</v>
      </c>
      <c r="M28" s="100">
        <v>0</v>
      </c>
      <c r="N28" s="100">
        <v>0</v>
      </c>
      <c r="O28" s="100">
        <v>0</v>
      </c>
      <c r="P28" s="100">
        <v>0</v>
      </c>
      <c r="Q28" s="100">
        <v>0</v>
      </c>
      <c r="R28" s="100">
        <v>0</v>
      </c>
      <c r="S28" s="100">
        <v>0</v>
      </c>
      <c r="T28" s="100">
        <v>0</v>
      </c>
      <c r="U28" s="100">
        <v>2</v>
      </c>
      <c r="V28" s="100">
        <v>0</v>
      </c>
      <c r="W28" s="100">
        <v>0</v>
      </c>
      <c r="X28" s="100">
        <v>0</v>
      </c>
      <c r="Y28" s="100">
        <v>0</v>
      </c>
      <c r="Z28" s="100">
        <v>0</v>
      </c>
      <c r="AA28" s="100">
        <v>0</v>
      </c>
      <c r="AB28" s="100">
        <v>0</v>
      </c>
      <c r="AC28" s="100">
        <v>0</v>
      </c>
      <c r="AD28" s="100">
        <v>0</v>
      </c>
      <c r="AE28" s="100">
        <v>0</v>
      </c>
      <c r="AF28" s="100">
        <v>0</v>
      </c>
      <c r="AG28" s="100">
        <v>0</v>
      </c>
      <c r="AH28" s="100">
        <v>0</v>
      </c>
      <c r="AI28" s="100">
        <v>0</v>
      </c>
      <c r="AJ28" s="100">
        <v>0</v>
      </c>
      <c r="AK28" s="100">
        <v>1</v>
      </c>
      <c r="AL28" s="100">
        <v>0</v>
      </c>
      <c r="AM28" s="100">
        <v>0</v>
      </c>
      <c r="AN28" s="100">
        <v>0</v>
      </c>
      <c r="AO28" s="100">
        <v>0</v>
      </c>
      <c r="AP28" s="100">
        <v>0</v>
      </c>
      <c r="AQ28" s="100">
        <v>0</v>
      </c>
      <c r="AR28" s="100">
        <v>0</v>
      </c>
      <c r="AS28" s="100">
        <v>0</v>
      </c>
      <c r="AT28" s="100">
        <v>0</v>
      </c>
      <c r="AU28" s="100">
        <v>0</v>
      </c>
      <c r="AV28" s="102">
        <f t="shared" si="0"/>
        <v>5</v>
      </c>
    </row>
    <row r="29" spans="1:48" x14ac:dyDescent="0.3">
      <c r="A29" s="100" t="s">
        <v>383</v>
      </c>
      <c r="B29" s="109">
        <v>43.702157999999997</v>
      </c>
      <c r="C29" s="109">
        <v>-79.543736999999993</v>
      </c>
      <c r="D29" s="109" t="s">
        <v>417</v>
      </c>
      <c r="E29" s="105">
        <v>3</v>
      </c>
      <c r="F29" s="100">
        <v>0</v>
      </c>
      <c r="G29" s="100">
        <v>0</v>
      </c>
      <c r="H29" s="100">
        <v>0</v>
      </c>
      <c r="I29" s="100">
        <v>0</v>
      </c>
      <c r="J29" s="100">
        <v>0</v>
      </c>
      <c r="K29" s="100">
        <v>1</v>
      </c>
      <c r="L29" s="100">
        <v>0</v>
      </c>
      <c r="M29" s="100">
        <v>0</v>
      </c>
      <c r="N29" s="100">
        <v>0</v>
      </c>
      <c r="O29" s="100">
        <v>0</v>
      </c>
      <c r="P29" s="100">
        <v>0</v>
      </c>
      <c r="Q29" s="100">
        <v>0</v>
      </c>
      <c r="R29" s="100">
        <v>0</v>
      </c>
      <c r="S29" s="100">
        <v>0</v>
      </c>
      <c r="T29" s="100">
        <v>0</v>
      </c>
      <c r="U29" s="100">
        <v>0</v>
      </c>
      <c r="V29" s="100">
        <v>0</v>
      </c>
      <c r="W29" s="100">
        <v>0</v>
      </c>
      <c r="X29" s="100">
        <v>0</v>
      </c>
      <c r="Y29" s="100">
        <v>0</v>
      </c>
      <c r="Z29" s="100">
        <v>0</v>
      </c>
      <c r="AA29" s="100">
        <v>0</v>
      </c>
      <c r="AB29" s="100">
        <v>1</v>
      </c>
      <c r="AC29" s="100">
        <v>0</v>
      </c>
      <c r="AD29" s="100">
        <v>0</v>
      </c>
      <c r="AE29" s="100">
        <v>0</v>
      </c>
      <c r="AF29" s="100">
        <v>0</v>
      </c>
      <c r="AG29" s="100">
        <v>0</v>
      </c>
      <c r="AH29" s="100">
        <v>0</v>
      </c>
      <c r="AI29" s="100">
        <v>0</v>
      </c>
      <c r="AJ29" s="100">
        <v>0</v>
      </c>
      <c r="AK29" s="100">
        <v>0</v>
      </c>
      <c r="AL29" s="100">
        <v>0</v>
      </c>
      <c r="AM29" s="100">
        <v>0</v>
      </c>
      <c r="AN29" s="100">
        <v>0</v>
      </c>
      <c r="AO29" s="100">
        <v>0</v>
      </c>
      <c r="AP29" s="100">
        <v>0</v>
      </c>
      <c r="AQ29" s="100">
        <v>0</v>
      </c>
      <c r="AR29" s="100">
        <v>0</v>
      </c>
      <c r="AS29" s="100">
        <v>0</v>
      </c>
      <c r="AT29" s="100">
        <v>0</v>
      </c>
      <c r="AU29" s="100">
        <v>0</v>
      </c>
      <c r="AV29" s="102">
        <f t="shared" si="0"/>
        <v>2</v>
      </c>
    </row>
    <row r="30" spans="1:48" x14ac:dyDescent="0.3">
      <c r="A30" s="100" t="s">
        <v>384</v>
      </c>
      <c r="B30" s="109">
        <v>43.701031999999998</v>
      </c>
      <c r="C30" s="109">
        <v>-79.549473000000006</v>
      </c>
      <c r="D30" s="109" t="s">
        <v>417</v>
      </c>
      <c r="E30" s="105">
        <v>3</v>
      </c>
      <c r="F30" s="100">
        <v>0</v>
      </c>
      <c r="G30" s="100">
        <v>0</v>
      </c>
      <c r="H30" s="100">
        <v>0</v>
      </c>
      <c r="I30" s="100">
        <v>0</v>
      </c>
      <c r="J30" s="100">
        <v>0</v>
      </c>
      <c r="K30" s="100">
        <v>0</v>
      </c>
      <c r="L30" s="100">
        <v>0</v>
      </c>
      <c r="M30" s="100">
        <v>0</v>
      </c>
      <c r="N30" s="100">
        <v>0</v>
      </c>
      <c r="O30" s="100">
        <v>0</v>
      </c>
      <c r="P30" s="100">
        <v>0</v>
      </c>
      <c r="Q30" s="100">
        <v>0</v>
      </c>
      <c r="R30" s="100">
        <v>0</v>
      </c>
      <c r="S30" s="100">
        <v>5</v>
      </c>
      <c r="T30" s="100">
        <v>0</v>
      </c>
      <c r="U30" s="100">
        <v>0</v>
      </c>
      <c r="V30" s="100">
        <v>0</v>
      </c>
      <c r="W30" s="100">
        <v>0</v>
      </c>
      <c r="X30" s="100">
        <v>0</v>
      </c>
      <c r="Y30" s="100">
        <v>0</v>
      </c>
      <c r="Z30" s="100">
        <v>0</v>
      </c>
      <c r="AA30" s="100">
        <v>0</v>
      </c>
      <c r="AB30" s="100">
        <v>2</v>
      </c>
      <c r="AC30" s="100">
        <v>0</v>
      </c>
      <c r="AD30" s="100">
        <v>0</v>
      </c>
      <c r="AE30" s="100">
        <v>0</v>
      </c>
      <c r="AF30" s="100">
        <v>0</v>
      </c>
      <c r="AG30" s="100">
        <v>0</v>
      </c>
      <c r="AH30" s="100">
        <v>0</v>
      </c>
      <c r="AI30" s="100">
        <v>0</v>
      </c>
      <c r="AJ30" s="100">
        <v>0</v>
      </c>
      <c r="AK30" s="100">
        <v>0</v>
      </c>
      <c r="AL30" s="100">
        <v>0</v>
      </c>
      <c r="AM30" s="100">
        <v>0</v>
      </c>
      <c r="AN30" s="100">
        <v>0</v>
      </c>
      <c r="AO30" s="100">
        <v>0</v>
      </c>
      <c r="AP30" s="100">
        <v>0</v>
      </c>
      <c r="AQ30" s="100">
        <v>0</v>
      </c>
      <c r="AR30" s="100">
        <v>0</v>
      </c>
      <c r="AS30" s="100">
        <v>0</v>
      </c>
      <c r="AT30" s="100">
        <v>0</v>
      </c>
      <c r="AU30" s="100">
        <v>0</v>
      </c>
      <c r="AV30" s="102">
        <f t="shared" si="0"/>
        <v>7</v>
      </c>
    </row>
    <row r="31" spans="1:48" x14ac:dyDescent="0.3">
      <c r="A31" s="100" t="s">
        <v>385</v>
      </c>
      <c r="B31" s="109">
        <v>43.701431999999997</v>
      </c>
      <c r="C31" s="109">
        <v>-79.562510000000003</v>
      </c>
      <c r="D31" s="109" t="s">
        <v>417</v>
      </c>
      <c r="E31" s="105">
        <v>3</v>
      </c>
      <c r="F31" s="100">
        <v>0</v>
      </c>
      <c r="G31" s="100">
        <v>0</v>
      </c>
      <c r="H31" s="100">
        <v>0</v>
      </c>
      <c r="I31" s="100">
        <v>0</v>
      </c>
      <c r="J31" s="100">
        <v>0</v>
      </c>
      <c r="K31" s="100">
        <v>0</v>
      </c>
      <c r="L31" s="100">
        <v>0</v>
      </c>
      <c r="M31" s="100">
        <v>0</v>
      </c>
      <c r="N31" s="100">
        <v>0</v>
      </c>
      <c r="O31" s="100">
        <v>0</v>
      </c>
      <c r="P31" s="100">
        <v>0</v>
      </c>
      <c r="Q31" s="100">
        <v>0</v>
      </c>
      <c r="R31" s="100">
        <v>0</v>
      </c>
      <c r="S31" s="100">
        <v>1</v>
      </c>
      <c r="T31" s="100">
        <v>0</v>
      </c>
      <c r="U31" s="100">
        <v>0</v>
      </c>
      <c r="V31" s="100">
        <v>0</v>
      </c>
      <c r="W31" s="100">
        <v>0</v>
      </c>
      <c r="X31" s="100">
        <v>0</v>
      </c>
      <c r="Y31" s="100">
        <v>1</v>
      </c>
      <c r="Z31" s="100">
        <v>0</v>
      </c>
      <c r="AA31" s="100">
        <v>0</v>
      </c>
      <c r="AB31" s="100">
        <v>0</v>
      </c>
      <c r="AC31" s="100">
        <v>0</v>
      </c>
      <c r="AD31" s="100">
        <v>0</v>
      </c>
      <c r="AE31" s="100">
        <v>0</v>
      </c>
      <c r="AF31" s="100">
        <v>0</v>
      </c>
      <c r="AG31" s="100">
        <v>0</v>
      </c>
      <c r="AH31" s="100">
        <v>0</v>
      </c>
      <c r="AI31" s="100">
        <v>0</v>
      </c>
      <c r="AJ31" s="100">
        <v>1</v>
      </c>
      <c r="AK31" s="100">
        <v>0</v>
      </c>
      <c r="AL31" s="100">
        <v>0</v>
      </c>
      <c r="AM31" s="100">
        <v>0</v>
      </c>
      <c r="AN31" s="100">
        <v>0</v>
      </c>
      <c r="AO31" s="100">
        <v>0</v>
      </c>
      <c r="AP31" s="100">
        <v>0</v>
      </c>
      <c r="AQ31" s="100">
        <v>0</v>
      </c>
      <c r="AR31" s="100">
        <v>2</v>
      </c>
      <c r="AS31" s="100">
        <v>0</v>
      </c>
      <c r="AT31" s="100">
        <v>1</v>
      </c>
      <c r="AU31" s="100">
        <v>0</v>
      </c>
      <c r="AV31" s="102">
        <f t="shared" si="0"/>
        <v>6</v>
      </c>
    </row>
    <row r="32" spans="1:48" x14ac:dyDescent="0.3">
      <c r="A32" s="100" t="s">
        <v>386</v>
      </c>
      <c r="B32" s="109">
        <v>43.690086000000001</v>
      </c>
      <c r="C32" s="109">
        <v>-79.572325000000006</v>
      </c>
      <c r="D32" s="109" t="s">
        <v>417</v>
      </c>
      <c r="E32" s="105">
        <v>3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  <c r="R32" s="100">
        <v>0</v>
      </c>
      <c r="S32" s="100">
        <v>0</v>
      </c>
      <c r="T32" s="100">
        <v>0</v>
      </c>
      <c r="U32" s="100">
        <v>0</v>
      </c>
      <c r="V32" s="100">
        <v>0</v>
      </c>
      <c r="W32" s="100">
        <v>0</v>
      </c>
      <c r="X32" s="100">
        <v>0</v>
      </c>
      <c r="Y32" s="100">
        <v>0</v>
      </c>
      <c r="Z32" s="100">
        <v>0</v>
      </c>
      <c r="AA32" s="100">
        <v>0</v>
      </c>
      <c r="AB32" s="100">
        <v>0</v>
      </c>
      <c r="AC32" s="100">
        <v>0</v>
      </c>
      <c r="AD32" s="100">
        <v>0</v>
      </c>
      <c r="AE32" s="100">
        <v>0</v>
      </c>
      <c r="AF32" s="100">
        <v>0</v>
      </c>
      <c r="AG32" s="100">
        <v>0</v>
      </c>
      <c r="AH32" s="100">
        <v>0</v>
      </c>
      <c r="AI32" s="100">
        <v>0</v>
      </c>
      <c r="AJ32" s="100">
        <v>0</v>
      </c>
      <c r="AK32" s="100">
        <v>0</v>
      </c>
      <c r="AL32" s="100">
        <v>0</v>
      </c>
      <c r="AM32" s="100">
        <v>0</v>
      </c>
      <c r="AN32" s="100">
        <v>0</v>
      </c>
      <c r="AO32" s="100">
        <v>0</v>
      </c>
      <c r="AP32" s="100">
        <v>0</v>
      </c>
      <c r="AQ32" s="100">
        <v>0</v>
      </c>
      <c r="AR32" s="100">
        <v>0</v>
      </c>
      <c r="AS32" s="100">
        <v>0</v>
      </c>
      <c r="AT32" s="100">
        <v>0</v>
      </c>
      <c r="AU32" s="100">
        <v>0</v>
      </c>
      <c r="AV32" s="102">
        <f t="shared" si="0"/>
        <v>0</v>
      </c>
    </row>
    <row r="33" spans="1:48" x14ac:dyDescent="0.3">
      <c r="A33" s="100" t="s">
        <v>387</v>
      </c>
      <c r="B33" s="109">
        <v>43.675131</v>
      </c>
      <c r="C33" s="109">
        <v>-79.571574999999996</v>
      </c>
      <c r="D33" s="109" t="s">
        <v>417</v>
      </c>
      <c r="E33" s="105">
        <v>2</v>
      </c>
      <c r="F33" s="100">
        <v>0</v>
      </c>
      <c r="G33" s="100">
        <v>0</v>
      </c>
      <c r="H33" s="100">
        <v>0</v>
      </c>
      <c r="I33" s="100">
        <v>0</v>
      </c>
      <c r="J33" s="100">
        <v>0</v>
      </c>
      <c r="K33" s="100">
        <v>0</v>
      </c>
      <c r="L33" s="100">
        <v>0</v>
      </c>
      <c r="M33" s="100">
        <v>0</v>
      </c>
      <c r="N33" s="100">
        <v>0</v>
      </c>
      <c r="O33" s="100">
        <v>0</v>
      </c>
      <c r="P33" s="100">
        <v>0</v>
      </c>
      <c r="Q33" s="100">
        <v>0</v>
      </c>
      <c r="R33" s="100">
        <v>0</v>
      </c>
      <c r="S33" s="100">
        <v>0</v>
      </c>
      <c r="T33" s="100">
        <v>0</v>
      </c>
      <c r="U33" s="100">
        <v>0</v>
      </c>
      <c r="V33" s="100">
        <v>0</v>
      </c>
      <c r="W33" s="100">
        <v>0</v>
      </c>
      <c r="X33" s="100">
        <v>0</v>
      </c>
      <c r="Y33" s="100">
        <v>0</v>
      </c>
      <c r="Z33" s="100">
        <v>0</v>
      </c>
      <c r="AA33" s="100">
        <v>0</v>
      </c>
      <c r="AB33" s="100">
        <v>0</v>
      </c>
      <c r="AC33" s="100">
        <v>0</v>
      </c>
      <c r="AD33" s="100">
        <v>0</v>
      </c>
      <c r="AE33" s="100">
        <v>0</v>
      </c>
      <c r="AF33" s="100">
        <v>0</v>
      </c>
      <c r="AG33" s="100">
        <v>0</v>
      </c>
      <c r="AH33" s="100">
        <v>0</v>
      </c>
      <c r="AI33" s="100">
        <v>0</v>
      </c>
      <c r="AJ33" s="100">
        <v>0</v>
      </c>
      <c r="AK33" s="100">
        <v>0</v>
      </c>
      <c r="AL33" s="100">
        <v>0</v>
      </c>
      <c r="AM33" s="100">
        <v>0</v>
      </c>
      <c r="AN33" s="100">
        <v>0</v>
      </c>
      <c r="AO33" s="100">
        <v>0</v>
      </c>
      <c r="AP33" s="100">
        <v>0</v>
      </c>
      <c r="AQ33" s="100">
        <v>0</v>
      </c>
      <c r="AR33" s="100">
        <v>0</v>
      </c>
      <c r="AS33" s="100">
        <v>0</v>
      </c>
      <c r="AT33" s="100">
        <v>0</v>
      </c>
      <c r="AU33" s="100">
        <v>0</v>
      </c>
      <c r="AV33" s="102">
        <f t="shared" si="0"/>
        <v>0</v>
      </c>
    </row>
    <row r="34" spans="1:48" x14ac:dyDescent="0.3">
      <c r="A34" s="100" t="s">
        <v>388</v>
      </c>
      <c r="B34" s="109">
        <v>43.675131</v>
      </c>
      <c r="C34" s="109">
        <v>-79.571574999999996</v>
      </c>
      <c r="D34" s="109" t="s">
        <v>417</v>
      </c>
      <c r="E34" s="105">
        <v>3</v>
      </c>
      <c r="F34" s="100">
        <v>0</v>
      </c>
      <c r="G34" s="100">
        <v>0</v>
      </c>
      <c r="H34" s="100">
        <v>0</v>
      </c>
      <c r="I34" s="100">
        <v>0</v>
      </c>
      <c r="J34" s="100">
        <v>0</v>
      </c>
      <c r="K34" s="100">
        <v>0</v>
      </c>
      <c r="L34" s="100">
        <v>0</v>
      </c>
      <c r="M34" s="100">
        <v>0</v>
      </c>
      <c r="N34" s="100">
        <v>0</v>
      </c>
      <c r="O34" s="100">
        <v>0</v>
      </c>
      <c r="P34" s="100">
        <v>0</v>
      </c>
      <c r="Q34" s="100">
        <v>0</v>
      </c>
      <c r="R34" s="100">
        <v>0</v>
      </c>
      <c r="S34" s="100">
        <v>0</v>
      </c>
      <c r="T34" s="100">
        <v>0</v>
      </c>
      <c r="U34" s="100">
        <v>0</v>
      </c>
      <c r="V34" s="100">
        <v>0</v>
      </c>
      <c r="W34" s="100">
        <v>0</v>
      </c>
      <c r="X34" s="100">
        <v>0</v>
      </c>
      <c r="Y34" s="100">
        <v>0</v>
      </c>
      <c r="Z34" s="100">
        <v>0</v>
      </c>
      <c r="AA34" s="100">
        <v>0</v>
      </c>
      <c r="AB34" s="100">
        <v>0</v>
      </c>
      <c r="AC34" s="100">
        <v>0</v>
      </c>
      <c r="AD34" s="100">
        <v>0</v>
      </c>
      <c r="AE34" s="100">
        <v>0</v>
      </c>
      <c r="AF34" s="100">
        <v>0</v>
      </c>
      <c r="AG34" s="100">
        <v>0</v>
      </c>
      <c r="AH34" s="100">
        <v>0</v>
      </c>
      <c r="AI34" s="100">
        <v>0</v>
      </c>
      <c r="AJ34" s="100">
        <v>0</v>
      </c>
      <c r="AK34" s="100">
        <v>0</v>
      </c>
      <c r="AL34" s="100">
        <v>0</v>
      </c>
      <c r="AM34" s="100">
        <v>0</v>
      </c>
      <c r="AN34" s="100">
        <v>0</v>
      </c>
      <c r="AO34" s="100">
        <v>0</v>
      </c>
      <c r="AP34" s="100">
        <v>0</v>
      </c>
      <c r="AQ34" s="100">
        <v>0</v>
      </c>
      <c r="AR34" s="100">
        <v>0</v>
      </c>
      <c r="AS34" s="100">
        <v>0</v>
      </c>
      <c r="AT34" s="100">
        <v>0</v>
      </c>
      <c r="AU34" s="100">
        <v>0</v>
      </c>
      <c r="AV34" s="102">
        <f t="shared" si="0"/>
        <v>0</v>
      </c>
    </row>
    <row r="35" spans="1:48" x14ac:dyDescent="0.3">
      <c r="A35" s="100" t="s">
        <v>389</v>
      </c>
      <c r="B35" s="109">
        <v>43.330041999999999</v>
      </c>
      <c r="C35" s="109">
        <v>-79.995565999999997</v>
      </c>
      <c r="D35" s="109" t="s">
        <v>416</v>
      </c>
      <c r="E35" s="105">
        <v>2</v>
      </c>
      <c r="F35" s="100">
        <v>0</v>
      </c>
      <c r="G35" s="100">
        <v>0</v>
      </c>
      <c r="H35" s="100">
        <v>0</v>
      </c>
      <c r="I35" s="100">
        <v>0</v>
      </c>
      <c r="J35" s="100">
        <v>0</v>
      </c>
      <c r="K35" s="100">
        <v>0</v>
      </c>
      <c r="L35" s="100">
        <v>0</v>
      </c>
      <c r="M35" s="100">
        <v>0</v>
      </c>
      <c r="N35" s="100">
        <v>0</v>
      </c>
      <c r="O35" s="100">
        <v>0</v>
      </c>
      <c r="P35" s="100">
        <v>0</v>
      </c>
      <c r="Q35" s="100">
        <v>0</v>
      </c>
      <c r="R35" s="100">
        <v>0</v>
      </c>
      <c r="S35" s="100">
        <v>0</v>
      </c>
      <c r="T35" s="100">
        <v>0</v>
      </c>
      <c r="U35" s="100">
        <v>0</v>
      </c>
      <c r="V35" s="100">
        <v>0</v>
      </c>
      <c r="W35" s="100">
        <v>0</v>
      </c>
      <c r="X35" s="100">
        <v>0</v>
      </c>
      <c r="Y35" s="100">
        <v>0</v>
      </c>
      <c r="Z35" s="100">
        <v>0</v>
      </c>
      <c r="AA35" s="100">
        <v>0</v>
      </c>
      <c r="AB35" s="100">
        <v>0</v>
      </c>
      <c r="AC35" s="100">
        <v>0</v>
      </c>
      <c r="AD35" s="100">
        <v>0</v>
      </c>
      <c r="AE35" s="100">
        <v>0</v>
      </c>
      <c r="AF35" s="100">
        <v>0</v>
      </c>
      <c r="AG35" s="100">
        <v>0</v>
      </c>
      <c r="AH35" s="100">
        <v>0</v>
      </c>
      <c r="AI35" s="100">
        <v>0</v>
      </c>
      <c r="AJ35" s="100">
        <v>0</v>
      </c>
      <c r="AK35" s="100">
        <v>0</v>
      </c>
      <c r="AL35" s="100">
        <v>0</v>
      </c>
      <c r="AM35" s="100">
        <v>0</v>
      </c>
      <c r="AN35" s="100">
        <v>0</v>
      </c>
      <c r="AO35" s="100">
        <v>0</v>
      </c>
      <c r="AP35" s="100">
        <v>0</v>
      </c>
      <c r="AQ35" s="100">
        <v>0</v>
      </c>
      <c r="AR35" s="100">
        <v>0</v>
      </c>
      <c r="AS35" s="100">
        <v>0</v>
      </c>
      <c r="AT35" s="100">
        <v>0</v>
      </c>
      <c r="AU35" s="100">
        <v>0</v>
      </c>
      <c r="AV35" s="102">
        <f t="shared" si="0"/>
        <v>0</v>
      </c>
    </row>
    <row r="36" spans="1:48" x14ac:dyDescent="0.3">
      <c r="A36" s="100" t="s">
        <v>390</v>
      </c>
      <c r="B36" s="109">
        <v>43.343046000000001</v>
      </c>
      <c r="C36" s="109">
        <v>-79.959704000000002</v>
      </c>
      <c r="D36" s="109" t="s">
        <v>416</v>
      </c>
      <c r="E36" s="105">
        <v>3</v>
      </c>
      <c r="F36" s="100">
        <v>0</v>
      </c>
      <c r="G36" s="100">
        <v>0</v>
      </c>
      <c r="H36" s="100">
        <v>0</v>
      </c>
      <c r="I36" s="100">
        <v>0</v>
      </c>
      <c r="J36" s="100">
        <v>0</v>
      </c>
      <c r="K36" s="100">
        <v>1</v>
      </c>
      <c r="L36" s="100">
        <v>0</v>
      </c>
      <c r="M36" s="100">
        <v>0</v>
      </c>
      <c r="N36" s="100">
        <v>0</v>
      </c>
      <c r="O36" s="100">
        <v>0</v>
      </c>
      <c r="P36" s="100">
        <v>0</v>
      </c>
      <c r="Q36" s="100">
        <v>0</v>
      </c>
      <c r="R36" s="100">
        <v>0</v>
      </c>
      <c r="S36" s="100">
        <v>2</v>
      </c>
      <c r="T36" s="100">
        <v>0</v>
      </c>
      <c r="U36" s="100">
        <v>0</v>
      </c>
      <c r="V36" s="100">
        <v>0</v>
      </c>
      <c r="W36" s="100">
        <v>0</v>
      </c>
      <c r="X36" s="100">
        <v>0</v>
      </c>
      <c r="Y36" s="100">
        <v>0</v>
      </c>
      <c r="Z36" s="100">
        <v>1</v>
      </c>
      <c r="AA36" s="100">
        <v>0</v>
      </c>
      <c r="AB36" s="100">
        <v>0</v>
      </c>
      <c r="AC36" s="100">
        <v>0</v>
      </c>
      <c r="AD36" s="100">
        <v>0</v>
      </c>
      <c r="AE36" s="100">
        <v>0</v>
      </c>
      <c r="AF36" s="100">
        <v>0</v>
      </c>
      <c r="AG36" s="100">
        <v>0</v>
      </c>
      <c r="AH36" s="100">
        <v>0</v>
      </c>
      <c r="AI36" s="100">
        <v>0</v>
      </c>
      <c r="AJ36" s="100">
        <v>0</v>
      </c>
      <c r="AK36" s="100">
        <v>0</v>
      </c>
      <c r="AL36" s="100">
        <v>0</v>
      </c>
      <c r="AM36" s="100">
        <v>0</v>
      </c>
      <c r="AN36" s="100">
        <v>0</v>
      </c>
      <c r="AO36" s="100">
        <v>0</v>
      </c>
      <c r="AP36" s="100">
        <v>0</v>
      </c>
      <c r="AQ36" s="100">
        <v>0</v>
      </c>
      <c r="AR36" s="100">
        <v>0</v>
      </c>
      <c r="AS36" s="100">
        <v>0</v>
      </c>
      <c r="AT36" s="100">
        <v>0</v>
      </c>
      <c r="AU36" s="100">
        <v>0</v>
      </c>
      <c r="AV36" s="102">
        <f t="shared" si="0"/>
        <v>4</v>
      </c>
    </row>
    <row r="37" spans="1:48" x14ac:dyDescent="0.3">
      <c r="A37" s="100" t="s">
        <v>391</v>
      </c>
      <c r="B37" s="109">
        <v>43.519441</v>
      </c>
      <c r="C37" s="109">
        <v>-79.750471000000005</v>
      </c>
      <c r="D37" s="109" t="s">
        <v>416</v>
      </c>
      <c r="E37" s="105">
        <v>3</v>
      </c>
      <c r="F37" s="100">
        <v>0</v>
      </c>
      <c r="G37" s="100">
        <v>5</v>
      </c>
      <c r="H37" s="100">
        <v>0</v>
      </c>
      <c r="I37" s="100">
        <v>0</v>
      </c>
      <c r="J37" s="100">
        <v>0</v>
      </c>
      <c r="K37" s="100">
        <v>2</v>
      </c>
      <c r="L37" s="100">
        <v>0</v>
      </c>
      <c r="M37" s="100">
        <v>0</v>
      </c>
      <c r="N37" s="100">
        <v>0</v>
      </c>
      <c r="O37" s="100">
        <v>0</v>
      </c>
      <c r="P37" s="100">
        <v>0</v>
      </c>
      <c r="Q37" s="100">
        <v>0</v>
      </c>
      <c r="R37" s="100">
        <v>0</v>
      </c>
      <c r="S37" s="100">
        <v>0</v>
      </c>
      <c r="T37" s="100">
        <v>0</v>
      </c>
      <c r="U37" s="100">
        <v>0</v>
      </c>
      <c r="V37" s="100">
        <v>0</v>
      </c>
      <c r="W37" s="100">
        <v>0</v>
      </c>
      <c r="X37" s="100">
        <v>0</v>
      </c>
      <c r="Y37" s="100">
        <v>0</v>
      </c>
      <c r="Z37" s="100">
        <v>0</v>
      </c>
      <c r="AA37" s="100">
        <v>0</v>
      </c>
      <c r="AB37" s="100">
        <v>0</v>
      </c>
      <c r="AC37" s="100">
        <v>0</v>
      </c>
      <c r="AD37" s="100">
        <v>0</v>
      </c>
      <c r="AE37" s="100">
        <v>0</v>
      </c>
      <c r="AF37" s="100">
        <v>0</v>
      </c>
      <c r="AG37" s="100">
        <v>0</v>
      </c>
      <c r="AH37" s="100">
        <v>0</v>
      </c>
      <c r="AI37" s="100">
        <v>0</v>
      </c>
      <c r="AJ37" s="100">
        <v>0</v>
      </c>
      <c r="AK37" s="100">
        <v>0</v>
      </c>
      <c r="AL37" s="100">
        <v>0</v>
      </c>
      <c r="AM37" s="100">
        <v>0</v>
      </c>
      <c r="AN37" s="100">
        <v>0</v>
      </c>
      <c r="AO37" s="100">
        <v>0</v>
      </c>
      <c r="AP37" s="100">
        <v>0</v>
      </c>
      <c r="AQ37" s="100">
        <v>0</v>
      </c>
      <c r="AR37" s="100">
        <v>0</v>
      </c>
      <c r="AS37" s="100">
        <v>0</v>
      </c>
      <c r="AT37" s="100">
        <v>0</v>
      </c>
      <c r="AU37" s="100">
        <v>0</v>
      </c>
      <c r="AV37" s="102">
        <f t="shared" si="0"/>
        <v>7</v>
      </c>
    </row>
    <row r="38" spans="1:48" x14ac:dyDescent="0.3">
      <c r="A38" s="100" t="s">
        <v>392</v>
      </c>
      <c r="B38" s="109">
        <v>43.534939000000001</v>
      </c>
      <c r="C38" s="109">
        <v>-79.732911999999999</v>
      </c>
      <c r="D38" s="109" t="s">
        <v>415</v>
      </c>
      <c r="E38" s="105">
        <v>3</v>
      </c>
      <c r="F38" s="100">
        <v>0</v>
      </c>
      <c r="G38" s="100">
        <v>0</v>
      </c>
      <c r="H38" s="100">
        <v>0</v>
      </c>
      <c r="I38" s="100">
        <v>0</v>
      </c>
      <c r="J38" s="100">
        <v>0</v>
      </c>
      <c r="K38" s="100">
        <v>1</v>
      </c>
      <c r="L38" s="100">
        <v>0</v>
      </c>
      <c r="M38" s="100">
        <v>0</v>
      </c>
      <c r="N38" s="100">
        <v>0</v>
      </c>
      <c r="O38" s="100">
        <v>1</v>
      </c>
      <c r="P38" s="100">
        <v>0</v>
      </c>
      <c r="Q38" s="100">
        <v>0</v>
      </c>
      <c r="R38" s="100">
        <v>0</v>
      </c>
      <c r="S38" s="100">
        <v>0</v>
      </c>
      <c r="T38" s="100">
        <v>0</v>
      </c>
      <c r="U38" s="100">
        <v>0</v>
      </c>
      <c r="V38" s="100">
        <v>0</v>
      </c>
      <c r="W38" s="100">
        <v>0</v>
      </c>
      <c r="X38" s="100">
        <v>0</v>
      </c>
      <c r="Y38" s="100">
        <v>0</v>
      </c>
      <c r="Z38" s="100">
        <v>0</v>
      </c>
      <c r="AA38" s="100">
        <v>0</v>
      </c>
      <c r="AB38" s="100">
        <v>0</v>
      </c>
      <c r="AC38" s="100">
        <v>0</v>
      </c>
      <c r="AD38" s="100">
        <v>0</v>
      </c>
      <c r="AE38" s="100">
        <v>0</v>
      </c>
      <c r="AF38" s="100">
        <v>0</v>
      </c>
      <c r="AG38" s="100">
        <v>0</v>
      </c>
      <c r="AH38" s="100">
        <v>0</v>
      </c>
      <c r="AI38" s="100">
        <v>0</v>
      </c>
      <c r="AJ38" s="100">
        <v>0</v>
      </c>
      <c r="AK38" s="100">
        <v>0</v>
      </c>
      <c r="AL38" s="100">
        <v>0</v>
      </c>
      <c r="AM38" s="100">
        <v>0</v>
      </c>
      <c r="AN38" s="100">
        <v>0</v>
      </c>
      <c r="AO38" s="100">
        <v>0</v>
      </c>
      <c r="AP38" s="100">
        <v>0</v>
      </c>
      <c r="AQ38" s="100">
        <v>0</v>
      </c>
      <c r="AR38" s="100">
        <v>0</v>
      </c>
      <c r="AS38" s="100">
        <v>0</v>
      </c>
      <c r="AT38" s="100">
        <v>0</v>
      </c>
      <c r="AU38" s="100">
        <v>0</v>
      </c>
      <c r="AV38" s="102">
        <f t="shared" si="0"/>
        <v>2</v>
      </c>
    </row>
    <row r="39" spans="1:48" x14ac:dyDescent="0.3">
      <c r="A39" s="100" t="s">
        <v>393</v>
      </c>
      <c r="B39" s="109">
        <v>43.535065000000003</v>
      </c>
      <c r="C39" s="109">
        <v>-79.721652000000006</v>
      </c>
      <c r="D39" s="109" t="s">
        <v>415</v>
      </c>
      <c r="E39" s="105">
        <v>3</v>
      </c>
      <c r="F39" s="100">
        <v>0</v>
      </c>
      <c r="G39" s="100">
        <v>3</v>
      </c>
      <c r="H39" s="100">
        <v>0</v>
      </c>
      <c r="I39" s="100">
        <v>0</v>
      </c>
      <c r="J39" s="100">
        <v>0</v>
      </c>
      <c r="K39" s="100">
        <v>0</v>
      </c>
      <c r="L39" s="100">
        <v>0</v>
      </c>
      <c r="M39" s="100">
        <v>0</v>
      </c>
      <c r="N39" s="100">
        <v>0</v>
      </c>
      <c r="O39" s="100">
        <v>0</v>
      </c>
      <c r="P39" s="100">
        <v>0</v>
      </c>
      <c r="Q39" s="100">
        <v>0</v>
      </c>
      <c r="R39" s="100">
        <v>0</v>
      </c>
      <c r="S39" s="100">
        <v>1</v>
      </c>
      <c r="T39" s="100">
        <v>0</v>
      </c>
      <c r="U39" s="100">
        <v>0</v>
      </c>
      <c r="V39" s="100">
        <v>2</v>
      </c>
      <c r="W39" s="100">
        <v>0</v>
      </c>
      <c r="X39" s="100">
        <v>0</v>
      </c>
      <c r="Y39" s="100">
        <v>0</v>
      </c>
      <c r="Z39" s="100">
        <v>0</v>
      </c>
      <c r="AA39" s="100">
        <v>0</v>
      </c>
      <c r="AB39" s="100">
        <v>0</v>
      </c>
      <c r="AC39" s="100">
        <v>0</v>
      </c>
      <c r="AD39" s="100">
        <v>0</v>
      </c>
      <c r="AE39" s="100">
        <v>0</v>
      </c>
      <c r="AF39" s="100">
        <v>0</v>
      </c>
      <c r="AG39" s="100">
        <v>0</v>
      </c>
      <c r="AH39" s="100">
        <v>0</v>
      </c>
      <c r="AI39" s="100">
        <v>0</v>
      </c>
      <c r="AJ39" s="100">
        <v>0</v>
      </c>
      <c r="AK39" s="100">
        <v>0</v>
      </c>
      <c r="AL39" s="100">
        <v>0</v>
      </c>
      <c r="AM39" s="100">
        <v>0</v>
      </c>
      <c r="AN39" s="100">
        <v>0</v>
      </c>
      <c r="AO39" s="100">
        <v>0</v>
      </c>
      <c r="AP39" s="100">
        <v>0</v>
      </c>
      <c r="AQ39" s="100">
        <v>0</v>
      </c>
      <c r="AR39" s="100">
        <v>0</v>
      </c>
      <c r="AS39" s="100">
        <v>0</v>
      </c>
      <c r="AT39" s="100">
        <v>0</v>
      </c>
      <c r="AU39" s="100">
        <v>0</v>
      </c>
      <c r="AV39" s="102">
        <f t="shared" si="0"/>
        <v>6</v>
      </c>
    </row>
    <row r="40" spans="1:48" x14ac:dyDescent="0.3">
      <c r="A40" s="100" t="s">
        <v>394</v>
      </c>
      <c r="B40" s="109">
        <v>43.669676000000003</v>
      </c>
      <c r="C40" s="109">
        <v>-79.422881000000004</v>
      </c>
      <c r="D40" s="109" t="s">
        <v>415</v>
      </c>
      <c r="E40" s="105">
        <v>3</v>
      </c>
      <c r="F40" s="100">
        <v>0</v>
      </c>
      <c r="G40" s="100">
        <v>0</v>
      </c>
      <c r="H40" s="100">
        <v>0</v>
      </c>
      <c r="I40" s="100">
        <v>0</v>
      </c>
      <c r="J40" s="100">
        <v>0</v>
      </c>
      <c r="K40" s="100">
        <v>1</v>
      </c>
      <c r="L40" s="100">
        <v>0</v>
      </c>
      <c r="M40" s="100">
        <v>0</v>
      </c>
      <c r="N40" s="100">
        <v>0</v>
      </c>
      <c r="O40" s="100">
        <v>0</v>
      </c>
      <c r="P40" s="100">
        <v>0</v>
      </c>
      <c r="Q40" s="100">
        <v>0</v>
      </c>
      <c r="R40" s="100">
        <v>0</v>
      </c>
      <c r="S40" s="100">
        <v>1</v>
      </c>
      <c r="T40" s="100">
        <v>0</v>
      </c>
      <c r="U40" s="100">
        <v>0</v>
      </c>
      <c r="V40" s="100">
        <v>0</v>
      </c>
      <c r="W40" s="100">
        <v>0</v>
      </c>
      <c r="X40" s="100">
        <v>0</v>
      </c>
      <c r="Y40" s="100">
        <v>0</v>
      </c>
      <c r="Z40" s="100">
        <v>0</v>
      </c>
      <c r="AA40" s="100">
        <v>0</v>
      </c>
      <c r="AB40" s="100">
        <v>0</v>
      </c>
      <c r="AC40" s="100">
        <v>0</v>
      </c>
      <c r="AD40" s="100">
        <v>0</v>
      </c>
      <c r="AE40" s="100">
        <v>0</v>
      </c>
      <c r="AF40" s="100">
        <v>0</v>
      </c>
      <c r="AG40" s="100">
        <v>0</v>
      </c>
      <c r="AH40" s="100">
        <v>0</v>
      </c>
      <c r="AI40" s="100">
        <v>0</v>
      </c>
      <c r="AJ40" s="100">
        <v>0</v>
      </c>
      <c r="AK40" s="100">
        <v>0</v>
      </c>
      <c r="AL40" s="100">
        <v>0</v>
      </c>
      <c r="AM40" s="100">
        <v>0</v>
      </c>
      <c r="AN40" s="100">
        <v>0</v>
      </c>
      <c r="AO40" s="100">
        <v>0</v>
      </c>
      <c r="AP40" s="100">
        <v>0</v>
      </c>
      <c r="AQ40" s="100">
        <v>0</v>
      </c>
      <c r="AR40" s="100">
        <v>0</v>
      </c>
      <c r="AS40" s="100">
        <v>0</v>
      </c>
      <c r="AT40" s="100">
        <v>0</v>
      </c>
      <c r="AU40" s="100">
        <v>0</v>
      </c>
      <c r="AV40" s="102">
        <f t="shared" si="0"/>
        <v>2</v>
      </c>
    </row>
    <row r="41" spans="1:48" x14ac:dyDescent="0.3">
      <c r="A41" s="100" t="s">
        <v>395</v>
      </c>
      <c r="B41" s="109">
        <v>43.680726</v>
      </c>
      <c r="C41" s="109">
        <v>-79.411250999999993</v>
      </c>
      <c r="D41" s="109" t="s">
        <v>415</v>
      </c>
      <c r="E41" s="105">
        <v>2</v>
      </c>
      <c r="F41" s="100">
        <v>0</v>
      </c>
      <c r="G41" s="100">
        <v>0</v>
      </c>
      <c r="H41" s="100">
        <v>0</v>
      </c>
      <c r="I41" s="100">
        <v>0</v>
      </c>
      <c r="J41" s="100">
        <v>0</v>
      </c>
      <c r="K41" s="100">
        <v>1</v>
      </c>
      <c r="L41" s="100">
        <v>0</v>
      </c>
      <c r="M41" s="100">
        <v>0</v>
      </c>
      <c r="N41" s="100">
        <v>0</v>
      </c>
      <c r="O41" s="100">
        <v>0</v>
      </c>
      <c r="P41" s="100">
        <v>0</v>
      </c>
      <c r="Q41" s="100">
        <v>0</v>
      </c>
      <c r="R41" s="100">
        <v>0</v>
      </c>
      <c r="S41" s="100">
        <v>0</v>
      </c>
      <c r="T41" s="100">
        <v>0</v>
      </c>
      <c r="U41" s="100">
        <v>0</v>
      </c>
      <c r="V41" s="100">
        <v>0</v>
      </c>
      <c r="W41" s="100">
        <v>0</v>
      </c>
      <c r="X41" s="100">
        <v>0</v>
      </c>
      <c r="Y41" s="100">
        <v>0</v>
      </c>
      <c r="Z41" s="100">
        <v>0</v>
      </c>
      <c r="AA41" s="100">
        <v>0</v>
      </c>
      <c r="AB41" s="100">
        <v>0</v>
      </c>
      <c r="AC41" s="100">
        <v>0</v>
      </c>
      <c r="AD41" s="100">
        <v>0</v>
      </c>
      <c r="AE41" s="100">
        <v>0</v>
      </c>
      <c r="AF41" s="100">
        <v>0</v>
      </c>
      <c r="AG41" s="100">
        <v>0</v>
      </c>
      <c r="AH41" s="100">
        <v>0</v>
      </c>
      <c r="AI41" s="100">
        <v>0</v>
      </c>
      <c r="AJ41" s="100">
        <v>0</v>
      </c>
      <c r="AK41" s="100">
        <v>0</v>
      </c>
      <c r="AL41" s="100">
        <v>0</v>
      </c>
      <c r="AM41" s="100">
        <v>0</v>
      </c>
      <c r="AN41" s="100">
        <v>0</v>
      </c>
      <c r="AO41" s="100">
        <v>0</v>
      </c>
      <c r="AP41" s="100">
        <v>0</v>
      </c>
      <c r="AQ41" s="100">
        <v>0</v>
      </c>
      <c r="AR41" s="100">
        <v>0</v>
      </c>
      <c r="AS41" s="100">
        <v>0</v>
      </c>
      <c r="AT41" s="100">
        <v>0</v>
      </c>
      <c r="AU41" s="100">
        <v>0</v>
      </c>
      <c r="AV41" s="102">
        <f t="shared" si="0"/>
        <v>1</v>
      </c>
    </row>
    <row r="42" spans="1:48" x14ac:dyDescent="0.3">
      <c r="A42" s="100" t="s">
        <v>396</v>
      </c>
      <c r="B42" s="109">
        <v>43.671067999999998</v>
      </c>
      <c r="C42" s="109">
        <v>-79.452408000000005</v>
      </c>
      <c r="D42" s="109" t="s">
        <v>415</v>
      </c>
      <c r="E42" s="105">
        <v>3</v>
      </c>
      <c r="F42" s="100">
        <v>0</v>
      </c>
      <c r="G42" s="100">
        <v>0</v>
      </c>
      <c r="H42" s="100">
        <v>0</v>
      </c>
      <c r="I42" s="100">
        <v>0</v>
      </c>
      <c r="J42" s="100">
        <v>0</v>
      </c>
      <c r="K42" s="100">
        <v>1</v>
      </c>
      <c r="L42" s="100">
        <v>0</v>
      </c>
      <c r="M42" s="100">
        <v>0</v>
      </c>
      <c r="N42" s="100">
        <v>0</v>
      </c>
      <c r="O42" s="100">
        <v>0</v>
      </c>
      <c r="P42" s="100">
        <v>1</v>
      </c>
      <c r="Q42" s="100">
        <v>0</v>
      </c>
      <c r="R42" s="100">
        <v>0</v>
      </c>
      <c r="S42" s="100">
        <v>0</v>
      </c>
      <c r="T42" s="100">
        <v>0</v>
      </c>
      <c r="U42" s="100">
        <v>0</v>
      </c>
      <c r="V42" s="100">
        <v>0</v>
      </c>
      <c r="W42" s="100">
        <v>0</v>
      </c>
      <c r="X42" s="100">
        <v>0</v>
      </c>
      <c r="Y42" s="100">
        <v>0</v>
      </c>
      <c r="Z42" s="100">
        <v>0</v>
      </c>
      <c r="AA42" s="100">
        <v>0</v>
      </c>
      <c r="AB42" s="100">
        <v>0</v>
      </c>
      <c r="AC42" s="100">
        <v>0</v>
      </c>
      <c r="AD42" s="100">
        <v>0</v>
      </c>
      <c r="AE42" s="100">
        <v>0</v>
      </c>
      <c r="AF42" s="100">
        <v>0</v>
      </c>
      <c r="AG42" s="100">
        <v>0</v>
      </c>
      <c r="AH42" s="100">
        <v>0</v>
      </c>
      <c r="AI42" s="100">
        <v>0</v>
      </c>
      <c r="AJ42" s="100">
        <v>0</v>
      </c>
      <c r="AK42" s="100">
        <v>0</v>
      </c>
      <c r="AL42" s="100">
        <v>0</v>
      </c>
      <c r="AM42" s="100">
        <v>0</v>
      </c>
      <c r="AN42" s="100">
        <v>0</v>
      </c>
      <c r="AO42" s="100">
        <v>0</v>
      </c>
      <c r="AP42" s="100">
        <v>0</v>
      </c>
      <c r="AQ42" s="100">
        <v>0</v>
      </c>
      <c r="AR42" s="100">
        <v>0</v>
      </c>
      <c r="AS42" s="100">
        <v>0</v>
      </c>
      <c r="AT42" s="100">
        <v>0</v>
      </c>
      <c r="AU42" s="100">
        <v>0</v>
      </c>
      <c r="AV42" s="102">
        <f t="shared" si="0"/>
        <v>2</v>
      </c>
    </row>
    <row r="43" spans="1:48" x14ac:dyDescent="0.3">
      <c r="A43" s="100" t="s">
        <v>397</v>
      </c>
      <c r="B43" s="109">
        <v>43.67024</v>
      </c>
      <c r="C43" s="109">
        <v>-79.462135000000004</v>
      </c>
      <c r="D43" s="109" t="s">
        <v>415</v>
      </c>
      <c r="E43" s="105">
        <v>3</v>
      </c>
      <c r="F43" s="100">
        <v>0</v>
      </c>
      <c r="G43" s="100">
        <v>0</v>
      </c>
      <c r="H43" s="100">
        <v>0</v>
      </c>
      <c r="I43" s="100">
        <v>0</v>
      </c>
      <c r="J43" s="100">
        <v>0</v>
      </c>
      <c r="K43" s="100">
        <v>0</v>
      </c>
      <c r="L43" s="100">
        <v>0</v>
      </c>
      <c r="M43" s="100">
        <v>0</v>
      </c>
      <c r="N43" s="100">
        <v>0</v>
      </c>
      <c r="O43" s="100">
        <v>0</v>
      </c>
      <c r="P43" s="100">
        <v>0</v>
      </c>
      <c r="Q43" s="100">
        <v>0</v>
      </c>
      <c r="R43" s="100">
        <v>0</v>
      </c>
      <c r="S43" s="100">
        <v>1</v>
      </c>
      <c r="T43" s="100">
        <v>0</v>
      </c>
      <c r="U43" s="100">
        <v>0</v>
      </c>
      <c r="V43" s="100">
        <v>0</v>
      </c>
      <c r="W43" s="100">
        <v>0</v>
      </c>
      <c r="X43" s="100">
        <v>0</v>
      </c>
      <c r="Y43" s="100">
        <v>0</v>
      </c>
      <c r="Z43" s="100">
        <v>0</v>
      </c>
      <c r="AA43" s="100">
        <v>0</v>
      </c>
      <c r="AB43" s="100">
        <v>0</v>
      </c>
      <c r="AC43" s="100">
        <v>0</v>
      </c>
      <c r="AD43" s="100">
        <v>0</v>
      </c>
      <c r="AE43" s="100">
        <v>0</v>
      </c>
      <c r="AF43" s="100">
        <v>0</v>
      </c>
      <c r="AG43" s="100">
        <v>0</v>
      </c>
      <c r="AH43" s="100">
        <v>0</v>
      </c>
      <c r="AI43" s="100">
        <v>0</v>
      </c>
      <c r="AJ43" s="100">
        <v>0</v>
      </c>
      <c r="AK43" s="100">
        <v>0</v>
      </c>
      <c r="AL43" s="100">
        <v>0</v>
      </c>
      <c r="AM43" s="100">
        <v>0</v>
      </c>
      <c r="AN43" s="100">
        <v>0</v>
      </c>
      <c r="AO43" s="100">
        <v>0</v>
      </c>
      <c r="AP43" s="100">
        <v>0</v>
      </c>
      <c r="AQ43" s="100">
        <v>1</v>
      </c>
      <c r="AR43" s="100">
        <v>0</v>
      </c>
      <c r="AS43" s="100">
        <v>0</v>
      </c>
      <c r="AT43" s="100">
        <v>0</v>
      </c>
      <c r="AU43" s="100">
        <v>0</v>
      </c>
      <c r="AV43" s="102">
        <f t="shared" si="0"/>
        <v>2</v>
      </c>
    </row>
    <row r="44" spans="1:48" x14ac:dyDescent="0.3">
      <c r="A44" s="100" t="s">
        <v>398</v>
      </c>
      <c r="B44" s="109">
        <v>43.670453999999999</v>
      </c>
      <c r="C44" s="109">
        <v>-79.482483999999999</v>
      </c>
      <c r="D44" s="109" t="s">
        <v>415</v>
      </c>
      <c r="E44" s="105">
        <v>3</v>
      </c>
      <c r="F44" s="100">
        <v>0</v>
      </c>
      <c r="G44" s="100">
        <v>0</v>
      </c>
      <c r="H44" s="100">
        <v>0</v>
      </c>
      <c r="I44" s="100">
        <v>0</v>
      </c>
      <c r="J44" s="100">
        <v>0</v>
      </c>
      <c r="K44" s="100">
        <v>3</v>
      </c>
      <c r="L44" s="100">
        <v>0</v>
      </c>
      <c r="M44" s="100">
        <v>0</v>
      </c>
      <c r="N44" s="100">
        <v>0</v>
      </c>
      <c r="O44" s="100">
        <v>0</v>
      </c>
      <c r="P44" s="100">
        <v>0</v>
      </c>
      <c r="Q44" s="100">
        <v>0</v>
      </c>
      <c r="R44" s="100">
        <v>0</v>
      </c>
      <c r="S44" s="100">
        <v>10</v>
      </c>
      <c r="T44" s="100">
        <v>0</v>
      </c>
      <c r="U44" s="100">
        <v>0</v>
      </c>
      <c r="V44" s="100">
        <v>0</v>
      </c>
      <c r="W44" s="100">
        <v>0</v>
      </c>
      <c r="X44" s="100">
        <v>0</v>
      </c>
      <c r="Y44" s="100">
        <v>0</v>
      </c>
      <c r="Z44" s="100">
        <v>4</v>
      </c>
      <c r="AA44" s="100">
        <v>0</v>
      </c>
      <c r="AB44" s="100">
        <v>0</v>
      </c>
      <c r="AC44" s="100">
        <v>0</v>
      </c>
      <c r="AD44" s="100">
        <v>0</v>
      </c>
      <c r="AE44" s="100">
        <v>0</v>
      </c>
      <c r="AF44" s="100">
        <v>0</v>
      </c>
      <c r="AG44" s="100">
        <v>0</v>
      </c>
      <c r="AH44" s="100">
        <v>0</v>
      </c>
      <c r="AI44" s="100">
        <v>0</v>
      </c>
      <c r="AJ44" s="100">
        <v>0</v>
      </c>
      <c r="AK44" s="100">
        <v>0</v>
      </c>
      <c r="AL44" s="100">
        <v>0</v>
      </c>
      <c r="AM44" s="100">
        <v>0</v>
      </c>
      <c r="AN44" s="100">
        <v>0</v>
      </c>
      <c r="AO44" s="100">
        <v>0</v>
      </c>
      <c r="AP44" s="100">
        <v>0</v>
      </c>
      <c r="AQ44" s="100">
        <v>0</v>
      </c>
      <c r="AR44" s="100">
        <v>0</v>
      </c>
      <c r="AS44" s="100">
        <v>0</v>
      </c>
      <c r="AT44" s="100">
        <v>0</v>
      </c>
      <c r="AU44" s="100">
        <v>0</v>
      </c>
      <c r="AV44" s="102">
        <f t="shared" si="0"/>
        <v>17</v>
      </c>
    </row>
    <row r="45" spans="1:48" x14ac:dyDescent="0.3">
      <c r="A45" s="100" t="s">
        <v>399</v>
      </c>
      <c r="B45" s="109">
        <v>43.646988</v>
      </c>
      <c r="C45" s="109">
        <v>-79.583586999999994</v>
      </c>
      <c r="D45" s="109" t="s">
        <v>417</v>
      </c>
      <c r="E45" s="105">
        <v>1</v>
      </c>
      <c r="F45" s="100">
        <v>0</v>
      </c>
      <c r="G45" s="100">
        <v>0</v>
      </c>
      <c r="H45" s="100">
        <v>0</v>
      </c>
      <c r="I45" s="100">
        <v>0</v>
      </c>
      <c r="J45" s="100">
        <v>0</v>
      </c>
      <c r="K45" s="100">
        <v>0</v>
      </c>
      <c r="L45" s="100">
        <v>0</v>
      </c>
      <c r="M45" s="100">
        <v>0</v>
      </c>
      <c r="N45" s="100">
        <v>0</v>
      </c>
      <c r="O45" s="100">
        <v>0</v>
      </c>
      <c r="P45" s="100">
        <v>0</v>
      </c>
      <c r="Q45" s="100">
        <v>0</v>
      </c>
      <c r="R45" s="100">
        <v>0</v>
      </c>
      <c r="S45" s="100">
        <v>0</v>
      </c>
      <c r="T45" s="100">
        <v>0</v>
      </c>
      <c r="U45" s="100">
        <v>0</v>
      </c>
      <c r="V45" s="100">
        <v>0</v>
      </c>
      <c r="W45" s="100">
        <v>0</v>
      </c>
      <c r="X45" s="100">
        <v>0</v>
      </c>
      <c r="Y45" s="100">
        <v>0</v>
      </c>
      <c r="Z45" s="100">
        <v>0</v>
      </c>
      <c r="AA45" s="100">
        <v>0</v>
      </c>
      <c r="AB45" s="100">
        <v>0</v>
      </c>
      <c r="AC45" s="100">
        <v>0</v>
      </c>
      <c r="AD45" s="100">
        <v>0</v>
      </c>
      <c r="AE45" s="100">
        <v>0</v>
      </c>
      <c r="AF45" s="100">
        <v>0</v>
      </c>
      <c r="AG45" s="100">
        <v>0</v>
      </c>
      <c r="AH45" s="100">
        <v>0</v>
      </c>
      <c r="AI45" s="100">
        <v>0</v>
      </c>
      <c r="AJ45" s="100">
        <v>0</v>
      </c>
      <c r="AK45" s="100">
        <v>0</v>
      </c>
      <c r="AL45" s="100">
        <v>0</v>
      </c>
      <c r="AM45" s="100">
        <v>0</v>
      </c>
      <c r="AN45" s="100">
        <v>0</v>
      </c>
      <c r="AO45" s="100">
        <v>0</v>
      </c>
      <c r="AP45" s="100">
        <v>0</v>
      </c>
      <c r="AQ45" s="100">
        <v>0</v>
      </c>
      <c r="AR45" s="100">
        <v>0</v>
      </c>
      <c r="AS45" s="100">
        <v>0</v>
      </c>
      <c r="AT45" s="100">
        <v>0</v>
      </c>
      <c r="AU45" s="100">
        <v>0</v>
      </c>
      <c r="AV45" s="102">
        <f t="shared" si="0"/>
        <v>0</v>
      </c>
    </row>
    <row r="46" spans="1:48" x14ac:dyDescent="0.3">
      <c r="A46" s="100" t="s">
        <v>400</v>
      </c>
      <c r="B46" s="109">
        <v>43.654606999999999</v>
      </c>
      <c r="C46" s="109">
        <v>-79.607518999999996</v>
      </c>
      <c r="D46" s="109" t="s">
        <v>417</v>
      </c>
      <c r="E46" s="105">
        <v>3</v>
      </c>
      <c r="F46" s="100">
        <v>0</v>
      </c>
      <c r="G46" s="100">
        <v>0</v>
      </c>
      <c r="H46" s="100">
        <v>0</v>
      </c>
      <c r="I46" s="100">
        <v>0</v>
      </c>
      <c r="J46" s="100">
        <v>0</v>
      </c>
      <c r="K46" s="100">
        <v>0</v>
      </c>
      <c r="L46" s="100">
        <v>0</v>
      </c>
      <c r="M46" s="100">
        <v>0</v>
      </c>
      <c r="N46" s="100">
        <v>0</v>
      </c>
      <c r="O46" s="100">
        <v>0</v>
      </c>
      <c r="P46" s="100">
        <v>0</v>
      </c>
      <c r="Q46" s="100">
        <v>0</v>
      </c>
      <c r="R46" s="100">
        <v>0</v>
      </c>
      <c r="S46" s="100">
        <v>0</v>
      </c>
      <c r="T46" s="100">
        <v>0</v>
      </c>
      <c r="U46" s="100">
        <v>0</v>
      </c>
      <c r="V46" s="100">
        <v>0</v>
      </c>
      <c r="W46" s="100">
        <v>0</v>
      </c>
      <c r="X46" s="100">
        <v>0</v>
      </c>
      <c r="Y46" s="100">
        <v>0</v>
      </c>
      <c r="Z46" s="100">
        <v>0</v>
      </c>
      <c r="AA46" s="100">
        <v>0</v>
      </c>
      <c r="AB46" s="100">
        <v>0</v>
      </c>
      <c r="AC46" s="100">
        <v>0</v>
      </c>
      <c r="AD46" s="100">
        <v>0</v>
      </c>
      <c r="AE46" s="100">
        <v>0</v>
      </c>
      <c r="AF46" s="100">
        <v>0</v>
      </c>
      <c r="AG46" s="100">
        <v>0</v>
      </c>
      <c r="AH46" s="100">
        <v>0</v>
      </c>
      <c r="AI46" s="100">
        <v>0</v>
      </c>
      <c r="AJ46" s="100">
        <v>0</v>
      </c>
      <c r="AK46" s="100">
        <v>0</v>
      </c>
      <c r="AL46" s="100">
        <v>0</v>
      </c>
      <c r="AM46" s="100">
        <v>0</v>
      </c>
      <c r="AN46" s="100">
        <v>0</v>
      </c>
      <c r="AO46" s="100">
        <v>0</v>
      </c>
      <c r="AP46" s="100">
        <v>0</v>
      </c>
      <c r="AQ46" s="100">
        <v>0</v>
      </c>
      <c r="AR46" s="100">
        <v>0</v>
      </c>
      <c r="AS46" s="100">
        <v>0</v>
      </c>
      <c r="AT46" s="100">
        <v>0</v>
      </c>
      <c r="AU46" s="100">
        <v>0</v>
      </c>
      <c r="AV46" s="102">
        <f t="shared" si="0"/>
        <v>0</v>
      </c>
    </row>
    <row r="47" spans="1:48" x14ac:dyDescent="0.3">
      <c r="A47" s="100" t="s">
        <v>401</v>
      </c>
      <c r="B47" s="109">
        <v>43.651476000000002</v>
      </c>
      <c r="C47" s="109">
        <v>-79.617875999999995</v>
      </c>
      <c r="D47" s="109" t="s">
        <v>417</v>
      </c>
      <c r="E47" s="105">
        <v>3</v>
      </c>
      <c r="F47" s="100">
        <v>1</v>
      </c>
      <c r="G47" s="100">
        <v>5</v>
      </c>
      <c r="H47" s="100">
        <v>0</v>
      </c>
      <c r="I47" s="100">
        <v>0</v>
      </c>
      <c r="J47" s="100">
        <v>0</v>
      </c>
      <c r="K47" s="100">
        <v>0</v>
      </c>
      <c r="L47" s="100">
        <v>0</v>
      </c>
      <c r="M47" s="100">
        <v>0</v>
      </c>
      <c r="N47" s="100">
        <v>0</v>
      </c>
      <c r="O47" s="100">
        <v>0</v>
      </c>
      <c r="P47" s="100">
        <v>0</v>
      </c>
      <c r="Q47" s="100">
        <v>0</v>
      </c>
      <c r="R47" s="100">
        <v>0</v>
      </c>
      <c r="S47" s="100">
        <v>1</v>
      </c>
      <c r="T47" s="100">
        <v>0</v>
      </c>
      <c r="U47" s="100">
        <v>0</v>
      </c>
      <c r="V47" s="100">
        <v>0</v>
      </c>
      <c r="W47" s="100">
        <v>0</v>
      </c>
      <c r="X47" s="100">
        <v>0</v>
      </c>
      <c r="Y47" s="100">
        <v>0</v>
      </c>
      <c r="Z47" s="100">
        <v>0</v>
      </c>
      <c r="AA47" s="100">
        <v>0</v>
      </c>
      <c r="AB47" s="100">
        <v>0</v>
      </c>
      <c r="AC47" s="100">
        <v>0</v>
      </c>
      <c r="AD47" s="100">
        <v>0</v>
      </c>
      <c r="AE47" s="100">
        <v>0</v>
      </c>
      <c r="AF47" s="100">
        <v>0</v>
      </c>
      <c r="AG47" s="100">
        <v>2</v>
      </c>
      <c r="AH47" s="100">
        <v>0</v>
      </c>
      <c r="AI47" s="100">
        <v>0</v>
      </c>
      <c r="AJ47" s="100">
        <v>0</v>
      </c>
      <c r="AK47" s="100">
        <v>0</v>
      </c>
      <c r="AL47" s="100">
        <v>0</v>
      </c>
      <c r="AM47" s="100">
        <v>0</v>
      </c>
      <c r="AN47" s="100">
        <v>0</v>
      </c>
      <c r="AO47" s="100">
        <v>0</v>
      </c>
      <c r="AP47" s="100">
        <v>0</v>
      </c>
      <c r="AQ47" s="100">
        <v>0</v>
      </c>
      <c r="AR47" s="100">
        <v>0</v>
      </c>
      <c r="AS47" s="100">
        <v>0</v>
      </c>
      <c r="AT47" s="100">
        <v>0</v>
      </c>
      <c r="AU47" s="100">
        <v>0</v>
      </c>
      <c r="AV47" s="102">
        <f t="shared" si="0"/>
        <v>9</v>
      </c>
    </row>
    <row r="48" spans="1:48" x14ac:dyDescent="0.3">
      <c r="A48" s="100" t="s">
        <v>402</v>
      </c>
      <c r="B48" s="109">
        <v>43.628807000000002</v>
      </c>
      <c r="C48" s="109">
        <v>-79.652009000000007</v>
      </c>
      <c r="D48" s="109" t="s">
        <v>417</v>
      </c>
      <c r="E48" s="105">
        <v>3</v>
      </c>
      <c r="F48" s="100">
        <v>0</v>
      </c>
      <c r="G48" s="100">
        <v>0</v>
      </c>
      <c r="H48" s="100">
        <v>0</v>
      </c>
      <c r="I48" s="100">
        <v>0</v>
      </c>
      <c r="J48" s="100">
        <v>0</v>
      </c>
      <c r="K48" s="100">
        <v>0</v>
      </c>
      <c r="L48" s="100">
        <v>0</v>
      </c>
      <c r="M48" s="100">
        <v>0</v>
      </c>
      <c r="N48" s="100">
        <v>0</v>
      </c>
      <c r="O48" s="100">
        <v>0</v>
      </c>
      <c r="P48" s="100">
        <v>0</v>
      </c>
      <c r="Q48" s="100">
        <v>0</v>
      </c>
      <c r="R48" s="100">
        <v>0</v>
      </c>
      <c r="S48" s="100">
        <v>0</v>
      </c>
      <c r="T48" s="100">
        <v>0</v>
      </c>
      <c r="U48" s="100">
        <v>0</v>
      </c>
      <c r="V48" s="100">
        <v>0</v>
      </c>
      <c r="W48" s="100">
        <v>0</v>
      </c>
      <c r="X48" s="100">
        <v>0</v>
      </c>
      <c r="Y48" s="100">
        <v>0</v>
      </c>
      <c r="Z48" s="100">
        <v>0</v>
      </c>
      <c r="AA48" s="100">
        <v>0</v>
      </c>
      <c r="AB48" s="100">
        <v>0</v>
      </c>
      <c r="AC48" s="100">
        <v>0</v>
      </c>
      <c r="AD48" s="100">
        <v>0</v>
      </c>
      <c r="AE48" s="100">
        <v>0</v>
      </c>
      <c r="AF48" s="100">
        <v>0</v>
      </c>
      <c r="AG48" s="100">
        <v>0</v>
      </c>
      <c r="AH48" s="100">
        <v>0</v>
      </c>
      <c r="AI48" s="100">
        <v>1</v>
      </c>
      <c r="AJ48" s="100">
        <v>0</v>
      </c>
      <c r="AK48" s="100">
        <v>0</v>
      </c>
      <c r="AL48" s="100">
        <v>0</v>
      </c>
      <c r="AM48" s="100">
        <v>0</v>
      </c>
      <c r="AN48" s="100">
        <v>0</v>
      </c>
      <c r="AO48" s="100">
        <v>0</v>
      </c>
      <c r="AP48" s="100">
        <v>0</v>
      </c>
      <c r="AQ48" s="100">
        <v>0</v>
      </c>
      <c r="AR48" s="100">
        <v>0</v>
      </c>
      <c r="AS48" s="100">
        <v>0</v>
      </c>
      <c r="AT48" s="100">
        <v>0</v>
      </c>
      <c r="AU48" s="100">
        <v>0</v>
      </c>
      <c r="AV48" s="102">
        <f t="shared" si="0"/>
        <v>1</v>
      </c>
    </row>
    <row r="49" spans="1:48" x14ac:dyDescent="0.3">
      <c r="A49" s="100" t="s">
        <v>403</v>
      </c>
      <c r="B49" s="109">
        <v>43.618104000000002</v>
      </c>
      <c r="C49" s="109">
        <v>-79.701542000000003</v>
      </c>
      <c r="D49" s="109" t="s">
        <v>417</v>
      </c>
      <c r="E49" s="105">
        <v>3</v>
      </c>
      <c r="F49" s="100">
        <v>1</v>
      </c>
      <c r="G49" s="100">
        <v>0</v>
      </c>
      <c r="H49" s="100">
        <v>0</v>
      </c>
      <c r="I49" s="100">
        <v>0</v>
      </c>
      <c r="J49" s="100">
        <v>0</v>
      </c>
      <c r="K49" s="100">
        <v>0</v>
      </c>
      <c r="L49" s="100">
        <v>0</v>
      </c>
      <c r="M49" s="100">
        <v>0</v>
      </c>
      <c r="N49" s="100">
        <v>0</v>
      </c>
      <c r="O49" s="100">
        <v>0</v>
      </c>
      <c r="P49" s="100">
        <v>0</v>
      </c>
      <c r="Q49" s="100">
        <v>0</v>
      </c>
      <c r="R49" s="100">
        <v>0</v>
      </c>
      <c r="S49" s="100">
        <v>0</v>
      </c>
      <c r="T49" s="100">
        <v>0</v>
      </c>
      <c r="U49" s="100">
        <v>0</v>
      </c>
      <c r="V49" s="100">
        <v>0</v>
      </c>
      <c r="W49" s="100">
        <v>0</v>
      </c>
      <c r="X49" s="100">
        <v>0</v>
      </c>
      <c r="Y49" s="100">
        <v>0</v>
      </c>
      <c r="Z49" s="100">
        <v>0</v>
      </c>
      <c r="AA49" s="100">
        <v>0</v>
      </c>
      <c r="AB49" s="100">
        <v>0</v>
      </c>
      <c r="AC49" s="100">
        <v>0</v>
      </c>
      <c r="AD49" s="100">
        <v>0</v>
      </c>
      <c r="AE49" s="100">
        <v>0</v>
      </c>
      <c r="AF49" s="100">
        <v>0</v>
      </c>
      <c r="AG49" s="100">
        <v>0</v>
      </c>
      <c r="AH49" s="100">
        <v>0</v>
      </c>
      <c r="AI49" s="100">
        <v>0</v>
      </c>
      <c r="AJ49" s="100">
        <v>0</v>
      </c>
      <c r="AK49" s="100">
        <v>0</v>
      </c>
      <c r="AL49" s="100">
        <v>0</v>
      </c>
      <c r="AM49" s="100">
        <v>1</v>
      </c>
      <c r="AN49" s="100">
        <v>0</v>
      </c>
      <c r="AO49" s="100">
        <v>0</v>
      </c>
      <c r="AP49" s="100">
        <v>0</v>
      </c>
      <c r="AQ49" s="100">
        <v>0</v>
      </c>
      <c r="AR49" s="100">
        <v>0</v>
      </c>
      <c r="AS49" s="100">
        <v>0</v>
      </c>
      <c r="AT49" s="100">
        <v>0</v>
      </c>
      <c r="AU49" s="100">
        <v>0</v>
      </c>
      <c r="AV49" s="102">
        <f t="shared" si="0"/>
        <v>2</v>
      </c>
    </row>
    <row r="50" spans="1:48" x14ac:dyDescent="0.3">
      <c r="A50" s="100" t="s">
        <v>404</v>
      </c>
      <c r="B50" s="109">
        <v>43.613475000000001</v>
      </c>
      <c r="C50" s="109">
        <v>-79.705866999999998</v>
      </c>
      <c r="D50" s="109" t="s">
        <v>417</v>
      </c>
      <c r="E50" s="105">
        <v>3</v>
      </c>
      <c r="F50" s="100">
        <v>0</v>
      </c>
      <c r="G50" s="100">
        <v>0</v>
      </c>
      <c r="H50" s="100">
        <v>0</v>
      </c>
      <c r="I50" s="100">
        <v>0</v>
      </c>
      <c r="J50" s="100">
        <v>0</v>
      </c>
      <c r="K50" s="100">
        <v>0</v>
      </c>
      <c r="L50" s="100">
        <v>0</v>
      </c>
      <c r="M50" s="100">
        <v>0</v>
      </c>
      <c r="N50" s="100">
        <v>0</v>
      </c>
      <c r="O50" s="100">
        <v>0</v>
      </c>
      <c r="P50" s="100">
        <v>0</v>
      </c>
      <c r="Q50" s="100">
        <v>0</v>
      </c>
      <c r="R50" s="100">
        <v>0</v>
      </c>
      <c r="S50" s="100">
        <v>5</v>
      </c>
      <c r="T50" s="100">
        <v>0</v>
      </c>
      <c r="U50" s="100">
        <v>0</v>
      </c>
      <c r="V50" s="100">
        <v>0</v>
      </c>
      <c r="W50" s="100">
        <v>0</v>
      </c>
      <c r="X50" s="100">
        <v>0</v>
      </c>
      <c r="Y50" s="100">
        <v>0</v>
      </c>
      <c r="Z50" s="100">
        <v>0</v>
      </c>
      <c r="AA50" s="100">
        <v>0</v>
      </c>
      <c r="AB50" s="100">
        <v>0</v>
      </c>
      <c r="AC50" s="100">
        <v>0</v>
      </c>
      <c r="AD50" s="100">
        <v>1</v>
      </c>
      <c r="AE50" s="100">
        <v>0</v>
      </c>
      <c r="AF50" s="100">
        <v>0</v>
      </c>
      <c r="AG50" s="100">
        <v>1</v>
      </c>
      <c r="AH50" s="100">
        <v>1</v>
      </c>
      <c r="AI50" s="100">
        <v>0</v>
      </c>
      <c r="AJ50" s="100">
        <v>0</v>
      </c>
      <c r="AK50" s="100">
        <v>0</v>
      </c>
      <c r="AL50" s="100">
        <v>0</v>
      </c>
      <c r="AM50" s="100">
        <v>0</v>
      </c>
      <c r="AN50" s="100">
        <v>0</v>
      </c>
      <c r="AO50" s="100">
        <v>0</v>
      </c>
      <c r="AP50" s="100">
        <v>1</v>
      </c>
      <c r="AQ50" s="100">
        <v>0</v>
      </c>
      <c r="AR50" s="100">
        <v>0</v>
      </c>
      <c r="AS50" s="100">
        <v>0</v>
      </c>
      <c r="AT50" s="100">
        <v>0</v>
      </c>
      <c r="AU50" s="100">
        <v>0</v>
      </c>
      <c r="AV50" s="102">
        <f t="shared" si="0"/>
        <v>9</v>
      </c>
    </row>
    <row r="51" spans="1:48" x14ac:dyDescent="0.3">
      <c r="A51" s="100" t="s">
        <v>405</v>
      </c>
      <c r="B51" s="109">
        <v>43.595801999999999</v>
      </c>
      <c r="C51" s="109">
        <v>-79.719547000000006</v>
      </c>
      <c r="D51" s="109" t="s">
        <v>417</v>
      </c>
      <c r="E51" s="105">
        <v>3</v>
      </c>
      <c r="F51" s="100">
        <v>0</v>
      </c>
      <c r="G51" s="100">
        <v>3</v>
      </c>
      <c r="H51" s="100">
        <v>0</v>
      </c>
      <c r="I51" s="100">
        <v>0</v>
      </c>
      <c r="J51" s="100">
        <v>0</v>
      </c>
      <c r="K51" s="100">
        <v>0</v>
      </c>
      <c r="L51" s="100">
        <v>0</v>
      </c>
      <c r="M51" s="100">
        <v>0</v>
      </c>
      <c r="N51" s="100">
        <v>0</v>
      </c>
      <c r="O51" s="100">
        <v>0</v>
      </c>
      <c r="P51" s="100">
        <v>0</v>
      </c>
      <c r="Q51" s="100">
        <v>0</v>
      </c>
      <c r="R51" s="100">
        <v>0</v>
      </c>
      <c r="S51" s="100">
        <v>0</v>
      </c>
      <c r="T51" s="100">
        <v>0</v>
      </c>
      <c r="U51" s="100">
        <v>0</v>
      </c>
      <c r="V51" s="100">
        <v>4</v>
      </c>
      <c r="W51" s="100">
        <v>0</v>
      </c>
      <c r="X51" s="100">
        <v>0</v>
      </c>
      <c r="Y51" s="100">
        <v>0</v>
      </c>
      <c r="Z51" s="100">
        <v>0</v>
      </c>
      <c r="AA51" s="100">
        <v>0</v>
      </c>
      <c r="AB51" s="100">
        <v>0</v>
      </c>
      <c r="AC51" s="100">
        <v>0</v>
      </c>
      <c r="AD51" s="100">
        <v>0</v>
      </c>
      <c r="AE51" s="100">
        <v>0</v>
      </c>
      <c r="AF51" s="100">
        <v>0</v>
      </c>
      <c r="AG51" s="100">
        <v>0</v>
      </c>
      <c r="AH51" s="100">
        <v>0</v>
      </c>
      <c r="AI51" s="100">
        <v>0</v>
      </c>
      <c r="AJ51" s="100">
        <v>0</v>
      </c>
      <c r="AK51" s="100">
        <v>0</v>
      </c>
      <c r="AL51" s="100">
        <v>0</v>
      </c>
      <c r="AM51" s="100">
        <v>0</v>
      </c>
      <c r="AN51" s="100">
        <v>0</v>
      </c>
      <c r="AO51" s="100">
        <v>0</v>
      </c>
      <c r="AP51" s="100">
        <v>0</v>
      </c>
      <c r="AQ51" s="100">
        <v>0</v>
      </c>
      <c r="AR51" s="100">
        <v>0</v>
      </c>
      <c r="AS51" s="100">
        <v>0</v>
      </c>
      <c r="AT51" s="100">
        <v>0</v>
      </c>
      <c r="AU51" s="100">
        <v>0</v>
      </c>
      <c r="AV51" s="102">
        <f t="shared" si="0"/>
        <v>7</v>
      </c>
    </row>
    <row r="52" spans="1:48" x14ac:dyDescent="0.3">
      <c r="A52" s="100" t="s">
        <v>406</v>
      </c>
      <c r="B52" s="109">
        <v>43.553597000000003</v>
      </c>
      <c r="C52" s="109">
        <v>-79.699607999999998</v>
      </c>
      <c r="D52" s="109" t="s">
        <v>417</v>
      </c>
      <c r="E52" s="105">
        <v>1</v>
      </c>
      <c r="F52" s="100">
        <v>0</v>
      </c>
      <c r="G52" s="100">
        <v>0</v>
      </c>
      <c r="H52" s="100">
        <v>0</v>
      </c>
      <c r="I52" s="100">
        <v>0</v>
      </c>
      <c r="J52" s="100">
        <v>0</v>
      </c>
      <c r="K52" s="100">
        <v>0</v>
      </c>
      <c r="L52" s="100">
        <v>0</v>
      </c>
      <c r="M52" s="100">
        <v>0</v>
      </c>
      <c r="N52" s="100">
        <v>0</v>
      </c>
      <c r="O52" s="100">
        <v>1</v>
      </c>
      <c r="P52" s="100">
        <v>0</v>
      </c>
      <c r="Q52" s="100">
        <v>0</v>
      </c>
      <c r="R52" s="100">
        <v>0</v>
      </c>
      <c r="S52" s="100">
        <v>0</v>
      </c>
      <c r="T52" s="100">
        <v>0</v>
      </c>
      <c r="U52" s="100">
        <v>0</v>
      </c>
      <c r="V52" s="100">
        <v>0</v>
      </c>
      <c r="W52" s="100">
        <v>0</v>
      </c>
      <c r="X52" s="100">
        <v>0</v>
      </c>
      <c r="Y52" s="100">
        <v>0</v>
      </c>
      <c r="Z52" s="100">
        <v>0</v>
      </c>
      <c r="AA52" s="100">
        <v>0</v>
      </c>
      <c r="AB52" s="100">
        <v>0</v>
      </c>
      <c r="AC52" s="100">
        <v>0</v>
      </c>
      <c r="AD52" s="100">
        <v>0</v>
      </c>
      <c r="AE52" s="100">
        <v>0</v>
      </c>
      <c r="AF52" s="100">
        <v>0</v>
      </c>
      <c r="AG52" s="100">
        <v>0</v>
      </c>
      <c r="AH52" s="100">
        <v>0</v>
      </c>
      <c r="AI52" s="100">
        <v>0</v>
      </c>
      <c r="AJ52" s="100">
        <v>0</v>
      </c>
      <c r="AK52" s="100">
        <v>0</v>
      </c>
      <c r="AL52" s="100">
        <v>0</v>
      </c>
      <c r="AM52" s="100">
        <v>0</v>
      </c>
      <c r="AN52" s="100">
        <v>0</v>
      </c>
      <c r="AO52" s="100">
        <v>0</v>
      </c>
      <c r="AP52" s="100">
        <v>0</v>
      </c>
      <c r="AQ52" s="100">
        <v>0</v>
      </c>
      <c r="AR52" s="100">
        <v>0</v>
      </c>
      <c r="AS52" s="100">
        <v>0</v>
      </c>
      <c r="AT52" s="100">
        <v>0</v>
      </c>
      <c r="AU52" s="100">
        <v>0</v>
      </c>
      <c r="AV52" s="102">
        <f t="shared" si="0"/>
        <v>1</v>
      </c>
    </row>
    <row r="53" spans="1:48" x14ac:dyDescent="0.3">
      <c r="A53" s="100" t="s">
        <v>407</v>
      </c>
      <c r="B53" s="109">
        <v>43.571026000000003</v>
      </c>
      <c r="C53" s="109">
        <v>-79.733337000000006</v>
      </c>
      <c r="D53" s="109" t="s">
        <v>417</v>
      </c>
      <c r="E53" s="105">
        <v>3</v>
      </c>
      <c r="F53" s="100">
        <v>0</v>
      </c>
      <c r="G53" s="100">
        <v>0</v>
      </c>
      <c r="H53" s="100">
        <v>1</v>
      </c>
      <c r="I53" s="100">
        <v>0</v>
      </c>
      <c r="J53" s="100">
        <v>0</v>
      </c>
      <c r="K53" s="100">
        <v>0</v>
      </c>
      <c r="L53" s="100">
        <v>0</v>
      </c>
      <c r="M53" s="100">
        <v>1</v>
      </c>
      <c r="N53" s="100">
        <v>0</v>
      </c>
      <c r="O53" s="100">
        <v>0</v>
      </c>
      <c r="P53" s="100">
        <v>0</v>
      </c>
      <c r="Q53" s="100">
        <v>0</v>
      </c>
      <c r="R53" s="100">
        <v>0</v>
      </c>
      <c r="S53" s="100">
        <v>1</v>
      </c>
      <c r="T53" s="100">
        <v>0</v>
      </c>
      <c r="U53" s="100">
        <v>0</v>
      </c>
      <c r="V53" s="100">
        <v>0</v>
      </c>
      <c r="W53" s="100">
        <v>0</v>
      </c>
      <c r="X53" s="100">
        <v>0</v>
      </c>
      <c r="Y53" s="100">
        <v>0</v>
      </c>
      <c r="Z53" s="100">
        <v>3</v>
      </c>
      <c r="AA53" s="100">
        <v>0</v>
      </c>
      <c r="AB53" s="100">
        <v>0</v>
      </c>
      <c r="AC53" s="100">
        <v>0</v>
      </c>
      <c r="AD53" s="100">
        <v>0</v>
      </c>
      <c r="AE53" s="100">
        <v>0</v>
      </c>
      <c r="AF53" s="100">
        <v>0</v>
      </c>
      <c r="AG53" s="100">
        <v>0</v>
      </c>
      <c r="AH53" s="100">
        <v>0</v>
      </c>
      <c r="AI53" s="100">
        <v>0</v>
      </c>
      <c r="AJ53" s="100">
        <v>0</v>
      </c>
      <c r="AK53" s="100">
        <v>0</v>
      </c>
      <c r="AL53" s="100">
        <v>0</v>
      </c>
      <c r="AM53" s="100">
        <v>0</v>
      </c>
      <c r="AN53" s="100">
        <v>0</v>
      </c>
      <c r="AO53" s="100">
        <v>0</v>
      </c>
      <c r="AP53" s="100">
        <v>0</v>
      </c>
      <c r="AQ53" s="100">
        <v>0</v>
      </c>
      <c r="AR53" s="100">
        <v>0</v>
      </c>
      <c r="AS53" s="100">
        <v>0</v>
      </c>
      <c r="AT53" s="100">
        <v>0</v>
      </c>
      <c r="AU53" s="100">
        <v>0</v>
      </c>
      <c r="AV53" s="102">
        <f t="shared" si="0"/>
        <v>6</v>
      </c>
    </row>
    <row r="54" spans="1:48" x14ac:dyDescent="0.3">
      <c r="A54" s="100" t="s">
        <v>408</v>
      </c>
      <c r="B54" s="109">
        <v>43.564655000000002</v>
      </c>
      <c r="C54" s="109">
        <v>-79.720468999999994</v>
      </c>
      <c r="D54" s="109" t="s">
        <v>417</v>
      </c>
      <c r="E54" s="105">
        <v>1</v>
      </c>
      <c r="F54" s="100">
        <v>0</v>
      </c>
      <c r="G54" s="100">
        <v>0</v>
      </c>
      <c r="H54" s="100">
        <v>0</v>
      </c>
      <c r="I54" s="100">
        <v>0</v>
      </c>
      <c r="J54" s="100">
        <v>0</v>
      </c>
      <c r="K54" s="100">
        <v>0</v>
      </c>
      <c r="L54" s="100">
        <v>0</v>
      </c>
      <c r="M54" s="100">
        <v>0</v>
      </c>
      <c r="N54" s="100">
        <v>0</v>
      </c>
      <c r="O54" s="100">
        <v>0</v>
      </c>
      <c r="P54" s="100">
        <v>0</v>
      </c>
      <c r="Q54" s="100">
        <v>0</v>
      </c>
      <c r="R54" s="100">
        <v>0</v>
      </c>
      <c r="S54" s="100">
        <v>0</v>
      </c>
      <c r="T54" s="100">
        <v>0</v>
      </c>
      <c r="U54" s="100">
        <v>0</v>
      </c>
      <c r="V54" s="100">
        <v>0</v>
      </c>
      <c r="W54" s="100">
        <v>0</v>
      </c>
      <c r="X54" s="100">
        <v>0</v>
      </c>
      <c r="Y54" s="100">
        <v>0</v>
      </c>
      <c r="Z54" s="100">
        <v>0</v>
      </c>
      <c r="AA54" s="100">
        <v>0</v>
      </c>
      <c r="AB54" s="100">
        <v>0</v>
      </c>
      <c r="AC54" s="100">
        <v>0</v>
      </c>
      <c r="AD54" s="100">
        <v>0</v>
      </c>
      <c r="AE54" s="100">
        <v>0</v>
      </c>
      <c r="AF54" s="100">
        <v>0</v>
      </c>
      <c r="AG54" s="100">
        <v>0</v>
      </c>
      <c r="AH54" s="100">
        <v>0</v>
      </c>
      <c r="AI54" s="100">
        <v>0</v>
      </c>
      <c r="AJ54" s="100">
        <v>0</v>
      </c>
      <c r="AK54" s="100">
        <v>0</v>
      </c>
      <c r="AL54" s="100">
        <v>0</v>
      </c>
      <c r="AM54" s="100">
        <v>0</v>
      </c>
      <c r="AN54" s="100">
        <v>0</v>
      </c>
      <c r="AO54" s="100">
        <v>0</v>
      </c>
      <c r="AP54" s="100">
        <v>0</v>
      </c>
      <c r="AQ54" s="100">
        <v>0</v>
      </c>
      <c r="AR54" s="100">
        <v>0</v>
      </c>
      <c r="AS54" s="100">
        <v>0</v>
      </c>
      <c r="AT54" s="100">
        <v>0</v>
      </c>
      <c r="AU54" s="100">
        <v>0</v>
      </c>
      <c r="AV54" s="102">
        <f t="shared" si="0"/>
        <v>0</v>
      </c>
    </row>
    <row r="55" spans="1:48" x14ac:dyDescent="0.3">
      <c r="A55" s="100" t="s">
        <v>409</v>
      </c>
      <c r="B55" s="109">
        <v>43.578899999999997</v>
      </c>
      <c r="C55" s="109">
        <v>-79.713397999999998</v>
      </c>
      <c r="D55" s="109" t="s">
        <v>417</v>
      </c>
      <c r="E55" s="105">
        <v>3</v>
      </c>
      <c r="F55" s="100">
        <v>0</v>
      </c>
      <c r="G55" s="100">
        <v>0</v>
      </c>
      <c r="H55" s="100">
        <v>0</v>
      </c>
      <c r="I55" s="100">
        <v>0</v>
      </c>
      <c r="J55" s="100">
        <v>0</v>
      </c>
      <c r="K55" s="100">
        <v>0</v>
      </c>
      <c r="L55" s="100">
        <v>0</v>
      </c>
      <c r="M55" s="100">
        <v>0</v>
      </c>
      <c r="N55" s="100">
        <v>0</v>
      </c>
      <c r="O55" s="100">
        <v>0</v>
      </c>
      <c r="P55" s="100">
        <v>0</v>
      </c>
      <c r="Q55" s="100">
        <v>0</v>
      </c>
      <c r="R55" s="100">
        <v>1</v>
      </c>
      <c r="S55" s="100">
        <v>1</v>
      </c>
      <c r="T55" s="100">
        <v>0</v>
      </c>
      <c r="U55" s="100">
        <v>0</v>
      </c>
      <c r="V55" s="100">
        <v>0</v>
      </c>
      <c r="W55" s="100">
        <v>0</v>
      </c>
      <c r="X55" s="100">
        <v>0</v>
      </c>
      <c r="Y55" s="100">
        <v>0</v>
      </c>
      <c r="Z55" s="100">
        <v>0</v>
      </c>
      <c r="AA55" s="100">
        <v>0</v>
      </c>
      <c r="AB55" s="100">
        <v>0</v>
      </c>
      <c r="AC55" s="100">
        <v>1</v>
      </c>
      <c r="AD55" s="100">
        <v>0</v>
      </c>
      <c r="AE55" s="100">
        <v>0</v>
      </c>
      <c r="AF55" s="100">
        <v>0</v>
      </c>
      <c r="AG55" s="100">
        <v>0</v>
      </c>
      <c r="AH55" s="100">
        <v>0</v>
      </c>
      <c r="AI55" s="100">
        <v>0</v>
      </c>
      <c r="AJ55" s="100">
        <v>0</v>
      </c>
      <c r="AK55" s="100">
        <v>0</v>
      </c>
      <c r="AL55" s="100">
        <v>0</v>
      </c>
      <c r="AM55" s="100">
        <v>0</v>
      </c>
      <c r="AN55" s="100">
        <v>0</v>
      </c>
      <c r="AO55" s="100">
        <v>0</v>
      </c>
      <c r="AP55" s="100">
        <v>0</v>
      </c>
      <c r="AQ55" s="100">
        <v>0</v>
      </c>
      <c r="AR55" s="100">
        <v>0</v>
      </c>
      <c r="AS55" s="100">
        <v>0</v>
      </c>
      <c r="AT55" s="100">
        <v>0</v>
      </c>
      <c r="AU55" s="100">
        <v>0</v>
      </c>
      <c r="AV55" s="102">
        <f t="shared" si="0"/>
        <v>3</v>
      </c>
    </row>
    <row r="56" spans="1:48" x14ac:dyDescent="0.3">
      <c r="A56" s="100" t="s">
        <v>410</v>
      </c>
      <c r="B56" s="109">
        <v>43.554563999999999</v>
      </c>
      <c r="C56" s="109">
        <v>-79.756833999999998</v>
      </c>
      <c r="D56" s="109" t="s">
        <v>417</v>
      </c>
      <c r="E56" s="105">
        <v>3</v>
      </c>
      <c r="F56" s="100">
        <v>0</v>
      </c>
      <c r="G56" s="100">
        <v>0</v>
      </c>
      <c r="H56" s="100">
        <v>0</v>
      </c>
      <c r="I56" s="100">
        <v>0</v>
      </c>
      <c r="J56" s="100">
        <v>0</v>
      </c>
      <c r="K56" s="100">
        <v>2</v>
      </c>
      <c r="L56" s="100">
        <v>0</v>
      </c>
      <c r="M56" s="100">
        <v>0</v>
      </c>
      <c r="N56" s="100">
        <v>0</v>
      </c>
      <c r="O56" s="100">
        <v>0</v>
      </c>
      <c r="P56" s="100">
        <v>0</v>
      </c>
      <c r="Q56" s="100">
        <v>0</v>
      </c>
      <c r="R56" s="100">
        <v>0</v>
      </c>
      <c r="S56" s="100">
        <v>0</v>
      </c>
      <c r="T56" s="100">
        <v>0</v>
      </c>
      <c r="U56" s="100">
        <v>0</v>
      </c>
      <c r="V56" s="100">
        <v>0</v>
      </c>
      <c r="W56" s="100">
        <v>0</v>
      </c>
      <c r="X56" s="100">
        <v>0</v>
      </c>
      <c r="Y56" s="100">
        <v>0</v>
      </c>
      <c r="Z56" s="100">
        <v>0</v>
      </c>
      <c r="AA56" s="100">
        <v>0</v>
      </c>
      <c r="AB56" s="100">
        <v>1</v>
      </c>
      <c r="AC56" s="100">
        <v>0</v>
      </c>
      <c r="AD56" s="100">
        <v>0</v>
      </c>
      <c r="AE56" s="100">
        <v>3</v>
      </c>
      <c r="AF56" s="100">
        <v>0</v>
      </c>
      <c r="AG56" s="100">
        <v>0</v>
      </c>
      <c r="AH56" s="100">
        <v>0</v>
      </c>
      <c r="AI56" s="100">
        <v>0</v>
      </c>
      <c r="AJ56" s="100">
        <v>0</v>
      </c>
      <c r="AK56" s="100">
        <v>0</v>
      </c>
      <c r="AL56" s="100">
        <v>0</v>
      </c>
      <c r="AM56" s="100">
        <v>0</v>
      </c>
      <c r="AN56" s="100">
        <v>1</v>
      </c>
      <c r="AO56" s="100">
        <v>0</v>
      </c>
      <c r="AP56" s="100">
        <v>0</v>
      </c>
      <c r="AQ56" s="100">
        <v>0</v>
      </c>
      <c r="AR56" s="100">
        <v>0</v>
      </c>
      <c r="AS56" s="100">
        <v>0</v>
      </c>
      <c r="AT56" s="100">
        <v>0</v>
      </c>
      <c r="AU56" s="100">
        <v>0</v>
      </c>
      <c r="AV56" s="102">
        <f t="shared" si="0"/>
        <v>7</v>
      </c>
    </row>
    <row r="57" spans="1:48" x14ac:dyDescent="0.3">
      <c r="A57" s="100" t="s">
        <v>411</v>
      </c>
      <c r="B57" s="109">
        <v>43.568720999999996</v>
      </c>
      <c r="C57" s="109">
        <v>-79.651831999999999</v>
      </c>
      <c r="D57" s="109" t="s">
        <v>415</v>
      </c>
      <c r="E57" s="105">
        <v>3</v>
      </c>
      <c r="F57" s="100">
        <v>0</v>
      </c>
      <c r="G57" s="100">
        <v>0</v>
      </c>
      <c r="H57" s="100">
        <v>0</v>
      </c>
      <c r="I57" s="100">
        <v>0</v>
      </c>
      <c r="J57" s="100">
        <v>0</v>
      </c>
      <c r="K57" s="100">
        <v>0</v>
      </c>
      <c r="L57" s="100">
        <v>0</v>
      </c>
      <c r="M57" s="100">
        <v>0</v>
      </c>
      <c r="N57" s="100">
        <v>0</v>
      </c>
      <c r="O57" s="100">
        <v>0</v>
      </c>
      <c r="P57" s="100">
        <v>0</v>
      </c>
      <c r="Q57" s="100">
        <v>0</v>
      </c>
      <c r="R57" s="100">
        <v>0</v>
      </c>
      <c r="S57" s="100">
        <v>0</v>
      </c>
      <c r="T57" s="100">
        <v>0</v>
      </c>
      <c r="U57" s="100">
        <v>0</v>
      </c>
      <c r="V57" s="100">
        <v>0</v>
      </c>
      <c r="W57" s="100">
        <v>0</v>
      </c>
      <c r="X57" s="100">
        <v>0</v>
      </c>
      <c r="Y57" s="100">
        <v>0</v>
      </c>
      <c r="Z57" s="100">
        <v>0</v>
      </c>
      <c r="AA57" s="100">
        <v>0</v>
      </c>
      <c r="AB57" s="100">
        <v>0</v>
      </c>
      <c r="AC57" s="100">
        <v>0</v>
      </c>
      <c r="AD57" s="100">
        <v>0</v>
      </c>
      <c r="AE57" s="100">
        <v>0</v>
      </c>
      <c r="AF57" s="100">
        <v>0</v>
      </c>
      <c r="AG57" s="100">
        <v>0</v>
      </c>
      <c r="AH57" s="100">
        <v>0</v>
      </c>
      <c r="AI57" s="100">
        <v>0</v>
      </c>
      <c r="AJ57" s="100">
        <v>0</v>
      </c>
      <c r="AK57" s="100">
        <v>0</v>
      </c>
      <c r="AL57" s="100">
        <v>0</v>
      </c>
      <c r="AM57" s="100">
        <v>0</v>
      </c>
      <c r="AN57" s="100">
        <v>0</v>
      </c>
      <c r="AO57" s="100">
        <v>0</v>
      </c>
      <c r="AP57" s="100">
        <v>0</v>
      </c>
      <c r="AQ57" s="100">
        <v>0</v>
      </c>
      <c r="AR57" s="100">
        <v>0</v>
      </c>
      <c r="AS57" s="100">
        <v>0</v>
      </c>
      <c r="AT57" s="100">
        <v>0</v>
      </c>
      <c r="AU57" s="100">
        <v>0</v>
      </c>
      <c r="AV57" s="102">
        <f t="shared" si="0"/>
        <v>0</v>
      </c>
    </row>
    <row r="58" spans="1:48" x14ac:dyDescent="0.3">
      <c r="A58" s="100" t="s">
        <v>412</v>
      </c>
      <c r="B58" s="109">
        <v>43.573690999999997</v>
      </c>
      <c r="C58" s="109">
        <v>-79.636480000000006</v>
      </c>
      <c r="D58" s="109" t="s">
        <v>415</v>
      </c>
      <c r="E58" s="105">
        <v>2</v>
      </c>
      <c r="F58" s="100">
        <v>0</v>
      </c>
      <c r="G58" s="100">
        <v>0</v>
      </c>
      <c r="H58" s="100">
        <v>0</v>
      </c>
      <c r="I58" s="100">
        <v>0</v>
      </c>
      <c r="J58" s="100">
        <v>0</v>
      </c>
      <c r="K58" s="100">
        <v>0</v>
      </c>
      <c r="L58" s="100">
        <v>0</v>
      </c>
      <c r="M58" s="100">
        <v>0</v>
      </c>
      <c r="N58" s="100">
        <v>0</v>
      </c>
      <c r="O58" s="100">
        <v>0</v>
      </c>
      <c r="P58" s="100">
        <v>0</v>
      </c>
      <c r="Q58" s="100">
        <v>0</v>
      </c>
      <c r="R58" s="100">
        <v>0</v>
      </c>
      <c r="S58" s="100">
        <v>1</v>
      </c>
      <c r="T58" s="100">
        <v>0</v>
      </c>
      <c r="U58" s="100">
        <v>0</v>
      </c>
      <c r="V58" s="100">
        <v>0</v>
      </c>
      <c r="W58" s="100">
        <v>0</v>
      </c>
      <c r="X58" s="100">
        <v>0</v>
      </c>
      <c r="Y58" s="100">
        <v>0</v>
      </c>
      <c r="Z58" s="100">
        <v>0</v>
      </c>
      <c r="AA58" s="100">
        <v>0</v>
      </c>
      <c r="AB58" s="100">
        <v>0</v>
      </c>
      <c r="AC58" s="100">
        <v>0</v>
      </c>
      <c r="AD58" s="100">
        <v>0</v>
      </c>
      <c r="AE58" s="100">
        <v>0</v>
      </c>
      <c r="AF58" s="100">
        <v>0</v>
      </c>
      <c r="AG58" s="100">
        <v>0</v>
      </c>
      <c r="AH58" s="100">
        <v>0</v>
      </c>
      <c r="AI58" s="100">
        <v>0</v>
      </c>
      <c r="AJ58" s="100">
        <v>0</v>
      </c>
      <c r="AK58" s="100">
        <v>0</v>
      </c>
      <c r="AL58" s="100">
        <v>0</v>
      </c>
      <c r="AM58" s="100">
        <v>0</v>
      </c>
      <c r="AN58" s="100">
        <v>0</v>
      </c>
      <c r="AO58" s="100">
        <v>0</v>
      </c>
      <c r="AP58" s="100">
        <v>0</v>
      </c>
      <c r="AQ58" s="100">
        <v>0</v>
      </c>
      <c r="AR58" s="100">
        <v>0</v>
      </c>
      <c r="AS58" s="100">
        <v>0</v>
      </c>
      <c r="AT58" s="100">
        <v>0</v>
      </c>
      <c r="AU58" s="100">
        <v>0</v>
      </c>
      <c r="AV58" s="102">
        <f t="shared" si="0"/>
        <v>1</v>
      </c>
    </row>
    <row r="59" spans="1:48" x14ac:dyDescent="0.3">
      <c r="A59" s="100" t="s">
        <v>413</v>
      </c>
      <c r="B59" s="109">
        <v>43.601609000000003</v>
      </c>
      <c r="C59" s="109">
        <v>-79.583684000000005</v>
      </c>
      <c r="D59" s="109" t="s">
        <v>415</v>
      </c>
      <c r="E59" s="105">
        <v>3</v>
      </c>
      <c r="F59" s="100">
        <v>0</v>
      </c>
      <c r="G59" s="100">
        <v>0</v>
      </c>
      <c r="H59" s="100">
        <v>0</v>
      </c>
      <c r="I59" s="100">
        <v>0</v>
      </c>
      <c r="J59" s="100">
        <v>0</v>
      </c>
      <c r="K59" s="100">
        <v>0</v>
      </c>
      <c r="L59" s="100">
        <v>0</v>
      </c>
      <c r="M59" s="100">
        <v>0</v>
      </c>
      <c r="N59" s="100">
        <v>0</v>
      </c>
      <c r="O59" s="100">
        <v>0</v>
      </c>
      <c r="P59" s="100">
        <v>0</v>
      </c>
      <c r="Q59" s="100">
        <v>1</v>
      </c>
      <c r="R59" s="100">
        <v>0</v>
      </c>
      <c r="S59" s="100">
        <v>0</v>
      </c>
      <c r="T59" s="100">
        <v>4</v>
      </c>
      <c r="U59" s="100">
        <v>0</v>
      </c>
      <c r="V59" s="100">
        <v>0</v>
      </c>
      <c r="W59" s="100">
        <v>0</v>
      </c>
      <c r="X59" s="100">
        <v>0</v>
      </c>
      <c r="Y59" s="100">
        <v>0</v>
      </c>
      <c r="Z59" s="100">
        <v>2</v>
      </c>
      <c r="AA59" s="100">
        <v>0</v>
      </c>
      <c r="AB59" s="100">
        <v>0</v>
      </c>
      <c r="AC59" s="100">
        <v>0</v>
      </c>
      <c r="AD59" s="100">
        <v>0</v>
      </c>
      <c r="AE59" s="100">
        <v>0</v>
      </c>
      <c r="AF59" s="100">
        <v>0</v>
      </c>
      <c r="AG59" s="100">
        <v>0</v>
      </c>
      <c r="AH59" s="100">
        <v>0</v>
      </c>
      <c r="AI59" s="100">
        <v>0</v>
      </c>
      <c r="AJ59" s="100">
        <v>0</v>
      </c>
      <c r="AK59" s="100">
        <v>0</v>
      </c>
      <c r="AL59" s="100">
        <v>0</v>
      </c>
      <c r="AM59" s="100">
        <v>0</v>
      </c>
      <c r="AN59" s="100">
        <v>0</v>
      </c>
      <c r="AO59" s="100">
        <v>0</v>
      </c>
      <c r="AP59" s="100">
        <v>0</v>
      </c>
      <c r="AQ59" s="100">
        <v>0</v>
      </c>
      <c r="AR59" s="100">
        <v>0</v>
      </c>
      <c r="AS59" s="100">
        <v>0</v>
      </c>
      <c r="AT59" s="100">
        <v>0</v>
      </c>
      <c r="AU59" s="100">
        <v>0</v>
      </c>
      <c r="AV59" s="102">
        <f t="shared" si="0"/>
        <v>7</v>
      </c>
    </row>
    <row r="60" spans="1:48" s="102" customFormat="1" x14ac:dyDescent="0.3">
      <c r="B60" s="110"/>
      <c r="C60" s="110"/>
      <c r="D60" s="110"/>
      <c r="E60" s="106"/>
    </row>
  </sheetData>
  <sortState xmlns:xlrd2="http://schemas.microsoft.com/office/spreadsheetml/2017/richdata2" columnSort="1" ref="F1:AU60">
    <sortCondition ref="F1:AU1"/>
  </sortState>
  <phoneticPr fontId="2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90A97-52C9-49FA-8C4C-EE9E7FD1A170}">
  <dimension ref="A1:AS19"/>
  <sheetViews>
    <sheetView workbookViewId="0">
      <pane xSplit="1" topLeftCell="AG1" activePane="topRight" state="frozen"/>
      <selection pane="topRight" activeCell="AO14" sqref="AO14"/>
    </sheetView>
  </sheetViews>
  <sheetFormatPr defaultColWidth="15.109375" defaultRowHeight="18" x14ac:dyDescent="0.3"/>
  <cols>
    <col min="1" max="1" width="23.44140625" style="93" bestFit="1" customWidth="1"/>
    <col min="2" max="2" width="15.109375" style="92"/>
    <col min="3" max="3" width="12.88671875" style="89" bestFit="1" customWidth="1"/>
    <col min="4" max="4" width="14.5546875" style="89" bestFit="1" customWidth="1"/>
    <col min="5" max="6" width="14.109375" style="89" bestFit="1" customWidth="1"/>
    <col min="7" max="7" width="12.6640625" style="89" bestFit="1" customWidth="1"/>
    <col min="8" max="8" width="14.44140625" style="89" bestFit="1" customWidth="1"/>
    <col min="9" max="10" width="14.88671875" style="89" bestFit="1" customWidth="1"/>
    <col min="11" max="11" width="12.5546875" style="89" bestFit="1" customWidth="1"/>
    <col min="12" max="12" width="13.77734375" style="89" bestFit="1" customWidth="1"/>
    <col min="13" max="14" width="12.5546875" style="89" bestFit="1" customWidth="1"/>
    <col min="15" max="16" width="14.109375" style="89" bestFit="1" customWidth="1"/>
    <col min="17" max="17" width="13.21875" style="89" bestFit="1" customWidth="1"/>
    <col min="18" max="18" width="14.44140625" style="89" bestFit="1" customWidth="1"/>
    <col min="19" max="21" width="14.109375" style="89" bestFit="1" customWidth="1"/>
    <col min="22" max="25" width="12.5546875" style="89" bestFit="1" customWidth="1"/>
    <col min="26" max="26" width="13.77734375" style="89" bestFit="1" customWidth="1"/>
    <col min="27" max="27" width="12.5546875" style="89" bestFit="1" customWidth="1"/>
    <col min="28" max="28" width="13.77734375" style="89" bestFit="1" customWidth="1"/>
    <col min="29" max="29" width="12.5546875" style="89" bestFit="1" customWidth="1"/>
    <col min="30" max="30" width="13.109375" style="89" bestFit="1" customWidth="1"/>
    <col min="31" max="31" width="12.5546875" style="89" bestFit="1" customWidth="1"/>
    <col min="32" max="32" width="14.88671875" style="89" bestFit="1" customWidth="1"/>
    <col min="33" max="33" width="12.5546875" style="89" bestFit="1" customWidth="1"/>
    <col min="34" max="34" width="12.88671875" style="89" bestFit="1" customWidth="1"/>
    <col min="35" max="35" width="15" style="89" bestFit="1" customWidth="1"/>
    <col min="36" max="36" width="13.77734375" style="89" bestFit="1" customWidth="1"/>
    <col min="37" max="38" width="14" style="89" customWidth="1"/>
    <col min="39" max="40" width="15.109375" style="89"/>
    <col min="41" max="41" width="15" style="89" bestFit="1" customWidth="1"/>
    <col min="42" max="42" width="11.33203125" style="89" bestFit="1" customWidth="1"/>
    <col min="43" max="43" width="12.44140625" style="89" bestFit="1" customWidth="1"/>
    <col min="46" max="16384" width="15.109375" style="89"/>
  </cols>
  <sheetData>
    <row r="1" spans="1:43" s="96" customFormat="1" x14ac:dyDescent="0.3">
      <c r="A1" s="95" t="s">
        <v>444</v>
      </c>
      <c r="B1" s="87" t="s">
        <v>464</v>
      </c>
      <c r="C1" s="87" t="s">
        <v>464</v>
      </c>
      <c r="D1" s="87" t="s">
        <v>480</v>
      </c>
      <c r="E1" s="87" t="s">
        <v>480</v>
      </c>
      <c r="F1" s="87" t="s">
        <v>480</v>
      </c>
      <c r="G1" s="87" t="s">
        <v>480</v>
      </c>
      <c r="H1" s="87" t="s">
        <v>480</v>
      </c>
      <c r="I1" s="87" t="s">
        <v>480</v>
      </c>
      <c r="J1" s="87" t="s">
        <v>480</v>
      </c>
      <c r="K1" s="87" t="s">
        <v>480</v>
      </c>
      <c r="L1" s="87" t="s">
        <v>480</v>
      </c>
      <c r="M1" s="87" t="s">
        <v>480</v>
      </c>
      <c r="N1" s="87" t="s">
        <v>480</v>
      </c>
      <c r="O1" s="87" t="s">
        <v>480</v>
      </c>
      <c r="P1" s="87" t="s">
        <v>480</v>
      </c>
      <c r="Q1" s="87" t="s">
        <v>480</v>
      </c>
      <c r="R1" s="87" t="s">
        <v>480</v>
      </c>
      <c r="S1" s="87" t="s">
        <v>480</v>
      </c>
      <c r="T1" s="87" t="s">
        <v>480</v>
      </c>
      <c r="U1" s="87" t="s">
        <v>480</v>
      </c>
      <c r="V1" s="87" t="s">
        <v>480</v>
      </c>
      <c r="W1" s="87" t="s">
        <v>480</v>
      </c>
      <c r="X1" s="87" t="s">
        <v>480</v>
      </c>
      <c r="Y1" s="87" t="s">
        <v>480</v>
      </c>
      <c r="Z1" s="87" t="s">
        <v>480</v>
      </c>
      <c r="AA1" s="87" t="s">
        <v>480</v>
      </c>
      <c r="AB1" s="87" t="s">
        <v>480</v>
      </c>
      <c r="AC1" s="87" t="s">
        <v>480</v>
      </c>
      <c r="AD1" s="87" t="s">
        <v>480</v>
      </c>
      <c r="AE1" s="87" t="s">
        <v>480</v>
      </c>
      <c r="AF1" s="87" t="s">
        <v>480</v>
      </c>
      <c r="AG1" s="87" t="s">
        <v>480</v>
      </c>
      <c r="AH1" s="87" t="s">
        <v>480</v>
      </c>
      <c r="AI1" s="87" t="s">
        <v>480</v>
      </c>
      <c r="AJ1" s="87" t="s">
        <v>480</v>
      </c>
      <c r="AK1" s="87" t="s">
        <v>480</v>
      </c>
      <c r="AL1" s="87" t="s">
        <v>480</v>
      </c>
      <c r="AM1" s="87" t="s">
        <v>459</v>
      </c>
      <c r="AN1" s="87" t="s">
        <v>459</v>
      </c>
      <c r="AO1" s="87" t="s">
        <v>459</v>
      </c>
      <c r="AP1" s="87" t="s">
        <v>459</v>
      </c>
      <c r="AQ1" s="87" t="s">
        <v>459</v>
      </c>
    </row>
    <row r="2" spans="1:43" s="96" customFormat="1" x14ac:dyDescent="0.3">
      <c r="A2" s="95" t="s">
        <v>445</v>
      </c>
      <c r="B2" s="97" t="s">
        <v>470</v>
      </c>
      <c r="C2" s="97" t="s">
        <v>473</v>
      </c>
      <c r="D2" s="87" t="s">
        <v>451</v>
      </c>
      <c r="E2" s="87" t="s">
        <v>451</v>
      </c>
      <c r="F2" s="87" t="s">
        <v>451</v>
      </c>
      <c r="G2" s="87" t="s">
        <v>451</v>
      </c>
      <c r="H2" s="87" t="s">
        <v>451</v>
      </c>
      <c r="I2" s="87" t="s">
        <v>451</v>
      </c>
      <c r="J2" s="87" t="s">
        <v>451</v>
      </c>
      <c r="K2" s="87" t="s">
        <v>451</v>
      </c>
      <c r="L2" s="87" t="s">
        <v>451</v>
      </c>
      <c r="M2" s="87" t="s">
        <v>451</v>
      </c>
      <c r="N2" s="87" t="s">
        <v>451</v>
      </c>
      <c r="O2" s="87" t="s">
        <v>451</v>
      </c>
      <c r="P2" s="87" t="s">
        <v>451</v>
      </c>
      <c r="Q2" s="87" t="s">
        <v>451</v>
      </c>
      <c r="R2" s="87" t="s">
        <v>451</v>
      </c>
      <c r="S2" s="87" t="s">
        <v>451</v>
      </c>
      <c r="T2" s="87" t="s">
        <v>451</v>
      </c>
      <c r="U2" s="87" t="s">
        <v>451</v>
      </c>
      <c r="V2" s="87" t="s">
        <v>451</v>
      </c>
      <c r="W2" s="87" t="s">
        <v>451</v>
      </c>
      <c r="X2" s="87" t="s">
        <v>451</v>
      </c>
      <c r="Y2" s="87" t="s">
        <v>451</v>
      </c>
      <c r="Z2" s="87" t="s">
        <v>451</v>
      </c>
      <c r="AA2" s="87" t="s">
        <v>451</v>
      </c>
      <c r="AB2" s="87" t="s">
        <v>451</v>
      </c>
      <c r="AC2" s="87" t="s">
        <v>451</v>
      </c>
      <c r="AD2" s="87" t="s">
        <v>451</v>
      </c>
      <c r="AE2" s="87" t="s">
        <v>451</v>
      </c>
      <c r="AF2" s="87" t="s">
        <v>451</v>
      </c>
      <c r="AG2" s="87" t="s">
        <v>451</v>
      </c>
      <c r="AH2" s="87" t="s">
        <v>451</v>
      </c>
      <c r="AI2" s="97" t="s">
        <v>482</v>
      </c>
      <c r="AJ2" s="97" t="s">
        <v>482</v>
      </c>
      <c r="AK2" s="87" t="s">
        <v>342</v>
      </c>
      <c r="AL2" s="87" t="s">
        <v>342</v>
      </c>
      <c r="AM2" s="97" t="s">
        <v>477</v>
      </c>
      <c r="AN2" s="97" t="s">
        <v>475</v>
      </c>
      <c r="AO2" s="97" t="s">
        <v>479</v>
      </c>
      <c r="AP2" s="87" t="s">
        <v>449</v>
      </c>
      <c r="AQ2" s="87" t="s">
        <v>449</v>
      </c>
    </row>
    <row r="3" spans="1:43" s="96" customFormat="1" x14ac:dyDescent="0.3">
      <c r="A3" s="95" t="s">
        <v>443</v>
      </c>
      <c r="B3" s="87" t="s">
        <v>466</v>
      </c>
      <c r="C3" s="87" t="s">
        <v>465</v>
      </c>
      <c r="D3" s="87" t="s">
        <v>455</v>
      </c>
      <c r="E3" s="87" t="s">
        <v>455</v>
      </c>
      <c r="F3" s="87" t="s">
        <v>455</v>
      </c>
      <c r="G3" s="87" t="s">
        <v>455</v>
      </c>
      <c r="H3" s="87" t="s">
        <v>455</v>
      </c>
      <c r="I3" s="87" t="s">
        <v>455</v>
      </c>
      <c r="J3" s="87" t="s">
        <v>455</v>
      </c>
      <c r="K3" s="87" t="s">
        <v>448</v>
      </c>
      <c r="L3" s="87" t="s">
        <v>448</v>
      </c>
      <c r="M3" s="87" t="s">
        <v>448</v>
      </c>
      <c r="N3" s="87" t="s">
        <v>448</v>
      </c>
      <c r="O3" s="87" t="s">
        <v>456</v>
      </c>
      <c r="P3" s="87" t="s">
        <v>456</v>
      </c>
      <c r="Q3" s="87" t="s">
        <v>456</v>
      </c>
      <c r="R3" s="87" t="s">
        <v>456</v>
      </c>
      <c r="S3" s="87" t="s">
        <v>456</v>
      </c>
      <c r="T3" s="87" t="s">
        <v>456</v>
      </c>
      <c r="U3" s="87" t="s">
        <v>456</v>
      </c>
      <c r="V3" s="87" t="s">
        <v>452</v>
      </c>
      <c r="W3" s="87" t="s">
        <v>452</v>
      </c>
      <c r="X3" s="87" t="s">
        <v>452</v>
      </c>
      <c r="Y3" s="87" t="s">
        <v>452</v>
      </c>
      <c r="Z3" s="87" t="s">
        <v>452</v>
      </c>
      <c r="AA3" s="87" t="s">
        <v>452</v>
      </c>
      <c r="AB3" s="87" t="s">
        <v>452</v>
      </c>
      <c r="AC3" s="87" t="s">
        <v>452</v>
      </c>
      <c r="AD3" s="87" t="s">
        <v>452</v>
      </c>
      <c r="AE3" s="87" t="s">
        <v>452</v>
      </c>
      <c r="AF3" s="87" t="s">
        <v>449</v>
      </c>
      <c r="AG3" s="87" t="s">
        <v>449</v>
      </c>
      <c r="AH3" s="87" t="s">
        <v>449</v>
      </c>
      <c r="AI3" s="87" t="s">
        <v>450</v>
      </c>
      <c r="AJ3" s="87" t="s">
        <v>450</v>
      </c>
      <c r="AK3" s="87" t="s">
        <v>342</v>
      </c>
      <c r="AL3" s="87" t="s">
        <v>342</v>
      </c>
      <c r="AM3" s="87" t="s">
        <v>458</v>
      </c>
      <c r="AN3" s="87" t="s">
        <v>460</v>
      </c>
      <c r="AO3" s="87" t="s">
        <v>457</v>
      </c>
      <c r="AP3" s="87" t="s">
        <v>449</v>
      </c>
      <c r="AQ3" s="87" t="s">
        <v>449</v>
      </c>
    </row>
    <row r="4" spans="1:43" s="96" customFormat="1" x14ac:dyDescent="0.3">
      <c r="A4" s="95" t="s">
        <v>446</v>
      </c>
      <c r="B4" s="97" t="s">
        <v>469</v>
      </c>
      <c r="C4" s="97" t="s">
        <v>472</v>
      </c>
      <c r="D4" s="97" t="s">
        <v>481</v>
      </c>
      <c r="E4" s="97" t="s">
        <v>481</v>
      </c>
      <c r="F4" s="97" t="s">
        <v>481</v>
      </c>
      <c r="G4" s="87" t="s">
        <v>449</v>
      </c>
      <c r="H4" s="87" t="s">
        <v>449</v>
      </c>
      <c r="I4" s="87" t="s">
        <v>453</v>
      </c>
      <c r="J4" s="87" t="s">
        <v>453</v>
      </c>
      <c r="K4" s="87" t="s">
        <v>483</v>
      </c>
      <c r="L4" s="87" t="s">
        <v>449</v>
      </c>
      <c r="M4" s="87" t="s">
        <v>449</v>
      </c>
      <c r="N4" s="87" t="s">
        <v>449</v>
      </c>
      <c r="O4" s="87" t="s">
        <v>449</v>
      </c>
      <c r="P4" s="87" t="s">
        <v>449</v>
      </c>
      <c r="Q4" s="87" t="s">
        <v>449</v>
      </c>
      <c r="R4" s="87" t="s">
        <v>449</v>
      </c>
      <c r="S4" s="87" t="s">
        <v>449</v>
      </c>
      <c r="T4" s="87" t="s">
        <v>449</v>
      </c>
      <c r="U4" s="87" t="s">
        <v>449</v>
      </c>
      <c r="V4" s="87" t="s">
        <v>449</v>
      </c>
      <c r="W4" s="87" t="s">
        <v>449</v>
      </c>
      <c r="X4" s="87" t="s">
        <v>449</v>
      </c>
      <c r="Y4" s="87" t="s">
        <v>449</v>
      </c>
      <c r="Z4" s="87" t="s">
        <v>449</v>
      </c>
      <c r="AA4" s="87" t="s">
        <v>449</v>
      </c>
      <c r="AB4" s="87" t="s">
        <v>449</v>
      </c>
      <c r="AC4" s="87" t="s">
        <v>449</v>
      </c>
      <c r="AD4" s="87" t="s">
        <v>449</v>
      </c>
      <c r="AE4" s="87" t="s">
        <v>449</v>
      </c>
      <c r="AF4" s="87" t="s">
        <v>449</v>
      </c>
      <c r="AG4" s="87" t="s">
        <v>449</v>
      </c>
      <c r="AH4" s="87" t="s">
        <v>449</v>
      </c>
      <c r="AI4" s="87" t="s">
        <v>449</v>
      </c>
      <c r="AJ4" s="87" t="s">
        <v>449</v>
      </c>
      <c r="AK4" s="87" t="s">
        <v>342</v>
      </c>
      <c r="AL4" s="87" t="s">
        <v>342</v>
      </c>
      <c r="AM4" s="87" t="s">
        <v>476</v>
      </c>
      <c r="AN4" s="97" t="s">
        <v>474</v>
      </c>
      <c r="AO4" s="97" t="s">
        <v>478</v>
      </c>
      <c r="AP4" s="87" t="s">
        <v>449</v>
      </c>
      <c r="AQ4" s="87" t="s">
        <v>449</v>
      </c>
    </row>
    <row r="5" spans="1:43" s="96" customFormat="1" x14ac:dyDescent="0.3">
      <c r="A5" s="95" t="s">
        <v>442</v>
      </c>
      <c r="B5" s="87" t="s">
        <v>468</v>
      </c>
      <c r="C5" s="87" t="s">
        <v>471</v>
      </c>
      <c r="D5" s="87" t="s">
        <v>454</v>
      </c>
      <c r="E5" s="87" t="s">
        <v>454</v>
      </c>
      <c r="F5" s="87" t="s">
        <v>454</v>
      </c>
      <c r="G5" s="87" t="s">
        <v>449</v>
      </c>
      <c r="H5" s="87" t="s">
        <v>449</v>
      </c>
      <c r="I5" s="87" t="s">
        <v>449</v>
      </c>
      <c r="J5" s="87" t="s">
        <v>449</v>
      </c>
      <c r="K5" s="90" t="s">
        <v>447</v>
      </c>
      <c r="L5" s="87" t="s">
        <v>449</v>
      </c>
      <c r="M5" s="87" t="s">
        <v>449</v>
      </c>
      <c r="N5" s="87" t="s">
        <v>449</v>
      </c>
      <c r="O5" s="87" t="s">
        <v>449</v>
      </c>
      <c r="P5" s="87" t="s">
        <v>449</v>
      </c>
      <c r="Q5" s="87" t="s">
        <v>449</v>
      </c>
      <c r="R5" s="87" t="s">
        <v>449</v>
      </c>
      <c r="S5" s="87" t="s">
        <v>449</v>
      </c>
      <c r="T5" s="87" t="s">
        <v>449</v>
      </c>
      <c r="U5" s="87" t="s">
        <v>449</v>
      </c>
      <c r="V5" s="87" t="s">
        <v>449</v>
      </c>
      <c r="W5" s="87" t="s">
        <v>449</v>
      </c>
      <c r="X5" s="87" t="s">
        <v>449</v>
      </c>
      <c r="Y5" s="87" t="s">
        <v>449</v>
      </c>
      <c r="Z5" s="87" t="s">
        <v>449</v>
      </c>
      <c r="AA5" s="87" t="s">
        <v>449</v>
      </c>
      <c r="AB5" s="87" t="s">
        <v>449</v>
      </c>
      <c r="AC5" s="87" t="s">
        <v>449</v>
      </c>
      <c r="AD5" s="87" t="s">
        <v>449</v>
      </c>
      <c r="AE5" s="87" t="s">
        <v>449</v>
      </c>
      <c r="AF5" s="87" t="s">
        <v>449</v>
      </c>
      <c r="AG5" s="87" t="s">
        <v>449</v>
      </c>
      <c r="AH5" s="87" t="s">
        <v>449</v>
      </c>
      <c r="AI5" s="87" t="s">
        <v>449</v>
      </c>
      <c r="AJ5" s="87" t="s">
        <v>449</v>
      </c>
      <c r="AK5" s="87" t="s">
        <v>342</v>
      </c>
      <c r="AL5" s="87" t="s">
        <v>342</v>
      </c>
      <c r="AM5" s="87" t="s">
        <v>462</v>
      </c>
      <c r="AN5" s="87" t="s">
        <v>463</v>
      </c>
      <c r="AO5" s="87" t="s">
        <v>461</v>
      </c>
      <c r="AP5" s="87" t="s">
        <v>449</v>
      </c>
      <c r="AQ5" s="87" t="s">
        <v>449</v>
      </c>
    </row>
    <row r="6" spans="1:43" ht="100.8" x14ac:dyDescent="0.3">
      <c r="A6" s="91" t="s">
        <v>484</v>
      </c>
      <c r="B6" s="86" t="s">
        <v>467</v>
      </c>
      <c r="C6" s="86" t="s">
        <v>24</v>
      </c>
      <c r="D6" s="80" t="s">
        <v>28</v>
      </c>
      <c r="E6" s="80" t="s">
        <v>16</v>
      </c>
      <c r="F6" s="80" t="s">
        <v>17</v>
      </c>
      <c r="G6" s="83" t="s">
        <v>8</v>
      </c>
      <c r="H6" s="80" t="s">
        <v>32</v>
      </c>
      <c r="I6" s="79" t="s">
        <v>27</v>
      </c>
      <c r="J6" s="80" t="s">
        <v>15</v>
      </c>
      <c r="K6" s="82" t="s">
        <v>420</v>
      </c>
      <c r="L6" s="81" t="s">
        <v>11</v>
      </c>
      <c r="M6" s="81" t="s">
        <v>14</v>
      </c>
      <c r="N6" s="81" t="s">
        <v>50</v>
      </c>
      <c r="O6" s="81" t="s">
        <v>10</v>
      </c>
      <c r="P6" s="81" t="s">
        <v>438</v>
      </c>
      <c r="Q6" s="82" t="s">
        <v>6</v>
      </c>
      <c r="R6" s="81" t="s">
        <v>7</v>
      </c>
      <c r="S6" s="81" t="s">
        <v>25</v>
      </c>
      <c r="T6" s="81" t="s">
        <v>437</v>
      </c>
      <c r="U6" s="94" t="s">
        <v>42</v>
      </c>
      <c r="V6" s="80" t="s">
        <v>346</v>
      </c>
      <c r="W6" s="80" t="s">
        <v>23</v>
      </c>
      <c r="X6" s="80" t="s">
        <v>29</v>
      </c>
      <c r="Y6" s="80" t="s">
        <v>49</v>
      </c>
      <c r="Z6" s="80" t="s">
        <v>46</v>
      </c>
      <c r="AA6" s="80" t="s">
        <v>26</v>
      </c>
      <c r="AB6" s="80" t="s">
        <v>19</v>
      </c>
      <c r="AC6" s="80" t="s">
        <v>43</v>
      </c>
      <c r="AD6" s="80" t="s">
        <v>47</v>
      </c>
      <c r="AE6" s="80" t="s">
        <v>44</v>
      </c>
      <c r="AF6" s="80" t="s">
        <v>41</v>
      </c>
      <c r="AG6" s="80" t="s">
        <v>34</v>
      </c>
      <c r="AH6" s="80" t="s">
        <v>37</v>
      </c>
      <c r="AI6" s="84" t="s">
        <v>328</v>
      </c>
      <c r="AJ6" s="84" t="s">
        <v>20</v>
      </c>
      <c r="AK6" s="84" t="s">
        <v>38</v>
      </c>
      <c r="AL6" s="84" t="s">
        <v>48</v>
      </c>
      <c r="AM6" s="85" t="s">
        <v>425</v>
      </c>
      <c r="AN6" s="84" t="s">
        <v>340</v>
      </c>
      <c r="AO6" s="84" t="s">
        <v>35</v>
      </c>
      <c r="AP6" s="84" t="s">
        <v>40</v>
      </c>
      <c r="AQ6" s="84" t="s">
        <v>39</v>
      </c>
    </row>
    <row r="7" spans="1:43" x14ac:dyDescent="0.3">
      <c r="A7" s="91" t="s">
        <v>489</v>
      </c>
      <c r="B7" s="111" t="s">
        <v>490</v>
      </c>
      <c r="C7" s="88" t="s">
        <v>491</v>
      </c>
      <c r="D7" s="88" t="s">
        <v>492</v>
      </c>
      <c r="E7" s="88" t="s">
        <v>493</v>
      </c>
      <c r="F7" s="88" t="s">
        <v>494</v>
      </c>
      <c r="G7" s="88" t="s">
        <v>495</v>
      </c>
      <c r="H7" s="88" t="s">
        <v>496</v>
      </c>
      <c r="I7" s="88" t="s">
        <v>497</v>
      </c>
      <c r="J7" s="88" t="s">
        <v>498</v>
      </c>
      <c r="K7" s="88" t="s">
        <v>499</v>
      </c>
      <c r="L7" s="88" t="s">
        <v>500</v>
      </c>
      <c r="M7" s="88" t="s">
        <v>501</v>
      </c>
      <c r="N7" s="88" t="s">
        <v>502</v>
      </c>
      <c r="O7" s="88" t="s">
        <v>503</v>
      </c>
      <c r="P7" s="88" t="s">
        <v>504</v>
      </c>
      <c r="Q7" s="88" t="s">
        <v>505</v>
      </c>
      <c r="R7" s="88" t="s">
        <v>506</v>
      </c>
      <c r="S7" s="88" t="s">
        <v>507</v>
      </c>
      <c r="T7" s="88" t="s">
        <v>508</v>
      </c>
      <c r="U7" s="88" t="s">
        <v>509</v>
      </c>
      <c r="V7" s="88" t="s">
        <v>510</v>
      </c>
      <c r="W7" s="88" t="s">
        <v>511</v>
      </c>
      <c r="X7" s="88" t="s">
        <v>512</v>
      </c>
      <c r="Y7" s="88" t="s">
        <v>513</v>
      </c>
      <c r="Z7" s="88" t="s">
        <v>514</v>
      </c>
      <c r="AA7" s="88" t="s">
        <v>515</v>
      </c>
      <c r="AB7" s="88" t="s">
        <v>516</v>
      </c>
      <c r="AC7" s="88" t="s">
        <v>517</v>
      </c>
      <c r="AD7" s="88" t="s">
        <v>518</v>
      </c>
      <c r="AE7" s="88" t="s">
        <v>519</v>
      </c>
      <c r="AF7" s="88" t="s">
        <v>520</v>
      </c>
      <c r="AG7" s="88" t="s">
        <v>521</v>
      </c>
      <c r="AH7" s="88" t="s">
        <v>522</v>
      </c>
      <c r="AI7" s="88" t="s">
        <v>523</v>
      </c>
      <c r="AJ7" s="88" t="s">
        <v>524</v>
      </c>
      <c r="AK7" s="88" t="s">
        <v>525</v>
      </c>
      <c r="AL7" s="88" t="s">
        <v>526</v>
      </c>
      <c r="AM7" s="88" t="s">
        <v>527</v>
      </c>
      <c r="AN7" s="88" t="s">
        <v>528</v>
      </c>
      <c r="AO7" s="88" t="s">
        <v>529</v>
      </c>
      <c r="AP7" s="88" t="s">
        <v>530</v>
      </c>
      <c r="AQ7" s="88" t="s">
        <v>531</v>
      </c>
    </row>
    <row r="8" spans="1:43" x14ac:dyDescent="0.3">
      <c r="B8" s="101"/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</row>
    <row r="19" spans="30:30" x14ac:dyDescent="0.3">
      <c r="AD19" s="88"/>
    </row>
  </sheetData>
  <sortState xmlns:xlrd2="http://schemas.microsoft.com/office/spreadsheetml/2017/richdata2" columnSort="1" ref="B1:AS6">
    <sortCondition ref="B1:AS1"/>
    <sortCondition ref="B2:AS2"/>
    <sortCondition ref="B3:AS3"/>
    <sortCondition ref="B4:AS4"/>
    <sortCondition ref="B5:AS5"/>
    <sortCondition ref="B6:AS6"/>
  </sortState>
  <phoneticPr fontId="24" type="noConversion"/>
  <conditionalFormatting sqref="AT1:XFD5 A1:AQ5">
    <cfRule type="notContainsText" dxfId="1" priority="2" operator="notContains" text="unknown">
      <formula>ISERROR(SEARCH("unknown",A1))</formula>
    </cfRule>
  </conditionalFormatting>
  <conditionalFormatting sqref="AK1:AL1">
    <cfRule type="notContainsText" dxfId="0" priority="1" operator="notContains" text="unknown">
      <formula>ISERROR(SEARCH("unknown",AK1))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Original_messy</vt:lpstr>
      <vt:lpstr>Sophie</vt:lpstr>
      <vt:lpstr>Sophie_noP0</vt:lpstr>
      <vt:lpstr>Sophie_noP0_no_ants</vt:lpstr>
      <vt:lpstr>Sophie_noP0_no_ants_consol_morp</vt:lpstr>
      <vt:lpstr>PivotTable</vt:lpstr>
      <vt:lpstr>PivotTable_byPop</vt:lpstr>
      <vt:lpstr>PivotTable_byPop_Coded</vt:lpstr>
      <vt:lpstr>Taxonomy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Breitbart</dc:creator>
  <cp:lastModifiedBy>Sophie Breitbart</cp:lastModifiedBy>
  <dcterms:created xsi:type="dcterms:W3CDTF">2019-12-13T17:11:49Z</dcterms:created>
  <dcterms:modified xsi:type="dcterms:W3CDTF">2019-12-30T18:41:34Z</dcterms:modified>
</cp:coreProperties>
</file>