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brei\Documents\R_Projects\SummerMilkweed18Data\"/>
    </mc:Choice>
  </mc:AlternateContent>
  <xr:revisionPtr revIDLastSave="0" documentId="13_ncr:1_{14E41405-0C0A-4564-8D40-6F5B8E882496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2" r:id="rId1"/>
    <sheet name="Sheet2" sheetId="6" r:id="rId2"/>
    <sheet name="Sheet3" sheetId="7" r:id="rId3"/>
    <sheet name="Pops_w_Seeds_collected" sheetId="5" r:id="rId4"/>
    <sheet name="Transect_Milkweed_Data_Combined" sheetId="1" r:id="rId5"/>
  </sheets>
  <definedNames>
    <definedName name="_xlnm._FilterDatabase" localSheetId="3" hidden="1">Pops_w_Seeds_collected!$C$1:$G$438</definedName>
  </definedName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5" l="1"/>
  <c r="C82" i="5" l="1"/>
  <c r="V12" i="2" l="1"/>
  <c r="K19" i="5"/>
  <c r="K15" i="5"/>
  <c r="K23" i="5"/>
  <c r="K20" i="5"/>
  <c r="K17" i="5"/>
  <c r="K14" i="5"/>
  <c r="K13" i="5"/>
  <c r="K22" i="5"/>
  <c r="K12" i="5"/>
  <c r="K24" i="5"/>
  <c r="K18" i="5"/>
  <c r="L21" i="5" l="1"/>
  <c r="J32" i="5" s="1"/>
  <c r="K27" i="5"/>
  <c r="L16" i="5"/>
  <c r="J31" i="5" s="1"/>
  <c r="L26" i="5"/>
  <c r="J33" i="5" s="1"/>
  <c r="M21" i="5" l="1"/>
  <c r="M16" i="5"/>
  <c r="M2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tc={7506A526-7946-4F58-8F45-E5A346A20571}</author>
    <author>tc={C70CCA60-C7FE-4021-B4CF-64483C4FAB2C}</author>
    <author>tc={E4BDD624-9738-48C8-93C5-C0C9BADA4CDC}</author>
    <author>tc={46726358-80D1-4DF4-B304-4D43F762BDF7}</author>
  </authors>
  <commentList>
    <comment ref="J21" authorId="0" shapeId="0" xr:uid="{7506A526-7946-4F58-8F45-E5A346A20571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actually 20</t>
      </text>
    </comment>
    <comment ref="J25" authorId="1" shapeId="0" xr:uid="{C70CCA60-C7FE-4021-B4CF-64483C4FAB2C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actually 14</t>
      </text>
    </comment>
    <comment ref="K25" authorId="2" shapeId="0" xr:uid="{E4BDD624-9738-48C8-93C5-C0C9BADA4CDC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actually 66</t>
      </text>
    </comment>
    <comment ref="K27" authorId="3" shapeId="0" xr:uid="{46726358-80D1-4DF4-B304-4D43F762BDF7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actually 222</t>
      </text>
    </comment>
  </commentList>
</comments>
</file>

<file path=xl/sharedStrings.xml><?xml version="1.0" encoding="utf-8"?>
<sst xmlns="http://schemas.openxmlformats.org/spreadsheetml/2006/main" count="1826" uniqueCount="283">
  <si>
    <t>Pop_ID</t>
  </si>
  <si>
    <t>Plant_Num</t>
  </si>
  <si>
    <t>Notes</t>
  </si>
  <si>
    <t>Latitude</t>
  </si>
  <si>
    <t>Longitude</t>
  </si>
  <si>
    <t>Seeds_coll_binary</t>
  </si>
  <si>
    <t>AS001</t>
  </si>
  <si>
    <t>MW001</t>
  </si>
  <si>
    <t>NA</t>
  </si>
  <si>
    <t>South</t>
  </si>
  <si>
    <t>&gt;3 m between plants</t>
  </si>
  <si>
    <t>AS002</t>
  </si>
  <si>
    <t>MW002</t>
  </si>
  <si>
    <t>AS003</t>
  </si>
  <si>
    <t>MW003</t>
  </si>
  <si>
    <t>For MW003, all plants collected from AS003. No pods at AS004</t>
  </si>
  <si>
    <t>AS004</t>
  </si>
  <si>
    <t>AS005</t>
  </si>
  <si>
    <t>MW004</t>
  </si>
  <si>
    <t>One plant sampled from AS005, one 90 m NW of AS008, one from AS007, one from AS008, and one from AS009 to combine into sampled population MW004. One plant left at AS006 had no pods. Plant 1.</t>
  </si>
  <si>
    <t>AS006</t>
  </si>
  <si>
    <t>AS007</t>
  </si>
  <si>
    <t>One plant sampled from AS005, one 90 m NW of AS008, one from AS007, one from AS008, and one from AS009 to combine into sampled population MW004. One plant left at AS006 had no pods. Plant 3.</t>
  </si>
  <si>
    <t>AS008</t>
  </si>
  <si>
    <t>One plant sampled from AS005, one 90 m NW of AS008, one from AS007, one from AS008, and one from AS009 to combine into sampled population MW004. One plant left at AS006 had no pods. Plant 2.</t>
  </si>
  <si>
    <t>One plant sampled from AS005, one 90 m NW of AS008, one from AS007, one from AS008, and one from AS009 to combine into sampled population MW004. One plant left at AS006 had no pods. Plant 4.</t>
  </si>
  <si>
    <t>AS009</t>
  </si>
  <si>
    <t>One plant sampled from AS005, one 90 m NW of AS008, one from AS007, one from AS008, and one from AS009 to combine into sampled population MW004. One plant left at AS006 had no pods. Plant 5.</t>
  </si>
  <si>
    <t>AS010</t>
  </si>
  <si>
    <t>MW005</t>
  </si>
  <si>
    <t>Rural</t>
  </si>
  <si>
    <t xml:space="preserve">For MW005, collected 2 plants from AS010, 2 plants from AS012, and 1 plant from AS013. Plants at AS011 had no see/leaves. </t>
  </si>
  <si>
    <t>AS011</t>
  </si>
  <si>
    <t>AS012</t>
  </si>
  <si>
    <t>AS013</t>
  </si>
  <si>
    <t>AS014</t>
  </si>
  <si>
    <t>MW006</t>
  </si>
  <si>
    <t>For MW006, collected 2 plants from AS014, 1 from AS015, and 2 from AS016</t>
  </si>
  <si>
    <t>AS015</t>
  </si>
  <si>
    <t>AS016</t>
  </si>
  <si>
    <t>AS017</t>
  </si>
  <si>
    <t>MW007</t>
  </si>
  <si>
    <t>For MW007, collected 2 plants from AS019 and 3 from AS020. Plants at AS017 and AS018 had no pods.</t>
  </si>
  <si>
    <t>AS018</t>
  </si>
  <si>
    <t>AS019</t>
  </si>
  <si>
    <t>AS020</t>
  </si>
  <si>
    <t>AS021</t>
  </si>
  <si>
    <t>MW008</t>
  </si>
  <si>
    <t>Plants less than 3 m apart</t>
  </si>
  <si>
    <t>AS022</t>
  </si>
  <si>
    <t>MW009</t>
  </si>
  <si>
    <t>AS023</t>
  </si>
  <si>
    <t>MW010</t>
  </si>
  <si>
    <t>AS024</t>
  </si>
  <si>
    <t>MW011</t>
  </si>
  <si>
    <t>plants &gt;3 m apart</t>
  </si>
  <si>
    <t>AS025</t>
  </si>
  <si>
    <t>MW012</t>
  </si>
  <si>
    <t>Plants 4&amp;5 &lt;3 m apart; 1,2,3 &gt;3 m apart.</t>
  </si>
  <si>
    <t>AS026</t>
  </si>
  <si>
    <t>MW013</t>
  </si>
  <si>
    <t>Dense patch. &lt;3m between plants</t>
  </si>
  <si>
    <t>AS027</t>
  </si>
  <si>
    <t>MW014</t>
  </si>
  <si>
    <t>Sixth plant surveyed because plant #3 had immature seeds. Plant #6 data: height=48cm, pods=3, peduncles=3, leaf/seeds collected. ROW mowed; only fraction of original population left though new young plants present. &gt;5m btwn surveyed plants.</t>
  </si>
  <si>
    <t>AS028</t>
  </si>
  <si>
    <t>MW015</t>
  </si>
  <si>
    <t>AS029</t>
  </si>
  <si>
    <t>MW016</t>
  </si>
  <si>
    <t>North</t>
  </si>
  <si>
    <t>Original sampled plants mown; crossed ramp and sampled from there!</t>
  </si>
  <si>
    <t>AS030</t>
  </si>
  <si>
    <t>MW017</t>
  </si>
  <si>
    <t>collected from corner; nobody answered. Plants less than 3m apart</t>
  </si>
  <si>
    <t>AS031</t>
  </si>
  <si>
    <t>MW018</t>
  </si>
  <si>
    <t>plants 1, 2 are &lt;3 m apart</t>
  </si>
  <si>
    <t>AS032</t>
  </si>
  <si>
    <t>MW019</t>
  </si>
  <si>
    <t>all plants &lt; 3 m apart</t>
  </si>
  <si>
    <t>AS033</t>
  </si>
  <si>
    <t>MW020</t>
  </si>
  <si>
    <t>AS034</t>
  </si>
  <si>
    <t>MW021</t>
  </si>
  <si>
    <t>plants 1, 2 &lt; 3m apart</t>
  </si>
  <si>
    <t>plants 3, 4 &lt; 3m apart</t>
  </si>
  <si>
    <t>AS035</t>
  </si>
  <si>
    <t>MW022</t>
  </si>
  <si>
    <t>Only 4 plants</t>
  </si>
  <si>
    <t>AS036</t>
  </si>
  <si>
    <t>MW023</t>
  </si>
  <si>
    <t>Plants 1 and 2 are less than 3 m apart</t>
  </si>
  <si>
    <t>Plants 3, 4, 5 are less than 3 m apart</t>
  </si>
  <si>
    <t>AS037</t>
  </si>
  <si>
    <t>MW024</t>
  </si>
  <si>
    <t>&lt; 3m apart. Lots of herbivory</t>
  </si>
  <si>
    <t>AS038</t>
  </si>
  <si>
    <t>MW025</t>
  </si>
  <si>
    <t>plants all less than 3 m apart from each other</t>
  </si>
  <si>
    <t>AS039</t>
  </si>
  <si>
    <t>MW026</t>
  </si>
  <si>
    <t>3m apart from plant 2 only</t>
  </si>
  <si>
    <t>3m apart from other plants</t>
  </si>
  <si>
    <t>AS040</t>
  </si>
  <si>
    <t>MW027</t>
  </si>
  <si>
    <t>most of the plants from this site have been mowed or removed; only 20 plants remain</t>
  </si>
  <si>
    <t>AS041</t>
  </si>
  <si>
    <t>MW028</t>
  </si>
  <si>
    <t>plants 1 and 2 are less than 3 m apart; plants 4 and 5 are less than 3 m apart</t>
  </si>
  <si>
    <t>AS042</t>
  </si>
  <si>
    <t>MW029</t>
  </si>
  <si>
    <t>all less than 3 m apart</t>
  </si>
  <si>
    <t>AS043</t>
  </si>
  <si>
    <t>MW030</t>
  </si>
  <si>
    <t>AS044</t>
  </si>
  <si>
    <t>MW031</t>
  </si>
  <si>
    <t>AS045</t>
  </si>
  <si>
    <t>MW032</t>
  </si>
  <si>
    <t>Only 1 plant found. Rest of original population must've been weeded or covered up by overgrown plants around garden.</t>
  </si>
  <si>
    <t>AS046</t>
  </si>
  <si>
    <t>MW033</t>
  </si>
  <si>
    <t>may have been mown; only saw 3 plants</t>
  </si>
  <si>
    <t>AS047</t>
  </si>
  <si>
    <t>MW034</t>
  </si>
  <si>
    <t>nobody answered door; lots of plants in their field, but mown from previous visit. No pods</t>
  </si>
  <si>
    <t>AS048</t>
  </si>
  <si>
    <t>MW035</t>
  </si>
  <si>
    <t>AS049</t>
  </si>
  <si>
    <t>MW036</t>
  </si>
  <si>
    <t>Plants 1, 2, 3 are less than 3 m apart</t>
  </si>
  <si>
    <t>Plants 4 and 5 are less than 3 m apart</t>
  </si>
  <si>
    <t>AS050</t>
  </si>
  <si>
    <t>MW037</t>
  </si>
  <si>
    <t>all less than 3 m apart, taken from house 62 with permission; no access to house 64 because nobody answered (no pods though)</t>
  </si>
  <si>
    <t>AS051</t>
  </si>
  <si>
    <t>MW038</t>
  </si>
  <si>
    <t>nobody answered door</t>
  </si>
  <si>
    <t>AS052</t>
  </si>
  <si>
    <t>MW039</t>
  </si>
  <si>
    <t xml:space="preserve">Sampled plants growing along ditch adjacent to Ronson Dr </t>
  </si>
  <si>
    <t>AS053</t>
  </si>
  <si>
    <t>MW040</t>
  </si>
  <si>
    <t>AS054</t>
  </si>
  <si>
    <t>MW041</t>
  </si>
  <si>
    <t>plants 1, 2, 3 &lt; 3m apart. Climbed down into grassy area behind school, accessed through park.</t>
  </si>
  <si>
    <t>plants 4, 5 &lt; 3m apart. Climbed down into grassy area behind school, accessed through park.</t>
  </si>
  <si>
    <t>AS055</t>
  </si>
  <si>
    <t>MW042</t>
  </si>
  <si>
    <t>plants 1,2 are 3 m apart from plants 4, 5 but otherwise all are &lt; 3m apart</t>
  </si>
  <si>
    <t>AS056</t>
  </si>
  <si>
    <t>MW043</t>
  </si>
  <si>
    <t>Couldn't find site; was a site I didn't see originally, so likely just missed it. Might want to revisit if want more tissue.</t>
  </si>
  <si>
    <t>AS057</t>
  </si>
  <si>
    <t>MW044</t>
  </si>
  <si>
    <t>May have been mown; didn't see site originally so hard to say, but only found 4 plants; plants less than 3 m apart</t>
  </si>
  <si>
    <t>AS058</t>
  </si>
  <si>
    <t>MW045</t>
  </si>
  <si>
    <t>All seeds completely white/unripe, but collected anyway. Plants all less than 3 m apart</t>
  </si>
  <si>
    <t>AS059</t>
  </si>
  <si>
    <t>MW046</t>
  </si>
  <si>
    <t xml:space="preserve"> Plants less than 3 m apart</t>
  </si>
  <si>
    <t>AS060</t>
  </si>
  <si>
    <t>MW047</t>
  </si>
  <si>
    <t xml:space="preserve">All accessible plants had lost topmost leaves; took leaf sample from highest leaf. Remaining leaves very yellow </t>
  </si>
  <si>
    <t>AS061</t>
  </si>
  <si>
    <t>MW048</t>
  </si>
  <si>
    <t>Couldn't find plant; didn't visit site originally so maybe just missed it</t>
  </si>
  <si>
    <t>AS062</t>
  </si>
  <si>
    <t>MW049</t>
  </si>
  <si>
    <t>Some pods not ripe (but seed collected was red). Plants quite closely clustered, tried to take from plants furthest apart from each other. ~1-2m apart</t>
  </si>
  <si>
    <t>AS063</t>
  </si>
  <si>
    <t>MW050</t>
  </si>
  <si>
    <t>Couldn't find site; was a site I didn't see originally, so likely just missed it. Might want to revisit if want more tissue/seed.</t>
  </si>
  <si>
    <t>AS064</t>
  </si>
  <si>
    <t>MW051</t>
  </si>
  <si>
    <t>&lt;3 m between plants</t>
  </si>
  <si>
    <t>AS065</t>
  </si>
  <si>
    <t>MW052</t>
  </si>
  <si>
    <t>Plants removed from site (garden)</t>
  </si>
  <si>
    <t>AS066</t>
  </si>
  <si>
    <t>MW053</t>
  </si>
  <si>
    <t>All young plants; no plants with pods/peduncles. Return if we need more leaf tissue</t>
  </si>
  <si>
    <t>AS067</t>
  </si>
  <si>
    <t>MW054</t>
  </si>
  <si>
    <t>AS068</t>
  </si>
  <si>
    <t>MW055</t>
  </si>
  <si>
    <t>AS069</t>
  </si>
  <si>
    <t>MW056</t>
  </si>
  <si>
    <t>&lt;3 m between plants. Site is being developed and was recently mowed. No 5th plant with pods/peduncles. Return if we need more leaf tissue</t>
  </si>
  <si>
    <t>AS070</t>
  </si>
  <si>
    <t>MW057</t>
  </si>
  <si>
    <t>AS071</t>
  </si>
  <si>
    <t>MW058</t>
  </si>
  <si>
    <t>AS072</t>
  </si>
  <si>
    <t>MW059</t>
  </si>
  <si>
    <t>Most people not home; return to house #55 to collect material from garden. One pod collected from #65 because owner was friendly the first time but since they weren't home, we didn't do any more collection. Return if we need more leaf tissue</t>
  </si>
  <si>
    <t>AS073</t>
  </si>
  <si>
    <t>None of the gardens had milkweed; might have missed it</t>
  </si>
  <si>
    <t>AS074</t>
  </si>
  <si>
    <t>MW060</t>
  </si>
  <si>
    <t>AS075</t>
  </si>
  <si>
    <t>MW061</t>
  </si>
  <si>
    <t>AS076</t>
  </si>
  <si>
    <t>MW062</t>
  </si>
  <si>
    <t>No milkweed; may have been mown</t>
  </si>
  <si>
    <t>AS077</t>
  </si>
  <si>
    <t>MW063</t>
  </si>
  <si>
    <t>some pods at this location already opening on their own, many very brown</t>
  </si>
  <si>
    <t>AS078</t>
  </si>
  <si>
    <t>MW064</t>
  </si>
  <si>
    <t>AS079</t>
  </si>
  <si>
    <t>MW065</t>
  </si>
  <si>
    <t>No milkweed seen, may have been mown?</t>
  </si>
  <si>
    <t>AS080</t>
  </si>
  <si>
    <t>MW066</t>
  </si>
  <si>
    <t>First visit in early Sept nobody answered; revisited and was able to collect but forgot to measure height, count pods/peduncles</t>
  </si>
  <si>
    <t>AS081</t>
  </si>
  <si>
    <t>MW067</t>
  </si>
  <si>
    <t>AS082</t>
  </si>
  <si>
    <t>MW068</t>
  </si>
  <si>
    <t>Only found 4 plants</t>
  </si>
  <si>
    <t>AS083</t>
  </si>
  <si>
    <t>MW069</t>
  </si>
  <si>
    <t>Nobody answered door. Milkweed still present.</t>
  </si>
  <si>
    <t>AS084</t>
  </si>
  <si>
    <t>MW070</t>
  </si>
  <si>
    <t>AS085</t>
  </si>
  <si>
    <t>MW071</t>
  </si>
  <si>
    <t>plants 4, 5 &lt; 3m apart</t>
  </si>
  <si>
    <t>AS086</t>
  </si>
  <si>
    <t>MW072</t>
  </si>
  <si>
    <t>nobody answered, milkweed still present</t>
  </si>
  <si>
    <t>AS087</t>
  </si>
  <si>
    <t>MW073</t>
  </si>
  <si>
    <t>Plants 2&amp;3, 4&amp;5 &lt; 3m apart</t>
  </si>
  <si>
    <t>AS088</t>
  </si>
  <si>
    <t>MW074</t>
  </si>
  <si>
    <t>Very small plants w/o pods. No one home- did not sample.</t>
  </si>
  <si>
    <t>AS089</t>
  </si>
  <si>
    <t>MW075</t>
  </si>
  <si>
    <t>AS090</t>
  </si>
  <si>
    <t>MW076</t>
  </si>
  <si>
    <t>Nice homeowner. Collected material/data from 6th plant in case seeds from #3 aren't mature enough. Height:121, Pods:4, peduncles:7.</t>
  </si>
  <si>
    <t>AS091</t>
  </si>
  <si>
    <t>MW077</t>
  </si>
  <si>
    <t>AS092</t>
  </si>
  <si>
    <t>MW078</t>
  </si>
  <si>
    <t>AS093</t>
  </si>
  <si>
    <t>MW079</t>
  </si>
  <si>
    <t>No data/material collected because no one home at 36 or 57 Lynnford Drive. There are plants with pods at both houses.</t>
  </si>
  <si>
    <t>Column Labels</t>
  </si>
  <si>
    <t>Row Labels</t>
  </si>
  <si>
    <t>Grand Total</t>
  </si>
  <si>
    <t>Sum of Seeds_coll_binary</t>
  </si>
  <si>
    <t>Plant 1</t>
  </si>
  <si>
    <t>Plant 2</t>
  </si>
  <si>
    <t>Plant 3</t>
  </si>
  <si>
    <t>Plant 4</t>
  </si>
  <si>
    <t>Plant 5</t>
  </si>
  <si>
    <t>Sum of Pods Collected</t>
  </si>
  <si>
    <t>Pods Collected Per Patch</t>
  </si>
  <si>
    <t>Patch</t>
  </si>
  <si>
    <t>Pods per Patch</t>
  </si>
  <si>
    <t>Count of Pods Collected Per Patch</t>
  </si>
  <si>
    <t>Associated with north (urb), south (urb), or rural part of transect</t>
  </si>
  <si>
    <t>Total seed families</t>
  </si>
  <si>
    <t>Total seed families collected per population</t>
  </si>
  <si>
    <t>Transect</t>
  </si>
  <si>
    <t>Put in cleaning envelopes</t>
  </si>
  <si>
    <t>x</t>
  </si>
  <si>
    <t>1-5</t>
  </si>
  <si>
    <t>1-3</t>
  </si>
  <si>
    <t>1-4</t>
  </si>
  <si>
    <t>1-2</t>
  </si>
  <si>
    <t>Actual Population ID</t>
  </si>
  <si>
    <t>MW080</t>
  </si>
  <si>
    <t>1</t>
  </si>
  <si>
    <t>1-1</t>
  </si>
  <si>
    <t>**USED SEEDS FROM PLANT 6, NOT 3, BC 3 HAD IMMATURE SEEDS</t>
  </si>
  <si>
    <t>Made flags</t>
  </si>
  <si>
    <t>North: 17 w/seed fams</t>
  </si>
  <si>
    <t>South: 19 w/seed fams</t>
  </si>
  <si>
    <t>Rural: 16 w/seed fams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</si>
</sst>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FFFFFF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2" fontId="16" fillId="0" borderId="0" xfId="0" applyNumberFormat="1" applyFont="1"/>
    <xf numFmtId="2" fontId="0" fillId="0" borderId="0" xfId="0" applyNumberFormat="1" applyAlignment="1">
      <alignment horizontal="left"/>
    </xf>
    <xf numFmtId="9" fontId="0" fillId="0" borderId="0" xfId="1" applyFont="1"/>
    <xf numFmtId="0" fontId="0" fillId="0" borderId="0" xfId="0" applyAlignment="1">
      <alignment horizontal="left" indent="1"/>
    </xf>
    <xf numFmtId="0" fontId="18" fillId="0" borderId="0" xfId="0" applyFont="1"/>
    <xf numFmtId="0" fontId="19" fillId="0" borderId="0" xfId="0" applyFont="1"/>
    <xf numFmtId="2" fontId="16" fillId="0" borderId="10" xfId="0" applyNumberFormat="1" applyFont="1" applyBorder="1"/>
    <xf numFmtId="0" fontId="0" fillId="0" borderId="10" xfId="0" applyBorder="1" applyAlignment="1">
      <alignment horizontal="center"/>
    </xf>
    <xf numFmtId="2" fontId="0" fillId="0" borderId="0" xfId="0" applyNumberFormat="1"/>
    <xf numFmtId="49" fontId="16" fillId="33" borderId="1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2" fontId="16" fillId="34" borderId="10" xfId="0" applyNumberFormat="1" applyFont="1" applyFill="1" applyBorder="1"/>
    <xf numFmtId="0" fontId="21" fillId="35" borderId="11" xfId="0" applyFont="1" applyFill="1" applyBorder="1" applyAlignment="1">
      <alignment horizontal="center" vertical="center" wrapText="1"/>
    </xf>
    <xf numFmtId="0" fontId="22" fillId="35" borderId="11" xfId="0" applyFont="1" applyFill="1" applyBorder="1" applyAlignment="1">
      <alignment horizontal="center" wrapText="1"/>
    </xf>
    <xf numFmtId="0" fontId="20" fillId="35" borderId="11" xfId="0" applyFont="1" applyFill="1" applyBorder="1" applyAlignment="1">
      <alignment wrapText="1"/>
    </xf>
    <xf numFmtId="0" fontId="0" fillId="35" borderId="0" xfId="0" applyFill="1"/>
    <xf numFmtId="49" fontId="16" fillId="33" borderId="12" xfId="0" applyNumberFormat="1" applyFont="1" applyFill="1" applyBorder="1" applyAlignment="1">
      <alignment horizontal="center"/>
    </xf>
    <xf numFmtId="2" fontId="16" fillId="0" borderId="12" xfId="0" applyNumberFormat="1" applyFont="1" applyBorder="1"/>
    <xf numFmtId="0" fontId="0" fillId="0" borderId="12" xfId="0" applyBorder="1" applyAlignment="1">
      <alignment horizontal="center"/>
    </xf>
    <xf numFmtId="49" fontId="16" fillId="33" borderId="13" xfId="0" applyNumberFormat="1" applyFont="1" applyFill="1" applyBorder="1" applyAlignment="1">
      <alignment horizontal="center"/>
    </xf>
    <xf numFmtId="2" fontId="16" fillId="0" borderId="14" xfId="0" applyNumberFormat="1" applyFont="1" applyBorder="1"/>
    <xf numFmtId="0" fontId="0" fillId="0" borderId="15" xfId="0" applyBorder="1" applyAlignment="1">
      <alignment horizontal="center"/>
    </xf>
    <xf numFmtId="49" fontId="16" fillId="33" borderId="16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49" fontId="16" fillId="0" borderId="16" xfId="0" applyNumberFormat="1" applyFont="1" applyBorder="1" applyAlignment="1">
      <alignment horizontal="center"/>
    </xf>
    <xf numFmtId="49" fontId="16" fillId="33" borderId="18" xfId="0" applyNumberFormat="1" applyFont="1" applyFill="1" applyBorder="1" applyAlignment="1">
      <alignment horizontal="center"/>
    </xf>
    <xf numFmtId="2" fontId="16" fillId="0" borderId="19" xfId="0" applyNumberFormat="1" applyFont="1" applyBorder="1"/>
    <xf numFmtId="0" fontId="0" fillId="0" borderId="20" xfId="0" applyBorder="1" applyAlignment="1">
      <alignment horizontal="center"/>
    </xf>
    <xf numFmtId="49" fontId="16" fillId="0" borderId="13" xfId="0" applyNumberFormat="1" applyFont="1" applyBorder="1" applyAlignment="1">
      <alignment horizontal="center"/>
    </xf>
    <xf numFmtId="49" fontId="16" fillId="33" borderId="21" xfId="0" applyNumberFormat="1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2" fontId="16" fillId="0" borderId="23" xfId="0" applyNumberFormat="1" applyFont="1" applyBorder="1"/>
    <xf numFmtId="0" fontId="0" fillId="0" borderId="23" xfId="0" applyBorder="1" applyAlignment="1">
      <alignment horizontal="center"/>
    </xf>
    <xf numFmtId="0" fontId="0" fillId="35" borderId="17" xfId="0" applyFill="1" applyBorder="1" applyAlignment="1">
      <alignment horizontal="center"/>
    </xf>
    <xf numFmtId="49" fontId="16" fillId="35" borderId="16" xfId="0" applyNumberFormat="1" applyFont="1" applyFill="1" applyBorder="1" applyAlignment="1">
      <alignment horizontal="center"/>
    </xf>
    <xf numFmtId="49" fontId="16" fillId="0" borderId="23" xfId="0" applyNumberFormat="1" applyFont="1" applyBorder="1" applyAlignment="1">
      <alignment horizontal="center"/>
    </xf>
    <xf numFmtId="49" fontId="16" fillId="33" borderId="24" xfId="0" applyNumberFormat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49" fontId="16" fillId="36" borderId="10" xfId="0" applyNumberFormat="1" applyFont="1" applyFill="1" applyBorder="1" applyAlignment="1">
      <alignment horizontal="center"/>
    </xf>
    <xf numFmtId="49" fontId="16" fillId="36" borderId="12" xfId="0" applyNumberFormat="1" applyFont="1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18" fillId="37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0" xfId="0" applyFont="1" applyFill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[Transect_Milkweed_Data_Combined_w_Haversine_SeedsFamiliesCollectedPerPopulation.xlsx]Sheet1!PivotTable23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Families Collected per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Sheet1!$T$6:$T$12</c:f>
              <c:strCache>
                <c:ptCount val="6"/>
                <c:pt idx="0">
                  <c:v>0.00</c:v>
                </c:pt>
                <c:pt idx="1">
                  <c:v>1.00</c:v>
                </c:pt>
                <c:pt idx="2">
                  <c:v>2.00</c:v>
                </c:pt>
                <c:pt idx="3">
                  <c:v>3.00</c:v>
                </c:pt>
                <c:pt idx="4">
                  <c:v>4.00</c:v>
                </c:pt>
                <c:pt idx="5">
                  <c:v>5.00</c:v>
                </c:pt>
              </c:strCache>
            </c:strRef>
          </c:cat>
          <c:val>
            <c:numRef>
              <c:f>Sheet1!$U$6:$U$12</c:f>
              <c:numCache>
                <c:formatCode>General</c:formatCode>
                <c:ptCount val="6"/>
                <c:pt idx="0">
                  <c:v>27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E-4576-8DC8-B12FF4A3F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49340920"/>
        <c:axId val="526628064"/>
      </c:barChart>
      <c:catAx>
        <c:axId val="74934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28064"/>
        <c:crosses val="autoZero"/>
        <c:auto val="1"/>
        <c:lblAlgn val="ctr"/>
        <c:lblOffset val="100"/>
        <c:noMultiLvlLbl val="0"/>
      </c:catAx>
      <c:valAx>
        <c:axId val="5266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4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[Transect_Milkweed_Data_Combined_w_Haversine_SeedsFamiliesCollectedPerPopulation.xlsx]Pops_w_Seeds_collected!PivotTable30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</a:t>
            </a:r>
            <a:r>
              <a:rPr lang="en-US" baseline="0"/>
              <a:t> Families Obtained from Transect Populations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Pops_w_Seeds_collected!$J$10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Pops_w_Seeds_collected!$I$11:$I$26</c:f>
              <c:multiLvlStrCache>
                <c:ptCount val="1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5</c:v>
                  </c:pt>
                  <c:pt idx="8">
                    <c:v>1</c:v>
                  </c:pt>
                  <c:pt idx="9">
                    <c:v>2</c:v>
                  </c:pt>
                  <c:pt idx="10">
                    <c:v>4</c:v>
                  </c:pt>
                  <c:pt idx="11">
                    <c:v>5</c:v>
                  </c:pt>
                </c:lvl>
                <c:lvl>
                  <c:pt idx="0">
                    <c:v>North</c:v>
                  </c:pt>
                  <c:pt idx="4">
                    <c:v>Rural</c:v>
                  </c:pt>
                  <c:pt idx="8">
                    <c:v>South</c:v>
                  </c:pt>
                </c:lvl>
              </c:multiLvlStrCache>
            </c:multiLvlStrRef>
          </c:cat>
          <c:val>
            <c:numRef>
              <c:f>Pops_w_Seeds_collected!$J$11:$J$26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5-4564-922A-07F2EB9C3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891320"/>
        <c:axId val="533891648"/>
      </c:barChart>
      <c:catAx>
        <c:axId val="533891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Seed</a:t>
                </a:r>
                <a:r>
                  <a:rPr lang="en-US" baseline="0"/>
                  <a:t> Families Collected per 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91648"/>
        <c:crosses val="autoZero"/>
        <c:auto val="1"/>
        <c:lblAlgn val="ctr"/>
        <c:lblOffset val="100"/>
        <c:noMultiLvlLbl val="0"/>
      </c:catAx>
      <c:valAx>
        <c:axId val="5338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Populations Sampled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9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Pops_w_Seeds_collected!$J$30</c:f>
              <c:strCache>
                <c:ptCount val="1"/>
                <c:pt idx="0">
                  <c:v>Total seed families collected per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Pops_w_Seeds_collected!$I$31:$I$33</c:f>
              <c:strCache>
                <c:ptCount val="3"/>
                <c:pt idx="0">
                  <c:v>North</c:v>
                </c:pt>
                <c:pt idx="1">
                  <c:v>Rural</c:v>
                </c:pt>
                <c:pt idx="2">
                  <c:v>South</c:v>
                </c:pt>
              </c:strCache>
            </c:strRef>
          </c:cat>
          <c:val>
            <c:numRef>
              <c:f>Pops_w_Seeds_collected!$J$31:$J$33</c:f>
              <c:numCache>
                <c:formatCode>General</c:formatCode>
                <c:ptCount val="3"/>
                <c:pt idx="0">
                  <c:v>73</c:v>
                </c:pt>
                <c:pt idx="1">
                  <c:v>69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2-48CB-B029-C92756521C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1448944"/>
        <c:axId val="734558032"/>
      </c:barChart>
      <c:catAx>
        <c:axId val="53144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58032"/>
        <c:crosses val="autoZero"/>
        <c:auto val="1"/>
        <c:lblAlgn val="ctr"/>
        <c:lblOffset val="100"/>
        <c:noMultiLvlLbl val="0"/>
      </c:catAx>
      <c:valAx>
        <c:axId val="734558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Seed Families Collected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22860</xdr:colOff>
      <xdr:row>13</xdr:row>
      <xdr:rowOff>76200</xdr:rowOff>
    </xdr:from>
    <xdr:to>
      <xdr:col>24</xdr:col>
      <xdr:colOff>213360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CBFB4-A028-48E7-A088-46AD57F5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243840</xdr:colOff>
      <xdr:row>7</xdr:row>
      <xdr:rowOff>60960</xdr:rowOff>
    </xdr:from>
    <xdr:to>
      <xdr:col>21</xdr:col>
      <xdr:colOff>243840</xdr:colOff>
      <xdr:row>26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8D5B1F-5D33-4F95-8EC5-A762C8FC8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167640</xdr:colOff>
      <xdr:row>28</xdr:row>
      <xdr:rowOff>0</xdr:rowOff>
    </xdr:from>
    <xdr:to>
      <xdr:col>16</xdr:col>
      <xdr:colOff>457200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DB46AF-B944-49DF-8327-A93F48ED6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ophie Breitbart" id="{929A5AC0-0E97-49CA-BDF6-B5C5F693AB1B}" userId="Sophie Breitbart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hie Breitbart" refreshedDate="43497.682695138887" createdVersion="6" refreshedVersion="6" minRefreshableVersion="3" recordCount="437" xr:uid="{00000000-000A-0000-FFFF-FFFF11000000}">
  <cacheSource type="worksheet">
    <worksheetSource ref="A1:E438" sheet="Transect_Milkweed_Data_Combined"/>
  </cacheSource>
  <cacheFields count="5">
    <cacheField name="Pop_ID" numFmtId="0">
      <sharedItems count="93">
        <s v="AS001"/>
        <s v="AS002"/>
        <s v="AS003"/>
        <s v="AS004"/>
        <s v="AS005"/>
        <s v="AS006"/>
        <s v="AS007"/>
        <s v="AS008"/>
        <s v="AS009"/>
        <s v="AS010"/>
        <s v="AS011"/>
        <s v="AS012"/>
        <s v="AS013"/>
        <s v="AS014"/>
        <s v="AS015"/>
        <s v="AS016"/>
        <s v="AS017"/>
        <s v="AS018"/>
        <s v="AS019"/>
        <s v="AS020"/>
        <s v="AS021"/>
        <s v="AS022"/>
        <s v="AS023"/>
        <s v="AS024"/>
        <s v="AS025"/>
        <s v="AS026"/>
        <s v="AS027"/>
        <s v="AS028"/>
        <s v="AS029"/>
        <s v="AS030"/>
        <s v="AS031"/>
        <s v="AS032"/>
        <s v="AS033"/>
        <s v="AS034"/>
        <s v="AS035"/>
        <s v="AS036"/>
        <s v="AS037"/>
        <s v="AS038"/>
        <s v="AS039"/>
        <s v="AS040"/>
        <s v="AS041"/>
        <s v="AS042"/>
        <s v="AS043"/>
        <s v="AS044"/>
        <s v="AS045"/>
        <s v="AS046"/>
        <s v="AS047"/>
        <s v="AS048"/>
        <s v="AS049"/>
        <s v="AS050"/>
        <s v="AS051"/>
        <s v="AS052"/>
        <s v="AS053"/>
        <s v="AS054"/>
        <s v="AS055"/>
        <s v="AS056"/>
        <s v="AS057"/>
        <s v="AS058"/>
        <s v="AS059"/>
        <s v="AS060"/>
        <s v="AS061"/>
        <s v="AS062"/>
        <s v="AS063"/>
        <s v="AS064"/>
        <s v="AS065"/>
        <s v="AS066"/>
        <s v="AS067"/>
        <s v="AS068"/>
        <s v="AS069"/>
        <s v="AS070"/>
        <s v="AS071"/>
        <s v="AS072"/>
        <s v="AS073"/>
        <s v="AS074"/>
        <s v="AS075"/>
        <s v="AS076"/>
        <s v="AS077"/>
        <s v="AS078"/>
        <s v="AS079"/>
        <s v="AS080"/>
        <s v="AS081"/>
        <s v="AS082"/>
        <s v="AS083"/>
        <s v="AS084"/>
        <s v="AS085"/>
        <s v="AS086"/>
        <s v="AS087"/>
        <s v="AS088"/>
        <s v="AS089"/>
        <s v="AS090"/>
        <s v="AS091"/>
        <s v="AS092"/>
        <s v="AS093"/>
      </sharedItems>
    </cacheField>
    <cacheField name="Patch_ID" numFmtId="0">
      <sharedItems count="79">
        <s v="MW001"/>
        <s v="MW002"/>
        <s v="MW003"/>
        <s v="MW004"/>
        <s v="MW005"/>
        <s v="MW006"/>
        <s v="MW007"/>
        <s v="MW008"/>
        <s v="MW009"/>
        <s v="MW010"/>
        <s v="MW011"/>
        <s v="MW012"/>
        <s v="MW013"/>
        <s v="MW014"/>
        <s v="MW015"/>
        <s v="MW016"/>
        <s v="MW017"/>
        <s v="MW018"/>
        <s v="MW019"/>
        <s v="MW020"/>
        <s v="MW021"/>
        <s v="MW022"/>
        <s v="MW023"/>
        <s v="MW024"/>
        <s v="MW025"/>
        <s v="MW026"/>
        <s v="MW027"/>
        <s v="MW028"/>
        <s v="MW029"/>
        <s v="MW030"/>
        <s v="MW031"/>
        <s v="MW032"/>
        <s v="MW033"/>
        <s v="MW034"/>
        <s v="MW035"/>
        <s v="MW036"/>
        <s v="MW037"/>
        <s v="MW038"/>
        <s v="MW039"/>
        <s v="MW040"/>
        <s v="MW041"/>
        <s v="MW042"/>
        <s v="MW043"/>
        <s v="MW044"/>
        <s v="MW045"/>
        <s v="MW046"/>
        <s v="MW047"/>
        <s v="MW048"/>
        <s v="MW049"/>
        <s v="MW050"/>
        <s v="MW051"/>
        <s v="MW052"/>
        <s v="MW053"/>
        <s v="MW054"/>
        <s v="MW055"/>
        <s v="MW056"/>
        <s v="MW057"/>
        <s v="MW058"/>
        <s v="MW059"/>
        <s v="MW060"/>
        <s v="MW061"/>
        <s v="MW062"/>
        <s v="MW063"/>
        <s v="MW064"/>
        <s v="MW065"/>
        <s v="MW066"/>
        <s v="MW067"/>
        <s v="MW068"/>
        <s v="MW069"/>
        <s v="MW070"/>
        <s v="MW071"/>
        <s v="MW072"/>
        <s v="MW073"/>
        <s v="MW074"/>
        <s v="MW075"/>
        <s v="MW076"/>
        <s v="MW077"/>
        <s v="MW078"/>
        <s v="MW079"/>
      </sharedItems>
    </cacheField>
    <cacheField name="Plant_Num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Seeds_coll_binary" numFmtId="0">
      <sharedItems containsSemiMixedTypes="0" containsString="0" containsNumber="1" containsInteger="1" minValue="0" maxValue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hie Breitbart" refreshedDate="43497.690761574071" createdVersion="6" refreshedVersion="6" minRefreshableVersion="3" recordCount="79" xr:uid="{00000000-000A-0000-FFFF-FFFF34000000}">
  <cacheSource type="worksheet">
    <worksheetSource ref="R4:S83" sheet="Sheet1"/>
  </cacheSource>
  <cacheFields count="2">
    <cacheField name="Pods Collected Per Patch" numFmtId="2">
      <sharedItems containsSemiMixedTypes="0" containsString="0" containsNumber="1" containsInteger="1" minValue="0" maxValue="5" count="6">
        <n v="5"/>
        <n v="3"/>
        <n v="2"/>
        <n v="0"/>
        <n v="4"/>
        <n v="1"/>
      </sharedItems>
    </cacheField>
    <cacheField name="Patch" numFmtId="0">
      <sharedItems count="79">
        <s v="MW001"/>
        <s v="MW002"/>
        <s v="MW003"/>
        <s v="MW004"/>
        <s v="MW005"/>
        <s v="MW006"/>
        <s v="MW007"/>
        <s v="MW008"/>
        <s v="MW009"/>
        <s v="MW010"/>
        <s v="MW011"/>
        <s v="MW012"/>
        <s v="MW013"/>
        <s v="MW014"/>
        <s v="MW015"/>
        <s v="MW016"/>
        <s v="MW017"/>
        <s v="MW018"/>
        <s v="MW019"/>
        <s v="MW020"/>
        <s v="MW021"/>
        <s v="MW022"/>
        <s v="MW023"/>
        <s v="MW024"/>
        <s v="MW025"/>
        <s v="MW026"/>
        <s v="MW027"/>
        <s v="MW028"/>
        <s v="MW029"/>
        <s v="MW030"/>
        <s v="MW031"/>
        <s v="MW032"/>
        <s v="MW033"/>
        <s v="MW034"/>
        <s v="MW035"/>
        <s v="MW036"/>
        <s v="MW037"/>
        <s v="MW038"/>
        <s v="MW039"/>
        <s v="MW040"/>
        <s v="MW041"/>
        <s v="MW042"/>
        <s v="MW043"/>
        <s v="MW044"/>
        <s v="MW045"/>
        <s v="MW046"/>
        <s v="MW047"/>
        <s v="MW048"/>
        <s v="MW049"/>
        <s v="MW050"/>
        <s v="MW051"/>
        <s v="MW052"/>
        <s v="MW053"/>
        <s v="MW054"/>
        <s v="MW055"/>
        <s v="MW056"/>
        <s v="MW057"/>
        <s v="MW058"/>
        <s v="MW059"/>
        <s v="MW060"/>
        <s v="MW061"/>
        <s v="MW062"/>
        <s v="MW063"/>
        <s v="MW064"/>
        <s v="MW065"/>
        <s v="MW066"/>
        <s v="MW067"/>
        <s v="MW068"/>
        <s v="MW069"/>
        <s v="MW070"/>
        <s v="MW071"/>
        <s v="MW072"/>
        <s v="MW073"/>
        <s v="MW074"/>
        <s v="MW075"/>
        <s v="MW076"/>
        <s v="MW077"/>
        <s v="MW078"/>
        <s v="MW0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hie Breitbart" refreshedDate="43497.710905902779" createdVersion="6" refreshedVersion="6" minRefreshableVersion="3" recordCount="1202" xr:uid="{00000000-000A-0000-FFFF-FFFF47000000}">
  <cacheSource type="worksheet">
    <worksheetSource ref="C1:G1048576" sheet="Pops_w_Seeds_collected"/>
  </cacheSource>
  <cacheFields count="5">
    <cacheField name="Pods Collected Per Patch" numFmtId="0">
      <sharedItems containsString="0" containsBlank="1" containsNumber="1" containsInteger="1" minValue="0" maxValue="5" count="7">
        <n v="5"/>
        <n v="3"/>
        <n v="2"/>
        <n v="0"/>
        <n v="4"/>
        <n v="1"/>
        <m/>
      </sharedItems>
    </cacheField>
    <cacheField name="Patch" numFmtId="0">
      <sharedItems containsBlank="1"/>
    </cacheField>
    <cacheField name="Latitude" numFmtId="0">
      <sharedItems containsString="0" containsBlank="1" containsNumber="1" minValue="43.321018000000002" maxValue="43.726773999999999"/>
    </cacheField>
    <cacheField name="Longitude" numFmtId="0">
      <sharedItems containsString="0" containsBlank="1" containsNumber="1" minValue="-80.098406999999995" maxValue="-79.411250999999993"/>
    </cacheField>
    <cacheField name="Associated with north (urb), south (urb), or rural part of transect" numFmtId="0">
      <sharedItems containsBlank="1" count="4">
        <s v="South"/>
        <s v="Rural"/>
        <s v="Nort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7">
  <r>
    <x v="0"/>
    <x v="0"/>
    <x v="0"/>
    <n v="1"/>
    <s v="&gt;3 m between plants"/>
  </r>
  <r>
    <x v="0"/>
    <x v="0"/>
    <x v="1"/>
    <n v="1"/>
    <s v="&gt;3 m between plants"/>
  </r>
  <r>
    <x v="0"/>
    <x v="0"/>
    <x v="2"/>
    <n v="1"/>
    <s v="&gt;3 m between plants"/>
  </r>
  <r>
    <x v="0"/>
    <x v="0"/>
    <x v="3"/>
    <n v="1"/>
    <s v="&gt;3 m between plants"/>
  </r>
  <r>
    <x v="0"/>
    <x v="0"/>
    <x v="4"/>
    <n v="1"/>
    <s v="&gt;3 m between plants"/>
  </r>
  <r>
    <x v="1"/>
    <x v="1"/>
    <x v="0"/>
    <n v="1"/>
    <s v="&gt;3 m between plants"/>
  </r>
  <r>
    <x v="1"/>
    <x v="1"/>
    <x v="1"/>
    <n v="1"/>
    <s v="&gt;3 m between plants"/>
  </r>
  <r>
    <x v="1"/>
    <x v="1"/>
    <x v="2"/>
    <n v="1"/>
    <s v="&gt;3 m between plants"/>
  </r>
  <r>
    <x v="1"/>
    <x v="1"/>
    <x v="3"/>
    <n v="1"/>
    <s v="&gt;3 m between plants"/>
  </r>
  <r>
    <x v="1"/>
    <x v="1"/>
    <x v="4"/>
    <n v="1"/>
    <s v="&gt;3 m between plants"/>
  </r>
  <r>
    <x v="2"/>
    <x v="2"/>
    <x v="0"/>
    <n v="1"/>
    <s v="For MW003, all plants collected from AS003. No pods at AS004"/>
  </r>
  <r>
    <x v="2"/>
    <x v="2"/>
    <x v="1"/>
    <n v="1"/>
    <s v="For MW003, all plants collected from AS003. No pods at AS004"/>
  </r>
  <r>
    <x v="2"/>
    <x v="2"/>
    <x v="2"/>
    <n v="1"/>
    <s v="For MW003, all plants collected from AS003. No pods at AS004"/>
  </r>
  <r>
    <x v="2"/>
    <x v="2"/>
    <x v="3"/>
    <n v="1"/>
    <s v="For MW003, all plants collected from AS003. No pods at AS004"/>
  </r>
  <r>
    <x v="2"/>
    <x v="2"/>
    <x v="4"/>
    <n v="1"/>
    <s v="For MW003, all plants collected from AS003. No pods at AS004"/>
  </r>
  <r>
    <x v="3"/>
    <x v="2"/>
    <x v="0"/>
    <n v="0"/>
    <s v="For MW003, all plants collected from AS003. No pods at AS004"/>
  </r>
  <r>
    <x v="3"/>
    <x v="2"/>
    <x v="1"/>
    <n v="0"/>
    <s v="For MW003, all plants collected from AS003. No pods at AS004"/>
  </r>
  <r>
    <x v="3"/>
    <x v="2"/>
    <x v="2"/>
    <n v="0"/>
    <s v="For MW003, all plants collected from AS003. No pods at AS004"/>
  </r>
  <r>
    <x v="3"/>
    <x v="2"/>
    <x v="3"/>
    <n v="0"/>
    <s v="For MW003, all plants collected from AS003. No pods at AS004"/>
  </r>
  <r>
    <x v="3"/>
    <x v="2"/>
    <x v="4"/>
    <n v="0"/>
    <s v="For MW003, all plants collected from AS003. No pods at AS004"/>
  </r>
  <r>
    <x v="4"/>
    <x v="3"/>
    <x v="0"/>
    <n v="1"/>
    <s v="One plant sampled from AS005, one 90 m NW of AS008, one from AS007, one from AS008, and one from AS009 to combine into sampled population MW004. One plant left at AS006 had no pods. Plant 1."/>
  </r>
  <r>
    <x v="4"/>
    <x v="3"/>
    <x v="1"/>
    <n v="1"/>
    <m/>
  </r>
  <r>
    <x v="4"/>
    <x v="3"/>
    <x v="2"/>
    <n v="1"/>
    <m/>
  </r>
  <r>
    <x v="4"/>
    <x v="3"/>
    <x v="3"/>
    <n v="1"/>
    <m/>
  </r>
  <r>
    <x v="4"/>
    <x v="3"/>
    <x v="4"/>
    <n v="1"/>
    <m/>
  </r>
  <r>
    <x v="5"/>
    <x v="3"/>
    <x v="0"/>
    <n v="1"/>
    <m/>
  </r>
  <r>
    <x v="5"/>
    <x v="3"/>
    <x v="1"/>
    <n v="1"/>
    <m/>
  </r>
  <r>
    <x v="6"/>
    <x v="3"/>
    <x v="0"/>
    <n v="1"/>
    <s v="One plant sampled from AS005, one 90 m NW of AS008, one from AS007, one from AS008, and one from AS009 to combine into sampled population MW004. One plant left at AS006 had no pods. Plant 3."/>
  </r>
  <r>
    <x v="6"/>
    <x v="3"/>
    <x v="1"/>
    <n v="1"/>
    <m/>
  </r>
  <r>
    <x v="6"/>
    <x v="3"/>
    <x v="2"/>
    <n v="1"/>
    <m/>
  </r>
  <r>
    <x v="6"/>
    <x v="3"/>
    <x v="3"/>
    <n v="1"/>
    <m/>
  </r>
  <r>
    <x v="6"/>
    <x v="3"/>
    <x v="4"/>
    <n v="1"/>
    <m/>
  </r>
  <r>
    <x v="7"/>
    <x v="3"/>
    <x v="0"/>
    <n v="1"/>
    <s v="One plant sampled from AS005, one 90 m NW of AS008, one from AS007, one from AS008, and one from AS009 to combine into sampled population MW004. One plant left at AS006 had no pods. Plant 2."/>
  </r>
  <r>
    <x v="7"/>
    <x v="3"/>
    <x v="1"/>
    <n v="1"/>
    <s v="One plant sampled from AS005, one 90 m NW of AS008, one from AS007, one from AS008, and one from AS009 to combine into sampled population MW004. One plant left at AS006 had no pods. Plant 4."/>
  </r>
  <r>
    <x v="7"/>
    <x v="3"/>
    <x v="2"/>
    <n v="1"/>
    <m/>
  </r>
  <r>
    <x v="7"/>
    <x v="3"/>
    <x v="3"/>
    <n v="1"/>
    <m/>
  </r>
  <r>
    <x v="7"/>
    <x v="3"/>
    <x v="4"/>
    <n v="1"/>
    <m/>
  </r>
  <r>
    <x v="8"/>
    <x v="3"/>
    <x v="0"/>
    <n v="1"/>
    <s v="One plant sampled from AS005, one 90 m NW of AS008, one from AS007, one from AS008, and one from AS009 to combine into sampled population MW004. One plant left at AS006 had no pods. Plant 5."/>
  </r>
  <r>
    <x v="8"/>
    <x v="3"/>
    <x v="1"/>
    <n v="1"/>
    <m/>
  </r>
  <r>
    <x v="8"/>
    <x v="3"/>
    <x v="2"/>
    <n v="1"/>
    <m/>
  </r>
  <r>
    <x v="8"/>
    <x v="3"/>
    <x v="3"/>
    <n v="1"/>
    <m/>
  </r>
  <r>
    <x v="8"/>
    <x v="3"/>
    <x v="4"/>
    <n v="1"/>
    <m/>
  </r>
  <r>
    <x v="9"/>
    <x v="4"/>
    <x v="0"/>
    <n v="1"/>
    <s v="For MW005, collected 2 plants from AS010, 2 plants from AS012, and 1 plant from AS013. Plants at AS011 had no see/leaves. "/>
  </r>
  <r>
    <x v="9"/>
    <x v="4"/>
    <x v="1"/>
    <n v="1"/>
    <s v="For MW005, collected 2 plants from AS010, 2 plants from AS012, and 1 plant from AS013. Plants at AS011 had no see/leaves. "/>
  </r>
  <r>
    <x v="9"/>
    <x v="4"/>
    <x v="2"/>
    <n v="0"/>
    <s v="For MW005, collected 2 plants from AS010, 2 plants from AS012, and 1 plant from AS013. Plants at AS011 had no see/leaves. "/>
  </r>
  <r>
    <x v="9"/>
    <x v="4"/>
    <x v="3"/>
    <n v="0"/>
    <s v="For MW005, collected 2 plants from AS010, 2 plants from AS012, and 1 plant from AS013. Plants at AS011 had no see/leaves. "/>
  </r>
  <r>
    <x v="9"/>
    <x v="4"/>
    <x v="4"/>
    <n v="0"/>
    <s v="For MW005, collected 2 plants from AS010, 2 plants from AS012, and 1 plant from AS013. Plants at AS011 had no see/leaves. "/>
  </r>
  <r>
    <x v="10"/>
    <x v="4"/>
    <x v="0"/>
    <n v="0"/>
    <s v="For MW005, collected 2 plants from AS010, 2 plants from AS012, and 1 plant from AS013. Plants at AS011 had no see/leaves. "/>
  </r>
  <r>
    <x v="10"/>
    <x v="4"/>
    <x v="1"/>
    <n v="0"/>
    <s v="For MW005, collected 2 plants from AS010, 2 plants from AS012, and 1 plant from AS013. Plants at AS011 had no see/leaves. "/>
  </r>
  <r>
    <x v="10"/>
    <x v="4"/>
    <x v="2"/>
    <n v="0"/>
    <s v="For MW005, collected 2 plants from AS010, 2 plants from AS012, and 1 plant from AS013. Plants at AS011 had no see/leaves. "/>
  </r>
  <r>
    <x v="10"/>
    <x v="4"/>
    <x v="3"/>
    <n v="0"/>
    <s v="For MW005, collected 2 plants from AS010, 2 plants from AS012, and 1 plant from AS013. Plants at AS011 had no see/leaves. "/>
  </r>
  <r>
    <x v="10"/>
    <x v="4"/>
    <x v="4"/>
    <n v="0"/>
    <s v="For MW005, collected 2 plants from AS010, 2 plants from AS012, and 1 plant from AS013. Plants at AS011 had no see/leaves. "/>
  </r>
  <r>
    <x v="11"/>
    <x v="4"/>
    <x v="0"/>
    <n v="1"/>
    <s v="For MW005, collected 2 plants from AS010, 2 plants from AS012, and 1 plant from AS013. Plants at AS011 had no see/leaves. "/>
  </r>
  <r>
    <x v="11"/>
    <x v="4"/>
    <x v="1"/>
    <n v="1"/>
    <s v="For MW005, collected 2 plants from AS010, 2 plants from AS012, and 1 plant from AS013. Plants at AS011 had no see/leaves. "/>
  </r>
  <r>
    <x v="11"/>
    <x v="4"/>
    <x v="2"/>
    <n v="0"/>
    <s v="For MW005, collected 2 plants from AS010, 2 plants from AS012, and 1 plant from AS013. Plants at AS011 had no see/leaves. "/>
  </r>
  <r>
    <x v="11"/>
    <x v="4"/>
    <x v="3"/>
    <n v="0"/>
    <s v="For MW005, collected 2 plants from AS010, 2 plants from AS012, and 1 plant from AS013. Plants at AS011 had no see/leaves. "/>
  </r>
  <r>
    <x v="11"/>
    <x v="4"/>
    <x v="4"/>
    <n v="0"/>
    <s v="For MW005, collected 2 plants from AS010, 2 plants from AS012, and 1 plant from AS013. Plants at AS011 had no see/leaves. "/>
  </r>
  <r>
    <x v="12"/>
    <x v="4"/>
    <x v="0"/>
    <n v="1"/>
    <s v="For MW005, collected 2 plants from AS010, 2 plants from AS012, and 1 plant from AS013. Plants at AS011 had no see/leaves. "/>
  </r>
  <r>
    <x v="12"/>
    <x v="4"/>
    <x v="1"/>
    <n v="0"/>
    <s v="For MW005, collected 2 plants from AS010, 2 plants from AS012, and 1 plant from AS013. Plants at AS011 had no see/leaves. "/>
  </r>
  <r>
    <x v="12"/>
    <x v="4"/>
    <x v="2"/>
    <n v="0"/>
    <s v="For MW005, collected 2 plants from AS010, 2 plants from AS012, and 1 plant from AS013. Plants at AS011 had no see/leaves. "/>
  </r>
  <r>
    <x v="12"/>
    <x v="4"/>
    <x v="3"/>
    <n v="0"/>
    <s v="For MW005, collected 2 plants from AS010, 2 plants from AS012, and 1 plant from AS013. Plants at AS011 had no see/leaves. "/>
  </r>
  <r>
    <x v="12"/>
    <x v="4"/>
    <x v="4"/>
    <n v="0"/>
    <s v="For MW005, collected 2 plants from AS010, 2 plants from AS012, and 1 plant from AS013. Plants at AS011 had no see/leaves. "/>
  </r>
  <r>
    <x v="13"/>
    <x v="5"/>
    <x v="0"/>
    <n v="1"/>
    <s v="For MW006, collected 2 plants from AS014, 1 from AS015, and 2 from AS016"/>
  </r>
  <r>
    <x v="13"/>
    <x v="5"/>
    <x v="1"/>
    <n v="1"/>
    <s v="For MW006, collected 2 plants from AS014, 1 from AS015, and 2 from AS016"/>
  </r>
  <r>
    <x v="13"/>
    <x v="5"/>
    <x v="2"/>
    <n v="0"/>
    <s v="For MW006, collected 2 plants from AS014, 1 from AS015, and 2 from AS016"/>
  </r>
  <r>
    <x v="13"/>
    <x v="5"/>
    <x v="3"/>
    <n v="0"/>
    <s v="For MW006, collected 2 plants from AS014, 1 from AS015, and 2 from AS016"/>
  </r>
  <r>
    <x v="13"/>
    <x v="5"/>
    <x v="4"/>
    <n v="0"/>
    <s v="For MW006, collected 2 plants from AS014, 1 from AS015, and 2 from AS016"/>
  </r>
  <r>
    <x v="14"/>
    <x v="5"/>
    <x v="0"/>
    <n v="1"/>
    <s v="For MW006, collected 2 plants from AS014, 1 from AS015, and 2 from AS016"/>
  </r>
  <r>
    <x v="14"/>
    <x v="5"/>
    <x v="1"/>
    <n v="0"/>
    <s v="For MW006, collected 2 plants from AS014, 1 from AS015, and 2 from AS016"/>
  </r>
  <r>
    <x v="14"/>
    <x v="5"/>
    <x v="2"/>
    <n v="0"/>
    <s v="For MW006, collected 2 plants from AS014, 1 from AS015, and 2 from AS016"/>
  </r>
  <r>
    <x v="14"/>
    <x v="5"/>
    <x v="3"/>
    <n v="0"/>
    <s v="For MW006, collected 2 plants from AS014, 1 from AS015, and 2 from AS016"/>
  </r>
  <r>
    <x v="14"/>
    <x v="5"/>
    <x v="4"/>
    <n v="0"/>
    <s v="For MW006, collected 2 plants from AS014, 1 from AS015, and 2 from AS016"/>
  </r>
  <r>
    <x v="15"/>
    <x v="5"/>
    <x v="0"/>
    <n v="1"/>
    <s v="For MW006, collected 2 plants from AS014, 1 from AS015, and 2 from AS016"/>
  </r>
  <r>
    <x v="15"/>
    <x v="5"/>
    <x v="1"/>
    <n v="1"/>
    <s v="For MW006, collected 2 plants from AS014, 1 from AS015, and 2 from AS016"/>
  </r>
  <r>
    <x v="15"/>
    <x v="5"/>
    <x v="2"/>
    <n v="0"/>
    <s v="For MW006, collected 2 plants from AS014, 1 from AS015, and 2 from AS016"/>
  </r>
  <r>
    <x v="15"/>
    <x v="5"/>
    <x v="3"/>
    <n v="0"/>
    <s v="For MW006, collected 2 plants from AS014, 1 from AS015, and 2 from AS016"/>
  </r>
  <r>
    <x v="15"/>
    <x v="5"/>
    <x v="4"/>
    <n v="0"/>
    <s v="For MW006, collected 2 plants from AS014, 1 from AS015, and 2 from AS016"/>
  </r>
  <r>
    <x v="16"/>
    <x v="6"/>
    <x v="0"/>
    <n v="0"/>
    <s v="For MW007, collected 2 plants from AS019 and 3 from AS020. Plants at AS017 and AS018 had no pods."/>
  </r>
  <r>
    <x v="16"/>
    <x v="6"/>
    <x v="1"/>
    <n v="0"/>
    <s v="For MW007, collected 2 plants from AS019 and 3 from AS020. Plants at AS017 and AS018 had no pods."/>
  </r>
  <r>
    <x v="17"/>
    <x v="6"/>
    <x v="0"/>
    <n v="0"/>
    <s v="For MW007, collected 2 plants from AS019 and 3 from AS020. Plants at AS017 and AS018 had no pods."/>
  </r>
  <r>
    <x v="17"/>
    <x v="6"/>
    <x v="1"/>
    <n v="0"/>
    <s v="For MW007, collected 2 plants from AS019 and 3 from AS020. Plants at AS017 and AS018 had no pods."/>
  </r>
  <r>
    <x v="17"/>
    <x v="6"/>
    <x v="2"/>
    <n v="0"/>
    <s v="For MW007, collected 2 plants from AS019 and 3 from AS020. Plants at AS017 and AS018 had no pods."/>
  </r>
  <r>
    <x v="18"/>
    <x v="6"/>
    <x v="0"/>
    <n v="1"/>
    <s v="For MW007, collected 2 plants from AS019 and 3 from AS020. Plants at AS017 and AS018 had no pods."/>
  </r>
  <r>
    <x v="18"/>
    <x v="6"/>
    <x v="1"/>
    <n v="1"/>
    <s v="For MW007, collected 2 plants from AS019 and 3 from AS020. Plants at AS017 and AS018 had no pods."/>
  </r>
  <r>
    <x v="18"/>
    <x v="6"/>
    <x v="2"/>
    <n v="0"/>
    <s v="For MW007, collected 2 plants from AS019 and 3 from AS020. Plants at AS017 and AS018 had no pods."/>
  </r>
  <r>
    <x v="18"/>
    <x v="6"/>
    <x v="3"/>
    <n v="0"/>
    <s v="For MW007, collected 2 plants from AS019 and 3 from AS020. Plants at AS017 and AS018 had no pods."/>
  </r>
  <r>
    <x v="18"/>
    <x v="6"/>
    <x v="4"/>
    <n v="0"/>
    <s v="For MW007, collected 2 plants from AS019 and 3 from AS020. Plants at AS017 and AS018 had no pods."/>
  </r>
  <r>
    <x v="19"/>
    <x v="6"/>
    <x v="0"/>
    <n v="1"/>
    <s v="For MW007, collected 2 plants from AS019 and 3 from AS020. Plants at AS017 and AS018 had no pods."/>
  </r>
  <r>
    <x v="19"/>
    <x v="6"/>
    <x v="1"/>
    <n v="1"/>
    <s v="For MW007, collected 2 plants from AS019 and 3 from AS020. Plants at AS017 and AS018 had no pods."/>
  </r>
  <r>
    <x v="19"/>
    <x v="6"/>
    <x v="2"/>
    <n v="1"/>
    <s v="For MW007, collected 2 plants from AS019 and 3 from AS020. Plants at AS017 and AS018 had no pods."/>
  </r>
  <r>
    <x v="19"/>
    <x v="6"/>
    <x v="3"/>
    <n v="0"/>
    <s v="For MW007, collected 2 plants from AS019 and 3 from AS020. Plants at AS017 and AS018 had no pods."/>
  </r>
  <r>
    <x v="19"/>
    <x v="6"/>
    <x v="4"/>
    <n v="0"/>
    <s v="For MW007, collected 2 plants from AS019 and 3 from AS020. Plants at AS017 and AS018 had no pods."/>
  </r>
  <r>
    <x v="20"/>
    <x v="7"/>
    <x v="0"/>
    <n v="1"/>
    <s v="Plants less than 3 m apart"/>
  </r>
  <r>
    <x v="20"/>
    <x v="7"/>
    <x v="1"/>
    <n v="1"/>
    <s v="Plants less than 3 m apart"/>
  </r>
  <r>
    <x v="20"/>
    <x v="7"/>
    <x v="2"/>
    <n v="1"/>
    <s v="Plants less than 3 m apart"/>
  </r>
  <r>
    <x v="20"/>
    <x v="7"/>
    <x v="3"/>
    <n v="0"/>
    <s v="Plants less than 3 m apart"/>
  </r>
  <r>
    <x v="20"/>
    <x v="7"/>
    <x v="4"/>
    <n v="0"/>
    <s v="Plants less than 3 m apart"/>
  </r>
  <r>
    <x v="21"/>
    <x v="8"/>
    <x v="0"/>
    <n v="1"/>
    <m/>
  </r>
  <r>
    <x v="21"/>
    <x v="8"/>
    <x v="1"/>
    <n v="1"/>
    <m/>
  </r>
  <r>
    <x v="21"/>
    <x v="8"/>
    <x v="2"/>
    <n v="0"/>
    <m/>
  </r>
  <r>
    <x v="21"/>
    <x v="8"/>
    <x v="3"/>
    <n v="0"/>
    <m/>
  </r>
  <r>
    <x v="21"/>
    <x v="8"/>
    <x v="4"/>
    <n v="0"/>
    <m/>
  </r>
  <r>
    <x v="22"/>
    <x v="9"/>
    <x v="0"/>
    <n v="0"/>
    <m/>
  </r>
  <r>
    <x v="22"/>
    <x v="9"/>
    <x v="1"/>
    <n v="0"/>
    <m/>
  </r>
  <r>
    <x v="23"/>
    <x v="10"/>
    <x v="0"/>
    <n v="1"/>
    <s v="plants &gt;3 m apart"/>
  </r>
  <r>
    <x v="23"/>
    <x v="10"/>
    <x v="1"/>
    <n v="1"/>
    <s v="plants &gt;3 m apart"/>
  </r>
  <r>
    <x v="23"/>
    <x v="10"/>
    <x v="2"/>
    <n v="1"/>
    <s v="plants &gt;3 m apart"/>
  </r>
  <r>
    <x v="23"/>
    <x v="10"/>
    <x v="3"/>
    <n v="1"/>
    <s v="plants &gt;3 m apart"/>
  </r>
  <r>
    <x v="23"/>
    <x v="10"/>
    <x v="4"/>
    <n v="1"/>
    <s v="plants &gt;3 m apart"/>
  </r>
  <r>
    <x v="24"/>
    <x v="11"/>
    <x v="0"/>
    <n v="1"/>
    <s v="Plants 4&amp;5 &lt;3 m apart; 1,2,3 &gt;3 m apart."/>
  </r>
  <r>
    <x v="24"/>
    <x v="11"/>
    <x v="1"/>
    <n v="1"/>
    <s v="Plants 4&amp;5 &lt;3 m apart; 1,2,3 &gt;3 m apart."/>
  </r>
  <r>
    <x v="24"/>
    <x v="11"/>
    <x v="2"/>
    <n v="1"/>
    <s v="Plants 4&amp;5 &lt;3 m apart; 1,2,3 &gt;3 m apart."/>
  </r>
  <r>
    <x v="24"/>
    <x v="11"/>
    <x v="3"/>
    <n v="1"/>
    <s v="Plants 4&amp;5 &lt;3 m apart; 1,2,3 &gt;3 m apart."/>
  </r>
  <r>
    <x v="24"/>
    <x v="11"/>
    <x v="4"/>
    <n v="1"/>
    <s v="Plants 4&amp;5 &lt;3 m apart; 1,2,3 &gt;3 m apart."/>
  </r>
  <r>
    <x v="25"/>
    <x v="12"/>
    <x v="0"/>
    <n v="1"/>
    <s v="Dense patch. &lt;3m between plants"/>
  </r>
  <r>
    <x v="25"/>
    <x v="12"/>
    <x v="1"/>
    <n v="1"/>
    <s v="Dense patch. &lt;3m between plants"/>
  </r>
  <r>
    <x v="25"/>
    <x v="12"/>
    <x v="2"/>
    <n v="1"/>
    <s v="Dense patch. &lt;3m between plants"/>
  </r>
  <r>
    <x v="25"/>
    <x v="12"/>
    <x v="3"/>
    <n v="1"/>
    <s v="Dense patch. &lt;3m between plants"/>
  </r>
  <r>
    <x v="25"/>
    <x v="12"/>
    <x v="4"/>
    <n v="1"/>
    <s v="Dense patch. &lt;3m between plants"/>
  </r>
  <r>
    <x v="26"/>
    <x v="13"/>
    <x v="0"/>
    <n v="1"/>
    <s v="Sixth plant surveyed because plant #3 had immature seeds. Plant #6 data: height=48cm, pods=3, peduncles=3, leaf/seeds collected. ROW mowed; only fraction of original population left though new young plants present. &gt;5m btwn surveyed plants."/>
  </r>
  <r>
    <x v="26"/>
    <x v="13"/>
    <x v="1"/>
    <n v="1"/>
    <s v="Sixth plant surveyed because plant #3 had immature seeds. Plant #6 data: height=48cm, pods=3, peduncles=3, leaf/seeds collected. ROW mowed; only fraction of original population left though new young plants present. &gt;5m btwn surveyed plants."/>
  </r>
  <r>
    <x v="26"/>
    <x v="13"/>
    <x v="2"/>
    <n v="0"/>
    <s v="Sixth plant surveyed because plant #3 had immature seeds. Plant #6 data: height=48cm, pods=3, peduncles=3, leaf/seeds collected. ROW mowed; only fraction of original population left though new young plants present. &gt;5m btwn surveyed plants."/>
  </r>
  <r>
    <x v="26"/>
    <x v="13"/>
    <x v="3"/>
    <n v="1"/>
    <s v="Sixth plant surveyed because plant #3 had immature seeds. Plant #6 data: height=48cm, pods=3, peduncles=3, leaf/seeds collected. ROW mowed; only fraction of original population left though new young plants present. &gt;5m btwn surveyed plants."/>
  </r>
  <r>
    <x v="26"/>
    <x v="13"/>
    <x v="4"/>
    <n v="1"/>
    <s v="Sixth plant surveyed because plant #3 had immature seeds. Plant #6 data: height=48cm, pods=3, peduncles=3, leaf/seeds collected. ROW mowed; only fraction of original population left though new young plants present. &gt;5m btwn surveyed plants."/>
  </r>
  <r>
    <x v="27"/>
    <x v="14"/>
    <x v="0"/>
    <n v="1"/>
    <s v="Dense patch. &lt;3m between plants"/>
  </r>
  <r>
    <x v="27"/>
    <x v="14"/>
    <x v="1"/>
    <n v="1"/>
    <s v="Dense patch. &lt;3m between plants"/>
  </r>
  <r>
    <x v="27"/>
    <x v="14"/>
    <x v="2"/>
    <n v="1"/>
    <s v="Dense patch. &lt;3m between plants"/>
  </r>
  <r>
    <x v="27"/>
    <x v="14"/>
    <x v="3"/>
    <n v="1"/>
    <s v="Dense patch. &lt;3m between plants"/>
  </r>
  <r>
    <x v="27"/>
    <x v="14"/>
    <x v="4"/>
    <n v="1"/>
    <s v="Dense patch. &lt;3m between plants"/>
  </r>
  <r>
    <x v="28"/>
    <x v="15"/>
    <x v="0"/>
    <n v="1"/>
    <s v="Original sampled plants mown; crossed ramp and sampled from there!"/>
  </r>
  <r>
    <x v="28"/>
    <x v="15"/>
    <x v="1"/>
    <n v="1"/>
    <s v="Original sampled plants mown; crossed ramp and sampled from there!"/>
  </r>
  <r>
    <x v="28"/>
    <x v="15"/>
    <x v="2"/>
    <n v="0"/>
    <s v="Original sampled plants mown; crossed ramp and sampled from there!"/>
  </r>
  <r>
    <x v="28"/>
    <x v="15"/>
    <x v="3"/>
    <n v="0"/>
    <s v="Original sampled plants mown; crossed ramp and sampled from there!"/>
  </r>
  <r>
    <x v="28"/>
    <x v="15"/>
    <x v="4"/>
    <n v="1"/>
    <s v="Original sampled plants mown; crossed ramp and sampled from there!"/>
  </r>
  <r>
    <x v="29"/>
    <x v="16"/>
    <x v="0"/>
    <n v="1"/>
    <s v="collected from corner; nobody answered. Plants less than 3m apart"/>
  </r>
  <r>
    <x v="29"/>
    <x v="16"/>
    <x v="1"/>
    <n v="1"/>
    <s v="collected from corner; nobody answered. Plants less than 3m apart"/>
  </r>
  <r>
    <x v="29"/>
    <x v="16"/>
    <x v="2"/>
    <n v="1"/>
    <s v="collected from corner; nobody answered. Plants less than 3m apart"/>
  </r>
  <r>
    <x v="29"/>
    <x v="16"/>
    <x v="3"/>
    <n v="1"/>
    <s v="collected from corner; nobody answered. Plants less than 3m apart"/>
  </r>
  <r>
    <x v="29"/>
    <x v="16"/>
    <x v="4"/>
    <n v="1"/>
    <s v="collected from corner; nobody answered. Plants less than 3m apart"/>
  </r>
  <r>
    <x v="30"/>
    <x v="17"/>
    <x v="0"/>
    <n v="1"/>
    <s v="plants 1, 2 are &lt;3 m apart"/>
  </r>
  <r>
    <x v="30"/>
    <x v="17"/>
    <x v="1"/>
    <n v="1"/>
    <s v="plants 1, 2 are &lt;3 m apart"/>
  </r>
  <r>
    <x v="30"/>
    <x v="17"/>
    <x v="2"/>
    <n v="1"/>
    <m/>
  </r>
  <r>
    <x v="30"/>
    <x v="17"/>
    <x v="3"/>
    <n v="1"/>
    <m/>
  </r>
  <r>
    <x v="30"/>
    <x v="17"/>
    <x v="4"/>
    <n v="1"/>
    <m/>
  </r>
  <r>
    <x v="31"/>
    <x v="18"/>
    <x v="0"/>
    <n v="1"/>
    <s v="all plants &lt; 3 m apart"/>
  </r>
  <r>
    <x v="31"/>
    <x v="18"/>
    <x v="1"/>
    <n v="1"/>
    <s v="all plants &lt; 3 m apart"/>
  </r>
  <r>
    <x v="31"/>
    <x v="18"/>
    <x v="2"/>
    <n v="1"/>
    <s v="all plants &lt; 3 m apart"/>
  </r>
  <r>
    <x v="31"/>
    <x v="18"/>
    <x v="3"/>
    <n v="1"/>
    <s v="all plants &lt; 3 m apart"/>
  </r>
  <r>
    <x v="31"/>
    <x v="18"/>
    <x v="4"/>
    <n v="1"/>
    <s v="all plants &lt; 3 m apart"/>
  </r>
  <r>
    <x v="32"/>
    <x v="19"/>
    <x v="0"/>
    <n v="1"/>
    <s v="all plants &lt; 3 m apart"/>
  </r>
  <r>
    <x v="32"/>
    <x v="19"/>
    <x v="1"/>
    <n v="1"/>
    <s v="all plants &lt; 3 m apart"/>
  </r>
  <r>
    <x v="32"/>
    <x v="19"/>
    <x v="2"/>
    <n v="1"/>
    <s v="all plants &lt; 3 m apart"/>
  </r>
  <r>
    <x v="32"/>
    <x v="19"/>
    <x v="3"/>
    <n v="1"/>
    <s v="all plants &lt; 3 m apart"/>
  </r>
  <r>
    <x v="32"/>
    <x v="19"/>
    <x v="4"/>
    <n v="1"/>
    <s v="all plants &lt; 3 m apart"/>
  </r>
  <r>
    <x v="33"/>
    <x v="20"/>
    <x v="0"/>
    <n v="1"/>
    <s v="plants 1, 2 &lt; 3m apart"/>
  </r>
  <r>
    <x v="33"/>
    <x v="20"/>
    <x v="1"/>
    <n v="1"/>
    <s v="plants 1, 2 &lt; 3m apart"/>
  </r>
  <r>
    <x v="33"/>
    <x v="20"/>
    <x v="2"/>
    <n v="1"/>
    <s v="plants 3, 4 &lt; 3m apart"/>
  </r>
  <r>
    <x v="33"/>
    <x v="20"/>
    <x v="3"/>
    <n v="1"/>
    <s v="plants 3, 4 &lt; 3m apart"/>
  </r>
  <r>
    <x v="33"/>
    <x v="20"/>
    <x v="4"/>
    <n v="1"/>
    <m/>
  </r>
  <r>
    <x v="34"/>
    <x v="21"/>
    <x v="0"/>
    <n v="0"/>
    <s v="Only 4 plants"/>
  </r>
  <r>
    <x v="34"/>
    <x v="21"/>
    <x v="1"/>
    <n v="0"/>
    <s v="Only 4 plants"/>
  </r>
  <r>
    <x v="34"/>
    <x v="21"/>
    <x v="2"/>
    <n v="0"/>
    <s v="Only 4 plants"/>
  </r>
  <r>
    <x v="34"/>
    <x v="21"/>
    <x v="3"/>
    <n v="0"/>
    <s v="Only 4 plants"/>
  </r>
  <r>
    <x v="34"/>
    <x v="21"/>
    <x v="4"/>
    <n v="0"/>
    <s v="Only 4 plants"/>
  </r>
  <r>
    <x v="35"/>
    <x v="22"/>
    <x v="0"/>
    <n v="0"/>
    <s v="Plants 1 and 2 are less than 3 m apart"/>
  </r>
  <r>
    <x v="35"/>
    <x v="22"/>
    <x v="1"/>
    <n v="0"/>
    <s v="Plants 1 and 2 are less than 3 m apart"/>
  </r>
  <r>
    <x v="35"/>
    <x v="22"/>
    <x v="2"/>
    <n v="0"/>
    <s v="Plants 3, 4, 5 are less than 3 m apart"/>
  </r>
  <r>
    <x v="35"/>
    <x v="22"/>
    <x v="3"/>
    <n v="1"/>
    <s v="Plants 3, 4, 5 are less than 3 m apart"/>
  </r>
  <r>
    <x v="35"/>
    <x v="22"/>
    <x v="4"/>
    <n v="0"/>
    <s v="Plants 3, 4, 5 are less than 3 m apart"/>
  </r>
  <r>
    <x v="36"/>
    <x v="23"/>
    <x v="0"/>
    <n v="0"/>
    <s v="&lt; 3m apart. Lots of herbivory"/>
  </r>
  <r>
    <x v="36"/>
    <x v="23"/>
    <x v="1"/>
    <n v="0"/>
    <s v="&lt; 3m apart. Lots of herbivory"/>
  </r>
  <r>
    <x v="37"/>
    <x v="24"/>
    <x v="0"/>
    <n v="0"/>
    <s v="plants all less than 3 m apart from each other"/>
  </r>
  <r>
    <x v="37"/>
    <x v="24"/>
    <x v="1"/>
    <n v="0"/>
    <s v="plants all less than 3 m apart from each other"/>
  </r>
  <r>
    <x v="37"/>
    <x v="24"/>
    <x v="2"/>
    <n v="0"/>
    <s v="plants all less than 3 m apart from each other"/>
  </r>
  <r>
    <x v="37"/>
    <x v="24"/>
    <x v="3"/>
    <n v="0"/>
    <s v="plants all less than 3 m apart from each other"/>
  </r>
  <r>
    <x v="37"/>
    <x v="24"/>
    <x v="4"/>
    <n v="0"/>
    <s v="plants all less than 3 m apart from each other"/>
  </r>
  <r>
    <x v="38"/>
    <x v="25"/>
    <x v="0"/>
    <n v="1"/>
    <s v="3m apart from plant 2 only"/>
  </r>
  <r>
    <x v="38"/>
    <x v="25"/>
    <x v="1"/>
    <n v="1"/>
    <s v="3m apart from other plants"/>
  </r>
  <r>
    <x v="38"/>
    <x v="25"/>
    <x v="2"/>
    <n v="0"/>
    <s v="3m apart from plant 2 only"/>
  </r>
  <r>
    <x v="38"/>
    <x v="25"/>
    <x v="3"/>
    <n v="0"/>
    <s v="3m apart from plant 2 only"/>
  </r>
  <r>
    <x v="38"/>
    <x v="25"/>
    <x v="4"/>
    <n v="0"/>
    <s v="3m apart from plant 2 only"/>
  </r>
  <r>
    <x v="39"/>
    <x v="26"/>
    <x v="0"/>
    <n v="1"/>
    <s v="most of the plants from this site have been mowed or removed; only 20 plants remain"/>
  </r>
  <r>
    <x v="39"/>
    <x v="26"/>
    <x v="1"/>
    <n v="1"/>
    <s v="most of the plants from this site have been mowed or removed; only 20 plants remain"/>
  </r>
  <r>
    <x v="39"/>
    <x v="26"/>
    <x v="2"/>
    <n v="1"/>
    <s v="most of the plants from this site have been mowed or removed; only 20 plants remain"/>
  </r>
  <r>
    <x v="39"/>
    <x v="26"/>
    <x v="3"/>
    <n v="1"/>
    <s v="most of the plants from this site have been mowed or removed; only 20 plants remain"/>
  </r>
  <r>
    <x v="39"/>
    <x v="26"/>
    <x v="4"/>
    <n v="1"/>
    <s v="most of the plants from this site have been mowed or removed; only 20 plants remain"/>
  </r>
  <r>
    <x v="40"/>
    <x v="27"/>
    <x v="0"/>
    <n v="1"/>
    <s v="plants 1 and 2 are less than 3 m apart; plants 4 and 5 are less than 3 m apart"/>
  </r>
  <r>
    <x v="40"/>
    <x v="27"/>
    <x v="1"/>
    <n v="1"/>
    <s v="plants 1 and 2 are less than 3 m apart; plants 4 and 5 are less than 3 m apart"/>
  </r>
  <r>
    <x v="40"/>
    <x v="27"/>
    <x v="2"/>
    <n v="0"/>
    <s v="plants 1 and 2 are less than 3 m apart; plants 4 and 5 are less than 3 m apart"/>
  </r>
  <r>
    <x v="40"/>
    <x v="27"/>
    <x v="3"/>
    <n v="1"/>
    <s v="plants 1 and 2 are less than 3 m apart; plants 4 and 5 are less than 3 m apart"/>
  </r>
  <r>
    <x v="40"/>
    <x v="27"/>
    <x v="4"/>
    <n v="1"/>
    <s v="plants 1 and 2 are less than 3 m apart; plants 4 and 5 are less than 3 m apart"/>
  </r>
  <r>
    <x v="41"/>
    <x v="28"/>
    <x v="0"/>
    <n v="1"/>
    <s v="all less than 3 m apart"/>
  </r>
  <r>
    <x v="41"/>
    <x v="28"/>
    <x v="1"/>
    <n v="1"/>
    <s v="all less than 3 m apart"/>
  </r>
  <r>
    <x v="41"/>
    <x v="28"/>
    <x v="2"/>
    <n v="1"/>
    <s v="all less than 3 m apart"/>
  </r>
  <r>
    <x v="41"/>
    <x v="28"/>
    <x v="3"/>
    <n v="1"/>
    <s v="all less than 3 m apart"/>
  </r>
  <r>
    <x v="41"/>
    <x v="28"/>
    <x v="4"/>
    <n v="1"/>
    <s v="all less than 3 m apart"/>
  </r>
  <r>
    <x v="42"/>
    <x v="29"/>
    <x v="0"/>
    <n v="1"/>
    <s v="all less than 3 m apart"/>
  </r>
  <r>
    <x v="42"/>
    <x v="29"/>
    <x v="1"/>
    <n v="1"/>
    <s v="all less than 3 m apart"/>
  </r>
  <r>
    <x v="42"/>
    <x v="29"/>
    <x v="2"/>
    <n v="1"/>
    <s v="all less than 3 m apart"/>
  </r>
  <r>
    <x v="42"/>
    <x v="29"/>
    <x v="3"/>
    <n v="1"/>
    <s v="all less than 3 m apart"/>
  </r>
  <r>
    <x v="42"/>
    <x v="29"/>
    <x v="4"/>
    <n v="1"/>
    <s v="all less than 3 m apart"/>
  </r>
  <r>
    <x v="43"/>
    <x v="30"/>
    <x v="0"/>
    <n v="1"/>
    <m/>
  </r>
  <r>
    <x v="43"/>
    <x v="30"/>
    <x v="1"/>
    <n v="1"/>
    <m/>
  </r>
  <r>
    <x v="43"/>
    <x v="30"/>
    <x v="2"/>
    <n v="1"/>
    <m/>
  </r>
  <r>
    <x v="43"/>
    <x v="30"/>
    <x v="3"/>
    <n v="1"/>
    <m/>
  </r>
  <r>
    <x v="43"/>
    <x v="30"/>
    <x v="4"/>
    <n v="1"/>
    <m/>
  </r>
  <r>
    <x v="44"/>
    <x v="31"/>
    <x v="0"/>
    <n v="1"/>
    <s v="Only 1 plant found. Rest of original population must've been weeded or covered up by overgrown plants around garden."/>
  </r>
  <r>
    <x v="44"/>
    <x v="31"/>
    <x v="1"/>
    <n v="0"/>
    <s v="NA"/>
  </r>
  <r>
    <x v="44"/>
    <x v="31"/>
    <x v="2"/>
    <n v="0"/>
    <s v="NA"/>
  </r>
  <r>
    <x v="44"/>
    <x v="31"/>
    <x v="3"/>
    <n v="0"/>
    <s v="NA"/>
  </r>
  <r>
    <x v="44"/>
    <x v="31"/>
    <x v="4"/>
    <n v="0"/>
    <s v="NA"/>
  </r>
  <r>
    <x v="45"/>
    <x v="32"/>
    <x v="0"/>
    <n v="0"/>
    <s v="may have been mown; only saw 3 plants"/>
  </r>
  <r>
    <x v="45"/>
    <x v="32"/>
    <x v="1"/>
    <n v="0"/>
    <s v="may have been mown; only saw 3 plants"/>
  </r>
  <r>
    <x v="45"/>
    <x v="32"/>
    <x v="2"/>
    <n v="0"/>
    <s v="may have been mown; only saw 3 plants"/>
  </r>
  <r>
    <x v="45"/>
    <x v="32"/>
    <x v="3"/>
    <n v="0"/>
    <s v="may have been mown; only saw 3 plants"/>
  </r>
  <r>
    <x v="45"/>
    <x v="32"/>
    <x v="4"/>
    <n v="0"/>
    <s v="may have been mown; only saw 3 plants"/>
  </r>
  <r>
    <x v="46"/>
    <x v="33"/>
    <x v="0"/>
    <n v="0"/>
    <s v="nobody answered door; lots of plants in their field, but mown from previous visit. No pods"/>
  </r>
  <r>
    <x v="46"/>
    <x v="33"/>
    <x v="1"/>
    <n v="0"/>
    <s v="nobody answered door; lots of plants in their field, but mown from previous visit. No pods"/>
  </r>
  <r>
    <x v="46"/>
    <x v="33"/>
    <x v="2"/>
    <n v="0"/>
    <s v="nobody answered door; lots of plants in their field, but mown from previous visit. No pods"/>
  </r>
  <r>
    <x v="46"/>
    <x v="33"/>
    <x v="3"/>
    <n v="0"/>
    <s v="nobody answered door; lots of plants in their field, but mown from previous visit. No pods"/>
  </r>
  <r>
    <x v="46"/>
    <x v="33"/>
    <x v="4"/>
    <n v="0"/>
    <s v="nobody answered door; lots of plants in their field, but mown from previous visit. No pods"/>
  </r>
  <r>
    <x v="47"/>
    <x v="34"/>
    <x v="0"/>
    <n v="1"/>
    <s v="all less than 3 m apart"/>
  </r>
  <r>
    <x v="47"/>
    <x v="34"/>
    <x v="1"/>
    <n v="1"/>
    <s v="all less than 3 m apart"/>
  </r>
  <r>
    <x v="47"/>
    <x v="34"/>
    <x v="2"/>
    <n v="1"/>
    <s v="all less than 3 m apart"/>
  </r>
  <r>
    <x v="47"/>
    <x v="34"/>
    <x v="3"/>
    <n v="1"/>
    <s v="all less than 3 m apart"/>
  </r>
  <r>
    <x v="47"/>
    <x v="34"/>
    <x v="4"/>
    <n v="1"/>
    <s v="all less than 3 m apart"/>
  </r>
  <r>
    <x v="48"/>
    <x v="35"/>
    <x v="0"/>
    <n v="1"/>
    <s v="Plants 1, 2, 3 are less than 3 m apart"/>
  </r>
  <r>
    <x v="48"/>
    <x v="35"/>
    <x v="1"/>
    <n v="1"/>
    <s v="Plants 1, 2, 3 are less than 3 m apart"/>
  </r>
  <r>
    <x v="48"/>
    <x v="35"/>
    <x v="2"/>
    <n v="1"/>
    <s v="Plants 1, 2, 3 are less than 3 m apart"/>
  </r>
  <r>
    <x v="48"/>
    <x v="35"/>
    <x v="3"/>
    <n v="1"/>
    <s v="Plants 4 and 5 are less than 3 m apart"/>
  </r>
  <r>
    <x v="48"/>
    <x v="35"/>
    <x v="4"/>
    <n v="1"/>
    <s v="Plants 4 and 5 are less than 3 m apart"/>
  </r>
  <r>
    <x v="49"/>
    <x v="36"/>
    <x v="0"/>
    <n v="0"/>
    <s v="all less than 3 m apart, taken from house 62 with permission; no access to house 64 because nobody answered (no pods though)"/>
  </r>
  <r>
    <x v="49"/>
    <x v="36"/>
    <x v="1"/>
    <n v="0"/>
    <s v="all less than 3 m apart, taken from house 62 with permission; no access to house 64 because nobody answered (no pods though)"/>
  </r>
  <r>
    <x v="49"/>
    <x v="36"/>
    <x v="2"/>
    <n v="0"/>
    <s v="all less than 3 m apart, taken from house 62 with permission; no access to house 64 because nobody answered (no pods though)"/>
  </r>
  <r>
    <x v="49"/>
    <x v="36"/>
    <x v="3"/>
    <n v="0"/>
    <s v="all less than 3 m apart, taken from house 62 with permission; no access to house 64 because nobody answered (no pods though)"/>
  </r>
  <r>
    <x v="49"/>
    <x v="36"/>
    <x v="4"/>
    <n v="0"/>
    <s v="all less than 3 m apart, taken from house 62 with permission; no access to house 64 because nobody answered (no pods though)"/>
  </r>
  <r>
    <x v="50"/>
    <x v="37"/>
    <x v="0"/>
    <n v="0"/>
    <s v="nobody answered door"/>
  </r>
  <r>
    <x v="50"/>
    <x v="37"/>
    <x v="1"/>
    <n v="0"/>
    <s v="nobody answered door"/>
  </r>
  <r>
    <x v="50"/>
    <x v="37"/>
    <x v="2"/>
    <n v="0"/>
    <s v="nobody answered door"/>
  </r>
  <r>
    <x v="50"/>
    <x v="37"/>
    <x v="3"/>
    <n v="0"/>
    <s v="nobody answered door"/>
  </r>
  <r>
    <x v="50"/>
    <x v="37"/>
    <x v="4"/>
    <n v="0"/>
    <s v="nobody answered door"/>
  </r>
  <r>
    <x v="51"/>
    <x v="38"/>
    <x v="0"/>
    <n v="1"/>
    <s v="Sampled plants growing along ditch adjacent to Ronson Dr "/>
  </r>
  <r>
    <x v="51"/>
    <x v="38"/>
    <x v="1"/>
    <n v="1"/>
    <s v="Sampled plants growing along ditch adjacent to Ronson Dr "/>
  </r>
  <r>
    <x v="51"/>
    <x v="38"/>
    <x v="2"/>
    <n v="1"/>
    <s v="Sampled plants growing along ditch adjacent to Ronson Dr "/>
  </r>
  <r>
    <x v="51"/>
    <x v="38"/>
    <x v="3"/>
    <n v="1"/>
    <s v="Sampled plants growing along ditch adjacent to Ronson Dr "/>
  </r>
  <r>
    <x v="51"/>
    <x v="38"/>
    <x v="4"/>
    <n v="1"/>
    <s v="Sampled plants growing along ditch adjacent to Ronson Dr "/>
  </r>
  <r>
    <x v="52"/>
    <x v="39"/>
    <x v="0"/>
    <n v="1"/>
    <m/>
  </r>
  <r>
    <x v="52"/>
    <x v="39"/>
    <x v="1"/>
    <n v="1"/>
    <m/>
  </r>
  <r>
    <x v="52"/>
    <x v="39"/>
    <x v="2"/>
    <n v="1"/>
    <m/>
  </r>
  <r>
    <x v="52"/>
    <x v="39"/>
    <x v="3"/>
    <n v="1"/>
    <m/>
  </r>
  <r>
    <x v="52"/>
    <x v="39"/>
    <x v="4"/>
    <n v="1"/>
    <m/>
  </r>
  <r>
    <x v="53"/>
    <x v="40"/>
    <x v="0"/>
    <n v="1"/>
    <s v="plants 1, 2, 3 &lt; 3m apart. Climbed down into grassy area behind school, accessed through park."/>
  </r>
  <r>
    <x v="53"/>
    <x v="40"/>
    <x v="1"/>
    <n v="1"/>
    <s v="plants 1, 2, 3 &lt; 3m apart. Climbed down into grassy area behind school, accessed through park."/>
  </r>
  <r>
    <x v="53"/>
    <x v="40"/>
    <x v="2"/>
    <n v="0"/>
    <s v="plants 1, 2, 3 &lt; 3m apart. Climbed down into grassy area behind school, accessed through park."/>
  </r>
  <r>
    <x v="53"/>
    <x v="40"/>
    <x v="3"/>
    <n v="0"/>
    <s v="plants 4, 5 &lt; 3m apart. Climbed down into grassy area behind school, accessed through park."/>
  </r>
  <r>
    <x v="53"/>
    <x v="40"/>
    <x v="4"/>
    <n v="0"/>
    <s v="plants 4, 5 &lt; 3m apart. Climbed down into grassy area behind school, accessed through park."/>
  </r>
  <r>
    <x v="54"/>
    <x v="41"/>
    <x v="0"/>
    <n v="1"/>
    <s v="plants 1,2 are 3 m apart from plants 4, 5 but otherwise all are &lt; 3m apart"/>
  </r>
  <r>
    <x v="54"/>
    <x v="41"/>
    <x v="1"/>
    <n v="1"/>
    <s v="plants 1,2 are 3 m apart from plants 4, 5 but otherwise all are &lt; 3m apart"/>
  </r>
  <r>
    <x v="54"/>
    <x v="41"/>
    <x v="2"/>
    <n v="0"/>
    <s v="plants 1,2 are 3 m apart from plants 4, 5 but otherwise all are &lt; 3m apart"/>
  </r>
  <r>
    <x v="54"/>
    <x v="41"/>
    <x v="3"/>
    <n v="0"/>
    <s v="plants 1,2 are 3 m apart from plants 4, 5 but otherwise all are &lt; 3m apart"/>
  </r>
  <r>
    <x v="54"/>
    <x v="41"/>
    <x v="4"/>
    <n v="0"/>
    <s v="plants 1,2 are 3 m apart from plants 4, 5 but otherwise all are &lt; 3m apart"/>
  </r>
  <r>
    <x v="55"/>
    <x v="42"/>
    <x v="0"/>
    <n v="0"/>
    <s v="Couldn't find site; was a site I didn't see originally, so likely just missed it. Might want to revisit if want more tissue."/>
  </r>
  <r>
    <x v="55"/>
    <x v="42"/>
    <x v="1"/>
    <n v="0"/>
    <s v="Couldn't find site; was a site I didn't see originally, so likely just missed it. Might want to revisit if want more tissue."/>
  </r>
  <r>
    <x v="55"/>
    <x v="42"/>
    <x v="2"/>
    <n v="0"/>
    <s v="Couldn't find site; was a site I didn't see originally, so likely just missed it. Might want to revisit if want more tissue."/>
  </r>
  <r>
    <x v="55"/>
    <x v="42"/>
    <x v="3"/>
    <n v="0"/>
    <s v="Couldn't find site; was a site I didn't see originally, so likely just missed it. Might want to revisit if want more tissue."/>
  </r>
  <r>
    <x v="55"/>
    <x v="42"/>
    <x v="4"/>
    <n v="0"/>
    <s v="Couldn't find site; was a site I didn't see originally, so likely just missed it. Might want to revisit if want more tissue."/>
  </r>
  <r>
    <x v="56"/>
    <x v="43"/>
    <x v="0"/>
    <n v="0"/>
    <s v="May have been mown; didn't see site originally so hard to say, but only found 4 plants; plants less than 3 m apart"/>
  </r>
  <r>
    <x v="56"/>
    <x v="43"/>
    <x v="1"/>
    <n v="0"/>
    <s v="May have been mown; didn't see site originally so hard to say, but only found 4 plants; plants less than 3 m apart"/>
  </r>
  <r>
    <x v="56"/>
    <x v="43"/>
    <x v="2"/>
    <n v="0"/>
    <s v="May have been mown; didn't see site originally so hard to say, but only found 4 plants; plants less than 3 m apart"/>
  </r>
  <r>
    <x v="56"/>
    <x v="43"/>
    <x v="3"/>
    <n v="0"/>
    <s v="May have been mown; didn't see site originally so hard to say, but only found 4 plants; plants less than 3 m apart"/>
  </r>
  <r>
    <x v="56"/>
    <x v="43"/>
    <x v="4"/>
    <n v="0"/>
    <s v="May have been mown; didn't see site originally so hard to say, but only found 4 plants; plants less than 3 m apart"/>
  </r>
  <r>
    <x v="57"/>
    <x v="44"/>
    <x v="0"/>
    <n v="1"/>
    <s v="All seeds completely white/unripe, but collected anyway. Plants all less than 3 m apart"/>
  </r>
  <r>
    <x v="57"/>
    <x v="44"/>
    <x v="1"/>
    <n v="0"/>
    <s v="All seeds completely white/unripe, but collected anyway. Plants all less than 3 m apart"/>
  </r>
  <r>
    <x v="57"/>
    <x v="44"/>
    <x v="2"/>
    <n v="1"/>
    <s v="All seeds completely white/unripe, but collected anyway. Plants all less than 3 m apart"/>
  </r>
  <r>
    <x v="57"/>
    <x v="44"/>
    <x v="3"/>
    <n v="0"/>
    <s v="All seeds completely white/unripe, but collected anyway. Plants all less than 3 m apart"/>
  </r>
  <r>
    <x v="57"/>
    <x v="44"/>
    <x v="4"/>
    <n v="1"/>
    <s v="All seeds completely white/unripe, but collected anyway. Plants all less than 3 m apart"/>
  </r>
  <r>
    <x v="58"/>
    <x v="45"/>
    <x v="0"/>
    <n v="1"/>
    <s v=" Plants less than 3 m apart"/>
  </r>
  <r>
    <x v="58"/>
    <x v="45"/>
    <x v="1"/>
    <n v="1"/>
    <s v=" Plants less than 3 m apart"/>
  </r>
  <r>
    <x v="58"/>
    <x v="45"/>
    <x v="2"/>
    <n v="1"/>
    <s v=" Plants less than 3 m apart"/>
  </r>
  <r>
    <x v="58"/>
    <x v="45"/>
    <x v="3"/>
    <n v="1"/>
    <s v=" Plants less than 3 m apart"/>
  </r>
  <r>
    <x v="58"/>
    <x v="45"/>
    <x v="4"/>
    <n v="1"/>
    <s v=" Plants less than 3 m apart"/>
  </r>
  <r>
    <x v="59"/>
    <x v="46"/>
    <x v="0"/>
    <n v="1"/>
    <s v="All accessible plants had lost topmost leaves; took leaf sample from highest leaf. Remaining leaves very yellow "/>
  </r>
  <r>
    <x v="59"/>
    <x v="46"/>
    <x v="1"/>
    <n v="1"/>
    <s v="All accessible plants had lost topmost leaves; took leaf sample from highest leaf. Remaining leaves very yellow "/>
  </r>
  <r>
    <x v="59"/>
    <x v="46"/>
    <x v="2"/>
    <n v="1"/>
    <s v="All accessible plants had lost topmost leaves; took leaf sample from highest leaf. Remaining leaves very yellow "/>
  </r>
  <r>
    <x v="59"/>
    <x v="46"/>
    <x v="3"/>
    <n v="1"/>
    <s v="All accessible plants had lost topmost leaves; took leaf sample from highest leaf. Remaining leaves very yellow "/>
  </r>
  <r>
    <x v="59"/>
    <x v="46"/>
    <x v="4"/>
    <n v="1"/>
    <s v="All accessible plants had lost topmost leaves; took leaf sample from highest leaf. Remaining leaves very yellow "/>
  </r>
  <r>
    <x v="60"/>
    <x v="47"/>
    <x v="0"/>
    <n v="0"/>
    <s v="Couldn't find plant; didn't visit site originally so maybe just missed it"/>
  </r>
  <r>
    <x v="61"/>
    <x v="48"/>
    <x v="0"/>
    <n v="1"/>
    <s v="Some pods not ripe (but seed collected was red). Plants quite closely clustered, tried to take from plants furthest apart from each other. ~1-2m apart"/>
  </r>
  <r>
    <x v="61"/>
    <x v="48"/>
    <x v="1"/>
    <n v="1"/>
    <s v="Some pods not ripe (but seed collected was red). Plants quite closely clustered, tried to take from plants furthest apart from each other. ~1-2m apart"/>
  </r>
  <r>
    <x v="61"/>
    <x v="48"/>
    <x v="2"/>
    <n v="1"/>
    <s v="Some pods not ripe (but seed collected was red). Plants quite closely clustered, tried to take from plants furthest apart from each other. ~1-2m apart"/>
  </r>
  <r>
    <x v="61"/>
    <x v="48"/>
    <x v="3"/>
    <n v="1"/>
    <s v="Some pods not ripe (but seed collected was red). Plants quite closely clustered, tried to take from plants furthest apart from each other. ~1-2m apart"/>
  </r>
  <r>
    <x v="61"/>
    <x v="48"/>
    <x v="4"/>
    <n v="1"/>
    <s v="Some pods not ripe (but seed collected was red). Plants quite closely clustered, tried to take from plants furthest apart from each other. ~1-2m apart"/>
  </r>
  <r>
    <x v="62"/>
    <x v="49"/>
    <x v="0"/>
    <n v="0"/>
    <s v="Couldn't find site; was a site I didn't see originally, so likely just missed it. Might want to revisit if want more tissue/seed."/>
  </r>
  <r>
    <x v="62"/>
    <x v="49"/>
    <x v="1"/>
    <n v="0"/>
    <s v="Couldn't find site; was a site I didn't see originally, so likely just missed it. Might want to revisit if want more tissue/seed."/>
  </r>
  <r>
    <x v="62"/>
    <x v="49"/>
    <x v="2"/>
    <n v="0"/>
    <s v="Couldn't find site; was a site I didn't see originally, so likely just missed it. Might want to revisit if want more tissue/seed."/>
  </r>
  <r>
    <x v="62"/>
    <x v="49"/>
    <x v="3"/>
    <n v="0"/>
    <s v="Couldn't find site; was a site I didn't see originally, so likely just missed it. Might want to revisit if want more tissue/seed."/>
  </r>
  <r>
    <x v="62"/>
    <x v="49"/>
    <x v="4"/>
    <n v="0"/>
    <s v="Couldn't find site; was a site I didn't see originally, so likely just missed it. Might want to revisit if want more tissue/seed."/>
  </r>
  <r>
    <x v="63"/>
    <x v="50"/>
    <x v="0"/>
    <n v="1"/>
    <s v="&lt;3 m between plants"/>
  </r>
  <r>
    <x v="63"/>
    <x v="50"/>
    <x v="1"/>
    <n v="1"/>
    <s v="&lt;3 m between plants"/>
  </r>
  <r>
    <x v="63"/>
    <x v="50"/>
    <x v="2"/>
    <n v="1"/>
    <s v="&lt;3 m between plants"/>
  </r>
  <r>
    <x v="63"/>
    <x v="50"/>
    <x v="3"/>
    <n v="1"/>
    <s v="&lt;3 m between plants"/>
  </r>
  <r>
    <x v="63"/>
    <x v="50"/>
    <x v="4"/>
    <n v="1"/>
    <s v="&lt;3 m between plants"/>
  </r>
  <r>
    <x v="64"/>
    <x v="51"/>
    <x v="0"/>
    <n v="0"/>
    <s v="Plants removed from site (garden)"/>
  </r>
  <r>
    <x v="64"/>
    <x v="51"/>
    <x v="1"/>
    <n v="0"/>
    <s v="Plants removed from site (garden)"/>
  </r>
  <r>
    <x v="65"/>
    <x v="52"/>
    <x v="0"/>
    <n v="0"/>
    <s v="All young plants; no plants with pods/peduncles. Return if we need more leaf tissue"/>
  </r>
  <r>
    <x v="65"/>
    <x v="52"/>
    <x v="1"/>
    <n v="0"/>
    <s v="All young plants; no plants with pods/peduncles. Return if we need more leaf tissue"/>
  </r>
  <r>
    <x v="65"/>
    <x v="52"/>
    <x v="2"/>
    <n v="0"/>
    <s v="All young plants; no plants with pods/peduncles. Return if we need more leaf tissue"/>
  </r>
  <r>
    <x v="65"/>
    <x v="52"/>
    <x v="3"/>
    <n v="0"/>
    <s v="All young plants; no plants with pods/peduncles. Return if we need more leaf tissue"/>
  </r>
  <r>
    <x v="65"/>
    <x v="52"/>
    <x v="4"/>
    <n v="0"/>
    <s v="All young plants; no plants with pods/peduncles. Return if we need more leaf tissue"/>
  </r>
  <r>
    <x v="66"/>
    <x v="53"/>
    <x v="0"/>
    <n v="0"/>
    <s v="All young plants; no plants with pods/peduncles. Return if we need more leaf tissue"/>
  </r>
  <r>
    <x v="66"/>
    <x v="53"/>
    <x v="1"/>
    <n v="0"/>
    <s v="All young plants; no plants with pods/peduncles. Return if we need more leaf tissue"/>
  </r>
  <r>
    <x v="66"/>
    <x v="53"/>
    <x v="2"/>
    <n v="0"/>
    <s v="All young plants; no plants with pods/peduncles. Return if we need more leaf tissue"/>
  </r>
  <r>
    <x v="66"/>
    <x v="53"/>
    <x v="3"/>
    <n v="0"/>
    <s v="All young plants; no plants with pods/peduncles. Return if we need more leaf tissue"/>
  </r>
  <r>
    <x v="66"/>
    <x v="53"/>
    <x v="4"/>
    <n v="0"/>
    <s v="All young plants; no plants with pods/peduncles. Return if we need more leaf tissue"/>
  </r>
  <r>
    <x v="67"/>
    <x v="54"/>
    <x v="0"/>
    <n v="0"/>
    <s v="All young plants; no plants with pods/peduncles. Return if we need more leaf tissue"/>
  </r>
  <r>
    <x v="67"/>
    <x v="54"/>
    <x v="1"/>
    <n v="0"/>
    <s v="All young plants; no plants with pods/peduncles. Return if we need more leaf tissue"/>
  </r>
  <r>
    <x v="67"/>
    <x v="54"/>
    <x v="2"/>
    <n v="0"/>
    <s v="All young plants; no plants with pods/peduncles. Return if we need more leaf tissue"/>
  </r>
  <r>
    <x v="67"/>
    <x v="54"/>
    <x v="3"/>
    <n v="0"/>
    <s v="All young plants; no plants with pods/peduncles. Return if we need more leaf tissue"/>
  </r>
  <r>
    <x v="67"/>
    <x v="54"/>
    <x v="4"/>
    <n v="0"/>
    <s v="All young plants; no plants with pods/peduncles. Return if we need more leaf tissue"/>
  </r>
  <r>
    <x v="68"/>
    <x v="55"/>
    <x v="0"/>
    <n v="1"/>
    <s v="&lt;3 m between plants. Site is being developed and was recently mowed. No 5th plant with pods/peduncles. Return if we need more leaf tissue"/>
  </r>
  <r>
    <x v="68"/>
    <x v="55"/>
    <x v="1"/>
    <n v="1"/>
    <s v="&lt;3 m between plants. Site is being developed and was recently mowed. No 5th plant with pods/peduncles. Return if we need more leaf tissue"/>
  </r>
  <r>
    <x v="68"/>
    <x v="55"/>
    <x v="2"/>
    <n v="1"/>
    <s v="&lt;3 m between plants. Site is being developed and was recently mowed. No 5th plant with pods/peduncles. Return if we need more leaf tissue"/>
  </r>
  <r>
    <x v="68"/>
    <x v="55"/>
    <x v="3"/>
    <n v="1"/>
    <s v="&lt;3 m between plants. Site is being developed and was recently mowed. No 5th plant with pods/peduncles. Return if we need more leaf tissue"/>
  </r>
  <r>
    <x v="68"/>
    <x v="55"/>
    <x v="4"/>
    <n v="0"/>
    <s v="&lt;3 m between plants. Site is being developed and was recently mowed. No 5th plant with pods/peduncles. Return if we need more leaf tissue"/>
  </r>
  <r>
    <x v="69"/>
    <x v="56"/>
    <x v="0"/>
    <n v="1"/>
    <s v="&gt;3 m between plants"/>
  </r>
  <r>
    <x v="69"/>
    <x v="56"/>
    <x v="1"/>
    <n v="1"/>
    <s v="&gt;3 m between plants"/>
  </r>
  <r>
    <x v="69"/>
    <x v="56"/>
    <x v="2"/>
    <n v="1"/>
    <s v="&gt;3 m between plants"/>
  </r>
  <r>
    <x v="69"/>
    <x v="56"/>
    <x v="3"/>
    <n v="1"/>
    <s v="&gt;3 m between plants"/>
  </r>
  <r>
    <x v="69"/>
    <x v="56"/>
    <x v="4"/>
    <n v="1"/>
    <s v="&gt;3 m between plants"/>
  </r>
  <r>
    <x v="70"/>
    <x v="57"/>
    <x v="0"/>
    <n v="0"/>
    <s v="All young plants; no plants with pods/peduncles. Return if we need more leaf tissue"/>
  </r>
  <r>
    <x v="70"/>
    <x v="57"/>
    <x v="1"/>
    <n v="0"/>
    <s v="All young plants; no plants with pods/peduncles. Return if we need more leaf tissue"/>
  </r>
  <r>
    <x v="70"/>
    <x v="57"/>
    <x v="2"/>
    <n v="0"/>
    <s v="All young plants; no plants with pods/peduncles. Return if we need more leaf tissue"/>
  </r>
  <r>
    <x v="70"/>
    <x v="57"/>
    <x v="3"/>
    <n v="0"/>
    <s v="All young plants; no plants with pods/peduncles. Return if we need more leaf tissue"/>
  </r>
  <r>
    <x v="70"/>
    <x v="57"/>
    <x v="4"/>
    <n v="0"/>
    <s v="All young plants; no plants with pods/peduncles. Return if we need more leaf tissue"/>
  </r>
  <r>
    <x v="71"/>
    <x v="58"/>
    <x v="0"/>
    <n v="1"/>
    <s v="Most people not home; return to house #55 to collect material from garden. One pod collected from #65 because owner was friendly the first time but since they weren't home, we didn't do any more collection. Return if we need more leaf tissue"/>
  </r>
  <r>
    <x v="71"/>
    <x v="58"/>
    <x v="1"/>
    <n v="0"/>
    <s v="Most people not home; return to house #55 to collect material from garden. One pod collected from #65 because owner was friendly the first time but since they weren't home, we didn't do any more collection. Return if we need more leaf tissue"/>
  </r>
  <r>
    <x v="71"/>
    <x v="58"/>
    <x v="2"/>
    <n v="0"/>
    <s v="Most people not home; return to house #55 to collect material from garden. One pod collected from #65 because owner was friendly the first time but since they weren't home, we didn't do any more collection. Return if we need more leaf tissue"/>
  </r>
  <r>
    <x v="71"/>
    <x v="57"/>
    <x v="3"/>
    <n v="0"/>
    <s v="Most people not home; return to house #55 to collect material from garden. One pod collected from #65 because owner was friendly the first time but since they weren't home, we didn't do any more collection. Return if we need more leaf tissue"/>
  </r>
  <r>
    <x v="71"/>
    <x v="57"/>
    <x v="4"/>
    <n v="0"/>
    <s v="Most people not home; return to house #55 to collect material from garden. One pod collected from #65 because owner was friendly the first time but since they weren't home, we didn't do any more collection. Return if we need more leaf tissue"/>
  </r>
  <r>
    <x v="72"/>
    <x v="58"/>
    <x v="0"/>
    <n v="0"/>
    <s v="None of the gardens had milkweed; might have missed it"/>
  </r>
  <r>
    <x v="72"/>
    <x v="58"/>
    <x v="1"/>
    <n v="0"/>
    <s v="None of the gardens had milkweed; might have missed it"/>
  </r>
  <r>
    <x v="72"/>
    <x v="58"/>
    <x v="2"/>
    <n v="0"/>
    <s v="None of the gardens had milkweed; might have missed it"/>
  </r>
  <r>
    <x v="72"/>
    <x v="58"/>
    <x v="3"/>
    <n v="0"/>
    <s v="None of the gardens had milkweed; might have missed it"/>
  </r>
  <r>
    <x v="72"/>
    <x v="58"/>
    <x v="4"/>
    <n v="0"/>
    <s v="None of the gardens had milkweed; might have missed it"/>
  </r>
  <r>
    <x v="73"/>
    <x v="59"/>
    <x v="0"/>
    <n v="1"/>
    <m/>
  </r>
  <r>
    <x v="73"/>
    <x v="59"/>
    <x v="1"/>
    <n v="1"/>
    <m/>
  </r>
  <r>
    <x v="73"/>
    <x v="59"/>
    <x v="2"/>
    <n v="1"/>
    <m/>
  </r>
  <r>
    <x v="73"/>
    <x v="59"/>
    <x v="3"/>
    <n v="1"/>
    <m/>
  </r>
  <r>
    <x v="73"/>
    <x v="59"/>
    <x v="4"/>
    <n v="1"/>
    <m/>
  </r>
  <r>
    <x v="74"/>
    <x v="60"/>
    <x v="0"/>
    <n v="1"/>
    <m/>
  </r>
  <r>
    <x v="74"/>
    <x v="60"/>
    <x v="1"/>
    <n v="1"/>
    <m/>
  </r>
  <r>
    <x v="74"/>
    <x v="60"/>
    <x v="2"/>
    <n v="1"/>
    <m/>
  </r>
  <r>
    <x v="74"/>
    <x v="60"/>
    <x v="3"/>
    <n v="1"/>
    <m/>
  </r>
  <r>
    <x v="74"/>
    <x v="60"/>
    <x v="4"/>
    <n v="1"/>
    <m/>
  </r>
  <r>
    <x v="75"/>
    <x v="61"/>
    <x v="0"/>
    <n v="0"/>
    <s v="No milkweed; may have been mown"/>
  </r>
  <r>
    <x v="75"/>
    <x v="61"/>
    <x v="1"/>
    <n v="0"/>
    <s v="No milkweed; may have been mown"/>
  </r>
  <r>
    <x v="75"/>
    <x v="61"/>
    <x v="2"/>
    <n v="0"/>
    <s v="No milkweed; may have been mown"/>
  </r>
  <r>
    <x v="75"/>
    <x v="61"/>
    <x v="3"/>
    <n v="0"/>
    <s v="No milkweed; may have been mown"/>
  </r>
  <r>
    <x v="75"/>
    <x v="61"/>
    <x v="4"/>
    <n v="0"/>
    <s v="No milkweed; may have been mown"/>
  </r>
  <r>
    <x v="76"/>
    <x v="62"/>
    <x v="0"/>
    <n v="1"/>
    <s v="some pods at this location already opening on their own, many very brown"/>
  </r>
  <r>
    <x v="76"/>
    <x v="62"/>
    <x v="1"/>
    <n v="1"/>
    <s v="some pods at this location already opening on their own, many very brown"/>
  </r>
  <r>
    <x v="76"/>
    <x v="62"/>
    <x v="2"/>
    <n v="1"/>
    <s v="some pods at this location already opening on their own, many very brown"/>
  </r>
  <r>
    <x v="76"/>
    <x v="62"/>
    <x v="3"/>
    <n v="1"/>
    <s v="some pods at this location already opening on their own, many very brown"/>
  </r>
  <r>
    <x v="76"/>
    <x v="62"/>
    <x v="4"/>
    <n v="1"/>
    <s v="some pods at this location already opening on their own, many very brown"/>
  </r>
  <r>
    <x v="77"/>
    <x v="63"/>
    <x v="0"/>
    <n v="0"/>
    <m/>
  </r>
  <r>
    <x v="77"/>
    <x v="63"/>
    <x v="1"/>
    <n v="0"/>
    <m/>
  </r>
  <r>
    <x v="78"/>
    <x v="64"/>
    <x v="0"/>
    <n v="0"/>
    <s v="No milkweed seen, may have been mown?"/>
  </r>
  <r>
    <x v="78"/>
    <x v="64"/>
    <x v="1"/>
    <n v="0"/>
    <s v="No milkweed seen, may have been mown?"/>
  </r>
  <r>
    <x v="78"/>
    <x v="64"/>
    <x v="2"/>
    <n v="0"/>
    <s v="No milkweed seen, may have been mown?"/>
  </r>
  <r>
    <x v="78"/>
    <x v="64"/>
    <x v="3"/>
    <n v="0"/>
    <s v="No milkweed seen, may have been mown?"/>
  </r>
  <r>
    <x v="78"/>
    <x v="64"/>
    <x v="4"/>
    <n v="0"/>
    <s v="No milkweed seen, may have been mown?"/>
  </r>
  <r>
    <x v="79"/>
    <x v="65"/>
    <x v="0"/>
    <n v="1"/>
    <s v="First visit in early Sept nobody answered; revisited and was able to collect but forgot to measure height, count pods/peduncles"/>
  </r>
  <r>
    <x v="79"/>
    <x v="65"/>
    <x v="1"/>
    <n v="1"/>
    <s v="First visit in early Sept nobody answered; revisited and was able to collect but forgot to measure height, count pods/peduncles"/>
  </r>
  <r>
    <x v="79"/>
    <x v="65"/>
    <x v="2"/>
    <n v="1"/>
    <s v="First visit in early Sept nobody answered; revisited and was able to collect but forgot to measure height, count pods/peduncles"/>
  </r>
  <r>
    <x v="79"/>
    <x v="65"/>
    <x v="3"/>
    <n v="1"/>
    <s v="First visit in early Sept nobody answered; revisited and was able to collect but forgot to measure height, count pods/peduncles"/>
  </r>
  <r>
    <x v="79"/>
    <x v="65"/>
    <x v="4"/>
    <n v="1"/>
    <s v="First visit in early Sept nobody answered; revisited and was able to collect but forgot to measure height, count pods/peduncles"/>
  </r>
  <r>
    <x v="80"/>
    <x v="66"/>
    <x v="0"/>
    <n v="1"/>
    <m/>
  </r>
  <r>
    <x v="80"/>
    <x v="66"/>
    <x v="1"/>
    <n v="1"/>
    <m/>
  </r>
  <r>
    <x v="80"/>
    <x v="66"/>
    <x v="2"/>
    <n v="1"/>
    <m/>
  </r>
  <r>
    <x v="80"/>
    <x v="66"/>
    <x v="3"/>
    <n v="1"/>
    <m/>
  </r>
  <r>
    <x v="80"/>
    <x v="66"/>
    <x v="4"/>
    <n v="1"/>
    <m/>
  </r>
  <r>
    <x v="81"/>
    <x v="67"/>
    <x v="0"/>
    <n v="1"/>
    <s v="Only found 4 plants"/>
  </r>
  <r>
    <x v="81"/>
    <x v="67"/>
    <x v="1"/>
    <n v="1"/>
    <s v="Only found 4 plants"/>
  </r>
  <r>
    <x v="81"/>
    <x v="67"/>
    <x v="2"/>
    <n v="0"/>
    <s v="Only found 4 plants"/>
  </r>
  <r>
    <x v="81"/>
    <x v="67"/>
    <x v="3"/>
    <n v="0"/>
    <s v="Only found 4 plants"/>
  </r>
  <r>
    <x v="81"/>
    <x v="67"/>
    <x v="4"/>
    <n v="0"/>
    <m/>
  </r>
  <r>
    <x v="82"/>
    <x v="68"/>
    <x v="0"/>
    <n v="0"/>
    <s v="Nobody answered door. Milkweed still present."/>
  </r>
  <r>
    <x v="82"/>
    <x v="68"/>
    <x v="1"/>
    <n v="0"/>
    <s v="Nobody answered door. Milkweed still present."/>
  </r>
  <r>
    <x v="82"/>
    <x v="68"/>
    <x v="2"/>
    <n v="0"/>
    <s v="Nobody answered door. Milkweed still present."/>
  </r>
  <r>
    <x v="82"/>
    <x v="68"/>
    <x v="3"/>
    <n v="0"/>
    <s v="Nobody answered door. Milkweed still present."/>
  </r>
  <r>
    <x v="82"/>
    <x v="68"/>
    <x v="4"/>
    <n v="0"/>
    <s v="Nobody answered door. Milkweed still present."/>
  </r>
  <r>
    <x v="83"/>
    <x v="69"/>
    <x v="0"/>
    <n v="0"/>
    <s v="Nobody answered door. Milkweed still present."/>
  </r>
  <r>
    <x v="83"/>
    <x v="69"/>
    <x v="1"/>
    <n v="0"/>
    <s v="Nobody answered door. Milkweed still present."/>
  </r>
  <r>
    <x v="83"/>
    <x v="69"/>
    <x v="2"/>
    <n v="0"/>
    <s v="Nobody answered door. Milkweed still present."/>
  </r>
  <r>
    <x v="83"/>
    <x v="69"/>
    <x v="3"/>
    <n v="0"/>
    <s v="Nobody answered door. Milkweed still present."/>
  </r>
  <r>
    <x v="83"/>
    <x v="69"/>
    <x v="4"/>
    <n v="0"/>
    <s v="Nobody answered door. Milkweed still present."/>
  </r>
  <r>
    <x v="84"/>
    <x v="70"/>
    <x v="0"/>
    <n v="1"/>
    <m/>
  </r>
  <r>
    <x v="84"/>
    <x v="70"/>
    <x v="1"/>
    <n v="1"/>
    <m/>
  </r>
  <r>
    <x v="84"/>
    <x v="70"/>
    <x v="2"/>
    <n v="1"/>
    <m/>
  </r>
  <r>
    <x v="84"/>
    <x v="70"/>
    <x v="3"/>
    <n v="1"/>
    <s v="plants 4, 5 &lt; 3m apart"/>
  </r>
  <r>
    <x v="84"/>
    <x v="70"/>
    <x v="4"/>
    <n v="1"/>
    <s v="plants 4, 5 &lt; 3m apart"/>
  </r>
  <r>
    <x v="85"/>
    <x v="71"/>
    <x v="0"/>
    <n v="0"/>
    <s v="nobody answered, milkweed still present"/>
  </r>
  <r>
    <x v="85"/>
    <x v="71"/>
    <x v="1"/>
    <n v="0"/>
    <s v="nobody answered, milkweed still present"/>
  </r>
  <r>
    <x v="85"/>
    <x v="71"/>
    <x v="2"/>
    <n v="0"/>
    <s v="nobody answered, milkweed still present"/>
  </r>
  <r>
    <x v="85"/>
    <x v="71"/>
    <x v="3"/>
    <n v="0"/>
    <s v="nobody answered, milkweed still present"/>
  </r>
  <r>
    <x v="85"/>
    <x v="71"/>
    <x v="4"/>
    <n v="0"/>
    <s v="nobody answered, milkweed still present"/>
  </r>
  <r>
    <x v="86"/>
    <x v="72"/>
    <x v="0"/>
    <n v="0"/>
    <s v="Plants 2&amp;3, 4&amp;5 &lt; 3m apart"/>
  </r>
  <r>
    <x v="86"/>
    <x v="72"/>
    <x v="1"/>
    <n v="1"/>
    <s v="Plants 2&amp;3, 4&amp;5 &lt; 3m apart"/>
  </r>
  <r>
    <x v="86"/>
    <x v="72"/>
    <x v="2"/>
    <n v="1"/>
    <s v="Plants 2&amp;3, 4&amp;5 &lt; 3m apart"/>
  </r>
  <r>
    <x v="86"/>
    <x v="72"/>
    <x v="3"/>
    <n v="0"/>
    <s v="Plants 2&amp;3, 4&amp;5 &lt; 3m apart"/>
  </r>
  <r>
    <x v="86"/>
    <x v="72"/>
    <x v="4"/>
    <n v="0"/>
    <s v="Plants 2&amp;3, 4&amp;5 &lt; 3m apart"/>
  </r>
  <r>
    <x v="87"/>
    <x v="73"/>
    <x v="0"/>
    <n v="0"/>
    <s v="Very small plants w/o pods. No one home- did not sample."/>
  </r>
  <r>
    <x v="88"/>
    <x v="74"/>
    <x v="0"/>
    <n v="0"/>
    <s v="Very small plants w/o pods. No one home- did not sample."/>
  </r>
  <r>
    <x v="88"/>
    <x v="74"/>
    <x v="1"/>
    <n v="0"/>
    <s v="Very small plants w/o pods. No one home- did not sample."/>
  </r>
  <r>
    <x v="88"/>
    <x v="74"/>
    <x v="2"/>
    <n v="0"/>
    <s v="Very small plants w/o pods. No one home- did not sample."/>
  </r>
  <r>
    <x v="88"/>
    <x v="74"/>
    <x v="3"/>
    <n v="0"/>
    <s v="Very small plants w/o pods. No one home- did not sample."/>
  </r>
  <r>
    <x v="88"/>
    <x v="74"/>
    <x v="4"/>
    <n v="0"/>
    <s v="Very small plants w/o pods. No one home- did not sample."/>
  </r>
  <r>
    <x v="89"/>
    <x v="75"/>
    <x v="0"/>
    <n v="1"/>
    <s v="Nice homeowner. Collected material/data from 6th plant in case seeds from #3 aren't mature enough. Height:121, Pods:4, peduncles:7."/>
  </r>
  <r>
    <x v="89"/>
    <x v="75"/>
    <x v="1"/>
    <n v="1"/>
    <s v="Nice homeowner. Collected material/data from 6th plant in case seeds from #3 aren't mature enough. Height:121, Pods:4, peduncles:7."/>
  </r>
  <r>
    <x v="89"/>
    <x v="75"/>
    <x v="2"/>
    <n v="1"/>
    <s v="Nice homeowner. Collected material/data from 6th plant in case seeds from #3 aren't mature enough. Height:121, Pods:4, peduncles:7."/>
  </r>
  <r>
    <x v="89"/>
    <x v="75"/>
    <x v="3"/>
    <n v="1"/>
    <s v="Nice homeowner. Collected material/data from 6th plant in case seeds from #3 aren't mature enough. Height:121, Pods:4, peduncles:7."/>
  </r>
  <r>
    <x v="89"/>
    <x v="75"/>
    <x v="4"/>
    <n v="1"/>
    <s v="Nice homeowner. Collected material/data from 6th plant in case seeds from #3 aren't mature enough. Height:121, Pods:4, peduncles:7."/>
  </r>
  <r>
    <x v="90"/>
    <x v="76"/>
    <x v="0"/>
    <n v="0"/>
    <s v="Very small plants w/o pods. No one home- did not sample."/>
  </r>
  <r>
    <x v="90"/>
    <x v="76"/>
    <x v="1"/>
    <n v="0"/>
    <s v="Very small plants w/o pods. No one home- did not sample."/>
  </r>
  <r>
    <x v="90"/>
    <x v="76"/>
    <x v="2"/>
    <n v="0"/>
    <s v="Very small plants w/o pods. No one home- did not sample."/>
  </r>
  <r>
    <x v="90"/>
    <x v="76"/>
    <x v="3"/>
    <n v="0"/>
    <s v="Very small plants w/o pods. No one home- did not sample."/>
  </r>
  <r>
    <x v="90"/>
    <x v="76"/>
    <x v="4"/>
    <n v="0"/>
    <s v="Very small plants w/o pods. No one home- did not sample."/>
  </r>
  <r>
    <x v="91"/>
    <x v="77"/>
    <x v="0"/>
    <n v="1"/>
    <s v="&lt;3 m between plants"/>
  </r>
  <r>
    <x v="91"/>
    <x v="77"/>
    <x v="1"/>
    <n v="1"/>
    <s v="&lt;3 m between plants"/>
  </r>
  <r>
    <x v="91"/>
    <x v="77"/>
    <x v="2"/>
    <n v="1"/>
    <s v="&lt;3 m between plants"/>
  </r>
  <r>
    <x v="91"/>
    <x v="77"/>
    <x v="3"/>
    <n v="1"/>
    <s v="&lt;3 m between plants"/>
  </r>
  <r>
    <x v="91"/>
    <x v="77"/>
    <x v="4"/>
    <n v="1"/>
    <s v="&lt;3 m between plants"/>
  </r>
  <r>
    <x v="92"/>
    <x v="78"/>
    <x v="0"/>
    <n v="0"/>
    <s v="No data/material collected because no one home at 36 or 57 Lynnford Drive. There are plants with pods at both houses."/>
  </r>
  <r>
    <x v="92"/>
    <x v="78"/>
    <x v="1"/>
    <n v="0"/>
    <s v="No data/material collected because no one home at 36 or 57 Lynnford Drive. There are plants with pods at both houses."/>
  </r>
  <r>
    <x v="92"/>
    <x v="78"/>
    <x v="2"/>
    <n v="0"/>
    <s v="No data/material collected because no one home at 36 or 57 Lynnford Drive. There are plants with pods at both houses."/>
  </r>
  <r>
    <x v="92"/>
    <x v="78"/>
    <x v="3"/>
    <n v="0"/>
    <s v="No data/material collected because no one home at 36 or 57 Lynnford Drive. There are plants with pods at both houses."/>
  </r>
  <r>
    <x v="92"/>
    <x v="78"/>
    <x v="4"/>
    <n v="0"/>
    <s v="No data/material collected because no one home at 36 or 57 Lynnford Drive. There are plants with pods at both houses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1"/>
    <x v="7"/>
  </r>
  <r>
    <x v="2"/>
    <x v="8"/>
  </r>
  <r>
    <x v="3"/>
    <x v="9"/>
  </r>
  <r>
    <x v="0"/>
    <x v="10"/>
  </r>
  <r>
    <x v="0"/>
    <x v="11"/>
  </r>
  <r>
    <x v="0"/>
    <x v="12"/>
  </r>
  <r>
    <x v="4"/>
    <x v="13"/>
  </r>
  <r>
    <x v="0"/>
    <x v="14"/>
  </r>
  <r>
    <x v="1"/>
    <x v="15"/>
  </r>
  <r>
    <x v="0"/>
    <x v="16"/>
  </r>
  <r>
    <x v="0"/>
    <x v="17"/>
  </r>
  <r>
    <x v="0"/>
    <x v="18"/>
  </r>
  <r>
    <x v="0"/>
    <x v="19"/>
  </r>
  <r>
    <x v="0"/>
    <x v="20"/>
  </r>
  <r>
    <x v="3"/>
    <x v="21"/>
  </r>
  <r>
    <x v="5"/>
    <x v="22"/>
  </r>
  <r>
    <x v="3"/>
    <x v="23"/>
  </r>
  <r>
    <x v="3"/>
    <x v="24"/>
  </r>
  <r>
    <x v="2"/>
    <x v="25"/>
  </r>
  <r>
    <x v="0"/>
    <x v="26"/>
  </r>
  <r>
    <x v="4"/>
    <x v="27"/>
  </r>
  <r>
    <x v="0"/>
    <x v="28"/>
  </r>
  <r>
    <x v="0"/>
    <x v="29"/>
  </r>
  <r>
    <x v="0"/>
    <x v="30"/>
  </r>
  <r>
    <x v="5"/>
    <x v="31"/>
  </r>
  <r>
    <x v="3"/>
    <x v="32"/>
  </r>
  <r>
    <x v="3"/>
    <x v="33"/>
  </r>
  <r>
    <x v="0"/>
    <x v="34"/>
  </r>
  <r>
    <x v="0"/>
    <x v="35"/>
  </r>
  <r>
    <x v="3"/>
    <x v="36"/>
  </r>
  <r>
    <x v="3"/>
    <x v="37"/>
  </r>
  <r>
    <x v="0"/>
    <x v="38"/>
  </r>
  <r>
    <x v="0"/>
    <x v="39"/>
  </r>
  <r>
    <x v="2"/>
    <x v="40"/>
  </r>
  <r>
    <x v="2"/>
    <x v="41"/>
  </r>
  <r>
    <x v="3"/>
    <x v="42"/>
  </r>
  <r>
    <x v="3"/>
    <x v="43"/>
  </r>
  <r>
    <x v="1"/>
    <x v="44"/>
  </r>
  <r>
    <x v="0"/>
    <x v="45"/>
  </r>
  <r>
    <x v="0"/>
    <x v="46"/>
  </r>
  <r>
    <x v="3"/>
    <x v="47"/>
  </r>
  <r>
    <x v="0"/>
    <x v="48"/>
  </r>
  <r>
    <x v="3"/>
    <x v="49"/>
  </r>
  <r>
    <x v="0"/>
    <x v="50"/>
  </r>
  <r>
    <x v="3"/>
    <x v="51"/>
  </r>
  <r>
    <x v="3"/>
    <x v="52"/>
  </r>
  <r>
    <x v="3"/>
    <x v="53"/>
  </r>
  <r>
    <x v="3"/>
    <x v="54"/>
  </r>
  <r>
    <x v="4"/>
    <x v="55"/>
  </r>
  <r>
    <x v="0"/>
    <x v="56"/>
  </r>
  <r>
    <x v="3"/>
    <x v="57"/>
  </r>
  <r>
    <x v="5"/>
    <x v="58"/>
  </r>
  <r>
    <x v="0"/>
    <x v="59"/>
  </r>
  <r>
    <x v="0"/>
    <x v="60"/>
  </r>
  <r>
    <x v="3"/>
    <x v="61"/>
  </r>
  <r>
    <x v="0"/>
    <x v="62"/>
  </r>
  <r>
    <x v="3"/>
    <x v="63"/>
  </r>
  <r>
    <x v="3"/>
    <x v="64"/>
  </r>
  <r>
    <x v="0"/>
    <x v="65"/>
  </r>
  <r>
    <x v="0"/>
    <x v="66"/>
  </r>
  <r>
    <x v="2"/>
    <x v="67"/>
  </r>
  <r>
    <x v="3"/>
    <x v="68"/>
  </r>
  <r>
    <x v="3"/>
    <x v="69"/>
  </r>
  <r>
    <x v="0"/>
    <x v="70"/>
  </r>
  <r>
    <x v="3"/>
    <x v="71"/>
  </r>
  <r>
    <x v="2"/>
    <x v="72"/>
  </r>
  <r>
    <x v="3"/>
    <x v="73"/>
  </r>
  <r>
    <x v="3"/>
    <x v="74"/>
  </r>
  <r>
    <x v="0"/>
    <x v="75"/>
  </r>
  <r>
    <x v="3"/>
    <x v="76"/>
  </r>
  <r>
    <x v="0"/>
    <x v="77"/>
  </r>
  <r>
    <x v="3"/>
    <x v="7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02">
  <r>
    <x v="0"/>
    <s v="MW001"/>
    <n v="43.550556"/>
    <n v="-79.662999999999997"/>
    <x v="0"/>
  </r>
  <r>
    <x v="0"/>
    <s v="MW002"/>
    <n v="43.550224999999998"/>
    <n v="-79.654061999999996"/>
    <x v="0"/>
  </r>
  <r>
    <x v="0"/>
    <s v="MW003"/>
    <n v="43.565106"/>
    <n v="-79.671002000000001"/>
    <x v="0"/>
  </r>
  <r>
    <x v="0"/>
    <s v="MW004"/>
    <n v="43.567334000000002"/>
    <n v="-79.686385999999999"/>
    <x v="0"/>
  </r>
  <r>
    <x v="0"/>
    <s v="MW005"/>
    <n v="43.493329000000003"/>
    <n v="-79.747540999999998"/>
    <x v="1"/>
  </r>
  <r>
    <x v="0"/>
    <s v="MW006"/>
    <n v="43.438668999999997"/>
    <n v="-79.780878000000001"/>
    <x v="1"/>
  </r>
  <r>
    <x v="0"/>
    <s v="MW007"/>
    <n v="43.434493000000003"/>
    <n v="-79.904435000000007"/>
    <x v="1"/>
  </r>
  <r>
    <x v="1"/>
    <s v="MW008"/>
    <n v="43.457450999999999"/>
    <n v="-79.866815000000003"/>
    <x v="1"/>
  </r>
  <r>
    <x v="2"/>
    <s v="MW009"/>
    <n v="43.516263000000002"/>
    <n v="-79.779219999999995"/>
    <x v="1"/>
  </r>
  <r>
    <x v="3"/>
    <s v="MW010"/>
    <n v="43.525815999999999"/>
    <n v="-79.791571000000005"/>
    <x v="1"/>
  </r>
  <r>
    <x v="0"/>
    <s v="MW011"/>
    <n v="43.589593999999998"/>
    <n v="-79.638468000000003"/>
    <x v="0"/>
  </r>
  <r>
    <x v="0"/>
    <s v="MW012"/>
    <n v="43.534585"/>
    <n v="-79.645432"/>
    <x v="0"/>
  </r>
  <r>
    <x v="0"/>
    <s v="MW013"/>
    <n v="43.615383999999999"/>
    <n v="-79.570453999999998"/>
    <x v="0"/>
  </r>
  <r>
    <x v="4"/>
    <s v="MW014"/>
    <n v="43.648581"/>
    <n v="-79.521462999999997"/>
    <x v="0"/>
  </r>
  <r>
    <x v="0"/>
    <s v="MW015"/>
    <n v="43.661177000000002"/>
    <n v="-79.500382000000002"/>
    <x v="0"/>
  </r>
  <r>
    <x v="1"/>
    <s v="MW016"/>
    <n v="43.711948"/>
    <n v="-79.535893999999999"/>
    <x v="2"/>
  </r>
  <r>
    <x v="0"/>
    <s v="MW017"/>
    <n v="43.501061"/>
    <n v="-79.844566999999998"/>
    <x v="1"/>
  </r>
  <r>
    <x v="0"/>
    <s v="MW018"/>
    <n v="43.484110999999999"/>
    <n v="-79.837701999999993"/>
    <x v="1"/>
  </r>
  <r>
    <x v="0"/>
    <s v="MW019"/>
    <n v="43.414009999999998"/>
    <n v="-79.953028000000003"/>
    <x v="1"/>
  </r>
  <r>
    <x v="0"/>
    <s v="MW020"/>
    <n v="43.387611999999997"/>
    <n v="-79.959232"/>
    <x v="1"/>
  </r>
  <r>
    <x v="0"/>
    <s v="MW021"/>
    <n v="43.399222000000002"/>
    <n v="-79.930576000000002"/>
    <x v="1"/>
  </r>
  <r>
    <x v="3"/>
    <s v="MW022"/>
    <n v="43.377146000000003"/>
    <n v="-79.973860999999999"/>
    <x v="1"/>
  </r>
  <r>
    <x v="5"/>
    <s v="MW023"/>
    <n v="43.371307999999999"/>
    <n v="-79.981819000000002"/>
    <x v="1"/>
  </r>
  <r>
    <x v="3"/>
    <s v="MW024"/>
    <n v="43.363348999999999"/>
    <n v="-80.014709999999994"/>
    <x v="1"/>
  </r>
  <r>
    <x v="3"/>
    <s v="MW025"/>
    <n v="43.726773999999999"/>
    <n v="-79.432108999999997"/>
    <x v="2"/>
  </r>
  <r>
    <x v="2"/>
    <s v="MW026"/>
    <n v="43.719453000000001"/>
    <n v="-79.445162999999994"/>
    <x v="2"/>
  </r>
  <r>
    <x v="0"/>
    <s v="MW027"/>
    <n v="43.726466000000002"/>
    <n v="-79.445593000000002"/>
    <x v="2"/>
  </r>
  <r>
    <x v="4"/>
    <s v="MW028"/>
    <n v="43.713472000000003"/>
    <n v="-79.463271000000006"/>
    <x v="2"/>
  </r>
  <r>
    <x v="0"/>
    <s v="MW029"/>
    <n v="43.713583999999997"/>
    <n v="-79.475768000000002"/>
    <x v="2"/>
  </r>
  <r>
    <x v="0"/>
    <s v="MW030"/>
    <n v="43.71387"/>
    <n v="-79.505919000000006"/>
    <x v="2"/>
  </r>
  <r>
    <x v="0"/>
    <s v="MW031"/>
    <n v="43.713092000000003"/>
    <n v="-79.515598999999995"/>
    <x v="2"/>
  </r>
  <r>
    <x v="5"/>
    <s v="MW032"/>
    <n v="43.669629999999998"/>
    <n v="-79.498026999999993"/>
    <x v="0"/>
  </r>
  <r>
    <x v="3"/>
    <s v="MW033"/>
    <n v="43.358911999999997"/>
    <n v="-80.043032999999994"/>
    <x v="1"/>
  </r>
  <r>
    <x v="3"/>
    <s v="MW034"/>
    <n v="43.357422"/>
    <n v="-80.052571999999998"/>
    <x v="1"/>
  </r>
  <r>
    <x v="0"/>
    <s v="MW035"/>
    <n v="43.349550999999998"/>
    <n v="-80.098406999999995"/>
    <x v="1"/>
  </r>
  <r>
    <x v="0"/>
    <s v="MW036"/>
    <n v="43.321018000000002"/>
    <n v="-80.049312999999998"/>
    <x v="1"/>
  </r>
  <r>
    <x v="3"/>
    <s v="MW037"/>
    <n v="43.702157999999997"/>
    <n v="-79.543736999999993"/>
    <x v="2"/>
  </r>
  <r>
    <x v="3"/>
    <s v="MW038"/>
    <n v="43.701031999999998"/>
    <n v="-79.549473000000006"/>
    <x v="2"/>
  </r>
  <r>
    <x v="0"/>
    <s v="MW039"/>
    <n v="43.701431999999997"/>
    <n v="-79.562510000000003"/>
    <x v="2"/>
  </r>
  <r>
    <x v="0"/>
    <s v="MW040"/>
    <n v="43.690086000000001"/>
    <n v="-79.572325000000006"/>
    <x v="2"/>
  </r>
  <r>
    <x v="2"/>
    <s v="MW041"/>
    <n v="43.675131"/>
    <n v="-79.571574999999996"/>
    <x v="2"/>
  </r>
  <r>
    <x v="2"/>
    <s v="MW042"/>
    <n v="43.664067000000003"/>
    <n v="-79.577284000000006"/>
    <x v="2"/>
  </r>
  <r>
    <x v="3"/>
    <s v="MW043"/>
    <n v="43.322960000000002"/>
    <n v="-80.038275999999996"/>
    <x v="1"/>
  </r>
  <r>
    <x v="3"/>
    <s v="MW044"/>
    <n v="43.330041999999999"/>
    <n v="-79.995565999999997"/>
    <x v="1"/>
  </r>
  <r>
    <x v="1"/>
    <s v="MW045"/>
    <n v="43.335538"/>
    <n v="-79.962974000000003"/>
    <x v="1"/>
  </r>
  <r>
    <x v="0"/>
    <s v="MW046"/>
    <n v="43.343046000000001"/>
    <n v="-79.959704000000002"/>
    <x v="1"/>
  </r>
  <r>
    <x v="0"/>
    <s v="MW047"/>
    <n v="43.519441"/>
    <n v="-79.750471000000005"/>
    <x v="1"/>
  </r>
  <r>
    <x v="3"/>
    <s v="MW048"/>
    <n v="43.530493"/>
    <n v="-79.738193999999993"/>
    <x v="1"/>
  </r>
  <r>
    <x v="0"/>
    <s v="MW049"/>
    <n v="43.534939000000001"/>
    <n v="-79.732911999999999"/>
    <x v="0"/>
  </r>
  <r>
    <x v="3"/>
    <s v="MW050"/>
    <n v="43.535065000000003"/>
    <n v="-79.721652000000006"/>
    <x v="0"/>
  </r>
  <r>
    <x v="0"/>
    <s v="MW051"/>
    <n v="43.669676000000003"/>
    <n v="-79.422881000000004"/>
    <x v="0"/>
  </r>
  <r>
    <x v="3"/>
    <s v="MW052"/>
    <n v="43.680726"/>
    <n v="-79.411250999999993"/>
    <x v="0"/>
  </r>
  <r>
    <x v="3"/>
    <s v="MW053"/>
    <n v="43.691138000000002"/>
    <n v="-79.427942999999999"/>
    <x v="0"/>
  </r>
  <r>
    <x v="3"/>
    <s v="MW054"/>
    <n v="43.678759999999997"/>
    <n v="-79.431977000000003"/>
    <x v="0"/>
  </r>
  <r>
    <x v="3"/>
    <s v="MW055"/>
    <n v="43.674579000000001"/>
    <n v="-79.446438000000001"/>
    <x v="0"/>
  </r>
  <r>
    <x v="4"/>
    <s v="MW056"/>
    <n v="43.671067999999998"/>
    <n v="-79.452408000000005"/>
    <x v="0"/>
  </r>
  <r>
    <x v="0"/>
    <s v="MW057"/>
    <n v="43.67024"/>
    <n v="-79.462135000000004"/>
    <x v="0"/>
  </r>
  <r>
    <x v="3"/>
    <s v="MW058"/>
    <n v="43.671812000000003"/>
    <n v="-79.474258000000006"/>
    <x v="0"/>
  </r>
  <r>
    <x v="5"/>
    <s v="MW059"/>
    <n v="43.670453999999999"/>
    <n v="-79.482483999999999"/>
    <x v="0"/>
  </r>
  <r>
    <x v="0"/>
    <s v="MW060"/>
    <n v="43.654606999999999"/>
    <n v="-79.607518999999996"/>
    <x v="2"/>
  </r>
  <r>
    <x v="0"/>
    <s v="MW061"/>
    <n v="43.651476000000002"/>
    <n v="-79.617875999999995"/>
    <x v="2"/>
  </r>
  <r>
    <x v="3"/>
    <s v="MW062"/>
    <n v="43.63776"/>
    <n v="-79.635240999999994"/>
    <x v="2"/>
  </r>
  <r>
    <x v="0"/>
    <s v="MW063"/>
    <n v="43.628807000000002"/>
    <n v="-79.652009000000007"/>
    <x v="2"/>
  </r>
  <r>
    <x v="3"/>
    <s v="MW064"/>
    <n v="43.626303999999998"/>
    <n v="-79.673743000000002"/>
    <x v="2"/>
  </r>
  <r>
    <x v="3"/>
    <s v="MW065"/>
    <n v="43.618104000000002"/>
    <n v="-79.701542000000003"/>
    <x v="2"/>
  </r>
  <r>
    <x v="0"/>
    <s v="MW066"/>
    <n v="43.613475000000001"/>
    <n v="-79.705866999999998"/>
    <x v="2"/>
  </r>
  <r>
    <x v="0"/>
    <s v="MW067"/>
    <n v="43.595801999999999"/>
    <n v="-79.719547000000006"/>
    <x v="2"/>
  </r>
  <r>
    <x v="2"/>
    <s v="MW068"/>
    <n v="43.553597000000003"/>
    <n v="-79.699607999999998"/>
    <x v="0"/>
  </r>
  <r>
    <x v="3"/>
    <s v="MW069"/>
    <n v="43.571026000000003"/>
    <n v="-79.733337000000006"/>
    <x v="2"/>
  </r>
  <r>
    <x v="3"/>
    <s v="MW070"/>
    <n v="43.564655000000002"/>
    <n v="-79.720468999999994"/>
    <x v="2"/>
  </r>
  <r>
    <x v="0"/>
    <s v="MW071"/>
    <n v="43.578899999999997"/>
    <n v="-79.713397999999998"/>
    <x v="2"/>
  </r>
  <r>
    <x v="3"/>
    <s v="MW072"/>
    <n v="43.554563999999999"/>
    <n v="-79.756833999999998"/>
    <x v="2"/>
  </r>
  <r>
    <x v="2"/>
    <s v="MW073"/>
    <n v="43.568720999999996"/>
    <n v="-79.651831999999999"/>
    <x v="0"/>
  </r>
  <r>
    <x v="3"/>
    <s v="MW074"/>
    <n v="43.573690999999997"/>
    <n v="-79.636480000000006"/>
    <x v="0"/>
  </r>
  <r>
    <x v="3"/>
    <s v="MW075"/>
    <n v="43.579335"/>
    <n v="-79.630016999999995"/>
    <x v="0"/>
  </r>
  <r>
    <x v="0"/>
    <s v="MW076"/>
    <n v="43.589965999999997"/>
    <n v="-79.618300000000005"/>
    <x v="0"/>
  </r>
  <r>
    <x v="3"/>
    <s v="MW077"/>
    <n v="43.591194000000002"/>
    <n v="-79.608405000000005"/>
    <x v="0"/>
  </r>
  <r>
    <x v="0"/>
    <s v="MW078"/>
    <n v="43.601609000000003"/>
    <n v="-79.583684000000005"/>
    <x v="0"/>
  </r>
  <r>
    <x v="3"/>
    <s v="MW079"/>
    <n v="43.633828999999999"/>
    <n v="-79.553118999999995"/>
    <x v="0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  <r>
    <x v="6"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ods per Patch">
  <location ref="T5:U12" firstHeaderRow="1" firstDataRow="1" firstDataCol="1"/>
  <pivotFields count="2">
    <pivotField axis="axisRow" dataField="1" numFmtId="2" showAll="0">
      <items count="7">
        <item x="3"/>
        <item x="5"/>
        <item x="2"/>
        <item x="1"/>
        <item x="4"/>
        <item x="0"/>
        <item t="default"/>
      </items>
    </pivotField>
    <pivotField showAl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ods Collected Per Patch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84" firstHeaderRow="1" firstDataRow="2" firstDataCol="1"/>
  <pivotFields count="5">
    <pivotField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axis="axisRow" showAll="0">
      <items count="8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t="default" sd="0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</pivotFields>
  <rowFields count="1">
    <field x="1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eeds_coll_binar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10:J26" firstHeaderRow="1" firstDataRow="1" firstDataCol="1"/>
  <pivotFields count="5">
    <pivotField axis="axisRow" dataField="1" showAll="0">
      <items count="8">
        <item h="1" x="3"/>
        <item x="5"/>
        <item x="2"/>
        <item x="1"/>
        <item x="4"/>
        <item x="0"/>
        <item x="6"/>
        <item t="default"/>
      </items>
    </pivotField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</pivotFields>
  <rowFields count="2">
    <field x="4"/>
    <field x="0"/>
  </rowFields>
  <rowItems count="16">
    <i>
      <x/>
    </i>
    <i r="1">
      <x v="2"/>
    </i>
    <i r="1">
      <x v="3"/>
    </i>
    <i r="1">
      <x v="4"/>
    </i>
    <i r="1">
      <x v="5"/>
    </i>
    <i>
      <x v="1"/>
    </i>
    <i r="1">
      <x v="1"/>
    </i>
    <i r="1">
      <x v="2"/>
    </i>
    <i r="1">
      <x v="3"/>
    </i>
    <i r="1">
      <x v="5"/>
    </i>
    <i>
      <x v="2"/>
    </i>
    <i r="1">
      <x v="1"/>
    </i>
    <i r="1">
      <x v="2"/>
    </i>
    <i r="1">
      <x v="4"/>
    </i>
    <i r="1">
      <x v="5"/>
    </i>
    <i t="grand">
      <x/>
    </i>
  </rowItems>
  <colItems count="1">
    <i/>
  </colItems>
  <dataFields count="1">
    <dataField name="Count of Pods Collected Per Patch" fld="0" subtotal="count" baseField="4" baseItem="0"/>
  </dataFields>
  <formats count="2">
    <format dxfId="1">
      <pivotArea collapsedLevelsAreSubtotals="1" fieldPosition="0">
        <references count="2">
          <reference field="0" count="1">
            <x v="5"/>
          </reference>
          <reference field="4" count="1" selected="0">
            <x v="2"/>
          </reference>
        </references>
      </pivotArea>
    </format>
    <format dxfId="0">
      <pivotArea collapsedLevelsAreSubtotals="1" fieldPosition="0">
        <references count="1">
          <reference field="4" count="1"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DBDDA3-20B1-40A8-A9D2-143762FB42CB}" name="Table1" displayName="Table1" ref="A1:E14" totalsRowShown="0">
  <autoFilter ref="A1:E14" xr:uid="{781F8072-5CC3-4E84-82AC-5A15DF4FCEC3}"/>
  <tableColumns count="5">
    <tableColumn id="1" xr3:uid="{E067BB87-9D23-498E-AE19-C7A850486783}" name="Pods Collected Per Patch"/>
    <tableColumn id="2" xr3:uid="{C3DB5A3B-920B-4228-B6DC-39A7C4A0F227}" name="Patch"/>
    <tableColumn id="3" xr3:uid="{43824559-8C90-4C0F-8F44-0580844A120C}" name="Latitude"/>
    <tableColumn id="4" xr3:uid="{7FAD9E3A-F323-4198-807D-B63B77C6D941}" name="Longitude"/>
    <tableColumn id="5" xr3:uid="{976E7E58-1D4D-472B-816D-E0180A85FEC1}" name="Associated with north (urb), south (urb), or rural part of transec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07D5F-03B2-4FF8-AA3B-6B46E6C43773}" name="Table2" displayName="Table2" ref="A1:E14" totalsRowShown="0">
  <autoFilter ref="A1:E14" xr:uid="{42B87723-A7CC-4FE0-BCBC-4F19CD109AAF}"/>
  <tableColumns count="5">
    <tableColumn id="1" xr3:uid="{CCB65D16-24F0-43CE-B50B-1A4D5135BEED}" name="Pods Collected Per Patch"/>
    <tableColumn id="2" xr3:uid="{BFB6A5FA-2FCD-4B20-A603-25F2301A3D9F}" name="Patch"/>
    <tableColumn id="3" xr3:uid="{0DF792CD-19A7-4CD5-8ECF-A700567E602A}" name="Latitude"/>
    <tableColumn id="4" xr3:uid="{80B2A126-4076-41AC-BC89-2F9525B54D18}" name="Longitude"/>
    <tableColumn id="5" xr3:uid="{64E5E1D4-C686-42F3-8699-B562E0EE21F4}" name="Associated with north (urb), south (urb), or rural part of transe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1" dT="2019-03-30T23:31:03.97" personId="{929A5AC0-0E97-49CA-BDF6-B5C5F693AB1B}" id="{7506A526-7946-4F58-8F45-E5A346A20571}">
    <text>actually 20</text>
  </threadedComment>
  <threadedComment ref="J25" dT="2019-03-30T23:28:56.06" personId="{929A5AC0-0E97-49CA-BDF6-B5C5F693AB1B}" id="{C70CCA60-C7FE-4021-B4CF-64483C4FAB2C}">
    <text>actually 14</text>
  </threadedComment>
  <threadedComment ref="K25" dT="2019-03-30T23:31:18.78" personId="{929A5AC0-0E97-49CA-BDF6-B5C5F693AB1B}" id="{E4BDD624-9738-48C8-93C5-C0C9BADA4CDC}">
    <text>actually 66</text>
  </threadedComment>
  <threadedComment ref="K27" dT="2019-03-30T23:31:26.10" personId="{929A5AC0-0E97-49CA-BDF6-B5C5F693AB1B}" id="{46726358-80D1-4DF4-B304-4D43F762BDF7}">
    <text>actually 222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84"/>
  <sheetViews>
    <sheetView topLeftCell="A58" workbookViewId="0">
      <selection activeCell="P23" sqref="P23"/>
    </sheetView>
  </sheetViews>
  <sheetFormatPr defaultRowHeight="14.4" x14ac:dyDescent="0.3"/>
  <cols>
    <col min="1" max="1" width="22.88671875" bestFit="1" customWidth="1"/>
    <col min="2" max="2" width="15.5546875" bestFit="1" customWidth="1"/>
    <col min="3" max="6" width="3" bestFit="1" customWidth="1"/>
    <col min="7" max="7" width="10.77734375" bestFit="1" customWidth="1"/>
    <col min="9" max="9" width="20" style="4" bestFit="1" customWidth="1"/>
    <col min="15" max="15" width="10.77734375" style="3" bestFit="1" customWidth="1"/>
    <col min="16" max="16" width="20" bestFit="1" customWidth="1"/>
    <col min="18" max="18" width="22.109375" bestFit="1" customWidth="1"/>
    <col min="19" max="19" width="20" bestFit="1" customWidth="1"/>
    <col min="20" max="20" width="15.88671875" bestFit="1" customWidth="1"/>
    <col min="21" max="21" width="30.109375" bestFit="1" customWidth="1"/>
    <col min="22" max="99" width="7.5546875" bestFit="1" customWidth="1"/>
    <col min="100" max="100" width="10.77734375" bestFit="1" customWidth="1"/>
  </cols>
  <sheetData>
    <row r="3" spans="1:22" x14ac:dyDescent="0.3">
      <c r="A3" s="1" t="s">
        <v>253</v>
      </c>
      <c r="B3" s="1" t="s">
        <v>250</v>
      </c>
    </row>
    <row r="4" spans="1:22" x14ac:dyDescent="0.3">
      <c r="A4" s="1" t="s">
        <v>251</v>
      </c>
      <c r="B4">
        <v>1</v>
      </c>
      <c r="C4">
        <v>2</v>
      </c>
      <c r="D4">
        <v>3</v>
      </c>
      <c r="E4">
        <v>4</v>
      </c>
      <c r="F4">
        <v>5</v>
      </c>
      <c r="G4" t="s">
        <v>252</v>
      </c>
      <c r="I4" s="5" t="s">
        <v>259</v>
      </c>
      <c r="J4" s="3" t="s">
        <v>254</v>
      </c>
      <c r="K4" s="3" t="s">
        <v>255</v>
      </c>
      <c r="L4" s="3" t="s">
        <v>256</v>
      </c>
      <c r="M4" s="3" t="s">
        <v>257</v>
      </c>
      <c r="N4" s="3" t="s">
        <v>258</v>
      </c>
      <c r="O4" s="3" t="s">
        <v>252</v>
      </c>
      <c r="P4" s="5"/>
      <c r="R4" s="3" t="s">
        <v>260</v>
      </c>
      <c r="S4" s="5" t="s">
        <v>261</v>
      </c>
    </row>
    <row r="5" spans="1:22" x14ac:dyDescent="0.3">
      <c r="A5" s="2" t="s">
        <v>7</v>
      </c>
      <c r="B5">
        <v>1</v>
      </c>
      <c r="C5">
        <v>1</v>
      </c>
      <c r="D5">
        <v>1</v>
      </c>
      <c r="E5">
        <v>1</v>
      </c>
      <c r="F5">
        <v>1</v>
      </c>
      <c r="G5">
        <v>5</v>
      </c>
      <c r="I5" s="4" t="s">
        <v>7</v>
      </c>
      <c r="J5">
        <v>1</v>
      </c>
      <c r="K5">
        <v>1</v>
      </c>
      <c r="L5">
        <v>1</v>
      </c>
      <c r="M5">
        <v>1</v>
      </c>
      <c r="N5">
        <v>1</v>
      </c>
      <c r="O5" s="6">
        <v>5</v>
      </c>
      <c r="P5" s="4"/>
      <c r="R5" s="6">
        <v>5</v>
      </c>
      <c r="S5" s="4" t="s">
        <v>7</v>
      </c>
      <c r="T5" s="1" t="s">
        <v>262</v>
      </c>
      <c r="U5" t="s">
        <v>263</v>
      </c>
    </row>
    <row r="6" spans="1:22" x14ac:dyDescent="0.3">
      <c r="A6" s="2" t="s">
        <v>12</v>
      </c>
      <c r="B6">
        <v>1</v>
      </c>
      <c r="C6">
        <v>1</v>
      </c>
      <c r="D6">
        <v>1</v>
      </c>
      <c r="E6">
        <v>1</v>
      </c>
      <c r="F6">
        <v>1</v>
      </c>
      <c r="G6">
        <v>5</v>
      </c>
      <c r="I6" s="4" t="s">
        <v>12</v>
      </c>
      <c r="J6">
        <v>1</v>
      </c>
      <c r="K6">
        <v>1</v>
      </c>
      <c r="L6">
        <v>1</v>
      </c>
      <c r="M6">
        <v>1</v>
      </c>
      <c r="N6">
        <v>1</v>
      </c>
      <c r="O6" s="6">
        <v>5</v>
      </c>
      <c r="P6" s="4"/>
      <c r="R6" s="6">
        <v>5</v>
      </c>
      <c r="S6" s="4" t="s">
        <v>12</v>
      </c>
      <c r="T6" s="7">
        <v>0</v>
      </c>
      <c r="U6">
        <v>27</v>
      </c>
    </row>
    <row r="7" spans="1:22" x14ac:dyDescent="0.3">
      <c r="A7" s="2" t="s">
        <v>14</v>
      </c>
      <c r="B7">
        <v>1</v>
      </c>
      <c r="C7">
        <v>1</v>
      </c>
      <c r="D7">
        <v>1</v>
      </c>
      <c r="E7">
        <v>1</v>
      </c>
      <c r="F7">
        <v>1</v>
      </c>
      <c r="G7">
        <v>5</v>
      </c>
      <c r="I7" s="4" t="s">
        <v>14</v>
      </c>
      <c r="J7">
        <v>1</v>
      </c>
      <c r="K7">
        <v>1</v>
      </c>
      <c r="L7">
        <v>1</v>
      </c>
      <c r="M7">
        <v>1</v>
      </c>
      <c r="N7">
        <v>1</v>
      </c>
      <c r="O7" s="6">
        <v>5</v>
      </c>
      <c r="P7" s="4"/>
      <c r="R7" s="6">
        <v>5</v>
      </c>
      <c r="S7" s="4" t="s">
        <v>14</v>
      </c>
      <c r="T7" s="7">
        <v>1</v>
      </c>
      <c r="U7">
        <v>3</v>
      </c>
    </row>
    <row r="8" spans="1:22" x14ac:dyDescent="0.3">
      <c r="A8" s="2" t="s">
        <v>18</v>
      </c>
      <c r="B8">
        <v>5</v>
      </c>
      <c r="C8">
        <v>5</v>
      </c>
      <c r="D8">
        <v>4</v>
      </c>
      <c r="E8">
        <v>4</v>
      </c>
      <c r="F8">
        <v>4</v>
      </c>
      <c r="G8">
        <v>22</v>
      </c>
      <c r="I8" s="4" t="s">
        <v>18</v>
      </c>
      <c r="J8">
        <v>5</v>
      </c>
      <c r="K8">
        <v>5</v>
      </c>
      <c r="L8">
        <v>4</v>
      </c>
      <c r="M8">
        <v>4</v>
      </c>
      <c r="N8">
        <v>4</v>
      </c>
      <c r="O8" s="6">
        <v>5</v>
      </c>
      <c r="P8" s="4"/>
      <c r="R8" s="6">
        <v>5</v>
      </c>
      <c r="S8" s="4" t="s">
        <v>18</v>
      </c>
      <c r="T8" s="7">
        <v>2</v>
      </c>
      <c r="U8">
        <v>6</v>
      </c>
    </row>
    <row r="9" spans="1:22" x14ac:dyDescent="0.3">
      <c r="A9" s="2" t="s">
        <v>29</v>
      </c>
      <c r="B9">
        <v>3</v>
      </c>
      <c r="C9">
        <v>2</v>
      </c>
      <c r="D9">
        <v>0</v>
      </c>
      <c r="E9">
        <v>0</v>
      </c>
      <c r="F9">
        <v>0</v>
      </c>
      <c r="G9">
        <v>5</v>
      </c>
      <c r="I9" s="4" t="s">
        <v>29</v>
      </c>
      <c r="J9">
        <v>3</v>
      </c>
      <c r="K9">
        <v>2</v>
      </c>
      <c r="L9">
        <v>0</v>
      </c>
      <c r="M9">
        <v>0</v>
      </c>
      <c r="N9">
        <v>0</v>
      </c>
      <c r="O9" s="6">
        <v>5</v>
      </c>
      <c r="P9" s="4"/>
      <c r="R9" s="6">
        <v>5</v>
      </c>
      <c r="S9" s="4" t="s">
        <v>29</v>
      </c>
      <c r="T9" s="7">
        <v>3</v>
      </c>
      <c r="U9">
        <v>3</v>
      </c>
    </row>
    <row r="10" spans="1:22" x14ac:dyDescent="0.3">
      <c r="A10" s="2" t="s">
        <v>36</v>
      </c>
      <c r="B10">
        <v>3</v>
      </c>
      <c r="C10">
        <v>2</v>
      </c>
      <c r="D10">
        <v>0</v>
      </c>
      <c r="E10">
        <v>0</v>
      </c>
      <c r="F10">
        <v>0</v>
      </c>
      <c r="G10">
        <v>5</v>
      </c>
      <c r="I10" s="4" t="s">
        <v>36</v>
      </c>
      <c r="J10">
        <v>3</v>
      </c>
      <c r="K10">
        <v>2</v>
      </c>
      <c r="L10">
        <v>0</v>
      </c>
      <c r="M10">
        <v>0</v>
      </c>
      <c r="N10">
        <v>0</v>
      </c>
      <c r="O10" s="6">
        <v>5</v>
      </c>
      <c r="P10" s="4"/>
      <c r="R10" s="6">
        <v>5</v>
      </c>
      <c r="S10" s="4" t="s">
        <v>36</v>
      </c>
      <c r="T10" s="7">
        <v>4</v>
      </c>
      <c r="U10">
        <v>3</v>
      </c>
    </row>
    <row r="11" spans="1:22" x14ac:dyDescent="0.3">
      <c r="A11" s="2" t="s">
        <v>41</v>
      </c>
      <c r="B11">
        <v>2</v>
      </c>
      <c r="C11">
        <v>2</v>
      </c>
      <c r="D11">
        <v>1</v>
      </c>
      <c r="E11">
        <v>0</v>
      </c>
      <c r="F11">
        <v>0</v>
      </c>
      <c r="G11">
        <v>5</v>
      </c>
      <c r="I11" s="4" t="s">
        <v>41</v>
      </c>
      <c r="J11">
        <v>2</v>
      </c>
      <c r="K11">
        <v>2</v>
      </c>
      <c r="L11">
        <v>1</v>
      </c>
      <c r="M11">
        <v>0</v>
      </c>
      <c r="N11">
        <v>0</v>
      </c>
      <c r="O11" s="6">
        <v>5</v>
      </c>
      <c r="P11" s="4"/>
      <c r="R11" s="6">
        <v>5</v>
      </c>
      <c r="S11" s="4" t="s">
        <v>41</v>
      </c>
      <c r="T11" s="7">
        <v>5</v>
      </c>
      <c r="U11">
        <v>37</v>
      </c>
    </row>
    <row r="12" spans="1:22" x14ac:dyDescent="0.3">
      <c r="A12" s="2" t="s">
        <v>47</v>
      </c>
      <c r="B12">
        <v>1</v>
      </c>
      <c r="C12">
        <v>1</v>
      </c>
      <c r="D12">
        <v>1</v>
      </c>
      <c r="E12">
        <v>0</v>
      </c>
      <c r="F12">
        <v>0</v>
      </c>
      <c r="G12">
        <v>3</v>
      </c>
      <c r="I12" s="4" t="s">
        <v>47</v>
      </c>
      <c r="J12">
        <v>1</v>
      </c>
      <c r="K12">
        <v>1</v>
      </c>
      <c r="L12">
        <v>1</v>
      </c>
      <c r="M12">
        <v>0</v>
      </c>
      <c r="N12">
        <v>0</v>
      </c>
      <c r="O12" s="6">
        <v>3</v>
      </c>
      <c r="P12" s="4"/>
      <c r="R12" s="6">
        <v>3</v>
      </c>
      <c r="S12" s="4" t="s">
        <v>47</v>
      </c>
      <c r="T12" s="7" t="s">
        <v>252</v>
      </c>
      <c r="U12">
        <v>79</v>
      </c>
      <c r="V12">
        <f>79-27</f>
        <v>52</v>
      </c>
    </row>
    <row r="13" spans="1:22" x14ac:dyDescent="0.3">
      <c r="A13" s="2" t="s">
        <v>50</v>
      </c>
      <c r="B13">
        <v>1</v>
      </c>
      <c r="C13">
        <v>1</v>
      </c>
      <c r="D13">
        <v>0</v>
      </c>
      <c r="E13">
        <v>0</v>
      </c>
      <c r="F13">
        <v>0</v>
      </c>
      <c r="G13">
        <v>2</v>
      </c>
      <c r="I13" s="4" t="s">
        <v>50</v>
      </c>
      <c r="J13">
        <v>1</v>
      </c>
      <c r="K13">
        <v>1</v>
      </c>
      <c r="L13">
        <v>0</v>
      </c>
      <c r="M13">
        <v>0</v>
      </c>
      <c r="N13">
        <v>0</v>
      </c>
      <c r="O13" s="6">
        <v>2</v>
      </c>
      <c r="P13" s="4"/>
      <c r="R13" s="6">
        <v>2</v>
      </c>
      <c r="S13" s="4" t="s">
        <v>50</v>
      </c>
    </row>
    <row r="14" spans="1:22" x14ac:dyDescent="0.3">
      <c r="A14" s="2" t="s">
        <v>52</v>
      </c>
      <c r="B14">
        <v>0</v>
      </c>
      <c r="C14">
        <v>0</v>
      </c>
      <c r="G14">
        <v>0</v>
      </c>
      <c r="I14" s="4" t="s">
        <v>52</v>
      </c>
      <c r="J14">
        <v>0</v>
      </c>
      <c r="K14">
        <v>0</v>
      </c>
      <c r="O14" s="6">
        <v>0</v>
      </c>
      <c r="P14" s="4"/>
      <c r="R14" s="6">
        <v>0</v>
      </c>
      <c r="S14" s="4" t="s">
        <v>52</v>
      </c>
    </row>
    <row r="15" spans="1:22" x14ac:dyDescent="0.3">
      <c r="A15" s="2" t="s">
        <v>54</v>
      </c>
      <c r="B15">
        <v>1</v>
      </c>
      <c r="C15">
        <v>1</v>
      </c>
      <c r="D15">
        <v>1</v>
      </c>
      <c r="E15">
        <v>1</v>
      </c>
      <c r="F15">
        <v>1</v>
      </c>
      <c r="G15">
        <v>5</v>
      </c>
      <c r="I15" s="4" t="s">
        <v>54</v>
      </c>
      <c r="J15">
        <v>1</v>
      </c>
      <c r="K15">
        <v>1</v>
      </c>
      <c r="L15">
        <v>1</v>
      </c>
      <c r="M15">
        <v>1</v>
      </c>
      <c r="N15">
        <v>1</v>
      </c>
      <c r="O15" s="6">
        <v>5</v>
      </c>
      <c r="P15" s="4"/>
      <c r="R15" s="6">
        <v>5</v>
      </c>
      <c r="S15" s="4" t="s">
        <v>54</v>
      </c>
    </row>
    <row r="16" spans="1:22" x14ac:dyDescent="0.3">
      <c r="A16" s="2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5</v>
      </c>
      <c r="I16" s="4" t="s">
        <v>57</v>
      </c>
      <c r="J16">
        <v>1</v>
      </c>
      <c r="K16">
        <v>1</v>
      </c>
      <c r="L16">
        <v>1</v>
      </c>
      <c r="M16">
        <v>1</v>
      </c>
      <c r="N16">
        <v>1</v>
      </c>
      <c r="O16" s="6">
        <v>5</v>
      </c>
      <c r="P16" s="4"/>
      <c r="R16" s="6">
        <v>5</v>
      </c>
      <c r="S16" s="4" t="s">
        <v>57</v>
      </c>
    </row>
    <row r="17" spans="1:19" x14ac:dyDescent="0.3">
      <c r="A17" s="2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5</v>
      </c>
      <c r="I17" s="4" t="s">
        <v>60</v>
      </c>
      <c r="J17">
        <v>1</v>
      </c>
      <c r="K17">
        <v>1</v>
      </c>
      <c r="L17">
        <v>1</v>
      </c>
      <c r="M17">
        <v>1</v>
      </c>
      <c r="N17">
        <v>1</v>
      </c>
      <c r="O17" s="6">
        <v>5</v>
      </c>
      <c r="P17" s="4"/>
      <c r="R17" s="6">
        <v>5</v>
      </c>
      <c r="S17" s="4" t="s">
        <v>60</v>
      </c>
    </row>
    <row r="18" spans="1:19" x14ac:dyDescent="0.3">
      <c r="A18" s="2" t="s">
        <v>63</v>
      </c>
      <c r="B18">
        <v>1</v>
      </c>
      <c r="C18">
        <v>1</v>
      </c>
      <c r="D18">
        <v>0</v>
      </c>
      <c r="E18">
        <v>1</v>
      </c>
      <c r="F18">
        <v>1</v>
      </c>
      <c r="G18">
        <v>4</v>
      </c>
      <c r="I18" s="4" t="s">
        <v>63</v>
      </c>
      <c r="J18">
        <v>1</v>
      </c>
      <c r="K18">
        <v>1</v>
      </c>
      <c r="L18">
        <v>0</v>
      </c>
      <c r="M18">
        <v>1</v>
      </c>
      <c r="N18">
        <v>1</v>
      </c>
      <c r="O18" s="6">
        <v>4</v>
      </c>
      <c r="P18" s="4"/>
      <c r="R18" s="6">
        <v>4</v>
      </c>
      <c r="S18" s="4" t="s">
        <v>63</v>
      </c>
    </row>
    <row r="19" spans="1:19" x14ac:dyDescent="0.3">
      <c r="A19" s="2" t="s">
        <v>66</v>
      </c>
      <c r="B19">
        <v>1</v>
      </c>
      <c r="C19">
        <v>1</v>
      </c>
      <c r="D19">
        <v>1</v>
      </c>
      <c r="E19">
        <v>1</v>
      </c>
      <c r="F19">
        <v>1</v>
      </c>
      <c r="G19">
        <v>5</v>
      </c>
      <c r="I19" s="4" t="s">
        <v>66</v>
      </c>
      <c r="J19">
        <v>1</v>
      </c>
      <c r="K19">
        <v>1</v>
      </c>
      <c r="L19">
        <v>1</v>
      </c>
      <c r="M19">
        <v>1</v>
      </c>
      <c r="N19">
        <v>1</v>
      </c>
      <c r="O19" s="6">
        <v>5</v>
      </c>
      <c r="P19" s="4"/>
      <c r="R19" s="6">
        <v>5</v>
      </c>
      <c r="S19" s="4" t="s">
        <v>66</v>
      </c>
    </row>
    <row r="20" spans="1:19" x14ac:dyDescent="0.3">
      <c r="A20" s="2" t="s">
        <v>68</v>
      </c>
      <c r="B20">
        <v>1</v>
      </c>
      <c r="C20">
        <v>1</v>
      </c>
      <c r="D20">
        <v>0</v>
      </c>
      <c r="E20">
        <v>0</v>
      </c>
      <c r="F20">
        <v>1</v>
      </c>
      <c r="G20">
        <v>3</v>
      </c>
      <c r="I20" s="4" t="s">
        <v>68</v>
      </c>
      <c r="J20">
        <v>1</v>
      </c>
      <c r="K20">
        <v>1</v>
      </c>
      <c r="L20">
        <v>0</v>
      </c>
      <c r="M20">
        <v>0</v>
      </c>
      <c r="N20">
        <v>1</v>
      </c>
      <c r="O20" s="6">
        <v>3</v>
      </c>
      <c r="P20" s="4"/>
      <c r="R20" s="6">
        <v>3</v>
      </c>
      <c r="S20" s="4" t="s">
        <v>68</v>
      </c>
    </row>
    <row r="21" spans="1:19" x14ac:dyDescent="0.3">
      <c r="A21" s="2" t="s">
        <v>72</v>
      </c>
      <c r="B21">
        <v>1</v>
      </c>
      <c r="C21">
        <v>1</v>
      </c>
      <c r="D21">
        <v>1</v>
      </c>
      <c r="E21">
        <v>1</v>
      </c>
      <c r="F21">
        <v>1</v>
      </c>
      <c r="G21">
        <v>5</v>
      </c>
      <c r="I21" s="4" t="s">
        <v>72</v>
      </c>
      <c r="J21">
        <v>1</v>
      </c>
      <c r="K21">
        <v>1</v>
      </c>
      <c r="L21">
        <v>1</v>
      </c>
      <c r="M21">
        <v>1</v>
      </c>
      <c r="N21">
        <v>1</v>
      </c>
      <c r="O21" s="6">
        <v>5</v>
      </c>
      <c r="P21" s="4"/>
      <c r="R21" s="6">
        <v>5</v>
      </c>
      <c r="S21" s="4" t="s">
        <v>72</v>
      </c>
    </row>
    <row r="22" spans="1:19" x14ac:dyDescent="0.3">
      <c r="A22" s="2" t="s">
        <v>75</v>
      </c>
      <c r="B22">
        <v>1</v>
      </c>
      <c r="C22">
        <v>1</v>
      </c>
      <c r="D22">
        <v>1</v>
      </c>
      <c r="E22">
        <v>1</v>
      </c>
      <c r="F22">
        <v>1</v>
      </c>
      <c r="G22">
        <v>5</v>
      </c>
      <c r="I22" s="4" t="s">
        <v>75</v>
      </c>
      <c r="J22">
        <v>1</v>
      </c>
      <c r="K22">
        <v>1</v>
      </c>
      <c r="L22">
        <v>1</v>
      </c>
      <c r="M22">
        <v>1</v>
      </c>
      <c r="N22">
        <v>1</v>
      </c>
      <c r="O22" s="6">
        <v>5</v>
      </c>
      <c r="P22" s="4"/>
      <c r="R22" s="6">
        <v>5</v>
      </c>
      <c r="S22" s="4" t="s">
        <v>75</v>
      </c>
    </row>
    <row r="23" spans="1:19" x14ac:dyDescent="0.3">
      <c r="A23" s="2" t="s">
        <v>78</v>
      </c>
      <c r="B23">
        <v>1</v>
      </c>
      <c r="C23">
        <v>1</v>
      </c>
      <c r="D23">
        <v>1</v>
      </c>
      <c r="E23">
        <v>1</v>
      </c>
      <c r="F23">
        <v>1</v>
      </c>
      <c r="G23">
        <v>5</v>
      </c>
      <c r="I23" s="4" t="s">
        <v>78</v>
      </c>
      <c r="J23">
        <v>1</v>
      </c>
      <c r="K23">
        <v>1</v>
      </c>
      <c r="L23">
        <v>1</v>
      </c>
      <c r="M23">
        <v>1</v>
      </c>
      <c r="N23">
        <v>1</v>
      </c>
      <c r="O23" s="6">
        <v>5</v>
      </c>
      <c r="P23" s="4"/>
      <c r="R23" s="6">
        <v>5</v>
      </c>
      <c r="S23" s="4" t="s">
        <v>78</v>
      </c>
    </row>
    <row r="24" spans="1:19" x14ac:dyDescent="0.3">
      <c r="A24" s="2" t="s">
        <v>81</v>
      </c>
      <c r="B24">
        <v>1</v>
      </c>
      <c r="C24">
        <v>1</v>
      </c>
      <c r="D24">
        <v>1</v>
      </c>
      <c r="E24">
        <v>1</v>
      </c>
      <c r="F24">
        <v>1</v>
      </c>
      <c r="G24">
        <v>5</v>
      </c>
      <c r="I24" s="4" t="s">
        <v>81</v>
      </c>
      <c r="J24">
        <v>1</v>
      </c>
      <c r="K24">
        <v>1</v>
      </c>
      <c r="L24">
        <v>1</v>
      </c>
      <c r="M24">
        <v>1</v>
      </c>
      <c r="N24">
        <v>1</v>
      </c>
      <c r="O24" s="6">
        <v>5</v>
      </c>
      <c r="P24" s="4"/>
      <c r="R24" s="6">
        <v>5</v>
      </c>
      <c r="S24" s="4" t="s">
        <v>81</v>
      </c>
    </row>
    <row r="25" spans="1:19" x14ac:dyDescent="0.3">
      <c r="A25" s="2" t="s">
        <v>83</v>
      </c>
      <c r="B25">
        <v>1</v>
      </c>
      <c r="C25">
        <v>1</v>
      </c>
      <c r="D25">
        <v>1</v>
      </c>
      <c r="E25">
        <v>1</v>
      </c>
      <c r="F25">
        <v>1</v>
      </c>
      <c r="G25">
        <v>5</v>
      </c>
      <c r="I25" s="4" t="s">
        <v>83</v>
      </c>
      <c r="J25">
        <v>1</v>
      </c>
      <c r="K25">
        <v>1</v>
      </c>
      <c r="L25">
        <v>1</v>
      </c>
      <c r="M25">
        <v>1</v>
      </c>
      <c r="N25">
        <v>1</v>
      </c>
      <c r="O25" s="6">
        <v>5</v>
      </c>
      <c r="P25" s="4"/>
      <c r="R25" s="6">
        <v>5</v>
      </c>
      <c r="S25" s="4" t="s">
        <v>83</v>
      </c>
    </row>
    <row r="26" spans="1:19" x14ac:dyDescent="0.3">
      <c r="A26" s="2" t="s">
        <v>87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I26" s="4" t="s">
        <v>87</v>
      </c>
      <c r="J26">
        <v>0</v>
      </c>
      <c r="K26">
        <v>0</v>
      </c>
      <c r="L26">
        <v>0</v>
      </c>
      <c r="M26">
        <v>0</v>
      </c>
      <c r="N26">
        <v>0</v>
      </c>
      <c r="O26" s="6">
        <v>0</v>
      </c>
      <c r="P26" s="4"/>
      <c r="R26" s="6">
        <v>0</v>
      </c>
      <c r="S26" s="4" t="s">
        <v>87</v>
      </c>
    </row>
    <row r="27" spans="1:19" x14ac:dyDescent="0.3">
      <c r="A27" s="2" t="s">
        <v>90</v>
      </c>
      <c r="B27">
        <v>0</v>
      </c>
      <c r="C27">
        <v>0</v>
      </c>
      <c r="D27">
        <v>0</v>
      </c>
      <c r="E27">
        <v>1</v>
      </c>
      <c r="F27">
        <v>0</v>
      </c>
      <c r="G27">
        <v>1</v>
      </c>
      <c r="I27" s="4" t="s">
        <v>90</v>
      </c>
      <c r="J27">
        <v>0</v>
      </c>
      <c r="K27">
        <v>0</v>
      </c>
      <c r="L27">
        <v>0</v>
      </c>
      <c r="M27">
        <v>1</v>
      </c>
      <c r="N27">
        <v>0</v>
      </c>
      <c r="O27" s="6">
        <v>1</v>
      </c>
      <c r="P27" s="4"/>
      <c r="R27" s="6">
        <v>1</v>
      </c>
      <c r="S27" s="4" t="s">
        <v>90</v>
      </c>
    </row>
    <row r="28" spans="1:19" x14ac:dyDescent="0.3">
      <c r="A28" s="2" t="s">
        <v>94</v>
      </c>
      <c r="B28">
        <v>0</v>
      </c>
      <c r="C28">
        <v>0</v>
      </c>
      <c r="G28">
        <v>0</v>
      </c>
      <c r="I28" s="4" t="s">
        <v>94</v>
      </c>
      <c r="J28">
        <v>0</v>
      </c>
      <c r="K28">
        <v>0</v>
      </c>
      <c r="O28" s="6">
        <v>0</v>
      </c>
      <c r="P28" s="4"/>
      <c r="R28" s="6">
        <v>0</v>
      </c>
      <c r="S28" s="4" t="s">
        <v>94</v>
      </c>
    </row>
    <row r="29" spans="1:19" x14ac:dyDescent="0.3">
      <c r="A29" s="2" t="s">
        <v>97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I29" s="4" t="s">
        <v>97</v>
      </c>
      <c r="J29">
        <v>0</v>
      </c>
      <c r="K29">
        <v>0</v>
      </c>
      <c r="L29">
        <v>0</v>
      </c>
      <c r="M29">
        <v>0</v>
      </c>
      <c r="N29">
        <v>0</v>
      </c>
      <c r="O29" s="6">
        <v>0</v>
      </c>
      <c r="P29" s="4"/>
      <c r="R29" s="6">
        <v>0</v>
      </c>
      <c r="S29" s="4" t="s">
        <v>97</v>
      </c>
    </row>
    <row r="30" spans="1:19" x14ac:dyDescent="0.3">
      <c r="A30" s="2" t="s">
        <v>100</v>
      </c>
      <c r="B30">
        <v>1</v>
      </c>
      <c r="C30">
        <v>1</v>
      </c>
      <c r="D30">
        <v>0</v>
      </c>
      <c r="E30">
        <v>0</v>
      </c>
      <c r="F30">
        <v>0</v>
      </c>
      <c r="G30">
        <v>2</v>
      </c>
      <c r="I30" s="4" t="s">
        <v>100</v>
      </c>
      <c r="J30">
        <v>1</v>
      </c>
      <c r="K30">
        <v>1</v>
      </c>
      <c r="L30">
        <v>0</v>
      </c>
      <c r="M30">
        <v>0</v>
      </c>
      <c r="N30">
        <v>0</v>
      </c>
      <c r="O30" s="6">
        <v>2</v>
      </c>
      <c r="P30" s="4"/>
      <c r="R30" s="6">
        <v>2</v>
      </c>
      <c r="S30" s="4" t="s">
        <v>100</v>
      </c>
    </row>
    <row r="31" spans="1:19" x14ac:dyDescent="0.3">
      <c r="A31" s="2" t="s">
        <v>104</v>
      </c>
      <c r="B31">
        <v>1</v>
      </c>
      <c r="C31">
        <v>1</v>
      </c>
      <c r="D31">
        <v>1</v>
      </c>
      <c r="E31">
        <v>1</v>
      </c>
      <c r="F31">
        <v>1</v>
      </c>
      <c r="G31">
        <v>5</v>
      </c>
      <c r="I31" s="4" t="s">
        <v>104</v>
      </c>
      <c r="J31">
        <v>1</v>
      </c>
      <c r="K31">
        <v>1</v>
      </c>
      <c r="L31">
        <v>1</v>
      </c>
      <c r="M31">
        <v>1</v>
      </c>
      <c r="N31">
        <v>1</v>
      </c>
      <c r="O31" s="6">
        <v>5</v>
      </c>
      <c r="P31" s="4"/>
      <c r="R31" s="6">
        <v>5</v>
      </c>
      <c r="S31" s="4" t="s">
        <v>104</v>
      </c>
    </row>
    <row r="32" spans="1:19" x14ac:dyDescent="0.3">
      <c r="A32" s="2" t="s">
        <v>107</v>
      </c>
      <c r="B32">
        <v>1</v>
      </c>
      <c r="C32">
        <v>1</v>
      </c>
      <c r="D32">
        <v>0</v>
      </c>
      <c r="E32">
        <v>1</v>
      </c>
      <c r="F32">
        <v>1</v>
      </c>
      <c r="G32">
        <v>4</v>
      </c>
      <c r="I32" s="4" t="s">
        <v>107</v>
      </c>
      <c r="J32">
        <v>1</v>
      </c>
      <c r="K32">
        <v>1</v>
      </c>
      <c r="L32">
        <v>0</v>
      </c>
      <c r="M32">
        <v>1</v>
      </c>
      <c r="N32">
        <v>1</v>
      </c>
      <c r="O32" s="6">
        <v>4</v>
      </c>
      <c r="P32" s="4"/>
      <c r="R32" s="6">
        <v>4</v>
      </c>
      <c r="S32" s="4" t="s">
        <v>107</v>
      </c>
    </row>
    <row r="33" spans="1:19" x14ac:dyDescent="0.3">
      <c r="A33" s="2" t="s">
        <v>110</v>
      </c>
      <c r="B33">
        <v>1</v>
      </c>
      <c r="C33">
        <v>1</v>
      </c>
      <c r="D33">
        <v>1</v>
      </c>
      <c r="E33">
        <v>1</v>
      </c>
      <c r="F33">
        <v>1</v>
      </c>
      <c r="G33">
        <v>5</v>
      </c>
      <c r="I33" s="4" t="s">
        <v>110</v>
      </c>
      <c r="J33">
        <v>1</v>
      </c>
      <c r="K33">
        <v>1</v>
      </c>
      <c r="L33">
        <v>1</v>
      </c>
      <c r="M33">
        <v>1</v>
      </c>
      <c r="N33">
        <v>1</v>
      </c>
      <c r="O33" s="6">
        <v>5</v>
      </c>
      <c r="P33" s="4"/>
      <c r="R33" s="6">
        <v>5</v>
      </c>
      <c r="S33" s="4" t="s">
        <v>110</v>
      </c>
    </row>
    <row r="34" spans="1:19" x14ac:dyDescent="0.3">
      <c r="A34" s="2" t="s">
        <v>113</v>
      </c>
      <c r="B34">
        <v>1</v>
      </c>
      <c r="C34">
        <v>1</v>
      </c>
      <c r="D34">
        <v>1</v>
      </c>
      <c r="E34">
        <v>1</v>
      </c>
      <c r="F34">
        <v>1</v>
      </c>
      <c r="G34">
        <v>5</v>
      </c>
      <c r="I34" s="4" t="s">
        <v>113</v>
      </c>
      <c r="J34">
        <v>1</v>
      </c>
      <c r="K34">
        <v>1</v>
      </c>
      <c r="L34">
        <v>1</v>
      </c>
      <c r="M34">
        <v>1</v>
      </c>
      <c r="N34">
        <v>1</v>
      </c>
      <c r="O34" s="6">
        <v>5</v>
      </c>
      <c r="P34" s="4"/>
      <c r="R34" s="6">
        <v>5</v>
      </c>
      <c r="S34" s="4" t="s">
        <v>113</v>
      </c>
    </row>
    <row r="35" spans="1:19" x14ac:dyDescent="0.3">
      <c r="A35" s="2" t="s">
        <v>115</v>
      </c>
      <c r="B35">
        <v>1</v>
      </c>
      <c r="C35">
        <v>1</v>
      </c>
      <c r="D35">
        <v>1</v>
      </c>
      <c r="E35">
        <v>1</v>
      </c>
      <c r="F35">
        <v>1</v>
      </c>
      <c r="G35">
        <v>5</v>
      </c>
      <c r="I35" s="4" t="s">
        <v>115</v>
      </c>
      <c r="J35">
        <v>1</v>
      </c>
      <c r="K35">
        <v>1</v>
      </c>
      <c r="L35">
        <v>1</v>
      </c>
      <c r="M35">
        <v>1</v>
      </c>
      <c r="N35">
        <v>1</v>
      </c>
      <c r="O35" s="6">
        <v>5</v>
      </c>
      <c r="P35" s="4"/>
      <c r="R35" s="6">
        <v>5</v>
      </c>
      <c r="S35" s="4" t="s">
        <v>115</v>
      </c>
    </row>
    <row r="36" spans="1:19" x14ac:dyDescent="0.3">
      <c r="A36" s="2" t="s">
        <v>117</v>
      </c>
      <c r="B36">
        <v>1</v>
      </c>
      <c r="C36">
        <v>0</v>
      </c>
      <c r="D36">
        <v>0</v>
      </c>
      <c r="E36">
        <v>0</v>
      </c>
      <c r="F36">
        <v>0</v>
      </c>
      <c r="G36">
        <v>1</v>
      </c>
      <c r="I36" s="4" t="s">
        <v>117</v>
      </c>
      <c r="J36">
        <v>1</v>
      </c>
      <c r="K36">
        <v>0</v>
      </c>
      <c r="L36">
        <v>0</v>
      </c>
      <c r="M36">
        <v>0</v>
      </c>
      <c r="N36">
        <v>0</v>
      </c>
      <c r="O36" s="6">
        <v>1</v>
      </c>
      <c r="P36" s="4"/>
      <c r="R36" s="6">
        <v>1</v>
      </c>
      <c r="S36" s="4" t="s">
        <v>117</v>
      </c>
    </row>
    <row r="37" spans="1:19" x14ac:dyDescent="0.3">
      <c r="A37" s="2" t="s">
        <v>120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I37" s="4" t="s">
        <v>120</v>
      </c>
      <c r="J37">
        <v>0</v>
      </c>
      <c r="K37">
        <v>0</v>
      </c>
      <c r="L37">
        <v>0</v>
      </c>
      <c r="M37">
        <v>0</v>
      </c>
      <c r="N37">
        <v>0</v>
      </c>
      <c r="O37" s="6">
        <v>0</v>
      </c>
      <c r="P37" s="4"/>
      <c r="R37" s="6">
        <v>0</v>
      </c>
      <c r="S37" s="4" t="s">
        <v>120</v>
      </c>
    </row>
    <row r="38" spans="1:19" x14ac:dyDescent="0.3">
      <c r="A38" s="2" t="s">
        <v>123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I38" s="4" t="s">
        <v>123</v>
      </c>
      <c r="J38">
        <v>0</v>
      </c>
      <c r="K38">
        <v>0</v>
      </c>
      <c r="L38">
        <v>0</v>
      </c>
      <c r="M38">
        <v>0</v>
      </c>
      <c r="N38">
        <v>0</v>
      </c>
      <c r="O38" s="6">
        <v>0</v>
      </c>
      <c r="P38" s="4"/>
      <c r="R38" s="6">
        <v>0</v>
      </c>
      <c r="S38" s="4" t="s">
        <v>123</v>
      </c>
    </row>
    <row r="39" spans="1:19" x14ac:dyDescent="0.3">
      <c r="A39" s="2" t="s">
        <v>126</v>
      </c>
      <c r="B39">
        <v>1</v>
      </c>
      <c r="C39">
        <v>1</v>
      </c>
      <c r="D39">
        <v>1</v>
      </c>
      <c r="E39">
        <v>1</v>
      </c>
      <c r="F39">
        <v>1</v>
      </c>
      <c r="G39">
        <v>5</v>
      </c>
      <c r="I39" s="4" t="s">
        <v>126</v>
      </c>
      <c r="J39">
        <v>1</v>
      </c>
      <c r="K39">
        <v>1</v>
      </c>
      <c r="L39">
        <v>1</v>
      </c>
      <c r="M39">
        <v>1</v>
      </c>
      <c r="N39">
        <v>1</v>
      </c>
      <c r="O39" s="6">
        <v>5</v>
      </c>
      <c r="P39" s="4"/>
      <c r="R39" s="6">
        <v>5</v>
      </c>
      <c r="S39" s="4" t="s">
        <v>126</v>
      </c>
    </row>
    <row r="40" spans="1:19" x14ac:dyDescent="0.3">
      <c r="A40" s="2" t="s">
        <v>128</v>
      </c>
      <c r="B40">
        <v>1</v>
      </c>
      <c r="C40">
        <v>1</v>
      </c>
      <c r="D40">
        <v>1</v>
      </c>
      <c r="E40">
        <v>1</v>
      </c>
      <c r="F40">
        <v>1</v>
      </c>
      <c r="G40">
        <v>5</v>
      </c>
      <c r="I40" s="4" t="s">
        <v>128</v>
      </c>
      <c r="J40">
        <v>1</v>
      </c>
      <c r="K40">
        <v>1</v>
      </c>
      <c r="L40">
        <v>1</v>
      </c>
      <c r="M40">
        <v>1</v>
      </c>
      <c r="N40">
        <v>1</v>
      </c>
      <c r="O40" s="6">
        <v>5</v>
      </c>
      <c r="P40" s="4"/>
      <c r="R40" s="6">
        <v>5</v>
      </c>
      <c r="S40" s="4" t="s">
        <v>128</v>
      </c>
    </row>
    <row r="41" spans="1:19" x14ac:dyDescent="0.3">
      <c r="A41" s="2" t="s">
        <v>132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I41" s="4" t="s">
        <v>132</v>
      </c>
      <c r="J41">
        <v>0</v>
      </c>
      <c r="K41">
        <v>0</v>
      </c>
      <c r="L41">
        <v>0</v>
      </c>
      <c r="M41">
        <v>0</v>
      </c>
      <c r="N41">
        <v>0</v>
      </c>
      <c r="O41" s="6">
        <v>0</v>
      </c>
      <c r="P41" s="4"/>
      <c r="R41" s="6">
        <v>0</v>
      </c>
      <c r="S41" s="4" t="s">
        <v>132</v>
      </c>
    </row>
    <row r="42" spans="1:19" x14ac:dyDescent="0.3">
      <c r="A42" s="2" t="s">
        <v>135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I42" s="4" t="s">
        <v>135</v>
      </c>
      <c r="J42">
        <v>0</v>
      </c>
      <c r="K42">
        <v>0</v>
      </c>
      <c r="L42">
        <v>0</v>
      </c>
      <c r="M42">
        <v>0</v>
      </c>
      <c r="N42">
        <v>0</v>
      </c>
      <c r="O42" s="6">
        <v>0</v>
      </c>
      <c r="P42" s="4"/>
      <c r="R42" s="6">
        <v>0</v>
      </c>
      <c r="S42" s="4" t="s">
        <v>135</v>
      </c>
    </row>
    <row r="43" spans="1:19" x14ac:dyDescent="0.3">
      <c r="A43" s="2" t="s">
        <v>138</v>
      </c>
      <c r="B43">
        <v>1</v>
      </c>
      <c r="C43">
        <v>1</v>
      </c>
      <c r="D43">
        <v>1</v>
      </c>
      <c r="E43">
        <v>1</v>
      </c>
      <c r="F43">
        <v>1</v>
      </c>
      <c r="G43">
        <v>5</v>
      </c>
      <c r="I43" s="4" t="s">
        <v>138</v>
      </c>
      <c r="J43">
        <v>1</v>
      </c>
      <c r="K43">
        <v>1</v>
      </c>
      <c r="L43">
        <v>1</v>
      </c>
      <c r="M43">
        <v>1</v>
      </c>
      <c r="N43">
        <v>1</v>
      </c>
      <c r="O43" s="6">
        <v>5</v>
      </c>
      <c r="P43" s="4"/>
      <c r="R43" s="6">
        <v>5</v>
      </c>
      <c r="S43" s="4" t="s">
        <v>138</v>
      </c>
    </row>
    <row r="44" spans="1:19" x14ac:dyDescent="0.3">
      <c r="A44" s="2" t="s">
        <v>141</v>
      </c>
      <c r="B44">
        <v>1</v>
      </c>
      <c r="C44">
        <v>1</v>
      </c>
      <c r="D44">
        <v>1</v>
      </c>
      <c r="E44">
        <v>1</v>
      </c>
      <c r="F44">
        <v>1</v>
      </c>
      <c r="G44">
        <v>5</v>
      </c>
      <c r="I44" s="4" t="s">
        <v>141</v>
      </c>
      <c r="J44">
        <v>1</v>
      </c>
      <c r="K44">
        <v>1</v>
      </c>
      <c r="L44">
        <v>1</v>
      </c>
      <c r="M44">
        <v>1</v>
      </c>
      <c r="N44">
        <v>1</v>
      </c>
      <c r="O44" s="6">
        <v>5</v>
      </c>
      <c r="P44" s="4"/>
      <c r="R44" s="6">
        <v>5</v>
      </c>
      <c r="S44" s="4" t="s">
        <v>141</v>
      </c>
    </row>
    <row r="45" spans="1:19" x14ac:dyDescent="0.3">
      <c r="A45" s="2" t="s">
        <v>143</v>
      </c>
      <c r="B45">
        <v>1</v>
      </c>
      <c r="C45">
        <v>1</v>
      </c>
      <c r="D45">
        <v>0</v>
      </c>
      <c r="E45">
        <v>0</v>
      </c>
      <c r="F45">
        <v>0</v>
      </c>
      <c r="G45">
        <v>2</v>
      </c>
      <c r="I45" s="4" t="s">
        <v>143</v>
      </c>
      <c r="J45">
        <v>1</v>
      </c>
      <c r="K45">
        <v>1</v>
      </c>
      <c r="L45">
        <v>0</v>
      </c>
      <c r="M45">
        <v>0</v>
      </c>
      <c r="N45">
        <v>0</v>
      </c>
      <c r="O45" s="6">
        <v>2</v>
      </c>
      <c r="P45" s="4"/>
      <c r="R45" s="6">
        <v>2</v>
      </c>
      <c r="S45" s="4" t="s">
        <v>143</v>
      </c>
    </row>
    <row r="46" spans="1:19" x14ac:dyDescent="0.3">
      <c r="A46" s="2" t="s">
        <v>147</v>
      </c>
      <c r="B46">
        <v>1</v>
      </c>
      <c r="C46">
        <v>1</v>
      </c>
      <c r="D46">
        <v>0</v>
      </c>
      <c r="E46">
        <v>0</v>
      </c>
      <c r="F46">
        <v>0</v>
      </c>
      <c r="G46">
        <v>2</v>
      </c>
      <c r="I46" s="4" t="s">
        <v>147</v>
      </c>
      <c r="J46">
        <v>1</v>
      </c>
      <c r="K46">
        <v>1</v>
      </c>
      <c r="L46">
        <v>0</v>
      </c>
      <c r="M46">
        <v>0</v>
      </c>
      <c r="N46">
        <v>0</v>
      </c>
      <c r="O46" s="6">
        <v>2</v>
      </c>
      <c r="P46" s="4"/>
      <c r="R46" s="6">
        <v>2</v>
      </c>
      <c r="S46" s="4" t="s">
        <v>147</v>
      </c>
    </row>
    <row r="47" spans="1:19" x14ac:dyDescent="0.3">
      <c r="A47" s="2" t="s">
        <v>150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I47" s="4" t="s">
        <v>150</v>
      </c>
      <c r="J47">
        <v>0</v>
      </c>
      <c r="K47">
        <v>0</v>
      </c>
      <c r="L47">
        <v>0</v>
      </c>
      <c r="M47">
        <v>0</v>
      </c>
      <c r="N47">
        <v>0</v>
      </c>
      <c r="O47" s="6">
        <v>0</v>
      </c>
      <c r="P47" s="4"/>
      <c r="R47" s="6">
        <v>0</v>
      </c>
      <c r="S47" s="4" t="s">
        <v>150</v>
      </c>
    </row>
    <row r="48" spans="1:19" x14ac:dyDescent="0.3">
      <c r="A48" s="2" t="s">
        <v>153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I48" s="4" t="s">
        <v>153</v>
      </c>
      <c r="J48">
        <v>0</v>
      </c>
      <c r="K48">
        <v>0</v>
      </c>
      <c r="L48">
        <v>0</v>
      </c>
      <c r="M48">
        <v>0</v>
      </c>
      <c r="N48">
        <v>0</v>
      </c>
      <c r="O48" s="6">
        <v>0</v>
      </c>
      <c r="P48" s="4"/>
      <c r="R48" s="6">
        <v>0</v>
      </c>
      <c r="S48" s="4" t="s">
        <v>153</v>
      </c>
    </row>
    <row r="49" spans="1:19" x14ac:dyDescent="0.3">
      <c r="A49" s="2" t="s">
        <v>156</v>
      </c>
      <c r="B49">
        <v>1</v>
      </c>
      <c r="C49">
        <v>0</v>
      </c>
      <c r="D49">
        <v>1</v>
      </c>
      <c r="E49">
        <v>0</v>
      </c>
      <c r="F49">
        <v>1</v>
      </c>
      <c r="G49">
        <v>3</v>
      </c>
      <c r="I49" s="4" t="s">
        <v>156</v>
      </c>
      <c r="J49">
        <v>1</v>
      </c>
      <c r="K49">
        <v>0</v>
      </c>
      <c r="L49">
        <v>1</v>
      </c>
      <c r="M49">
        <v>0</v>
      </c>
      <c r="N49">
        <v>1</v>
      </c>
      <c r="O49" s="6">
        <v>3</v>
      </c>
      <c r="P49" s="4"/>
      <c r="R49" s="6">
        <v>3</v>
      </c>
      <c r="S49" s="4" t="s">
        <v>156</v>
      </c>
    </row>
    <row r="50" spans="1:19" x14ac:dyDescent="0.3">
      <c r="A50" s="2" t="s">
        <v>159</v>
      </c>
      <c r="B50">
        <v>1</v>
      </c>
      <c r="C50">
        <v>1</v>
      </c>
      <c r="D50">
        <v>1</v>
      </c>
      <c r="E50">
        <v>1</v>
      </c>
      <c r="F50">
        <v>1</v>
      </c>
      <c r="G50">
        <v>5</v>
      </c>
      <c r="I50" s="4" t="s">
        <v>159</v>
      </c>
      <c r="J50">
        <v>1</v>
      </c>
      <c r="K50">
        <v>1</v>
      </c>
      <c r="L50">
        <v>1</v>
      </c>
      <c r="M50">
        <v>1</v>
      </c>
      <c r="N50">
        <v>1</v>
      </c>
      <c r="O50" s="6">
        <v>5</v>
      </c>
      <c r="P50" s="4"/>
      <c r="R50" s="6">
        <v>5</v>
      </c>
      <c r="S50" s="4" t="s">
        <v>159</v>
      </c>
    </row>
    <row r="51" spans="1:19" x14ac:dyDescent="0.3">
      <c r="A51" s="2" t="s">
        <v>162</v>
      </c>
      <c r="B51">
        <v>1</v>
      </c>
      <c r="C51">
        <v>1</v>
      </c>
      <c r="D51">
        <v>1</v>
      </c>
      <c r="E51">
        <v>1</v>
      </c>
      <c r="F51">
        <v>1</v>
      </c>
      <c r="G51">
        <v>5</v>
      </c>
      <c r="I51" s="4" t="s">
        <v>162</v>
      </c>
      <c r="J51">
        <v>1</v>
      </c>
      <c r="K51">
        <v>1</v>
      </c>
      <c r="L51">
        <v>1</v>
      </c>
      <c r="M51">
        <v>1</v>
      </c>
      <c r="N51">
        <v>1</v>
      </c>
      <c r="O51" s="6">
        <v>5</v>
      </c>
      <c r="P51" s="4"/>
      <c r="R51" s="6">
        <v>5</v>
      </c>
      <c r="S51" s="4" t="s">
        <v>162</v>
      </c>
    </row>
    <row r="52" spans="1:19" x14ac:dyDescent="0.3">
      <c r="A52" s="2" t="s">
        <v>165</v>
      </c>
      <c r="B52">
        <v>0</v>
      </c>
      <c r="G52">
        <v>0</v>
      </c>
      <c r="I52" s="4" t="s">
        <v>165</v>
      </c>
      <c r="J52">
        <v>0</v>
      </c>
      <c r="O52" s="6">
        <v>0</v>
      </c>
      <c r="P52" s="4"/>
      <c r="R52" s="6">
        <v>0</v>
      </c>
      <c r="S52" s="4" t="s">
        <v>165</v>
      </c>
    </row>
    <row r="53" spans="1:19" x14ac:dyDescent="0.3">
      <c r="A53" s="2" t="s">
        <v>168</v>
      </c>
      <c r="B53">
        <v>1</v>
      </c>
      <c r="C53">
        <v>1</v>
      </c>
      <c r="D53">
        <v>1</v>
      </c>
      <c r="E53">
        <v>1</v>
      </c>
      <c r="F53">
        <v>1</v>
      </c>
      <c r="G53">
        <v>5</v>
      </c>
      <c r="I53" s="4" t="s">
        <v>168</v>
      </c>
      <c r="J53">
        <v>1</v>
      </c>
      <c r="K53">
        <v>1</v>
      </c>
      <c r="L53">
        <v>1</v>
      </c>
      <c r="M53">
        <v>1</v>
      </c>
      <c r="N53">
        <v>1</v>
      </c>
      <c r="O53" s="6">
        <v>5</v>
      </c>
      <c r="P53" s="4"/>
      <c r="R53" s="6">
        <v>5</v>
      </c>
      <c r="S53" s="4" t="s">
        <v>168</v>
      </c>
    </row>
    <row r="54" spans="1:19" x14ac:dyDescent="0.3">
      <c r="A54" s="2" t="s">
        <v>171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I54" s="4" t="s">
        <v>171</v>
      </c>
      <c r="J54">
        <v>0</v>
      </c>
      <c r="K54">
        <v>0</v>
      </c>
      <c r="L54">
        <v>0</v>
      </c>
      <c r="M54">
        <v>0</v>
      </c>
      <c r="N54">
        <v>0</v>
      </c>
      <c r="O54" s="6">
        <v>0</v>
      </c>
      <c r="P54" s="4"/>
      <c r="R54" s="6">
        <v>0</v>
      </c>
      <c r="S54" s="4" t="s">
        <v>171</v>
      </c>
    </row>
    <row r="55" spans="1:19" x14ac:dyDescent="0.3">
      <c r="A55" s="2" t="s">
        <v>174</v>
      </c>
      <c r="B55">
        <v>1</v>
      </c>
      <c r="C55">
        <v>1</v>
      </c>
      <c r="D55">
        <v>1</v>
      </c>
      <c r="E55">
        <v>1</v>
      </c>
      <c r="F55">
        <v>1</v>
      </c>
      <c r="G55">
        <v>5</v>
      </c>
      <c r="I55" s="4" t="s">
        <v>174</v>
      </c>
      <c r="J55">
        <v>1</v>
      </c>
      <c r="K55">
        <v>1</v>
      </c>
      <c r="L55">
        <v>1</v>
      </c>
      <c r="M55">
        <v>1</v>
      </c>
      <c r="N55">
        <v>1</v>
      </c>
      <c r="O55" s="6">
        <v>5</v>
      </c>
      <c r="P55" s="4"/>
      <c r="R55" s="6">
        <v>5</v>
      </c>
      <c r="S55" s="4" t="s">
        <v>174</v>
      </c>
    </row>
    <row r="56" spans="1:19" x14ac:dyDescent="0.3">
      <c r="A56" s="2" t="s">
        <v>177</v>
      </c>
      <c r="B56">
        <v>0</v>
      </c>
      <c r="C56">
        <v>0</v>
      </c>
      <c r="G56">
        <v>0</v>
      </c>
      <c r="I56" s="4" t="s">
        <v>177</v>
      </c>
      <c r="J56">
        <v>0</v>
      </c>
      <c r="K56">
        <v>0</v>
      </c>
      <c r="O56" s="6">
        <v>0</v>
      </c>
      <c r="P56" s="4"/>
      <c r="R56" s="6">
        <v>0</v>
      </c>
      <c r="S56" s="4" t="s">
        <v>177</v>
      </c>
    </row>
    <row r="57" spans="1:19" x14ac:dyDescent="0.3">
      <c r="A57" s="2" t="s">
        <v>180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I57" s="4" t="s">
        <v>180</v>
      </c>
      <c r="J57">
        <v>0</v>
      </c>
      <c r="K57">
        <v>0</v>
      </c>
      <c r="L57">
        <v>0</v>
      </c>
      <c r="M57">
        <v>0</v>
      </c>
      <c r="N57">
        <v>0</v>
      </c>
      <c r="O57" s="6">
        <v>0</v>
      </c>
      <c r="P57" s="4"/>
      <c r="R57" s="6">
        <v>0</v>
      </c>
      <c r="S57" s="4" t="s">
        <v>180</v>
      </c>
    </row>
    <row r="58" spans="1:19" x14ac:dyDescent="0.3">
      <c r="A58" s="2" t="s">
        <v>183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I58" s="4" t="s">
        <v>183</v>
      </c>
      <c r="J58">
        <v>0</v>
      </c>
      <c r="K58">
        <v>0</v>
      </c>
      <c r="L58">
        <v>0</v>
      </c>
      <c r="M58">
        <v>0</v>
      </c>
      <c r="N58">
        <v>0</v>
      </c>
      <c r="O58" s="6">
        <v>0</v>
      </c>
      <c r="P58" s="4"/>
      <c r="R58" s="6">
        <v>0</v>
      </c>
      <c r="S58" s="4" t="s">
        <v>183</v>
      </c>
    </row>
    <row r="59" spans="1:19" x14ac:dyDescent="0.3">
      <c r="A59" s="2" t="s">
        <v>185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I59" s="4" t="s">
        <v>185</v>
      </c>
      <c r="J59">
        <v>0</v>
      </c>
      <c r="K59">
        <v>0</v>
      </c>
      <c r="L59">
        <v>0</v>
      </c>
      <c r="M59">
        <v>0</v>
      </c>
      <c r="N59">
        <v>0</v>
      </c>
      <c r="O59" s="6">
        <v>0</v>
      </c>
      <c r="P59" s="4"/>
      <c r="R59" s="6">
        <v>0</v>
      </c>
      <c r="S59" s="4" t="s">
        <v>185</v>
      </c>
    </row>
    <row r="60" spans="1:19" x14ac:dyDescent="0.3">
      <c r="A60" s="2" t="s">
        <v>187</v>
      </c>
      <c r="B60">
        <v>1</v>
      </c>
      <c r="C60">
        <v>1</v>
      </c>
      <c r="D60">
        <v>1</v>
      </c>
      <c r="E60">
        <v>1</v>
      </c>
      <c r="F60">
        <v>0</v>
      </c>
      <c r="G60">
        <v>4</v>
      </c>
      <c r="I60" s="4" t="s">
        <v>187</v>
      </c>
      <c r="J60">
        <v>1</v>
      </c>
      <c r="K60">
        <v>1</v>
      </c>
      <c r="L60">
        <v>1</v>
      </c>
      <c r="M60">
        <v>1</v>
      </c>
      <c r="N60">
        <v>0</v>
      </c>
      <c r="O60" s="6">
        <v>4</v>
      </c>
      <c r="P60" s="4"/>
      <c r="R60" s="6">
        <v>4</v>
      </c>
      <c r="S60" s="4" t="s">
        <v>187</v>
      </c>
    </row>
    <row r="61" spans="1:19" x14ac:dyDescent="0.3">
      <c r="A61" s="2" t="s">
        <v>190</v>
      </c>
      <c r="B61">
        <v>1</v>
      </c>
      <c r="C61">
        <v>1</v>
      </c>
      <c r="D61">
        <v>1</v>
      </c>
      <c r="E61">
        <v>1</v>
      </c>
      <c r="F61">
        <v>1</v>
      </c>
      <c r="G61">
        <v>5</v>
      </c>
      <c r="I61" s="4" t="s">
        <v>190</v>
      </c>
      <c r="J61">
        <v>1</v>
      </c>
      <c r="K61">
        <v>1</v>
      </c>
      <c r="L61">
        <v>1</v>
      </c>
      <c r="M61">
        <v>1</v>
      </c>
      <c r="N61">
        <v>1</v>
      </c>
      <c r="O61" s="6">
        <v>5</v>
      </c>
      <c r="P61" s="4"/>
      <c r="R61" s="6">
        <v>5</v>
      </c>
      <c r="S61" s="4" t="s">
        <v>190</v>
      </c>
    </row>
    <row r="62" spans="1:19" x14ac:dyDescent="0.3">
      <c r="A62" s="2" t="s">
        <v>192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I62" s="4" t="s">
        <v>192</v>
      </c>
      <c r="J62">
        <v>0</v>
      </c>
      <c r="K62">
        <v>0</v>
      </c>
      <c r="L62">
        <v>0</v>
      </c>
      <c r="M62">
        <v>0</v>
      </c>
      <c r="N62">
        <v>0</v>
      </c>
      <c r="O62" s="6">
        <v>0</v>
      </c>
      <c r="P62" s="4"/>
      <c r="R62" s="6">
        <v>0</v>
      </c>
      <c r="S62" s="4" t="s">
        <v>192</v>
      </c>
    </row>
    <row r="63" spans="1:19" x14ac:dyDescent="0.3">
      <c r="A63" s="2" t="s">
        <v>194</v>
      </c>
      <c r="B63">
        <v>1</v>
      </c>
      <c r="C63">
        <v>0</v>
      </c>
      <c r="D63">
        <v>0</v>
      </c>
      <c r="E63">
        <v>0</v>
      </c>
      <c r="F63">
        <v>0</v>
      </c>
      <c r="G63">
        <v>1</v>
      </c>
      <c r="I63" s="4" t="s">
        <v>194</v>
      </c>
      <c r="J63">
        <v>1</v>
      </c>
      <c r="K63">
        <v>0</v>
      </c>
      <c r="L63">
        <v>0</v>
      </c>
      <c r="M63">
        <v>0</v>
      </c>
      <c r="N63">
        <v>0</v>
      </c>
      <c r="O63" s="6">
        <v>1</v>
      </c>
      <c r="P63" s="4"/>
      <c r="R63" s="6">
        <v>1</v>
      </c>
      <c r="S63" s="4" t="s">
        <v>194</v>
      </c>
    </row>
    <row r="64" spans="1:19" x14ac:dyDescent="0.3">
      <c r="A64" s="2" t="s">
        <v>199</v>
      </c>
      <c r="B64">
        <v>1</v>
      </c>
      <c r="C64">
        <v>1</v>
      </c>
      <c r="D64">
        <v>1</v>
      </c>
      <c r="E64">
        <v>1</v>
      </c>
      <c r="F64">
        <v>1</v>
      </c>
      <c r="G64">
        <v>5</v>
      </c>
      <c r="I64" s="4" t="s">
        <v>199</v>
      </c>
      <c r="J64">
        <v>1</v>
      </c>
      <c r="K64">
        <v>1</v>
      </c>
      <c r="L64">
        <v>1</v>
      </c>
      <c r="M64">
        <v>1</v>
      </c>
      <c r="N64">
        <v>1</v>
      </c>
      <c r="O64" s="6">
        <v>5</v>
      </c>
      <c r="P64" s="4"/>
      <c r="R64" s="6">
        <v>5</v>
      </c>
      <c r="S64" s="4" t="s">
        <v>199</v>
      </c>
    </row>
    <row r="65" spans="1:19" x14ac:dyDescent="0.3">
      <c r="A65" s="2" t="s">
        <v>201</v>
      </c>
      <c r="B65">
        <v>1</v>
      </c>
      <c r="C65">
        <v>1</v>
      </c>
      <c r="D65">
        <v>1</v>
      </c>
      <c r="E65">
        <v>1</v>
      </c>
      <c r="F65">
        <v>1</v>
      </c>
      <c r="G65">
        <v>5</v>
      </c>
      <c r="I65" s="4" t="s">
        <v>201</v>
      </c>
      <c r="J65">
        <v>1</v>
      </c>
      <c r="K65">
        <v>1</v>
      </c>
      <c r="L65">
        <v>1</v>
      </c>
      <c r="M65">
        <v>1</v>
      </c>
      <c r="N65">
        <v>1</v>
      </c>
      <c r="O65" s="6">
        <v>5</v>
      </c>
      <c r="P65" s="4"/>
      <c r="R65" s="6">
        <v>5</v>
      </c>
      <c r="S65" s="4" t="s">
        <v>201</v>
      </c>
    </row>
    <row r="66" spans="1:19" x14ac:dyDescent="0.3">
      <c r="A66" s="2" t="s">
        <v>203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I66" s="4" t="s">
        <v>203</v>
      </c>
      <c r="J66">
        <v>0</v>
      </c>
      <c r="K66">
        <v>0</v>
      </c>
      <c r="L66">
        <v>0</v>
      </c>
      <c r="M66">
        <v>0</v>
      </c>
      <c r="N66">
        <v>0</v>
      </c>
      <c r="O66" s="6">
        <v>0</v>
      </c>
      <c r="P66" s="4"/>
      <c r="R66" s="6">
        <v>0</v>
      </c>
      <c r="S66" s="4" t="s">
        <v>203</v>
      </c>
    </row>
    <row r="67" spans="1:19" x14ac:dyDescent="0.3">
      <c r="A67" s="2" t="s">
        <v>206</v>
      </c>
      <c r="B67">
        <v>1</v>
      </c>
      <c r="C67">
        <v>1</v>
      </c>
      <c r="D67">
        <v>1</v>
      </c>
      <c r="E67">
        <v>1</v>
      </c>
      <c r="F67">
        <v>1</v>
      </c>
      <c r="G67">
        <v>5</v>
      </c>
      <c r="I67" s="4" t="s">
        <v>206</v>
      </c>
      <c r="J67">
        <v>1</v>
      </c>
      <c r="K67">
        <v>1</v>
      </c>
      <c r="L67">
        <v>1</v>
      </c>
      <c r="M67">
        <v>1</v>
      </c>
      <c r="N67">
        <v>1</v>
      </c>
      <c r="O67" s="6">
        <v>5</v>
      </c>
      <c r="P67" s="4"/>
      <c r="R67" s="6">
        <v>5</v>
      </c>
      <c r="S67" s="4" t="s">
        <v>206</v>
      </c>
    </row>
    <row r="68" spans="1:19" x14ac:dyDescent="0.3">
      <c r="A68" s="2" t="s">
        <v>209</v>
      </c>
      <c r="B68">
        <v>0</v>
      </c>
      <c r="C68">
        <v>0</v>
      </c>
      <c r="G68">
        <v>0</v>
      </c>
      <c r="I68" s="4" t="s">
        <v>209</v>
      </c>
      <c r="J68">
        <v>0</v>
      </c>
      <c r="K68">
        <v>0</v>
      </c>
      <c r="O68" s="6">
        <v>0</v>
      </c>
      <c r="P68" s="4"/>
      <c r="R68" s="6">
        <v>0</v>
      </c>
      <c r="S68" s="4" t="s">
        <v>209</v>
      </c>
    </row>
    <row r="69" spans="1:19" x14ac:dyDescent="0.3">
      <c r="A69" s="2" t="s">
        <v>211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I69" s="4" t="s">
        <v>211</v>
      </c>
      <c r="J69">
        <v>0</v>
      </c>
      <c r="K69">
        <v>0</v>
      </c>
      <c r="L69">
        <v>0</v>
      </c>
      <c r="M69">
        <v>0</v>
      </c>
      <c r="N69">
        <v>0</v>
      </c>
      <c r="O69" s="6">
        <v>0</v>
      </c>
      <c r="P69" s="4"/>
      <c r="R69" s="6">
        <v>0</v>
      </c>
      <c r="S69" s="4" t="s">
        <v>211</v>
      </c>
    </row>
    <row r="70" spans="1:19" x14ac:dyDescent="0.3">
      <c r="A70" s="2" t="s">
        <v>214</v>
      </c>
      <c r="B70">
        <v>1</v>
      </c>
      <c r="C70">
        <v>1</v>
      </c>
      <c r="D70">
        <v>1</v>
      </c>
      <c r="E70">
        <v>1</v>
      </c>
      <c r="F70">
        <v>1</v>
      </c>
      <c r="G70">
        <v>5</v>
      </c>
      <c r="I70" s="4" t="s">
        <v>214</v>
      </c>
      <c r="J70">
        <v>1</v>
      </c>
      <c r="K70">
        <v>1</v>
      </c>
      <c r="L70">
        <v>1</v>
      </c>
      <c r="M70">
        <v>1</v>
      </c>
      <c r="N70">
        <v>1</v>
      </c>
      <c r="O70" s="6">
        <v>5</v>
      </c>
      <c r="P70" s="4"/>
      <c r="R70" s="6">
        <v>5</v>
      </c>
      <c r="S70" s="4" t="s">
        <v>214</v>
      </c>
    </row>
    <row r="71" spans="1:19" x14ac:dyDescent="0.3">
      <c r="A71" s="2" t="s">
        <v>217</v>
      </c>
      <c r="B71">
        <v>1</v>
      </c>
      <c r="C71">
        <v>1</v>
      </c>
      <c r="D71">
        <v>1</v>
      </c>
      <c r="E71">
        <v>1</v>
      </c>
      <c r="F71">
        <v>1</v>
      </c>
      <c r="G71">
        <v>5</v>
      </c>
      <c r="I71" s="4" t="s">
        <v>217</v>
      </c>
      <c r="J71">
        <v>1</v>
      </c>
      <c r="K71">
        <v>1</v>
      </c>
      <c r="L71">
        <v>1</v>
      </c>
      <c r="M71">
        <v>1</v>
      </c>
      <c r="N71">
        <v>1</v>
      </c>
      <c r="O71" s="6">
        <v>5</v>
      </c>
      <c r="P71" s="4"/>
      <c r="R71" s="6">
        <v>5</v>
      </c>
      <c r="S71" s="4" t="s">
        <v>217</v>
      </c>
    </row>
    <row r="72" spans="1:19" x14ac:dyDescent="0.3">
      <c r="A72" s="2" t="s">
        <v>219</v>
      </c>
      <c r="B72">
        <v>1</v>
      </c>
      <c r="C72">
        <v>1</v>
      </c>
      <c r="D72">
        <v>0</v>
      </c>
      <c r="E72">
        <v>0</v>
      </c>
      <c r="F72">
        <v>0</v>
      </c>
      <c r="G72">
        <v>2</v>
      </c>
      <c r="I72" s="4" t="s">
        <v>219</v>
      </c>
      <c r="J72">
        <v>1</v>
      </c>
      <c r="K72">
        <v>1</v>
      </c>
      <c r="L72">
        <v>0</v>
      </c>
      <c r="M72">
        <v>0</v>
      </c>
      <c r="N72">
        <v>0</v>
      </c>
      <c r="O72" s="6">
        <v>2</v>
      </c>
      <c r="P72" s="4"/>
      <c r="R72" s="6">
        <v>2</v>
      </c>
      <c r="S72" s="4" t="s">
        <v>219</v>
      </c>
    </row>
    <row r="73" spans="1:19" x14ac:dyDescent="0.3">
      <c r="A73" s="2" t="s">
        <v>222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I73" s="4" t="s">
        <v>222</v>
      </c>
      <c r="J73">
        <v>0</v>
      </c>
      <c r="K73">
        <v>0</v>
      </c>
      <c r="L73">
        <v>0</v>
      </c>
      <c r="M73">
        <v>0</v>
      </c>
      <c r="N73">
        <v>0</v>
      </c>
      <c r="O73" s="6">
        <v>0</v>
      </c>
      <c r="P73" s="4"/>
      <c r="R73" s="6">
        <v>0</v>
      </c>
      <c r="S73" s="4" t="s">
        <v>222</v>
      </c>
    </row>
    <row r="74" spans="1:19" x14ac:dyDescent="0.3">
      <c r="A74" s="2" t="s">
        <v>225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I74" s="4" t="s">
        <v>225</v>
      </c>
      <c r="J74">
        <v>0</v>
      </c>
      <c r="K74">
        <v>0</v>
      </c>
      <c r="L74">
        <v>0</v>
      </c>
      <c r="M74">
        <v>0</v>
      </c>
      <c r="N74">
        <v>0</v>
      </c>
      <c r="O74" s="6">
        <v>0</v>
      </c>
      <c r="P74" s="4"/>
      <c r="R74" s="6">
        <v>0</v>
      </c>
      <c r="S74" s="4" t="s">
        <v>225</v>
      </c>
    </row>
    <row r="75" spans="1:19" x14ac:dyDescent="0.3">
      <c r="A75" s="2" t="s">
        <v>227</v>
      </c>
      <c r="B75">
        <v>1</v>
      </c>
      <c r="C75">
        <v>1</v>
      </c>
      <c r="D75">
        <v>1</v>
      </c>
      <c r="E75">
        <v>1</v>
      </c>
      <c r="F75">
        <v>1</v>
      </c>
      <c r="G75">
        <v>5</v>
      </c>
      <c r="I75" s="4" t="s">
        <v>227</v>
      </c>
      <c r="J75">
        <v>1</v>
      </c>
      <c r="K75">
        <v>1</v>
      </c>
      <c r="L75">
        <v>1</v>
      </c>
      <c r="M75">
        <v>1</v>
      </c>
      <c r="N75">
        <v>1</v>
      </c>
      <c r="O75" s="6">
        <v>5</v>
      </c>
      <c r="P75" s="4"/>
      <c r="R75" s="6">
        <v>5</v>
      </c>
      <c r="S75" s="4" t="s">
        <v>227</v>
      </c>
    </row>
    <row r="76" spans="1:19" x14ac:dyDescent="0.3">
      <c r="A76" s="2" t="s">
        <v>230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I76" s="4" t="s">
        <v>230</v>
      </c>
      <c r="J76">
        <v>0</v>
      </c>
      <c r="K76">
        <v>0</v>
      </c>
      <c r="L76">
        <v>0</v>
      </c>
      <c r="M76">
        <v>0</v>
      </c>
      <c r="N76">
        <v>0</v>
      </c>
      <c r="O76" s="6">
        <v>0</v>
      </c>
      <c r="P76" s="4"/>
      <c r="R76" s="6">
        <v>0</v>
      </c>
      <c r="S76" s="4" t="s">
        <v>230</v>
      </c>
    </row>
    <row r="77" spans="1:19" x14ac:dyDescent="0.3">
      <c r="A77" s="2" t="s">
        <v>233</v>
      </c>
      <c r="B77">
        <v>0</v>
      </c>
      <c r="C77">
        <v>1</v>
      </c>
      <c r="D77">
        <v>1</v>
      </c>
      <c r="E77">
        <v>0</v>
      </c>
      <c r="F77">
        <v>0</v>
      </c>
      <c r="G77">
        <v>2</v>
      </c>
      <c r="I77" s="4" t="s">
        <v>233</v>
      </c>
      <c r="J77">
        <v>0</v>
      </c>
      <c r="K77">
        <v>1</v>
      </c>
      <c r="L77">
        <v>1</v>
      </c>
      <c r="M77">
        <v>0</v>
      </c>
      <c r="N77">
        <v>0</v>
      </c>
      <c r="O77" s="6">
        <v>2</v>
      </c>
      <c r="P77" s="4"/>
      <c r="R77" s="6">
        <v>2</v>
      </c>
      <c r="S77" s="4" t="s">
        <v>233</v>
      </c>
    </row>
    <row r="78" spans="1:19" x14ac:dyDescent="0.3">
      <c r="A78" s="2" t="s">
        <v>236</v>
      </c>
      <c r="B78">
        <v>0</v>
      </c>
      <c r="G78">
        <v>0</v>
      </c>
      <c r="I78" s="4" t="s">
        <v>236</v>
      </c>
      <c r="J78">
        <v>0</v>
      </c>
      <c r="O78" s="6">
        <v>0</v>
      </c>
      <c r="P78" s="4"/>
      <c r="R78" s="6">
        <v>0</v>
      </c>
      <c r="S78" s="4" t="s">
        <v>236</v>
      </c>
    </row>
    <row r="79" spans="1:19" x14ac:dyDescent="0.3">
      <c r="A79" s="2" t="s">
        <v>239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I79" s="4" t="s">
        <v>239</v>
      </c>
      <c r="J79">
        <v>0</v>
      </c>
      <c r="K79">
        <v>0</v>
      </c>
      <c r="L79">
        <v>0</v>
      </c>
      <c r="M79">
        <v>0</v>
      </c>
      <c r="N79">
        <v>0</v>
      </c>
      <c r="O79" s="6">
        <v>0</v>
      </c>
      <c r="P79" s="4"/>
      <c r="R79" s="6">
        <v>0</v>
      </c>
      <c r="S79" s="4" t="s">
        <v>239</v>
      </c>
    </row>
    <row r="80" spans="1:19" x14ac:dyDescent="0.3">
      <c r="A80" s="2" t="s">
        <v>241</v>
      </c>
      <c r="B80">
        <v>1</v>
      </c>
      <c r="C80">
        <v>1</v>
      </c>
      <c r="D80">
        <v>1</v>
      </c>
      <c r="E80">
        <v>1</v>
      </c>
      <c r="F80">
        <v>1</v>
      </c>
      <c r="G80">
        <v>5</v>
      </c>
      <c r="I80" s="4" t="s">
        <v>241</v>
      </c>
      <c r="J80">
        <v>1</v>
      </c>
      <c r="K80">
        <v>1</v>
      </c>
      <c r="L80">
        <v>1</v>
      </c>
      <c r="M80">
        <v>1</v>
      </c>
      <c r="N80">
        <v>1</v>
      </c>
      <c r="O80" s="6">
        <v>5</v>
      </c>
      <c r="P80" s="4"/>
      <c r="R80" s="6">
        <v>5</v>
      </c>
      <c r="S80" s="4" t="s">
        <v>241</v>
      </c>
    </row>
    <row r="81" spans="1:19" x14ac:dyDescent="0.3">
      <c r="A81" s="2" t="s">
        <v>244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I81" s="4" t="s">
        <v>244</v>
      </c>
      <c r="J81">
        <v>0</v>
      </c>
      <c r="K81">
        <v>0</v>
      </c>
      <c r="L81">
        <v>0</v>
      </c>
      <c r="M81">
        <v>0</v>
      </c>
      <c r="N81">
        <v>0</v>
      </c>
      <c r="O81" s="6">
        <v>0</v>
      </c>
      <c r="P81" s="4"/>
      <c r="R81" s="6">
        <v>0</v>
      </c>
      <c r="S81" s="4" t="s">
        <v>244</v>
      </c>
    </row>
    <row r="82" spans="1:19" x14ac:dyDescent="0.3">
      <c r="A82" s="2" t="s">
        <v>246</v>
      </c>
      <c r="B82">
        <v>1</v>
      </c>
      <c r="C82">
        <v>1</v>
      </c>
      <c r="D82">
        <v>1</v>
      </c>
      <c r="E82">
        <v>1</v>
      </c>
      <c r="F82">
        <v>1</v>
      </c>
      <c r="G82">
        <v>5</v>
      </c>
      <c r="I82" s="4" t="s">
        <v>246</v>
      </c>
      <c r="J82">
        <v>1</v>
      </c>
      <c r="K82">
        <v>1</v>
      </c>
      <c r="L82">
        <v>1</v>
      </c>
      <c r="M82">
        <v>1</v>
      </c>
      <c r="N82">
        <v>1</v>
      </c>
      <c r="O82" s="6">
        <v>5</v>
      </c>
      <c r="P82" s="4"/>
      <c r="R82" s="6">
        <v>5</v>
      </c>
      <c r="S82" s="4" t="s">
        <v>246</v>
      </c>
    </row>
    <row r="83" spans="1:19" x14ac:dyDescent="0.3">
      <c r="A83" s="2" t="s">
        <v>248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I83" s="4" t="s">
        <v>248</v>
      </c>
      <c r="J83">
        <v>0</v>
      </c>
      <c r="K83">
        <v>0</v>
      </c>
      <c r="L83">
        <v>0</v>
      </c>
      <c r="M83">
        <v>0</v>
      </c>
      <c r="N83">
        <v>0</v>
      </c>
      <c r="O83" s="6">
        <v>0</v>
      </c>
      <c r="P83" s="4"/>
      <c r="R83" s="6">
        <v>0</v>
      </c>
      <c r="S83" s="4" t="s">
        <v>248</v>
      </c>
    </row>
    <row r="84" spans="1:19" x14ac:dyDescent="0.3">
      <c r="A84" s="2" t="s">
        <v>252</v>
      </c>
      <c r="B84">
        <v>59</v>
      </c>
      <c r="C84">
        <v>55</v>
      </c>
      <c r="D84">
        <v>42</v>
      </c>
      <c r="E84">
        <v>41</v>
      </c>
      <c r="F84">
        <v>41</v>
      </c>
      <c r="G84">
        <v>238</v>
      </c>
      <c r="I84" s="4" t="s">
        <v>252</v>
      </c>
      <c r="J84">
        <v>59</v>
      </c>
      <c r="K84">
        <v>55</v>
      </c>
      <c r="L84">
        <v>42</v>
      </c>
      <c r="M84">
        <v>41</v>
      </c>
      <c r="N84">
        <v>41</v>
      </c>
      <c r="O84" s="3">
        <v>238</v>
      </c>
      <c r="P84" s="4"/>
      <c r="R84" s="3"/>
      <c r="S84" s="4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05A4-A376-4D08-9999-6F1EFBDBC9C5}">
  <dimension ref="A1:E14"/>
  <sheetViews>
    <sheetView workbookViewId="0">
      <selection activeCell="E18" sqref="E18"/>
    </sheetView>
  </sheetViews>
  <sheetFormatPr defaultRowHeight="14.4" x14ac:dyDescent="0.3"/>
  <cols>
    <col min="1" max="1" width="23.6640625" customWidth="1"/>
    <col min="3" max="3" width="9.77734375" customWidth="1"/>
    <col min="4" max="4" width="11.33203125" customWidth="1"/>
    <col min="5" max="5" width="56.6640625" customWidth="1"/>
  </cols>
  <sheetData>
    <row r="1" spans="1:5" x14ac:dyDescent="0.3">
      <c r="A1" t="s">
        <v>260</v>
      </c>
      <c r="B1" t="s">
        <v>261</v>
      </c>
      <c r="C1" t="s">
        <v>3</v>
      </c>
      <c r="D1" t="s">
        <v>4</v>
      </c>
      <c r="E1" t="s">
        <v>264</v>
      </c>
    </row>
    <row r="2" spans="1:5" x14ac:dyDescent="0.3">
      <c r="A2">
        <v>5</v>
      </c>
      <c r="B2" t="s">
        <v>7</v>
      </c>
      <c r="C2">
        <v>43.550556</v>
      </c>
      <c r="D2">
        <v>-79.662999999999997</v>
      </c>
      <c r="E2" t="s">
        <v>9</v>
      </c>
    </row>
    <row r="3" spans="1:5" x14ac:dyDescent="0.3">
      <c r="A3">
        <v>5</v>
      </c>
      <c r="B3" t="s">
        <v>12</v>
      </c>
      <c r="C3">
        <v>43.550224999999998</v>
      </c>
      <c r="D3">
        <v>-79.654061999999996</v>
      </c>
      <c r="E3" t="s">
        <v>9</v>
      </c>
    </row>
    <row r="4" spans="1:5" x14ac:dyDescent="0.3">
      <c r="A4">
        <v>5</v>
      </c>
      <c r="B4" t="s">
        <v>14</v>
      </c>
      <c r="C4">
        <v>43.565106</v>
      </c>
      <c r="D4">
        <v>-79.671002000000001</v>
      </c>
      <c r="E4" t="s">
        <v>9</v>
      </c>
    </row>
    <row r="5" spans="1:5" x14ac:dyDescent="0.3">
      <c r="A5">
        <v>5</v>
      </c>
      <c r="B5" t="s">
        <v>18</v>
      </c>
      <c r="C5">
        <v>43.567334000000002</v>
      </c>
      <c r="D5">
        <v>-79.686385999999999</v>
      </c>
      <c r="E5" t="s">
        <v>9</v>
      </c>
    </row>
    <row r="6" spans="1:5" x14ac:dyDescent="0.3">
      <c r="A6">
        <v>5</v>
      </c>
      <c r="B6" t="s">
        <v>246</v>
      </c>
      <c r="C6">
        <v>43.601609000000003</v>
      </c>
      <c r="D6">
        <v>-79.583684000000005</v>
      </c>
      <c r="E6" t="s">
        <v>9</v>
      </c>
    </row>
    <row r="7" spans="1:5" x14ac:dyDescent="0.3">
      <c r="A7">
        <v>5</v>
      </c>
      <c r="B7" t="s">
        <v>241</v>
      </c>
      <c r="C7">
        <v>43.589965999999997</v>
      </c>
      <c r="D7">
        <v>-79.618300000000005</v>
      </c>
      <c r="E7" t="s">
        <v>9</v>
      </c>
    </row>
    <row r="8" spans="1:5" x14ac:dyDescent="0.3">
      <c r="A8">
        <v>5</v>
      </c>
      <c r="B8" t="s">
        <v>190</v>
      </c>
      <c r="C8">
        <v>43.67024</v>
      </c>
      <c r="D8">
        <v>-79.462135000000004</v>
      </c>
      <c r="E8" t="s">
        <v>9</v>
      </c>
    </row>
    <row r="9" spans="1:5" x14ac:dyDescent="0.3">
      <c r="A9">
        <v>5</v>
      </c>
      <c r="B9" t="s">
        <v>174</v>
      </c>
      <c r="C9">
        <v>43.669676000000003</v>
      </c>
      <c r="D9">
        <v>-79.422881000000004</v>
      </c>
      <c r="E9" t="s">
        <v>9</v>
      </c>
    </row>
    <row r="10" spans="1:5" x14ac:dyDescent="0.3">
      <c r="A10">
        <v>5</v>
      </c>
      <c r="B10" t="s">
        <v>168</v>
      </c>
      <c r="C10">
        <v>43.534939000000001</v>
      </c>
      <c r="D10">
        <v>-79.732911999999999</v>
      </c>
      <c r="E10" t="s">
        <v>9</v>
      </c>
    </row>
    <row r="11" spans="1:5" x14ac:dyDescent="0.3">
      <c r="A11">
        <v>5</v>
      </c>
      <c r="B11" t="s">
        <v>66</v>
      </c>
      <c r="C11">
        <v>43.661177000000002</v>
      </c>
      <c r="D11">
        <v>-79.500382000000002</v>
      </c>
      <c r="E11" t="s">
        <v>9</v>
      </c>
    </row>
    <row r="12" spans="1:5" x14ac:dyDescent="0.3">
      <c r="A12">
        <v>5</v>
      </c>
      <c r="B12" t="s">
        <v>54</v>
      </c>
      <c r="C12">
        <v>43.589593999999998</v>
      </c>
      <c r="D12">
        <v>-79.638468000000003</v>
      </c>
      <c r="E12" t="s">
        <v>9</v>
      </c>
    </row>
    <row r="13" spans="1:5" x14ac:dyDescent="0.3">
      <c r="A13">
        <v>5</v>
      </c>
      <c r="B13" t="s">
        <v>57</v>
      </c>
      <c r="C13">
        <v>43.534585</v>
      </c>
      <c r="D13">
        <v>-79.645432</v>
      </c>
      <c r="E13" t="s">
        <v>9</v>
      </c>
    </row>
    <row r="14" spans="1:5" x14ac:dyDescent="0.3">
      <c r="A14">
        <v>5</v>
      </c>
      <c r="B14" t="s">
        <v>60</v>
      </c>
      <c r="C14">
        <v>43.615383999999999</v>
      </c>
      <c r="D14">
        <v>-79.570453999999998</v>
      </c>
      <c r="E14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F6FB-FEEF-46F7-89FF-1D2F3AA966B7}">
  <dimension ref="A1:E14"/>
  <sheetViews>
    <sheetView workbookViewId="0">
      <selection sqref="A1:E14"/>
    </sheetView>
  </sheetViews>
  <sheetFormatPr defaultRowHeight="14.4" x14ac:dyDescent="0.3"/>
  <cols>
    <col min="1" max="1" width="23.6640625" customWidth="1"/>
    <col min="3" max="3" width="9.77734375" customWidth="1"/>
    <col min="4" max="4" width="11.33203125" customWidth="1"/>
    <col min="5" max="5" width="56.6640625" customWidth="1"/>
  </cols>
  <sheetData>
    <row r="1" spans="1:5" x14ac:dyDescent="0.3">
      <c r="A1" t="s">
        <v>260</v>
      </c>
      <c r="B1" t="s">
        <v>261</v>
      </c>
      <c r="C1" t="s">
        <v>3</v>
      </c>
      <c r="D1" t="s">
        <v>4</v>
      </c>
      <c r="E1" t="s">
        <v>264</v>
      </c>
    </row>
    <row r="2" spans="1:5" x14ac:dyDescent="0.3">
      <c r="A2">
        <v>5</v>
      </c>
      <c r="B2" t="s">
        <v>7</v>
      </c>
      <c r="C2">
        <v>43.550556</v>
      </c>
      <c r="D2">
        <v>-79.662999999999997</v>
      </c>
      <c r="E2" t="s">
        <v>9</v>
      </c>
    </row>
    <row r="3" spans="1:5" x14ac:dyDescent="0.3">
      <c r="A3">
        <v>5</v>
      </c>
      <c r="B3" t="s">
        <v>12</v>
      </c>
      <c r="C3">
        <v>43.550224999999998</v>
      </c>
      <c r="D3">
        <v>-79.654061999999996</v>
      </c>
      <c r="E3" t="s">
        <v>9</v>
      </c>
    </row>
    <row r="4" spans="1:5" x14ac:dyDescent="0.3">
      <c r="A4">
        <v>5</v>
      </c>
      <c r="B4" t="s">
        <v>14</v>
      </c>
      <c r="C4">
        <v>43.565106</v>
      </c>
      <c r="D4">
        <v>-79.671002000000001</v>
      </c>
      <c r="E4" t="s">
        <v>9</v>
      </c>
    </row>
    <row r="5" spans="1:5" x14ac:dyDescent="0.3">
      <c r="A5">
        <v>5</v>
      </c>
      <c r="B5" t="s">
        <v>18</v>
      </c>
      <c r="C5">
        <v>43.567334000000002</v>
      </c>
      <c r="D5">
        <v>-79.686385999999999</v>
      </c>
      <c r="E5" t="s">
        <v>9</v>
      </c>
    </row>
    <row r="6" spans="1:5" x14ac:dyDescent="0.3">
      <c r="A6">
        <v>5</v>
      </c>
      <c r="B6" t="s">
        <v>246</v>
      </c>
      <c r="C6">
        <v>43.601609000000003</v>
      </c>
      <c r="D6">
        <v>-79.583684000000005</v>
      </c>
      <c r="E6" t="s">
        <v>9</v>
      </c>
    </row>
    <row r="7" spans="1:5" x14ac:dyDescent="0.3">
      <c r="A7">
        <v>5</v>
      </c>
      <c r="B7" t="s">
        <v>241</v>
      </c>
      <c r="C7">
        <v>43.589965999999997</v>
      </c>
      <c r="D7">
        <v>-79.618300000000005</v>
      </c>
      <c r="E7" t="s">
        <v>9</v>
      </c>
    </row>
    <row r="8" spans="1:5" x14ac:dyDescent="0.3">
      <c r="A8">
        <v>5</v>
      </c>
      <c r="B8" t="s">
        <v>190</v>
      </c>
      <c r="C8">
        <v>43.67024</v>
      </c>
      <c r="D8">
        <v>-79.462135000000004</v>
      </c>
      <c r="E8" t="s">
        <v>9</v>
      </c>
    </row>
    <row r="9" spans="1:5" x14ac:dyDescent="0.3">
      <c r="A9">
        <v>5</v>
      </c>
      <c r="B9" t="s">
        <v>174</v>
      </c>
      <c r="C9">
        <v>43.669676000000003</v>
      </c>
      <c r="D9">
        <v>-79.422881000000004</v>
      </c>
      <c r="E9" t="s">
        <v>9</v>
      </c>
    </row>
    <row r="10" spans="1:5" x14ac:dyDescent="0.3">
      <c r="A10">
        <v>5</v>
      </c>
      <c r="B10" t="s">
        <v>168</v>
      </c>
      <c r="C10">
        <v>43.534939000000001</v>
      </c>
      <c r="D10">
        <v>-79.732911999999999</v>
      </c>
      <c r="E10" t="s">
        <v>9</v>
      </c>
    </row>
    <row r="11" spans="1:5" x14ac:dyDescent="0.3">
      <c r="A11">
        <v>5</v>
      </c>
      <c r="B11" t="s">
        <v>66</v>
      </c>
      <c r="C11">
        <v>43.661177000000002</v>
      </c>
      <c r="D11">
        <v>-79.500382000000002</v>
      </c>
      <c r="E11" t="s">
        <v>9</v>
      </c>
    </row>
    <row r="12" spans="1:5" x14ac:dyDescent="0.3">
      <c r="A12">
        <v>5</v>
      </c>
      <c r="B12" t="s">
        <v>54</v>
      </c>
      <c r="C12">
        <v>43.589593999999998</v>
      </c>
      <c r="D12">
        <v>-79.638468000000003</v>
      </c>
      <c r="E12" t="s">
        <v>9</v>
      </c>
    </row>
    <row r="13" spans="1:5" x14ac:dyDescent="0.3">
      <c r="A13">
        <v>5</v>
      </c>
      <c r="B13" t="s">
        <v>57</v>
      </c>
      <c r="C13">
        <v>43.534585</v>
      </c>
      <c r="D13">
        <v>-79.645432</v>
      </c>
      <c r="E13" t="s">
        <v>9</v>
      </c>
    </row>
    <row r="14" spans="1:5" x14ac:dyDescent="0.3">
      <c r="A14">
        <v>5</v>
      </c>
      <c r="B14" t="s">
        <v>60</v>
      </c>
      <c r="C14">
        <v>43.615383999999999</v>
      </c>
      <c r="D14">
        <v>-79.570453999999998</v>
      </c>
      <c r="E14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"/>
  <sheetViews>
    <sheetView tabSelected="1" topLeftCell="G16" workbookViewId="0">
      <selection activeCell="J35" sqref="J35"/>
    </sheetView>
  </sheetViews>
  <sheetFormatPr defaultRowHeight="14.4" x14ac:dyDescent="0.3"/>
  <cols>
    <col min="1" max="1" width="9.88671875" bestFit="1" customWidth="1"/>
    <col min="2" max="2" width="21.6640625" style="16" bestFit="1" customWidth="1"/>
    <col min="3" max="3" width="22.109375" bestFit="1" customWidth="1"/>
    <col min="4" max="7" width="20" bestFit="1" customWidth="1"/>
    <col min="8" max="9" width="12.5546875" bestFit="1" customWidth="1"/>
    <col min="10" max="10" width="30.109375" bestFit="1" customWidth="1"/>
    <col min="15" max="15" width="44.6640625" bestFit="1" customWidth="1"/>
  </cols>
  <sheetData>
    <row r="1" spans="1:13" x14ac:dyDescent="0.3">
      <c r="A1" t="s">
        <v>279</v>
      </c>
      <c r="B1" s="16" t="s">
        <v>268</v>
      </c>
      <c r="C1" s="3" t="s">
        <v>260</v>
      </c>
      <c r="D1" s="5" t="s">
        <v>261</v>
      </c>
      <c r="E1" s="5" t="s">
        <v>3</v>
      </c>
      <c r="F1" s="5" t="s">
        <v>4</v>
      </c>
      <c r="G1" s="5" t="s">
        <v>264</v>
      </c>
    </row>
    <row r="2" spans="1:13" x14ac:dyDescent="0.3">
      <c r="A2" s="45"/>
      <c r="B2" s="15" t="s">
        <v>270</v>
      </c>
      <c r="C2" s="12">
        <v>5</v>
      </c>
      <c r="D2" s="13" t="s">
        <v>7</v>
      </c>
      <c r="E2" s="4">
        <v>43.550556</v>
      </c>
      <c r="F2" s="4">
        <v>-79.662999999999997</v>
      </c>
      <c r="G2" s="48" t="s">
        <v>9</v>
      </c>
    </row>
    <row r="3" spans="1:13" x14ac:dyDescent="0.3">
      <c r="A3" s="45"/>
      <c r="B3" s="15" t="s">
        <v>270</v>
      </c>
      <c r="C3" s="12">
        <v>5</v>
      </c>
      <c r="D3" s="13" t="s">
        <v>12</v>
      </c>
      <c r="E3" s="4">
        <v>43.550224999999998</v>
      </c>
      <c r="F3" s="4">
        <v>-79.654061999999996</v>
      </c>
      <c r="G3" s="48" t="s">
        <v>9</v>
      </c>
    </row>
    <row r="4" spans="1:13" x14ac:dyDescent="0.3">
      <c r="A4" s="45"/>
      <c r="B4" s="15" t="s">
        <v>270</v>
      </c>
      <c r="C4" s="12">
        <v>5</v>
      </c>
      <c r="D4" s="13" t="s">
        <v>14</v>
      </c>
      <c r="E4" s="4">
        <v>43.565106</v>
      </c>
      <c r="F4" s="4">
        <v>-79.671002000000001</v>
      </c>
      <c r="G4" s="48" t="s">
        <v>9</v>
      </c>
      <c r="J4" s="8"/>
    </row>
    <row r="5" spans="1:13" x14ac:dyDescent="0.3">
      <c r="A5" s="45"/>
      <c r="B5" s="15" t="s">
        <v>270</v>
      </c>
      <c r="C5" s="12">
        <v>5</v>
      </c>
      <c r="D5" s="13" t="s">
        <v>18</v>
      </c>
      <c r="E5" s="4">
        <v>43.567334000000002</v>
      </c>
      <c r="F5" s="4">
        <v>-79.686385999999999</v>
      </c>
      <c r="G5" s="48" t="s">
        <v>9</v>
      </c>
      <c r="J5" s="8"/>
    </row>
    <row r="6" spans="1:13" x14ac:dyDescent="0.3">
      <c r="A6" s="45"/>
      <c r="B6" s="15" t="s">
        <v>270</v>
      </c>
      <c r="C6" s="12">
        <v>5</v>
      </c>
      <c r="D6" s="13" t="s">
        <v>29</v>
      </c>
      <c r="E6" s="4">
        <v>43.493329000000003</v>
      </c>
      <c r="F6" s="4">
        <v>-79.747540999999998</v>
      </c>
      <c r="G6" s="47" t="s">
        <v>30</v>
      </c>
      <c r="J6" s="8"/>
    </row>
    <row r="7" spans="1:13" x14ac:dyDescent="0.3">
      <c r="A7" s="45"/>
      <c r="B7" s="15" t="s">
        <v>270</v>
      </c>
      <c r="C7" s="12">
        <v>5</v>
      </c>
      <c r="D7" s="13" t="s">
        <v>36</v>
      </c>
      <c r="E7" s="4">
        <v>43.438668999999997</v>
      </c>
      <c r="F7" s="4">
        <v>-79.780878000000001</v>
      </c>
      <c r="G7" s="47" t="s">
        <v>30</v>
      </c>
    </row>
    <row r="8" spans="1:13" x14ac:dyDescent="0.3">
      <c r="A8" s="45"/>
      <c r="B8" s="15" t="s">
        <v>270</v>
      </c>
      <c r="C8" s="12">
        <v>5</v>
      </c>
      <c r="D8" s="13" t="s">
        <v>41</v>
      </c>
      <c r="E8" s="4">
        <v>43.434493000000003</v>
      </c>
      <c r="F8" s="4">
        <v>-79.904435000000007</v>
      </c>
      <c r="G8" s="47" t="s">
        <v>30</v>
      </c>
    </row>
    <row r="9" spans="1:13" x14ac:dyDescent="0.3">
      <c r="A9" s="45"/>
      <c r="B9" s="15" t="s">
        <v>271</v>
      </c>
      <c r="C9" s="12">
        <v>3</v>
      </c>
      <c r="D9" s="13" t="s">
        <v>47</v>
      </c>
      <c r="E9" s="4">
        <v>43.457450999999999</v>
      </c>
      <c r="F9" s="4">
        <v>-79.866815000000003</v>
      </c>
      <c r="G9" s="47" t="s">
        <v>30</v>
      </c>
    </row>
    <row r="10" spans="1:13" ht="15" thickBot="1" x14ac:dyDescent="0.35">
      <c r="A10" s="46"/>
      <c r="B10" s="23" t="s">
        <v>273</v>
      </c>
      <c r="C10" s="24">
        <v>2</v>
      </c>
      <c r="D10" s="25" t="s">
        <v>50</v>
      </c>
      <c r="E10" s="4">
        <v>43.516263000000002</v>
      </c>
      <c r="F10" s="4">
        <v>-79.779219999999995</v>
      </c>
      <c r="G10" s="47" t="s">
        <v>30</v>
      </c>
      <c r="I10" s="1" t="s">
        <v>251</v>
      </c>
      <c r="J10" t="s">
        <v>263</v>
      </c>
    </row>
    <row r="11" spans="1:13" x14ac:dyDescent="0.3">
      <c r="A11" s="35"/>
      <c r="B11" s="35" t="s">
        <v>269</v>
      </c>
      <c r="C11" s="27">
        <v>0</v>
      </c>
      <c r="D11" s="28" t="s">
        <v>52</v>
      </c>
      <c r="E11" s="4">
        <v>43.525815999999999</v>
      </c>
      <c r="F11" s="4">
        <v>-79.791571000000005</v>
      </c>
      <c r="G11" s="4" t="s">
        <v>30</v>
      </c>
      <c r="I11" s="2" t="s">
        <v>69</v>
      </c>
      <c r="J11">
        <v>17</v>
      </c>
    </row>
    <row r="12" spans="1:13" x14ac:dyDescent="0.3">
      <c r="A12" s="29"/>
      <c r="B12" s="29" t="s">
        <v>270</v>
      </c>
      <c r="C12" s="12">
        <v>5</v>
      </c>
      <c r="D12" s="30" t="s">
        <v>54</v>
      </c>
      <c r="E12" s="4">
        <v>43.589593999999998</v>
      </c>
      <c r="F12" s="4">
        <v>-79.638468000000003</v>
      </c>
      <c r="G12" s="48" t="s">
        <v>9</v>
      </c>
      <c r="I12" s="9">
        <v>2</v>
      </c>
      <c r="J12">
        <v>3</v>
      </c>
      <c r="K12" s="11">
        <f>GETPIVOTDATA("Pods Collected Per Patch",$I10,"Pods Collected Per Patch",2,"Associated with north (urb), south (urb), or rural part of transect","North")*$I12</f>
        <v>6</v>
      </c>
    </row>
    <row r="13" spans="1:13" x14ac:dyDescent="0.3">
      <c r="A13" s="29"/>
      <c r="B13" s="29" t="s">
        <v>270</v>
      </c>
      <c r="C13" s="12">
        <v>5</v>
      </c>
      <c r="D13" s="30" t="s">
        <v>57</v>
      </c>
      <c r="E13" s="4">
        <v>43.534585</v>
      </c>
      <c r="F13" s="4">
        <v>-79.645432</v>
      </c>
      <c r="G13" s="48" t="s">
        <v>9</v>
      </c>
      <c r="I13" s="9">
        <v>3</v>
      </c>
      <c r="J13">
        <v>1</v>
      </c>
      <c r="K13" s="11">
        <f>I13*GETPIVOTDATA("Pods Collected Per Patch",$I$10,"Pods Collected Per Patch",3,"Associated with north (urb), south (urb), or rural part of transect","North")</f>
        <v>3</v>
      </c>
    </row>
    <row r="14" spans="1:13" x14ac:dyDescent="0.3">
      <c r="A14" s="29"/>
      <c r="B14" s="29" t="s">
        <v>270</v>
      </c>
      <c r="C14" s="12">
        <v>5</v>
      </c>
      <c r="D14" s="30" t="s">
        <v>60</v>
      </c>
      <c r="E14" s="4">
        <v>43.615383999999999</v>
      </c>
      <c r="F14" s="4">
        <v>-79.570453999999998</v>
      </c>
      <c r="G14" s="48" t="s">
        <v>9</v>
      </c>
      <c r="I14" s="9">
        <v>4</v>
      </c>
      <c r="J14">
        <v>1</v>
      </c>
      <c r="K14" s="11">
        <f>I14*GETPIVOTDATA("Pods Collected Per Patch",$I$10,"Pods Collected Per Patch",4,"Associated with north (urb), south (urb), or rural part of transect","North")</f>
        <v>4</v>
      </c>
    </row>
    <row r="15" spans="1:13" x14ac:dyDescent="0.3">
      <c r="A15" s="29"/>
      <c r="B15" s="29" t="s">
        <v>270</v>
      </c>
      <c r="C15" s="12">
        <v>5</v>
      </c>
      <c r="D15" s="30" t="s">
        <v>63</v>
      </c>
      <c r="E15" s="4">
        <v>43.648581</v>
      </c>
      <c r="F15" s="4">
        <v>-79.521462999999997</v>
      </c>
      <c r="G15" s="48" t="s">
        <v>9</v>
      </c>
      <c r="I15" s="9">
        <v>5</v>
      </c>
      <c r="J15">
        <v>12</v>
      </c>
      <c r="K15" s="11">
        <f>I15*GETPIVOTDATA("Pods Collected Per Patch",$I$10,"Pods Collected Per Patch",5,"Associated with north (urb), south (urb), or rural part of transect","North")</f>
        <v>60</v>
      </c>
    </row>
    <row r="16" spans="1:13" x14ac:dyDescent="0.3">
      <c r="A16" s="29"/>
      <c r="B16" s="29" t="s">
        <v>270</v>
      </c>
      <c r="C16" s="12">
        <v>5</v>
      </c>
      <c r="D16" s="30" t="s">
        <v>66</v>
      </c>
      <c r="E16" s="4">
        <v>43.661177000000002</v>
      </c>
      <c r="F16" s="4">
        <v>-79.500382000000002</v>
      </c>
      <c r="G16" s="48" t="s">
        <v>9</v>
      </c>
      <c r="I16" s="2" t="s">
        <v>30</v>
      </c>
      <c r="J16">
        <v>16</v>
      </c>
      <c r="K16" s="11"/>
      <c r="L16" s="10">
        <f>SUM(K12:K15)</f>
        <v>73</v>
      </c>
      <c r="M16" s="8">
        <f>L16/$K$27</f>
        <v>0.33031674208144796</v>
      </c>
    </row>
    <row r="17" spans="1:13" x14ac:dyDescent="0.3">
      <c r="A17" s="29"/>
      <c r="B17" s="29" t="s">
        <v>271</v>
      </c>
      <c r="C17" s="12">
        <v>3</v>
      </c>
      <c r="D17" s="30" t="s">
        <v>68</v>
      </c>
      <c r="E17" s="4">
        <v>43.711948</v>
      </c>
      <c r="F17" s="4">
        <v>-79.535893999999999</v>
      </c>
      <c r="G17" s="47" t="s">
        <v>69</v>
      </c>
      <c r="I17" s="9">
        <v>1</v>
      </c>
      <c r="J17">
        <v>1</v>
      </c>
      <c r="K17" s="11">
        <f>I17*GETPIVOTDATA("Pods Collected Per Patch",$I$10,"Pods Collected Per Patch",1,"Associated with north (urb), south (urb), or rural part of transect","Rural")</f>
        <v>1</v>
      </c>
    </row>
    <row r="18" spans="1:13" x14ac:dyDescent="0.3">
      <c r="A18" s="29"/>
      <c r="B18" s="29" t="s">
        <v>270</v>
      </c>
      <c r="C18" s="12">
        <v>5</v>
      </c>
      <c r="D18" s="30" t="s">
        <v>72</v>
      </c>
      <c r="E18" s="4">
        <v>43.501061</v>
      </c>
      <c r="F18" s="4">
        <v>-79.844566999999998</v>
      </c>
      <c r="G18" s="47" t="s">
        <v>30</v>
      </c>
      <c r="I18" s="9">
        <v>2</v>
      </c>
      <c r="J18">
        <v>1</v>
      </c>
      <c r="K18" s="11">
        <f>I18*GETPIVOTDATA("Pods Collected Per Patch",$I$10,"Pods Collected Per Patch",2,"Associated with north (urb), south (urb), or rural part of transect","Rural")</f>
        <v>2</v>
      </c>
    </row>
    <row r="19" spans="1:13" x14ac:dyDescent="0.3">
      <c r="A19" s="29"/>
      <c r="B19" s="29" t="s">
        <v>270</v>
      </c>
      <c r="C19" s="12">
        <v>5</v>
      </c>
      <c r="D19" s="30" t="s">
        <v>75</v>
      </c>
      <c r="E19" s="4">
        <v>43.484110999999999</v>
      </c>
      <c r="F19" s="4">
        <v>-79.837701999999993</v>
      </c>
      <c r="G19" s="47" t="s">
        <v>30</v>
      </c>
      <c r="I19" s="9">
        <v>3</v>
      </c>
      <c r="J19">
        <v>2</v>
      </c>
      <c r="K19" s="11">
        <f>I19*GETPIVOTDATA("Pods Collected Per Patch",$I$10,"Pods Collected Per Patch",3,"Associated with north (urb), south (urb), or rural part of transect","Rural")</f>
        <v>6</v>
      </c>
    </row>
    <row r="20" spans="1:13" ht="15" thickBot="1" x14ac:dyDescent="0.35">
      <c r="A20" s="32"/>
      <c r="B20" s="32" t="s">
        <v>270</v>
      </c>
      <c r="C20" s="33">
        <v>5</v>
      </c>
      <c r="D20" s="34" t="s">
        <v>78</v>
      </c>
      <c r="E20" s="4">
        <v>43.414009999999998</v>
      </c>
      <c r="F20" s="4">
        <v>-79.953028000000003</v>
      </c>
      <c r="G20" s="47" t="s">
        <v>30</v>
      </c>
      <c r="I20" s="9">
        <v>5</v>
      </c>
      <c r="J20">
        <v>12</v>
      </c>
      <c r="K20" s="11">
        <f>I20*GETPIVOTDATA("Pods Collected Per Patch",$I$10,"Pods Collected Per Patch",5,"Associated with north (urb), south (urb), or rural part of transect","Rural")</f>
        <v>60</v>
      </c>
    </row>
    <row r="21" spans="1:13" ht="15" thickBot="1" x14ac:dyDescent="0.35">
      <c r="A21" s="32"/>
      <c r="B21" s="32" t="s">
        <v>270</v>
      </c>
      <c r="C21" s="27">
        <v>5</v>
      </c>
      <c r="D21" s="28" t="s">
        <v>81</v>
      </c>
      <c r="E21" s="4">
        <v>43.387611999999997</v>
      </c>
      <c r="F21" s="4">
        <v>-79.959232</v>
      </c>
      <c r="G21" s="47" t="s">
        <v>30</v>
      </c>
      <c r="I21" s="2" t="s">
        <v>9</v>
      </c>
      <c r="J21" s="52">
        <v>19</v>
      </c>
      <c r="K21" s="11"/>
      <c r="L21" s="10">
        <f>SUM(K17:K20)</f>
        <v>69</v>
      </c>
      <c r="M21" s="8">
        <f>L21/$K$27</f>
        <v>0.31221719457013575</v>
      </c>
    </row>
    <row r="22" spans="1:13" ht="15" thickBot="1" x14ac:dyDescent="0.35">
      <c r="A22" s="32"/>
      <c r="B22" s="32" t="s">
        <v>270</v>
      </c>
      <c r="C22" s="12">
        <v>5</v>
      </c>
      <c r="D22" s="30" t="s">
        <v>83</v>
      </c>
      <c r="E22" s="4">
        <v>43.399222000000002</v>
      </c>
      <c r="F22" s="4">
        <v>-79.930576000000002</v>
      </c>
      <c r="G22" s="47" t="s">
        <v>30</v>
      </c>
      <c r="I22" s="9">
        <v>1</v>
      </c>
      <c r="J22">
        <v>2</v>
      </c>
      <c r="K22" s="11">
        <f>I22*GETPIVOTDATA("Pods Collected Per Patch",$I$10,"Pods Collected Per Patch",1,"Associated with north (urb), south (urb), or rural part of transect","South")</f>
        <v>2</v>
      </c>
    </row>
    <row r="23" spans="1:13" x14ac:dyDescent="0.3">
      <c r="A23" s="31"/>
      <c r="B23" s="31" t="s">
        <v>269</v>
      </c>
      <c r="C23" s="12">
        <v>0</v>
      </c>
      <c r="D23" s="30" t="s">
        <v>87</v>
      </c>
      <c r="E23" s="4">
        <v>43.377146000000003</v>
      </c>
      <c r="F23" s="4">
        <v>-79.973860999999999</v>
      </c>
      <c r="G23" s="4" t="s">
        <v>30</v>
      </c>
      <c r="I23" s="9">
        <v>2</v>
      </c>
      <c r="J23">
        <v>2</v>
      </c>
      <c r="K23" s="11">
        <f>I23*GETPIVOTDATA("Pods Collected Per Patch",$I$10,"Pods Collected Per Patch",2,"Associated with north (urb), south (urb), or rural part of transect","South")</f>
        <v>4</v>
      </c>
    </row>
    <row r="24" spans="1:13" ht="15" thickBot="1" x14ac:dyDescent="0.35">
      <c r="A24" s="32"/>
      <c r="B24" s="32" t="s">
        <v>276</v>
      </c>
      <c r="C24" s="12">
        <v>1</v>
      </c>
      <c r="D24" s="30" t="s">
        <v>90</v>
      </c>
      <c r="E24" s="4">
        <v>43.371307999999999</v>
      </c>
      <c r="F24" s="4">
        <v>-79.981819000000002</v>
      </c>
      <c r="G24" s="47" t="s">
        <v>30</v>
      </c>
      <c r="I24" s="9">
        <v>4</v>
      </c>
      <c r="J24">
        <v>2</v>
      </c>
      <c r="K24" s="11">
        <f>I24*GETPIVOTDATA("Pods Collected Per Patch",$I$10,"Pods Collected Per Patch",4,"Associated with north (urb), south (urb), or rural part of transect","South")</f>
        <v>8</v>
      </c>
    </row>
    <row r="25" spans="1:13" x14ac:dyDescent="0.3">
      <c r="A25" s="31"/>
      <c r="B25" s="31" t="s">
        <v>269</v>
      </c>
      <c r="C25" s="12">
        <v>0</v>
      </c>
      <c r="D25" s="30" t="s">
        <v>94</v>
      </c>
      <c r="E25" s="4">
        <v>43.363348999999999</v>
      </c>
      <c r="F25" s="4">
        <v>-80.014709999999994</v>
      </c>
      <c r="G25" s="4" t="s">
        <v>30</v>
      </c>
      <c r="I25" s="9">
        <v>5</v>
      </c>
      <c r="J25" s="52">
        <v>13</v>
      </c>
      <c r="K25" s="51">
        <f>I25*GETPIVOTDATA("Pods Collected Per Patch",$I$10,"Pods Collected Per Patch",5,"Associated with north (urb), south (urb), or rural part of transect","South")</f>
        <v>65</v>
      </c>
    </row>
    <row r="26" spans="1:13" x14ac:dyDescent="0.3">
      <c r="A26" s="31"/>
      <c r="B26" s="31" t="s">
        <v>269</v>
      </c>
      <c r="C26" s="12">
        <v>0</v>
      </c>
      <c r="D26" s="30" t="s">
        <v>97</v>
      </c>
      <c r="E26" s="4">
        <v>43.726773999999999</v>
      </c>
      <c r="F26" s="4">
        <v>-79.432108999999997</v>
      </c>
      <c r="G26" s="4" t="s">
        <v>69</v>
      </c>
      <c r="I26" s="2" t="s">
        <v>252</v>
      </c>
      <c r="J26">
        <v>52</v>
      </c>
      <c r="K26" s="11"/>
      <c r="L26" s="10">
        <f>SUM(K22:K25)</f>
        <v>79</v>
      </c>
      <c r="M26" s="8">
        <f>L26/$K$27</f>
        <v>0.3574660633484163</v>
      </c>
    </row>
    <row r="27" spans="1:13" x14ac:dyDescent="0.3">
      <c r="A27" s="29"/>
      <c r="B27" s="29" t="s">
        <v>273</v>
      </c>
      <c r="C27" s="12">
        <v>2</v>
      </c>
      <c r="D27" s="30" t="s">
        <v>100</v>
      </c>
      <c r="E27" s="4">
        <v>43.719453000000001</v>
      </c>
      <c r="F27" s="4">
        <v>-79.445162999999994</v>
      </c>
      <c r="G27" s="47" t="s">
        <v>69</v>
      </c>
      <c r="K27" s="51">
        <f>SUM(K12:K25)</f>
        <v>221</v>
      </c>
      <c r="L27" s="11"/>
    </row>
    <row r="28" spans="1:13" ht="15" thickBot="1" x14ac:dyDescent="0.35">
      <c r="A28" s="32"/>
      <c r="B28" s="32" t="s">
        <v>270</v>
      </c>
      <c r="C28" s="12">
        <v>5</v>
      </c>
      <c r="D28" s="30" t="s">
        <v>104</v>
      </c>
      <c r="E28" s="4">
        <v>43.726466000000002</v>
      </c>
      <c r="F28" s="4">
        <v>-79.445593000000002</v>
      </c>
      <c r="G28" s="47" t="s">
        <v>69</v>
      </c>
      <c r="K28" t="s">
        <v>265</v>
      </c>
    </row>
    <row r="29" spans="1:13" ht="15" thickBot="1" x14ac:dyDescent="0.35">
      <c r="A29" s="32"/>
      <c r="B29" s="32" t="s">
        <v>272</v>
      </c>
      <c r="C29" s="12">
        <v>4</v>
      </c>
      <c r="D29" s="30" t="s">
        <v>107</v>
      </c>
      <c r="E29" s="4">
        <v>43.713472000000003</v>
      </c>
      <c r="F29" s="4">
        <v>-79.463271000000006</v>
      </c>
      <c r="G29" s="47" t="s">
        <v>69</v>
      </c>
    </row>
    <row r="30" spans="1:13" ht="15" thickBot="1" x14ac:dyDescent="0.35">
      <c r="A30" s="32"/>
      <c r="B30" s="32" t="s">
        <v>270</v>
      </c>
      <c r="C30" s="33">
        <v>5</v>
      </c>
      <c r="D30" s="34" t="s">
        <v>110</v>
      </c>
      <c r="E30" s="4">
        <v>43.713583999999997</v>
      </c>
      <c r="F30" s="4">
        <v>-79.475768000000002</v>
      </c>
      <c r="G30" s="47" t="s">
        <v>69</v>
      </c>
      <c r="I30" t="s">
        <v>267</v>
      </c>
      <c r="J30" t="s">
        <v>266</v>
      </c>
    </row>
    <row r="31" spans="1:13" ht="15" thickBot="1" x14ac:dyDescent="0.35">
      <c r="A31" s="32"/>
      <c r="B31" s="32" t="s">
        <v>270</v>
      </c>
      <c r="C31" s="27">
        <v>5</v>
      </c>
      <c r="D31" s="28" t="s">
        <v>113</v>
      </c>
      <c r="E31" s="4">
        <v>43.71387</v>
      </c>
      <c r="F31" s="4">
        <v>-79.505919000000006</v>
      </c>
      <c r="G31" s="47" t="s">
        <v>69</v>
      </c>
      <c r="I31" t="s">
        <v>69</v>
      </c>
      <c r="J31">
        <f>L16</f>
        <v>73</v>
      </c>
    </row>
    <row r="32" spans="1:13" ht="15" thickBot="1" x14ac:dyDescent="0.35">
      <c r="A32" s="32"/>
      <c r="B32" s="32" t="s">
        <v>270</v>
      </c>
      <c r="C32" s="12">
        <v>5</v>
      </c>
      <c r="D32" s="30" t="s">
        <v>115</v>
      </c>
      <c r="E32" s="4">
        <v>43.713092000000003</v>
      </c>
      <c r="F32" s="4">
        <v>-79.515598999999995</v>
      </c>
      <c r="G32" s="47" t="s">
        <v>69</v>
      </c>
      <c r="I32" t="s">
        <v>30</v>
      </c>
      <c r="J32">
        <f>L21</f>
        <v>69</v>
      </c>
    </row>
    <row r="33" spans="1:10" x14ac:dyDescent="0.3">
      <c r="A33" s="29"/>
      <c r="B33" s="29" t="s">
        <v>277</v>
      </c>
      <c r="C33" s="12">
        <v>1</v>
      </c>
      <c r="D33" s="30" t="s">
        <v>117</v>
      </c>
      <c r="E33" s="4">
        <v>43.669629999999998</v>
      </c>
      <c r="F33" s="4">
        <v>-79.498026999999993</v>
      </c>
      <c r="G33" s="48" t="s">
        <v>9</v>
      </c>
      <c r="I33" t="s">
        <v>9</v>
      </c>
      <c r="J33">
        <f>L26</f>
        <v>79</v>
      </c>
    </row>
    <row r="34" spans="1:10" x14ac:dyDescent="0.3">
      <c r="A34" s="31"/>
      <c r="B34" s="31" t="s">
        <v>269</v>
      </c>
      <c r="C34" s="12">
        <v>0</v>
      </c>
      <c r="D34" s="30" t="s">
        <v>120</v>
      </c>
      <c r="E34" s="4">
        <v>43.358911999999997</v>
      </c>
      <c r="F34" s="4">
        <v>-80.043032999999994</v>
      </c>
      <c r="G34" s="4" t="s">
        <v>30</v>
      </c>
    </row>
    <row r="35" spans="1:10" x14ac:dyDescent="0.3">
      <c r="A35" s="31"/>
      <c r="B35" s="31" t="s">
        <v>269</v>
      </c>
      <c r="C35" s="12">
        <v>0</v>
      </c>
      <c r="D35" s="30" t="s">
        <v>123</v>
      </c>
      <c r="E35" s="4">
        <v>43.357422</v>
      </c>
      <c r="F35" s="4">
        <v>-80.052571999999998</v>
      </c>
      <c r="G35" s="4" t="s">
        <v>30</v>
      </c>
    </row>
    <row r="36" spans="1:10" x14ac:dyDescent="0.3">
      <c r="A36" s="29"/>
      <c r="B36" s="29" t="s">
        <v>270</v>
      </c>
      <c r="C36" s="12">
        <v>5</v>
      </c>
      <c r="D36" s="30" t="s">
        <v>126</v>
      </c>
      <c r="E36" s="4">
        <v>43.349550999999998</v>
      </c>
      <c r="F36" s="4">
        <v>-80.098406999999995</v>
      </c>
      <c r="G36" s="47" t="s">
        <v>30</v>
      </c>
    </row>
    <row r="37" spans="1:10" x14ac:dyDescent="0.3">
      <c r="A37" s="29"/>
      <c r="B37" s="29" t="s">
        <v>270</v>
      </c>
      <c r="C37" s="12">
        <v>5</v>
      </c>
      <c r="D37" s="30" t="s">
        <v>128</v>
      </c>
      <c r="E37" s="4">
        <v>43.321018000000002</v>
      </c>
      <c r="F37" s="4">
        <v>-80.049312999999998</v>
      </c>
      <c r="G37" s="47" t="s">
        <v>30</v>
      </c>
    </row>
    <row r="38" spans="1:10" x14ac:dyDescent="0.3">
      <c r="A38" s="31"/>
      <c r="B38" s="31" t="s">
        <v>269</v>
      </c>
      <c r="C38" s="12">
        <v>0</v>
      </c>
      <c r="D38" s="30" t="s">
        <v>132</v>
      </c>
      <c r="E38" s="4">
        <v>43.702157999999997</v>
      </c>
      <c r="F38" s="4">
        <v>-79.543736999999993</v>
      </c>
      <c r="G38" s="4" t="s">
        <v>69</v>
      </c>
    </row>
    <row r="39" spans="1:10" x14ac:dyDescent="0.3">
      <c r="A39" s="31"/>
      <c r="B39" s="31" t="s">
        <v>269</v>
      </c>
      <c r="C39" s="12">
        <v>0</v>
      </c>
      <c r="D39" s="30" t="s">
        <v>135</v>
      </c>
      <c r="E39" s="4">
        <v>43.701031999999998</v>
      </c>
      <c r="F39" s="4">
        <v>-79.549473000000006</v>
      </c>
      <c r="G39" s="4" t="s">
        <v>69</v>
      </c>
    </row>
    <row r="40" spans="1:10" ht="15" thickBot="1" x14ac:dyDescent="0.35">
      <c r="A40" s="29"/>
      <c r="B40" s="29" t="s">
        <v>270</v>
      </c>
      <c r="C40" s="33">
        <v>5</v>
      </c>
      <c r="D40" s="34" t="s">
        <v>138</v>
      </c>
      <c r="E40" s="4">
        <v>43.701431999999997</v>
      </c>
      <c r="F40" s="4">
        <v>-79.562510000000003</v>
      </c>
      <c r="G40" s="47" t="s">
        <v>69</v>
      </c>
    </row>
    <row r="41" spans="1:10" x14ac:dyDescent="0.3">
      <c r="A41" s="26"/>
      <c r="B41" s="26" t="s">
        <v>270</v>
      </c>
      <c r="C41" s="27">
        <v>5</v>
      </c>
      <c r="D41" s="28" t="s">
        <v>141</v>
      </c>
      <c r="E41" s="4">
        <v>43.690086000000001</v>
      </c>
      <c r="F41" s="4">
        <v>-79.572325000000006</v>
      </c>
      <c r="G41" s="47" t="s">
        <v>69</v>
      </c>
    </row>
    <row r="42" spans="1:10" x14ac:dyDescent="0.3">
      <c r="A42" s="29"/>
      <c r="B42" s="29" t="s">
        <v>273</v>
      </c>
      <c r="C42" s="12">
        <v>2</v>
      </c>
      <c r="D42" s="30" t="s">
        <v>143</v>
      </c>
      <c r="E42" s="4">
        <v>43.675131</v>
      </c>
      <c r="F42" s="4">
        <v>-79.571574999999996</v>
      </c>
      <c r="G42" s="47" t="s">
        <v>69</v>
      </c>
    </row>
    <row r="43" spans="1:10" x14ac:dyDescent="0.3">
      <c r="A43" s="29"/>
      <c r="B43" s="29" t="s">
        <v>273</v>
      </c>
      <c r="C43" s="12">
        <v>2</v>
      </c>
      <c r="D43" s="30" t="s">
        <v>147</v>
      </c>
      <c r="E43" s="4">
        <v>43.664067000000003</v>
      </c>
      <c r="F43" s="4">
        <v>-79.577284000000006</v>
      </c>
      <c r="G43" s="47" t="s">
        <v>69</v>
      </c>
    </row>
    <row r="44" spans="1:10" x14ac:dyDescent="0.3">
      <c r="A44" s="31"/>
      <c r="B44" s="31" t="s">
        <v>269</v>
      </c>
      <c r="C44" s="12">
        <v>0</v>
      </c>
      <c r="D44" s="30" t="s">
        <v>150</v>
      </c>
      <c r="E44" s="4">
        <v>43.322960000000002</v>
      </c>
      <c r="F44" s="4">
        <v>-80.038275999999996</v>
      </c>
      <c r="G44" s="4" t="s">
        <v>30</v>
      </c>
    </row>
    <row r="45" spans="1:10" x14ac:dyDescent="0.3">
      <c r="A45" s="31"/>
      <c r="B45" s="31" t="s">
        <v>269</v>
      </c>
      <c r="C45" s="12">
        <v>0</v>
      </c>
      <c r="D45" s="30" t="s">
        <v>153</v>
      </c>
      <c r="E45" s="4">
        <v>43.330041999999999</v>
      </c>
      <c r="F45" s="4">
        <v>-79.995565999999997</v>
      </c>
      <c r="G45" s="4" t="s">
        <v>30</v>
      </c>
    </row>
    <row r="46" spans="1:10" x14ac:dyDescent="0.3">
      <c r="A46" s="29"/>
      <c r="B46" s="29" t="s">
        <v>271</v>
      </c>
      <c r="C46" s="12">
        <v>3</v>
      </c>
      <c r="D46" s="30" t="s">
        <v>156</v>
      </c>
      <c r="E46" s="4">
        <v>43.335538</v>
      </c>
      <c r="F46" s="4">
        <v>-79.962974000000003</v>
      </c>
      <c r="G46" s="47" t="s">
        <v>30</v>
      </c>
    </row>
    <row r="47" spans="1:10" x14ac:dyDescent="0.3">
      <c r="A47" s="29"/>
      <c r="B47" s="29" t="s">
        <v>270</v>
      </c>
      <c r="C47" s="12">
        <v>5</v>
      </c>
      <c r="D47" s="30" t="s">
        <v>159</v>
      </c>
      <c r="E47" s="4">
        <v>43.343046000000001</v>
      </c>
      <c r="F47" s="4">
        <v>-79.959704000000002</v>
      </c>
      <c r="G47" s="47" t="s">
        <v>30</v>
      </c>
    </row>
    <row r="48" spans="1:10" x14ac:dyDescent="0.3">
      <c r="A48" s="29"/>
      <c r="B48" s="29" t="s">
        <v>270</v>
      </c>
      <c r="C48" s="12">
        <v>5</v>
      </c>
      <c r="D48" s="30" t="s">
        <v>162</v>
      </c>
      <c r="E48" s="4">
        <v>43.519441</v>
      </c>
      <c r="F48" s="4">
        <v>-79.750471000000005</v>
      </c>
      <c r="G48" s="47" t="s">
        <v>30</v>
      </c>
    </row>
    <row r="49" spans="1:7" x14ac:dyDescent="0.3">
      <c r="A49" s="31"/>
      <c r="B49" s="31" t="s">
        <v>269</v>
      </c>
      <c r="C49" s="12">
        <v>0</v>
      </c>
      <c r="D49" s="30" t="s">
        <v>165</v>
      </c>
      <c r="E49" s="4">
        <v>43.530493</v>
      </c>
      <c r="F49" s="4">
        <v>-79.738193999999993</v>
      </c>
      <c r="G49" s="4" t="s">
        <v>30</v>
      </c>
    </row>
    <row r="50" spans="1:7" ht="15" thickBot="1" x14ac:dyDescent="0.35">
      <c r="A50" s="36"/>
      <c r="B50" s="36" t="s">
        <v>270</v>
      </c>
      <c r="C50" s="24">
        <v>5</v>
      </c>
      <c r="D50" s="37" t="s">
        <v>168</v>
      </c>
      <c r="E50" s="4">
        <v>43.534939000000001</v>
      </c>
      <c r="F50" s="4">
        <v>-79.732911999999999</v>
      </c>
      <c r="G50" s="48" t="s">
        <v>9</v>
      </c>
    </row>
    <row r="51" spans="1:7" x14ac:dyDescent="0.3">
      <c r="A51" s="35"/>
      <c r="B51" s="35" t="s">
        <v>269</v>
      </c>
      <c r="C51" s="27">
        <v>0</v>
      </c>
      <c r="D51" s="28" t="s">
        <v>171</v>
      </c>
      <c r="E51" s="4">
        <v>43.535065000000003</v>
      </c>
      <c r="F51" s="4">
        <v>-79.721652000000006</v>
      </c>
      <c r="G51" s="4" t="s">
        <v>9</v>
      </c>
    </row>
    <row r="52" spans="1:7" x14ac:dyDescent="0.3">
      <c r="A52" s="29"/>
      <c r="B52" s="29" t="s">
        <v>270</v>
      </c>
      <c r="C52" s="12">
        <v>5</v>
      </c>
      <c r="D52" s="30" t="s">
        <v>174</v>
      </c>
      <c r="E52" s="4">
        <v>43.669676000000003</v>
      </c>
      <c r="F52" s="4">
        <v>-79.422881000000004</v>
      </c>
      <c r="G52" s="48" t="s">
        <v>9</v>
      </c>
    </row>
    <row r="53" spans="1:7" x14ac:dyDescent="0.3">
      <c r="A53" s="31"/>
      <c r="B53" s="31" t="s">
        <v>269</v>
      </c>
      <c r="C53" s="12">
        <v>0</v>
      </c>
      <c r="D53" s="30" t="s">
        <v>177</v>
      </c>
      <c r="E53" s="4">
        <v>43.680726</v>
      </c>
      <c r="F53" s="4">
        <v>-79.411250999999993</v>
      </c>
      <c r="G53" s="4" t="s">
        <v>9</v>
      </c>
    </row>
    <row r="54" spans="1:7" x14ac:dyDescent="0.3">
      <c r="A54" s="31"/>
      <c r="B54" s="31" t="s">
        <v>269</v>
      </c>
      <c r="C54" s="12">
        <v>0</v>
      </c>
      <c r="D54" s="30" t="s">
        <v>180</v>
      </c>
      <c r="E54" s="4">
        <v>43.691138000000002</v>
      </c>
      <c r="F54" s="4">
        <v>-79.427942999999999</v>
      </c>
      <c r="G54" s="4" t="s">
        <v>9</v>
      </c>
    </row>
    <row r="55" spans="1:7" x14ac:dyDescent="0.3">
      <c r="A55" s="31"/>
      <c r="B55" s="31" t="s">
        <v>269</v>
      </c>
      <c r="C55" s="12">
        <v>0</v>
      </c>
      <c r="D55" s="30" t="s">
        <v>183</v>
      </c>
      <c r="E55" s="4">
        <v>43.678759999999997</v>
      </c>
      <c r="F55" s="4">
        <v>-79.431977000000003</v>
      </c>
      <c r="G55" s="4" t="s">
        <v>9</v>
      </c>
    </row>
    <row r="56" spans="1:7" x14ac:dyDescent="0.3">
      <c r="A56" s="31"/>
      <c r="B56" s="31" t="s">
        <v>269</v>
      </c>
      <c r="C56" s="12">
        <v>0</v>
      </c>
      <c r="D56" s="30" t="s">
        <v>185</v>
      </c>
      <c r="E56" s="4">
        <v>43.674579000000001</v>
      </c>
      <c r="F56" s="4">
        <v>-79.446438000000001</v>
      </c>
      <c r="G56" s="4" t="s">
        <v>9</v>
      </c>
    </row>
    <row r="57" spans="1:7" x14ac:dyDescent="0.3">
      <c r="A57" s="29"/>
      <c r="B57" s="29" t="s">
        <v>272</v>
      </c>
      <c r="C57" s="12">
        <v>4</v>
      </c>
      <c r="D57" s="30" t="s">
        <v>187</v>
      </c>
      <c r="E57" s="4">
        <v>43.671067999999998</v>
      </c>
      <c r="F57" s="4">
        <v>-79.452408000000005</v>
      </c>
      <c r="G57" s="48" t="s">
        <v>9</v>
      </c>
    </row>
    <row r="58" spans="1:7" x14ac:dyDescent="0.3">
      <c r="A58" s="29"/>
      <c r="B58" s="29" t="s">
        <v>270</v>
      </c>
      <c r="C58" s="12">
        <v>5</v>
      </c>
      <c r="D58" s="30" t="s">
        <v>190</v>
      </c>
      <c r="E58" s="4">
        <v>43.67024</v>
      </c>
      <c r="F58" s="4">
        <v>-79.462135000000004</v>
      </c>
      <c r="G58" s="48" t="s">
        <v>9</v>
      </c>
    </row>
    <row r="59" spans="1:7" x14ac:dyDescent="0.3">
      <c r="A59" s="41"/>
      <c r="B59" s="41" t="s">
        <v>269</v>
      </c>
      <c r="C59" s="18">
        <v>0</v>
      </c>
      <c r="D59" s="40" t="s">
        <v>192</v>
      </c>
      <c r="E59" s="4">
        <v>43.671812000000003</v>
      </c>
      <c r="F59" s="4">
        <v>-79.474258000000006</v>
      </c>
      <c r="G59" s="4" t="s">
        <v>9</v>
      </c>
    </row>
    <row r="60" spans="1:7" ht="15" thickBot="1" x14ac:dyDescent="0.35">
      <c r="A60" s="36"/>
      <c r="B60" s="36" t="s">
        <v>277</v>
      </c>
      <c r="C60" s="24">
        <v>1</v>
      </c>
      <c r="D60" s="37" t="s">
        <v>194</v>
      </c>
      <c r="E60" s="4">
        <v>43.670453999999999</v>
      </c>
      <c r="F60" s="4">
        <v>-79.482483999999999</v>
      </c>
      <c r="G60" s="48" t="s">
        <v>9</v>
      </c>
    </row>
    <row r="61" spans="1:7" x14ac:dyDescent="0.3">
      <c r="A61" s="35"/>
      <c r="B61" s="35" t="s">
        <v>269</v>
      </c>
      <c r="C61" s="27">
        <v>0</v>
      </c>
      <c r="D61" s="28" t="s">
        <v>199</v>
      </c>
    </row>
    <row r="62" spans="1:7" x14ac:dyDescent="0.3">
      <c r="A62" s="43"/>
      <c r="B62" s="43"/>
      <c r="C62" s="38">
        <v>5</v>
      </c>
      <c r="D62" s="44" t="s">
        <v>201</v>
      </c>
      <c r="E62" s="4">
        <v>43.654606999999999</v>
      </c>
      <c r="F62" s="4">
        <v>-79.607518999999996</v>
      </c>
      <c r="G62" s="47" t="s">
        <v>69</v>
      </c>
    </row>
    <row r="63" spans="1:7" x14ac:dyDescent="0.3">
      <c r="A63" s="29"/>
      <c r="B63" s="29"/>
      <c r="C63" s="12">
        <v>5</v>
      </c>
      <c r="D63" s="30" t="s">
        <v>203</v>
      </c>
      <c r="E63" s="4">
        <v>43.651476000000002</v>
      </c>
      <c r="F63" s="4">
        <v>-79.617875999999995</v>
      </c>
      <c r="G63" s="47" t="s">
        <v>69</v>
      </c>
    </row>
    <row r="64" spans="1:7" x14ac:dyDescent="0.3">
      <c r="A64" s="31"/>
      <c r="B64" s="31" t="s">
        <v>269</v>
      </c>
      <c r="C64" s="12">
        <v>0</v>
      </c>
      <c r="D64" s="30" t="s">
        <v>206</v>
      </c>
      <c r="E64" s="4">
        <v>43.63776</v>
      </c>
      <c r="F64" s="4">
        <v>-79.635240999999994</v>
      </c>
      <c r="G64" s="4" t="s">
        <v>69</v>
      </c>
    </row>
    <row r="65" spans="1:8" x14ac:dyDescent="0.3">
      <c r="A65" s="29"/>
      <c r="B65" s="29"/>
      <c r="C65" s="12">
        <v>5</v>
      </c>
      <c r="D65" s="30" t="s">
        <v>209</v>
      </c>
      <c r="E65" s="4">
        <v>43.628807000000002</v>
      </c>
      <c r="F65" s="4">
        <v>-79.652009000000007</v>
      </c>
      <c r="G65" s="47" t="s">
        <v>69</v>
      </c>
    </row>
    <row r="66" spans="1:8" x14ac:dyDescent="0.3">
      <c r="A66" s="31"/>
      <c r="B66" s="31" t="s">
        <v>269</v>
      </c>
      <c r="C66" s="12">
        <v>0</v>
      </c>
      <c r="D66" s="30" t="s">
        <v>211</v>
      </c>
      <c r="E66" s="4">
        <v>43.626303999999998</v>
      </c>
      <c r="F66" s="4">
        <v>-79.673743000000002</v>
      </c>
      <c r="G66" s="4" t="s">
        <v>69</v>
      </c>
    </row>
    <row r="67" spans="1:8" x14ac:dyDescent="0.3">
      <c r="A67" s="31"/>
      <c r="B67" s="31" t="s">
        <v>269</v>
      </c>
      <c r="C67" s="12">
        <v>0</v>
      </c>
      <c r="D67" s="30" t="s">
        <v>214</v>
      </c>
      <c r="E67" s="4">
        <v>43.618104000000002</v>
      </c>
      <c r="F67" s="4">
        <v>-79.701542000000003</v>
      </c>
      <c r="G67" s="4" t="s">
        <v>69</v>
      </c>
    </row>
    <row r="68" spans="1:8" x14ac:dyDescent="0.3">
      <c r="A68" s="29"/>
      <c r="B68" s="29"/>
      <c r="C68" s="12">
        <v>5</v>
      </c>
      <c r="D68" s="30" t="s">
        <v>217</v>
      </c>
      <c r="E68" s="4">
        <v>43.613475000000001</v>
      </c>
      <c r="F68" s="4">
        <v>-79.705866999999998</v>
      </c>
      <c r="G68" s="47" t="s">
        <v>69</v>
      </c>
    </row>
    <row r="69" spans="1:8" x14ac:dyDescent="0.3">
      <c r="A69" s="29"/>
      <c r="B69" s="29"/>
      <c r="C69" s="12">
        <v>5</v>
      </c>
      <c r="D69" s="30" t="s">
        <v>219</v>
      </c>
      <c r="E69" s="4">
        <v>43.595801999999999</v>
      </c>
      <c r="F69" s="4">
        <v>-79.719547000000006</v>
      </c>
      <c r="G69" s="47" t="s">
        <v>69</v>
      </c>
    </row>
    <row r="70" spans="1:8" ht="15" thickBot="1" x14ac:dyDescent="0.35">
      <c r="A70" s="32"/>
      <c r="B70" s="32"/>
      <c r="C70" s="33">
        <v>2</v>
      </c>
      <c r="D70" s="34" t="s">
        <v>222</v>
      </c>
      <c r="E70" s="4">
        <v>43.553597000000003</v>
      </c>
      <c r="F70" s="4">
        <v>-79.699607999999998</v>
      </c>
      <c r="G70" s="48" t="s">
        <v>9</v>
      </c>
    </row>
    <row r="71" spans="1:8" x14ac:dyDescent="0.3">
      <c r="A71" s="42"/>
      <c r="B71" s="42" t="s">
        <v>269</v>
      </c>
      <c r="C71" s="38">
        <v>0</v>
      </c>
      <c r="D71" s="39" t="s">
        <v>225</v>
      </c>
      <c r="E71" s="4">
        <v>43.571026000000003</v>
      </c>
      <c r="F71" s="4">
        <v>-79.733337000000006</v>
      </c>
      <c r="G71" s="4" t="s">
        <v>69</v>
      </c>
    </row>
    <row r="72" spans="1:8" x14ac:dyDescent="0.3">
      <c r="A72" s="17"/>
      <c r="B72" s="17" t="s">
        <v>269</v>
      </c>
      <c r="C72" s="12">
        <v>0</v>
      </c>
      <c r="D72" s="13" t="s">
        <v>227</v>
      </c>
      <c r="E72" s="4">
        <v>43.564655000000002</v>
      </c>
      <c r="F72" s="4">
        <v>-79.720468999999994</v>
      </c>
      <c r="G72" s="4" t="s">
        <v>69</v>
      </c>
    </row>
    <row r="73" spans="1:8" x14ac:dyDescent="0.3">
      <c r="A73" s="15"/>
      <c r="B73" s="15"/>
      <c r="C73" s="12">
        <v>5</v>
      </c>
      <c r="D73" s="13" t="s">
        <v>230</v>
      </c>
      <c r="E73" s="4">
        <v>43.578899999999997</v>
      </c>
      <c r="F73" s="4">
        <v>-79.713397999999998</v>
      </c>
      <c r="G73" s="47" t="s">
        <v>69</v>
      </c>
    </row>
    <row r="74" spans="1:8" x14ac:dyDescent="0.3">
      <c r="A74" s="17"/>
      <c r="B74" s="17" t="s">
        <v>269</v>
      </c>
      <c r="C74" s="12">
        <v>0</v>
      </c>
      <c r="D74" s="13" t="s">
        <v>233</v>
      </c>
      <c r="E74" s="4">
        <v>43.554563999999999</v>
      </c>
      <c r="F74" s="4">
        <v>-79.756833999999998</v>
      </c>
      <c r="G74" s="4" t="s">
        <v>69</v>
      </c>
    </row>
    <row r="75" spans="1:8" x14ac:dyDescent="0.3">
      <c r="A75" s="15"/>
      <c r="B75" s="15"/>
      <c r="C75" s="12">
        <v>2</v>
      </c>
      <c r="D75" s="13" t="s">
        <v>236</v>
      </c>
      <c r="E75" s="4">
        <v>43.568720999999996</v>
      </c>
      <c r="F75" s="4">
        <v>-79.651831999999999</v>
      </c>
      <c r="G75" s="48" t="s">
        <v>9</v>
      </c>
    </row>
    <row r="76" spans="1:8" x14ac:dyDescent="0.3">
      <c r="A76" s="17"/>
      <c r="B76" s="17" t="s">
        <v>269</v>
      </c>
      <c r="C76" s="12">
        <v>0</v>
      </c>
      <c r="D76" s="13" t="s">
        <v>239</v>
      </c>
      <c r="E76" s="4">
        <v>43.573690999999997</v>
      </c>
      <c r="F76" s="4">
        <v>-79.636480000000006</v>
      </c>
      <c r="G76" s="4" t="s">
        <v>9</v>
      </c>
    </row>
    <row r="77" spans="1:8" x14ac:dyDescent="0.3">
      <c r="A77" s="17"/>
      <c r="B77" s="17" t="s">
        <v>269</v>
      </c>
      <c r="C77" s="12">
        <v>0</v>
      </c>
      <c r="D77" s="13" t="s">
        <v>241</v>
      </c>
      <c r="E77" s="4">
        <v>43.579335</v>
      </c>
      <c r="F77" s="4">
        <v>-79.630016999999995</v>
      </c>
      <c r="G77" s="4" t="s">
        <v>9</v>
      </c>
    </row>
    <row r="78" spans="1:8" x14ac:dyDescent="0.3">
      <c r="A78" s="15"/>
      <c r="B78" s="15"/>
      <c r="C78" s="12">
        <v>5</v>
      </c>
      <c r="D78" s="13" t="s">
        <v>244</v>
      </c>
      <c r="E78" s="4">
        <v>43.589965999999997</v>
      </c>
      <c r="F78" s="4">
        <v>-79.618300000000005</v>
      </c>
      <c r="G78" s="48" t="s">
        <v>9</v>
      </c>
      <c r="H78" t="s">
        <v>278</v>
      </c>
    </row>
    <row r="79" spans="1:8" x14ac:dyDescent="0.3">
      <c r="A79" s="17"/>
      <c r="B79" s="17" t="s">
        <v>269</v>
      </c>
      <c r="C79" s="12">
        <v>0</v>
      </c>
      <c r="D79" s="13" t="s">
        <v>246</v>
      </c>
      <c r="E79" s="4">
        <v>43.591194000000002</v>
      </c>
      <c r="F79" s="4">
        <v>-79.608405000000005</v>
      </c>
      <c r="G79" s="4" t="s">
        <v>9</v>
      </c>
    </row>
    <row r="80" spans="1:8" x14ac:dyDescent="0.3">
      <c r="A80" s="15"/>
      <c r="B80" s="15"/>
      <c r="C80" s="12">
        <v>5</v>
      </c>
      <c r="D80" s="13" t="s">
        <v>248</v>
      </c>
      <c r="E80" s="4">
        <v>43.601609000000003</v>
      </c>
      <c r="F80" s="4">
        <v>-79.583684000000005</v>
      </c>
      <c r="G80" s="48" t="s">
        <v>9</v>
      </c>
    </row>
    <row r="81" spans="1:7" x14ac:dyDescent="0.3">
      <c r="A81" s="17"/>
      <c r="B81" s="17" t="s">
        <v>269</v>
      </c>
      <c r="C81" s="12">
        <v>0</v>
      </c>
      <c r="D81" s="13" t="s">
        <v>275</v>
      </c>
      <c r="E81" s="4">
        <v>43.633828999999999</v>
      </c>
      <c r="F81" s="4">
        <v>-79.553118999999995</v>
      </c>
      <c r="G81" s="4" t="s">
        <v>9</v>
      </c>
    </row>
    <row r="82" spans="1:7" x14ac:dyDescent="0.3">
      <c r="C82" s="6">
        <f>SUM(C2:C81)</f>
        <v>222</v>
      </c>
      <c r="G82" s="49" t="s">
        <v>281</v>
      </c>
    </row>
    <row r="83" spans="1:7" x14ac:dyDescent="0.3">
      <c r="C83" s="14"/>
      <c r="G83" s="50" t="s">
        <v>280</v>
      </c>
    </row>
    <row r="84" spans="1:7" x14ac:dyDescent="0.3">
      <c r="G84" s="10" t="s">
        <v>282</v>
      </c>
    </row>
  </sheetData>
  <autoFilter ref="C1:G438" xr:uid="{00000000-0009-0000-0000-000001000000}"/>
  <conditionalFormatting sqref="C2:C81">
    <cfRule type="colorScale" priority="3">
      <colorScale>
        <cfvo type="min"/>
        <cfvo type="percentile" val="50"/>
        <cfvo type="max"/>
        <color rgb="FF00B0F0"/>
        <color rgb="FFFFEB84"/>
        <color rgb="FFFF0000"/>
      </colorScale>
    </cfRule>
  </conditionalFormatting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02"/>
  <sheetViews>
    <sheetView topLeftCell="A411" workbookViewId="0">
      <selection activeCell="F351" sqref="F351"/>
    </sheetView>
  </sheetViews>
  <sheetFormatPr defaultColWidth="6.77734375" defaultRowHeight="14.4" x14ac:dyDescent="0.3"/>
  <cols>
    <col min="1" max="1" width="6.88671875" bestFit="1" customWidth="1"/>
    <col min="2" max="2" width="8.33203125" style="22" bestFit="1" customWidth="1"/>
    <col min="3" max="3" width="10" bestFit="1" customWidth="1"/>
    <col min="4" max="4" width="15.6640625" bestFit="1" customWidth="1"/>
  </cols>
  <sheetData>
    <row r="1" spans="1:5" ht="47.4" thickBot="1" x14ac:dyDescent="0.35">
      <c r="A1" t="s">
        <v>0</v>
      </c>
      <c r="B1" s="19" t="s">
        <v>274</v>
      </c>
      <c r="C1" t="s">
        <v>1</v>
      </c>
      <c r="D1" t="s">
        <v>5</v>
      </c>
      <c r="E1" t="s">
        <v>2</v>
      </c>
    </row>
    <row r="2" spans="1:5" ht="15" thickBot="1" x14ac:dyDescent="0.35">
      <c r="A2" t="s">
        <v>6</v>
      </c>
      <c r="B2" s="20" t="s">
        <v>7</v>
      </c>
      <c r="C2">
        <v>1</v>
      </c>
      <c r="D2">
        <v>1</v>
      </c>
      <c r="E2" t="s">
        <v>10</v>
      </c>
    </row>
    <row r="3" spans="1:5" ht="15" thickBot="1" x14ac:dyDescent="0.35">
      <c r="A3" t="s">
        <v>6</v>
      </c>
      <c r="B3" s="20" t="s">
        <v>7</v>
      </c>
      <c r="C3">
        <v>2</v>
      </c>
      <c r="D3">
        <v>1</v>
      </c>
      <c r="E3" t="s">
        <v>10</v>
      </c>
    </row>
    <row r="4" spans="1:5" ht="15" thickBot="1" x14ac:dyDescent="0.35">
      <c r="A4" t="s">
        <v>6</v>
      </c>
      <c r="B4" s="20" t="s">
        <v>7</v>
      </c>
      <c r="C4">
        <v>3</v>
      </c>
      <c r="D4">
        <v>1</v>
      </c>
      <c r="E4" t="s">
        <v>10</v>
      </c>
    </row>
    <row r="5" spans="1:5" ht="15" thickBot="1" x14ac:dyDescent="0.35">
      <c r="A5" t="s">
        <v>6</v>
      </c>
      <c r="B5" s="20" t="s">
        <v>7</v>
      </c>
      <c r="C5">
        <v>4</v>
      </c>
      <c r="D5">
        <v>1</v>
      </c>
      <c r="E5" t="s">
        <v>10</v>
      </c>
    </row>
    <row r="6" spans="1:5" ht="15" thickBot="1" x14ac:dyDescent="0.35">
      <c r="A6" t="s">
        <v>6</v>
      </c>
      <c r="B6" s="20" t="s">
        <v>7</v>
      </c>
      <c r="C6">
        <v>5</v>
      </c>
      <c r="D6">
        <v>1</v>
      </c>
      <c r="E6" t="s">
        <v>10</v>
      </c>
    </row>
    <row r="7" spans="1:5" ht="15" thickBot="1" x14ac:dyDescent="0.35">
      <c r="A7" t="s">
        <v>11</v>
      </c>
      <c r="B7" s="20" t="s">
        <v>12</v>
      </c>
      <c r="C7">
        <v>1</v>
      </c>
      <c r="D7">
        <v>1</v>
      </c>
      <c r="E7" t="s">
        <v>10</v>
      </c>
    </row>
    <row r="8" spans="1:5" ht="15" thickBot="1" x14ac:dyDescent="0.35">
      <c r="A8" t="s">
        <v>11</v>
      </c>
      <c r="B8" s="20" t="s">
        <v>12</v>
      </c>
      <c r="C8">
        <v>2</v>
      </c>
      <c r="D8">
        <v>1</v>
      </c>
      <c r="E8" t="s">
        <v>10</v>
      </c>
    </row>
    <row r="9" spans="1:5" ht="15" thickBot="1" x14ac:dyDescent="0.35">
      <c r="A9" t="s">
        <v>11</v>
      </c>
      <c r="B9" s="20" t="s">
        <v>12</v>
      </c>
      <c r="C9">
        <v>3</v>
      </c>
      <c r="D9">
        <v>1</v>
      </c>
      <c r="E9" t="s">
        <v>10</v>
      </c>
    </row>
    <row r="10" spans="1:5" ht="15" thickBot="1" x14ac:dyDescent="0.35">
      <c r="A10" t="s">
        <v>11</v>
      </c>
      <c r="B10" s="20" t="s">
        <v>12</v>
      </c>
      <c r="C10">
        <v>4</v>
      </c>
      <c r="D10">
        <v>1</v>
      </c>
      <c r="E10" t="s">
        <v>10</v>
      </c>
    </row>
    <row r="11" spans="1:5" ht="15" thickBot="1" x14ac:dyDescent="0.35">
      <c r="A11" t="s">
        <v>11</v>
      </c>
      <c r="B11" s="20" t="s">
        <v>12</v>
      </c>
      <c r="C11">
        <v>5</v>
      </c>
      <c r="D11">
        <v>1</v>
      </c>
      <c r="E11" t="s">
        <v>10</v>
      </c>
    </row>
    <row r="12" spans="1:5" ht="15" thickBot="1" x14ac:dyDescent="0.35">
      <c r="A12" t="s">
        <v>13</v>
      </c>
      <c r="B12" s="20" t="s">
        <v>14</v>
      </c>
      <c r="C12">
        <v>1</v>
      </c>
      <c r="D12">
        <v>1</v>
      </c>
      <c r="E12" t="s">
        <v>15</v>
      </c>
    </row>
    <row r="13" spans="1:5" ht="15" thickBot="1" x14ac:dyDescent="0.35">
      <c r="A13" t="s">
        <v>13</v>
      </c>
      <c r="B13" s="20" t="s">
        <v>14</v>
      </c>
      <c r="C13">
        <v>2</v>
      </c>
      <c r="D13">
        <v>1</v>
      </c>
      <c r="E13" t="s">
        <v>15</v>
      </c>
    </row>
    <row r="14" spans="1:5" ht="15" thickBot="1" x14ac:dyDescent="0.35">
      <c r="A14" t="s">
        <v>13</v>
      </c>
      <c r="B14" s="20" t="s">
        <v>14</v>
      </c>
      <c r="C14">
        <v>3</v>
      </c>
      <c r="D14">
        <v>1</v>
      </c>
      <c r="E14" t="s">
        <v>15</v>
      </c>
    </row>
    <row r="15" spans="1:5" ht="15" thickBot="1" x14ac:dyDescent="0.35">
      <c r="A15" t="s">
        <v>13</v>
      </c>
      <c r="B15" s="20" t="s">
        <v>14</v>
      </c>
      <c r="C15">
        <v>4</v>
      </c>
      <c r="D15">
        <v>1</v>
      </c>
      <c r="E15" t="s">
        <v>15</v>
      </c>
    </row>
    <row r="16" spans="1:5" ht="15" thickBot="1" x14ac:dyDescent="0.35">
      <c r="A16" t="s">
        <v>13</v>
      </c>
      <c r="B16" s="20" t="s">
        <v>14</v>
      </c>
      <c r="C16">
        <v>5</v>
      </c>
      <c r="D16">
        <v>1</v>
      </c>
      <c r="E16" t="s">
        <v>15</v>
      </c>
    </row>
    <row r="17" spans="1:5" ht="15" thickBot="1" x14ac:dyDescent="0.35">
      <c r="A17" t="s">
        <v>16</v>
      </c>
      <c r="B17" s="20" t="s">
        <v>14</v>
      </c>
      <c r="C17">
        <v>1</v>
      </c>
      <c r="D17">
        <v>0</v>
      </c>
      <c r="E17" t="s">
        <v>15</v>
      </c>
    </row>
    <row r="18" spans="1:5" ht="15" thickBot="1" x14ac:dyDescent="0.35">
      <c r="A18" t="s">
        <v>16</v>
      </c>
      <c r="B18" s="20" t="s">
        <v>14</v>
      </c>
      <c r="C18">
        <v>2</v>
      </c>
      <c r="D18">
        <v>0</v>
      </c>
      <c r="E18" t="s">
        <v>15</v>
      </c>
    </row>
    <row r="19" spans="1:5" ht="15" thickBot="1" x14ac:dyDescent="0.35">
      <c r="A19" t="s">
        <v>16</v>
      </c>
      <c r="B19" s="20" t="s">
        <v>14</v>
      </c>
      <c r="C19">
        <v>3</v>
      </c>
      <c r="D19">
        <v>0</v>
      </c>
      <c r="E19" t="s">
        <v>15</v>
      </c>
    </row>
    <row r="20" spans="1:5" ht="15" thickBot="1" x14ac:dyDescent="0.35">
      <c r="A20" t="s">
        <v>16</v>
      </c>
      <c r="B20" s="20" t="s">
        <v>14</v>
      </c>
      <c r="C20">
        <v>4</v>
      </c>
      <c r="D20">
        <v>0</v>
      </c>
      <c r="E20" t="s">
        <v>15</v>
      </c>
    </row>
    <row r="21" spans="1:5" ht="15" thickBot="1" x14ac:dyDescent="0.35">
      <c r="A21" t="s">
        <v>16</v>
      </c>
      <c r="B21" s="20" t="s">
        <v>14</v>
      </c>
      <c r="C21">
        <v>5</v>
      </c>
      <c r="D21">
        <v>0</v>
      </c>
      <c r="E21" t="s">
        <v>15</v>
      </c>
    </row>
    <row r="22" spans="1:5" ht="15" thickBot="1" x14ac:dyDescent="0.35">
      <c r="A22" t="s">
        <v>17</v>
      </c>
      <c r="B22" s="20" t="s">
        <v>18</v>
      </c>
      <c r="C22">
        <v>1</v>
      </c>
      <c r="D22">
        <v>1</v>
      </c>
      <c r="E22" t="s">
        <v>19</v>
      </c>
    </row>
    <row r="23" spans="1:5" ht="15" thickBot="1" x14ac:dyDescent="0.35">
      <c r="A23" t="s">
        <v>17</v>
      </c>
      <c r="B23" s="20" t="s">
        <v>18</v>
      </c>
      <c r="C23">
        <v>2</v>
      </c>
      <c r="D23">
        <v>1</v>
      </c>
    </row>
    <row r="24" spans="1:5" ht="15" thickBot="1" x14ac:dyDescent="0.35">
      <c r="A24" t="s">
        <v>17</v>
      </c>
      <c r="B24" s="20" t="s">
        <v>18</v>
      </c>
      <c r="C24">
        <v>3</v>
      </c>
      <c r="D24">
        <v>1</v>
      </c>
    </row>
    <row r="25" spans="1:5" ht="15" thickBot="1" x14ac:dyDescent="0.35">
      <c r="A25" t="s">
        <v>17</v>
      </c>
      <c r="B25" s="20" t="s">
        <v>18</v>
      </c>
      <c r="C25">
        <v>4</v>
      </c>
      <c r="D25">
        <v>1</v>
      </c>
    </row>
    <row r="26" spans="1:5" ht="15" thickBot="1" x14ac:dyDescent="0.35">
      <c r="A26" t="s">
        <v>17</v>
      </c>
      <c r="B26" s="20" t="s">
        <v>18</v>
      </c>
      <c r="C26">
        <v>5</v>
      </c>
      <c r="D26">
        <v>1</v>
      </c>
    </row>
    <row r="27" spans="1:5" ht="15" thickBot="1" x14ac:dyDescent="0.35">
      <c r="A27" t="s">
        <v>20</v>
      </c>
      <c r="B27" s="20" t="s">
        <v>18</v>
      </c>
      <c r="C27">
        <v>1</v>
      </c>
      <c r="D27">
        <v>1</v>
      </c>
    </row>
    <row r="28" spans="1:5" ht="15" thickBot="1" x14ac:dyDescent="0.35">
      <c r="A28" t="s">
        <v>20</v>
      </c>
      <c r="B28" s="20" t="s">
        <v>18</v>
      </c>
      <c r="C28">
        <v>2</v>
      </c>
      <c r="D28">
        <v>1</v>
      </c>
    </row>
    <row r="29" spans="1:5" ht="15" thickBot="1" x14ac:dyDescent="0.35">
      <c r="A29" t="s">
        <v>21</v>
      </c>
      <c r="B29" s="20" t="s">
        <v>18</v>
      </c>
      <c r="C29">
        <v>1</v>
      </c>
      <c r="D29">
        <v>1</v>
      </c>
      <c r="E29" t="s">
        <v>22</v>
      </c>
    </row>
    <row r="30" spans="1:5" ht="15" thickBot="1" x14ac:dyDescent="0.35">
      <c r="A30" t="s">
        <v>21</v>
      </c>
      <c r="B30" s="20" t="s">
        <v>18</v>
      </c>
      <c r="C30">
        <v>2</v>
      </c>
      <c r="D30">
        <v>1</v>
      </c>
    </row>
    <row r="31" spans="1:5" ht="15" thickBot="1" x14ac:dyDescent="0.35">
      <c r="A31" t="s">
        <v>21</v>
      </c>
      <c r="B31" s="20" t="s">
        <v>18</v>
      </c>
      <c r="C31">
        <v>3</v>
      </c>
      <c r="D31">
        <v>1</v>
      </c>
    </row>
    <row r="32" spans="1:5" ht="15" thickBot="1" x14ac:dyDescent="0.35">
      <c r="A32" t="s">
        <v>21</v>
      </c>
      <c r="B32" s="20" t="s">
        <v>18</v>
      </c>
      <c r="C32">
        <v>4</v>
      </c>
      <c r="D32">
        <v>1</v>
      </c>
    </row>
    <row r="33" spans="1:5" ht="15" thickBot="1" x14ac:dyDescent="0.35">
      <c r="A33" t="s">
        <v>21</v>
      </c>
      <c r="B33" s="20" t="s">
        <v>18</v>
      </c>
      <c r="C33">
        <v>5</v>
      </c>
      <c r="D33">
        <v>1</v>
      </c>
    </row>
    <row r="34" spans="1:5" ht="15" thickBot="1" x14ac:dyDescent="0.35">
      <c r="A34" t="s">
        <v>23</v>
      </c>
      <c r="B34" s="20" t="s">
        <v>18</v>
      </c>
      <c r="C34">
        <v>1</v>
      </c>
      <c r="D34">
        <v>1</v>
      </c>
      <c r="E34" t="s">
        <v>24</v>
      </c>
    </row>
    <row r="35" spans="1:5" ht="15" thickBot="1" x14ac:dyDescent="0.35">
      <c r="A35" t="s">
        <v>23</v>
      </c>
      <c r="B35" s="20" t="s">
        <v>18</v>
      </c>
      <c r="C35">
        <v>2</v>
      </c>
      <c r="D35">
        <v>1</v>
      </c>
      <c r="E35" t="s">
        <v>25</v>
      </c>
    </row>
    <row r="36" spans="1:5" ht="15" thickBot="1" x14ac:dyDescent="0.35">
      <c r="A36" t="s">
        <v>23</v>
      </c>
      <c r="B36" s="20" t="s">
        <v>18</v>
      </c>
      <c r="C36">
        <v>3</v>
      </c>
      <c r="D36">
        <v>1</v>
      </c>
    </row>
    <row r="37" spans="1:5" ht="15" thickBot="1" x14ac:dyDescent="0.35">
      <c r="A37" t="s">
        <v>23</v>
      </c>
      <c r="B37" s="20" t="s">
        <v>18</v>
      </c>
      <c r="C37">
        <v>4</v>
      </c>
      <c r="D37">
        <v>1</v>
      </c>
    </row>
    <row r="38" spans="1:5" ht="15" thickBot="1" x14ac:dyDescent="0.35">
      <c r="A38" t="s">
        <v>23</v>
      </c>
      <c r="B38" s="20" t="s">
        <v>18</v>
      </c>
      <c r="C38">
        <v>5</v>
      </c>
      <c r="D38">
        <v>1</v>
      </c>
    </row>
    <row r="39" spans="1:5" ht="15" thickBot="1" x14ac:dyDescent="0.35">
      <c r="A39" t="s">
        <v>26</v>
      </c>
      <c r="B39" s="20" t="s">
        <v>18</v>
      </c>
      <c r="C39">
        <v>1</v>
      </c>
      <c r="D39">
        <v>1</v>
      </c>
      <c r="E39" t="s">
        <v>27</v>
      </c>
    </row>
    <row r="40" spans="1:5" ht="15" thickBot="1" x14ac:dyDescent="0.35">
      <c r="A40" t="s">
        <v>26</v>
      </c>
      <c r="B40" s="20" t="s">
        <v>18</v>
      </c>
      <c r="C40">
        <v>2</v>
      </c>
      <c r="D40">
        <v>1</v>
      </c>
    </row>
    <row r="41" spans="1:5" ht="15" thickBot="1" x14ac:dyDescent="0.35">
      <c r="A41" t="s">
        <v>26</v>
      </c>
      <c r="B41" s="20" t="s">
        <v>18</v>
      </c>
      <c r="C41">
        <v>3</v>
      </c>
      <c r="D41">
        <v>1</v>
      </c>
    </row>
    <row r="42" spans="1:5" ht="15" thickBot="1" x14ac:dyDescent="0.35">
      <c r="A42" t="s">
        <v>26</v>
      </c>
      <c r="B42" s="20" t="s">
        <v>18</v>
      </c>
      <c r="C42">
        <v>4</v>
      </c>
      <c r="D42">
        <v>1</v>
      </c>
    </row>
    <row r="43" spans="1:5" ht="15" thickBot="1" x14ac:dyDescent="0.35">
      <c r="A43" t="s">
        <v>26</v>
      </c>
      <c r="B43" s="20" t="s">
        <v>18</v>
      </c>
      <c r="C43">
        <v>5</v>
      </c>
      <c r="D43">
        <v>1</v>
      </c>
    </row>
    <row r="44" spans="1:5" ht="15" thickBot="1" x14ac:dyDescent="0.35">
      <c r="A44" t="s">
        <v>28</v>
      </c>
      <c r="B44" s="20" t="s">
        <v>29</v>
      </c>
      <c r="C44">
        <v>1</v>
      </c>
      <c r="D44">
        <v>1</v>
      </c>
      <c r="E44" t="s">
        <v>31</v>
      </c>
    </row>
    <row r="45" spans="1:5" ht="15" thickBot="1" x14ac:dyDescent="0.35">
      <c r="A45" t="s">
        <v>28</v>
      </c>
      <c r="B45" s="20" t="s">
        <v>29</v>
      </c>
      <c r="C45">
        <v>2</v>
      </c>
      <c r="D45">
        <v>1</v>
      </c>
      <c r="E45" t="s">
        <v>31</v>
      </c>
    </row>
    <row r="46" spans="1:5" ht="15" thickBot="1" x14ac:dyDescent="0.35">
      <c r="A46" t="s">
        <v>28</v>
      </c>
      <c r="B46" s="20" t="s">
        <v>29</v>
      </c>
      <c r="C46">
        <v>3</v>
      </c>
      <c r="D46">
        <v>0</v>
      </c>
      <c r="E46" t="s">
        <v>31</v>
      </c>
    </row>
    <row r="47" spans="1:5" ht="15" thickBot="1" x14ac:dyDescent="0.35">
      <c r="A47" t="s">
        <v>28</v>
      </c>
      <c r="B47" s="20" t="s">
        <v>29</v>
      </c>
      <c r="C47">
        <v>4</v>
      </c>
      <c r="D47">
        <v>0</v>
      </c>
      <c r="E47" t="s">
        <v>31</v>
      </c>
    </row>
    <row r="48" spans="1:5" ht="15" thickBot="1" x14ac:dyDescent="0.35">
      <c r="A48" t="s">
        <v>28</v>
      </c>
      <c r="B48" s="20" t="s">
        <v>29</v>
      </c>
      <c r="C48">
        <v>5</v>
      </c>
      <c r="D48">
        <v>0</v>
      </c>
      <c r="E48" t="s">
        <v>31</v>
      </c>
    </row>
    <row r="49" spans="1:5" ht="15" thickBot="1" x14ac:dyDescent="0.35">
      <c r="A49" t="s">
        <v>32</v>
      </c>
      <c r="B49" s="20" t="s">
        <v>29</v>
      </c>
      <c r="C49">
        <v>1</v>
      </c>
      <c r="D49">
        <v>0</v>
      </c>
      <c r="E49" t="s">
        <v>31</v>
      </c>
    </row>
    <row r="50" spans="1:5" ht="15" thickBot="1" x14ac:dyDescent="0.35">
      <c r="A50" t="s">
        <v>32</v>
      </c>
      <c r="B50" s="20" t="s">
        <v>29</v>
      </c>
      <c r="C50">
        <v>2</v>
      </c>
      <c r="D50">
        <v>0</v>
      </c>
      <c r="E50" t="s">
        <v>31</v>
      </c>
    </row>
    <row r="51" spans="1:5" ht="15" thickBot="1" x14ac:dyDescent="0.35">
      <c r="A51" t="s">
        <v>32</v>
      </c>
      <c r="B51" s="20" t="s">
        <v>29</v>
      </c>
      <c r="C51">
        <v>3</v>
      </c>
      <c r="D51">
        <v>0</v>
      </c>
      <c r="E51" t="s">
        <v>31</v>
      </c>
    </row>
    <row r="52" spans="1:5" ht="15" thickBot="1" x14ac:dyDescent="0.35">
      <c r="A52" t="s">
        <v>32</v>
      </c>
      <c r="B52" s="20" t="s">
        <v>29</v>
      </c>
      <c r="C52">
        <v>4</v>
      </c>
      <c r="D52">
        <v>0</v>
      </c>
      <c r="E52" t="s">
        <v>31</v>
      </c>
    </row>
    <row r="53" spans="1:5" ht="15" thickBot="1" x14ac:dyDescent="0.35">
      <c r="A53" t="s">
        <v>32</v>
      </c>
      <c r="B53" s="20" t="s">
        <v>29</v>
      </c>
      <c r="C53">
        <v>5</v>
      </c>
      <c r="D53">
        <v>0</v>
      </c>
      <c r="E53" t="s">
        <v>31</v>
      </c>
    </row>
    <row r="54" spans="1:5" ht="15" thickBot="1" x14ac:dyDescent="0.35">
      <c r="A54" t="s">
        <v>33</v>
      </c>
      <c r="B54" s="20" t="s">
        <v>29</v>
      </c>
      <c r="C54">
        <v>1</v>
      </c>
      <c r="D54">
        <v>1</v>
      </c>
      <c r="E54" t="s">
        <v>31</v>
      </c>
    </row>
    <row r="55" spans="1:5" ht="15" thickBot="1" x14ac:dyDescent="0.35">
      <c r="A55" t="s">
        <v>33</v>
      </c>
      <c r="B55" s="20" t="s">
        <v>29</v>
      </c>
      <c r="C55">
        <v>2</v>
      </c>
      <c r="D55">
        <v>1</v>
      </c>
      <c r="E55" t="s">
        <v>31</v>
      </c>
    </row>
    <row r="56" spans="1:5" ht="15" thickBot="1" x14ac:dyDescent="0.35">
      <c r="A56" t="s">
        <v>33</v>
      </c>
      <c r="B56" s="20" t="s">
        <v>29</v>
      </c>
      <c r="C56">
        <v>3</v>
      </c>
      <c r="D56">
        <v>0</v>
      </c>
      <c r="E56" t="s">
        <v>31</v>
      </c>
    </row>
    <row r="57" spans="1:5" ht="15" thickBot="1" x14ac:dyDescent="0.35">
      <c r="A57" t="s">
        <v>33</v>
      </c>
      <c r="B57" s="20" t="s">
        <v>29</v>
      </c>
      <c r="C57">
        <v>4</v>
      </c>
      <c r="D57">
        <v>0</v>
      </c>
      <c r="E57" t="s">
        <v>31</v>
      </c>
    </row>
    <row r="58" spans="1:5" ht="15" thickBot="1" x14ac:dyDescent="0.35">
      <c r="A58" t="s">
        <v>33</v>
      </c>
      <c r="B58" s="20" t="s">
        <v>29</v>
      </c>
      <c r="C58">
        <v>5</v>
      </c>
      <c r="D58">
        <v>0</v>
      </c>
      <c r="E58" t="s">
        <v>31</v>
      </c>
    </row>
    <row r="59" spans="1:5" ht="15" thickBot="1" x14ac:dyDescent="0.35">
      <c r="A59" t="s">
        <v>34</v>
      </c>
      <c r="B59" s="20" t="s">
        <v>29</v>
      </c>
      <c r="C59">
        <v>1</v>
      </c>
      <c r="D59">
        <v>1</v>
      </c>
      <c r="E59" t="s">
        <v>31</v>
      </c>
    </row>
    <row r="60" spans="1:5" ht="15" thickBot="1" x14ac:dyDescent="0.35">
      <c r="A60" t="s">
        <v>34</v>
      </c>
      <c r="B60" s="20" t="s">
        <v>29</v>
      </c>
      <c r="C60">
        <v>2</v>
      </c>
      <c r="D60">
        <v>0</v>
      </c>
      <c r="E60" t="s">
        <v>31</v>
      </c>
    </row>
    <row r="61" spans="1:5" ht="15" thickBot="1" x14ac:dyDescent="0.35">
      <c r="A61" t="s">
        <v>34</v>
      </c>
      <c r="B61" s="20" t="s">
        <v>29</v>
      </c>
      <c r="C61">
        <v>3</v>
      </c>
      <c r="D61">
        <v>0</v>
      </c>
      <c r="E61" t="s">
        <v>31</v>
      </c>
    </row>
    <row r="62" spans="1:5" ht="15" thickBot="1" x14ac:dyDescent="0.35">
      <c r="A62" t="s">
        <v>34</v>
      </c>
      <c r="B62" s="20" t="s">
        <v>29</v>
      </c>
      <c r="C62">
        <v>4</v>
      </c>
      <c r="D62">
        <v>0</v>
      </c>
      <c r="E62" t="s">
        <v>31</v>
      </c>
    </row>
    <row r="63" spans="1:5" ht="15" thickBot="1" x14ac:dyDescent="0.35">
      <c r="A63" t="s">
        <v>34</v>
      </c>
      <c r="B63" s="20" t="s">
        <v>29</v>
      </c>
      <c r="C63">
        <v>5</v>
      </c>
      <c r="D63">
        <v>0</v>
      </c>
      <c r="E63" t="s">
        <v>31</v>
      </c>
    </row>
    <row r="64" spans="1:5" ht="15" thickBot="1" x14ac:dyDescent="0.35">
      <c r="A64" t="s">
        <v>35</v>
      </c>
      <c r="B64" s="20" t="s">
        <v>36</v>
      </c>
      <c r="C64">
        <v>1</v>
      </c>
      <c r="D64">
        <v>1</v>
      </c>
      <c r="E64" t="s">
        <v>37</v>
      </c>
    </row>
    <row r="65" spans="1:5" ht="15" thickBot="1" x14ac:dyDescent="0.35">
      <c r="A65" t="s">
        <v>35</v>
      </c>
      <c r="B65" s="20" t="s">
        <v>36</v>
      </c>
      <c r="C65">
        <v>2</v>
      </c>
      <c r="D65">
        <v>1</v>
      </c>
      <c r="E65" t="s">
        <v>37</v>
      </c>
    </row>
    <row r="66" spans="1:5" ht="15" thickBot="1" x14ac:dyDescent="0.35">
      <c r="A66" t="s">
        <v>35</v>
      </c>
      <c r="B66" s="20" t="s">
        <v>36</v>
      </c>
      <c r="C66">
        <v>3</v>
      </c>
      <c r="D66">
        <v>0</v>
      </c>
      <c r="E66" t="s">
        <v>37</v>
      </c>
    </row>
    <row r="67" spans="1:5" ht="15" thickBot="1" x14ac:dyDescent="0.35">
      <c r="A67" t="s">
        <v>35</v>
      </c>
      <c r="B67" s="20" t="s">
        <v>36</v>
      </c>
      <c r="C67">
        <v>4</v>
      </c>
      <c r="D67">
        <v>0</v>
      </c>
      <c r="E67" t="s">
        <v>37</v>
      </c>
    </row>
    <row r="68" spans="1:5" ht="15" thickBot="1" x14ac:dyDescent="0.35">
      <c r="A68" t="s">
        <v>35</v>
      </c>
      <c r="B68" s="20" t="s">
        <v>36</v>
      </c>
      <c r="C68">
        <v>5</v>
      </c>
      <c r="D68">
        <v>0</v>
      </c>
      <c r="E68" t="s">
        <v>37</v>
      </c>
    </row>
    <row r="69" spans="1:5" ht="15" thickBot="1" x14ac:dyDescent="0.35">
      <c r="A69" t="s">
        <v>38</v>
      </c>
      <c r="B69" s="20" t="s">
        <v>36</v>
      </c>
      <c r="C69">
        <v>1</v>
      </c>
      <c r="D69">
        <v>1</v>
      </c>
      <c r="E69" t="s">
        <v>37</v>
      </c>
    </row>
    <row r="70" spans="1:5" ht="15" thickBot="1" x14ac:dyDescent="0.35">
      <c r="A70" t="s">
        <v>38</v>
      </c>
      <c r="B70" s="20" t="s">
        <v>36</v>
      </c>
      <c r="C70">
        <v>2</v>
      </c>
      <c r="D70">
        <v>0</v>
      </c>
      <c r="E70" t="s">
        <v>37</v>
      </c>
    </row>
    <row r="71" spans="1:5" ht="15" thickBot="1" x14ac:dyDescent="0.35">
      <c r="A71" t="s">
        <v>38</v>
      </c>
      <c r="B71" s="20" t="s">
        <v>36</v>
      </c>
      <c r="C71">
        <v>3</v>
      </c>
      <c r="D71">
        <v>0</v>
      </c>
      <c r="E71" t="s">
        <v>37</v>
      </c>
    </row>
    <row r="72" spans="1:5" ht="15" thickBot="1" x14ac:dyDescent="0.35">
      <c r="A72" t="s">
        <v>38</v>
      </c>
      <c r="B72" s="20" t="s">
        <v>36</v>
      </c>
      <c r="C72">
        <v>4</v>
      </c>
      <c r="D72">
        <v>0</v>
      </c>
      <c r="E72" t="s">
        <v>37</v>
      </c>
    </row>
    <row r="73" spans="1:5" ht="15" thickBot="1" x14ac:dyDescent="0.35">
      <c r="A73" t="s">
        <v>38</v>
      </c>
      <c r="B73" s="20" t="s">
        <v>36</v>
      </c>
      <c r="C73">
        <v>5</v>
      </c>
      <c r="D73">
        <v>0</v>
      </c>
      <c r="E73" t="s">
        <v>37</v>
      </c>
    </row>
    <row r="74" spans="1:5" ht="15" thickBot="1" x14ac:dyDescent="0.35">
      <c r="A74" t="s">
        <v>39</v>
      </c>
      <c r="B74" s="20" t="s">
        <v>36</v>
      </c>
      <c r="C74">
        <v>1</v>
      </c>
      <c r="D74">
        <v>1</v>
      </c>
      <c r="E74" t="s">
        <v>37</v>
      </c>
    </row>
    <row r="75" spans="1:5" ht="15" thickBot="1" x14ac:dyDescent="0.35">
      <c r="A75" t="s">
        <v>39</v>
      </c>
      <c r="B75" s="20" t="s">
        <v>36</v>
      </c>
      <c r="C75">
        <v>2</v>
      </c>
      <c r="D75">
        <v>1</v>
      </c>
      <c r="E75" t="s">
        <v>37</v>
      </c>
    </row>
    <row r="76" spans="1:5" ht="15" thickBot="1" x14ac:dyDescent="0.35">
      <c r="A76" t="s">
        <v>39</v>
      </c>
      <c r="B76" s="20" t="s">
        <v>36</v>
      </c>
      <c r="C76">
        <v>3</v>
      </c>
      <c r="D76">
        <v>0</v>
      </c>
      <c r="E76" t="s">
        <v>37</v>
      </c>
    </row>
    <row r="77" spans="1:5" ht="15" thickBot="1" x14ac:dyDescent="0.35">
      <c r="A77" t="s">
        <v>39</v>
      </c>
      <c r="B77" s="20" t="s">
        <v>36</v>
      </c>
      <c r="C77">
        <v>4</v>
      </c>
      <c r="D77">
        <v>0</v>
      </c>
      <c r="E77" t="s">
        <v>37</v>
      </c>
    </row>
    <row r="78" spans="1:5" ht="15" thickBot="1" x14ac:dyDescent="0.35">
      <c r="A78" t="s">
        <v>39</v>
      </c>
      <c r="B78" s="20" t="s">
        <v>36</v>
      </c>
      <c r="C78">
        <v>5</v>
      </c>
      <c r="D78">
        <v>0</v>
      </c>
      <c r="E78" t="s">
        <v>37</v>
      </c>
    </row>
    <row r="79" spans="1:5" ht="15" thickBot="1" x14ac:dyDescent="0.35">
      <c r="A79" t="s">
        <v>40</v>
      </c>
      <c r="B79" s="20" t="s">
        <v>41</v>
      </c>
      <c r="C79">
        <v>1</v>
      </c>
      <c r="D79">
        <v>0</v>
      </c>
      <c r="E79" t="s">
        <v>42</v>
      </c>
    </row>
    <row r="80" spans="1:5" ht="15" thickBot="1" x14ac:dyDescent="0.35">
      <c r="A80" t="s">
        <v>40</v>
      </c>
      <c r="B80" s="20" t="s">
        <v>41</v>
      </c>
      <c r="C80">
        <v>2</v>
      </c>
      <c r="D80">
        <v>0</v>
      </c>
      <c r="E80" t="s">
        <v>42</v>
      </c>
    </row>
    <row r="81" spans="1:5" ht="15" thickBot="1" x14ac:dyDescent="0.35">
      <c r="A81" t="s">
        <v>43</v>
      </c>
      <c r="B81" s="20" t="s">
        <v>41</v>
      </c>
      <c r="C81">
        <v>1</v>
      </c>
      <c r="D81">
        <v>0</v>
      </c>
      <c r="E81" t="s">
        <v>42</v>
      </c>
    </row>
    <row r="82" spans="1:5" ht="15" thickBot="1" x14ac:dyDescent="0.35">
      <c r="A82" t="s">
        <v>43</v>
      </c>
      <c r="B82" s="20" t="s">
        <v>41</v>
      </c>
      <c r="C82">
        <v>2</v>
      </c>
      <c r="D82">
        <v>0</v>
      </c>
      <c r="E82" t="s">
        <v>42</v>
      </c>
    </row>
    <row r="83" spans="1:5" ht="15" thickBot="1" x14ac:dyDescent="0.35">
      <c r="A83" t="s">
        <v>43</v>
      </c>
      <c r="B83" s="20" t="s">
        <v>41</v>
      </c>
      <c r="C83">
        <v>3</v>
      </c>
      <c r="D83">
        <v>0</v>
      </c>
      <c r="E83" t="s">
        <v>42</v>
      </c>
    </row>
    <row r="84" spans="1:5" ht="15" thickBot="1" x14ac:dyDescent="0.35">
      <c r="A84" t="s">
        <v>44</v>
      </c>
      <c r="B84" s="20" t="s">
        <v>41</v>
      </c>
      <c r="C84">
        <v>1</v>
      </c>
      <c r="D84">
        <v>1</v>
      </c>
      <c r="E84" t="s">
        <v>42</v>
      </c>
    </row>
    <row r="85" spans="1:5" ht="15" thickBot="1" x14ac:dyDescent="0.35">
      <c r="A85" t="s">
        <v>44</v>
      </c>
      <c r="B85" s="20" t="s">
        <v>41</v>
      </c>
      <c r="C85">
        <v>2</v>
      </c>
      <c r="D85">
        <v>1</v>
      </c>
      <c r="E85" t="s">
        <v>42</v>
      </c>
    </row>
    <row r="86" spans="1:5" ht="15" thickBot="1" x14ac:dyDescent="0.35">
      <c r="A86" t="s">
        <v>44</v>
      </c>
      <c r="B86" s="20" t="s">
        <v>41</v>
      </c>
      <c r="C86">
        <v>3</v>
      </c>
      <c r="D86">
        <v>0</v>
      </c>
      <c r="E86" t="s">
        <v>42</v>
      </c>
    </row>
    <row r="87" spans="1:5" ht="15" thickBot="1" x14ac:dyDescent="0.35">
      <c r="A87" t="s">
        <v>44</v>
      </c>
      <c r="B87" s="20" t="s">
        <v>41</v>
      </c>
      <c r="C87">
        <v>4</v>
      </c>
      <c r="D87">
        <v>0</v>
      </c>
      <c r="E87" t="s">
        <v>42</v>
      </c>
    </row>
    <row r="88" spans="1:5" ht="15" thickBot="1" x14ac:dyDescent="0.35">
      <c r="A88" t="s">
        <v>44</v>
      </c>
      <c r="B88" s="20" t="s">
        <v>41</v>
      </c>
      <c r="C88">
        <v>5</v>
      </c>
      <c r="D88">
        <v>0</v>
      </c>
      <c r="E88" t="s">
        <v>42</v>
      </c>
    </row>
    <row r="89" spans="1:5" ht="15" thickBot="1" x14ac:dyDescent="0.35">
      <c r="A89" t="s">
        <v>45</v>
      </c>
      <c r="B89" s="20" t="s">
        <v>41</v>
      </c>
      <c r="C89">
        <v>1</v>
      </c>
      <c r="D89">
        <v>1</v>
      </c>
      <c r="E89" t="s">
        <v>42</v>
      </c>
    </row>
    <row r="90" spans="1:5" ht="15" thickBot="1" x14ac:dyDescent="0.35">
      <c r="A90" t="s">
        <v>45</v>
      </c>
      <c r="B90" s="20" t="s">
        <v>41</v>
      </c>
      <c r="C90">
        <v>2</v>
      </c>
      <c r="D90">
        <v>1</v>
      </c>
      <c r="E90" t="s">
        <v>42</v>
      </c>
    </row>
    <row r="91" spans="1:5" ht="15" thickBot="1" x14ac:dyDescent="0.35">
      <c r="A91" t="s">
        <v>45</v>
      </c>
      <c r="B91" s="20" t="s">
        <v>41</v>
      </c>
      <c r="C91">
        <v>3</v>
      </c>
      <c r="D91">
        <v>1</v>
      </c>
      <c r="E91" t="s">
        <v>42</v>
      </c>
    </row>
    <row r="92" spans="1:5" ht="15" thickBot="1" x14ac:dyDescent="0.35">
      <c r="A92" t="s">
        <v>45</v>
      </c>
      <c r="B92" s="20" t="s">
        <v>41</v>
      </c>
      <c r="C92">
        <v>4</v>
      </c>
      <c r="D92">
        <v>0</v>
      </c>
      <c r="E92" t="s">
        <v>42</v>
      </c>
    </row>
    <row r="93" spans="1:5" ht="15" thickBot="1" x14ac:dyDescent="0.35">
      <c r="A93" t="s">
        <v>45</v>
      </c>
      <c r="B93" s="20" t="s">
        <v>41</v>
      </c>
      <c r="C93">
        <v>5</v>
      </c>
      <c r="D93">
        <v>0</v>
      </c>
      <c r="E93" t="s">
        <v>42</v>
      </c>
    </row>
    <row r="94" spans="1:5" ht="15" thickBot="1" x14ac:dyDescent="0.35">
      <c r="A94" t="s">
        <v>46</v>
      </c>
      <c r="B94" s="20" t="s">
        <v>47</v>
      </c>
      <c r="C94">
        <v>1</v>
      </c>
      <c r="D94">
        <v>1</v>
      </c>
      <c r="E94" t="s">
        <v>48</v>
      </c>
    </row>
    <row r="95" spans="1:5" ht="15" thickBot="1" x14ac:dyDescent="0.35">
      <c r="A95" t="s">
        <v>46</v>
      </c>
      <c r="B95" s="20" t="s">
        <v>47</v>
      </c>
      <c r="C95">
        <v>2</v>
      </c>
      <c r="D95">
        <v>1</v>
      </c>
      <c r="E95" t="s">
        <v>48</v>
      </c>
    </row>
    <row r="96" spans="1:5" ht="15" thickBot="1" x14ac:dyDescent="0.35">
      <c r="A96" t="s">
        <v>46</v>
      </c>
      <c r="B96" s="20" t="s">
        <v>47</v>
      </c>
      <c r="C96">
        <v>3</v>
      </c>
      <c r="D96">
        <v>1</v>
      </c>
      <c r="E96" t="s">
        <v>48</v>
      </c>
    </row>
    <row r="97" spans="1:5" ht="15" thickBot="1" x14ac:dyDescent="0.35">
      <c r="A97" t="s">
        <v>46</v>
      </c>
      <c r="B97" s="20" t="s">
        <v>47</v>
      </c>
      <c r="C97">
        <v>4</v>
      </c>
      <c r="D97">
        <v>0</v>
      </c>
      <c r="E97" t="s">
        <v>48</v>
      </c>
    </row>
    <row r="98" spans="1:5" ht="15" thickBot="1" x14ac:dyDescent="0.35">
      <c r="A98" t="s">
        <v>46</v>
      </c>
      <c r="B98" s="20" t="s">
        <v>47</v>
      </c>
      <c r="C98">
        <v>5</v>
      </c>
      <c r="D98">
        <v>0</v>
      </c>
      <c r="E98" t="s">
        <v>48</v>
      </c>
    </row>
    <row r="99" spans="1:5" ht="15" thickBot="1" x14ac:dyDescent="0.35">
      <c r="A99" t="s">
        <v>49</v>
      </c>
      <c r="B99" s="20" t="s">
        <v>50</v>
      </c>
      <c r="C99">
        <v>1</v>
      </c>
      <c r="D99">
        <v>1</v>
      </c>
    </row>
    <row r="100" spans="1:5" ht="15" thickBot="1" x14ac:dyDescent="0.35">
      <c r="A100" t="s">
        <v>49</v>
      </c>
      <c r="B100" s="20" t="s">
        <v>50</v>
      </c>
      <c r="C100">
        <v>2</v>
      </c>
      <c r="D100">
        <v>1</v>
      </c>
    </row>
    <row r="101" spans="1:5" ht="15" thickBot="1" x14ac:dyDescent="0.35">
      <c r="A101" t="s">
        <v>49</v>
      </c>
      <c r="B101" s="20" t="s">
        <v>50</v>
      </c>
      <c r="C101">
        <v>3</v>
      </c>
      <c r="D101">
        <v>0</v>
      </c>
    </row>
    <row r="102" spans="1:5" ht="15" thickBot="1" x14ac:dyDescent="0.35">
      <c r="A102" t="s">
        <v>49</v>
      </c>
      <c r="B102" s="20" t="s">
        <v>50</v>
      </c>
      <c r="C102">
        <v>4</v>
      </c>
      <c r="D102">
        <v>0</v>
      </c>
    </row>
    <row r="103" spans="1:5" ht="15" thickBot="1" x14ac:dyDescent="0.35">
      <c r="A103" t="s">
        <v>49</v>
      </c>
      <c r="B103" s="20" t="s">
        <v>50</v>
      </c>
      <c r="C103">
        <v>5</v>
      </c>
      <c r="D103">
        <v>0</v>
      </c>
    </row>
    <row r="104" spans="1:5" ht="15" thickBot="1" x14ac:dyDescent="0.35">
      <c r="A104" t="s">
        <v>51</v>
      </c>
      <c r="B104" s="20" t="s">
        <v>52</v>
      </c>
      <c r="C104">
        <v>1</v>
      </c>
      <c r="D104">
        <v>0</v>
      </c>
    </row>
    <row r="105" spans="1:5" ht="15" thickBot="1" x14ac:dyDescent="0.35">
      <c r="A105" t="s">
        <v>51</v>
      </c>
      <c r="B105" s="20" t="s">
        <v>52</v>
      </c>
      <c r="C105">
        <v>2</v>
      </c>
      <c r="D105">
        <v>0</v>
      </c>
    </row>
    <row r="106" spans="1:5" ht="15" thickBot="1" x14ac:dyDescent="0.35">
      <c r="A106" t="s">
        <v>53</v>
      </c>
      <c r="B106" s="20" t="s">
        <v>54</v>
      </c>
      <c r="C106">
        <v>1</v>
      </c>
      <c r="D106">
        <v>1</v>
      </c>
      <c r="E106" t="s">
        <v>55</v>
      </c>
    </row>
    <row r="107" spans="1:5" ht="15" thickBot="1" x14ac:dyDescent="0.35">
      <c r="A107" t="s">
        <v>53</v>
      </c>
      <c r="B107" s="20" t="s">
        <v>54</v>
      </c>
      <c r="C107">
        <v>2</v>
      </c>
      <c r="D107">
        <v>1</v>
      </c>
      <c r="E107" t="s">
        <v>55</v>
      </c>
    </row>
    <row r="108" spans="1:5" ht="15" thickBot="1" x14ac:dyDescent="0.35">
      <c r="A108" t="s">
        <v>53</v>
      </c>
      <c r="B108" s="20" t="s">
        <v>54</v>
      </c>
      <c r="C108">
        <v>3</v>
      </c>
      <c r="D108">
        <v>1</v>
      </c>
      <c r="E108" t="s">
        <v>55</v>
      </c>
    </row>
    <row r="109" spans="1:5" ht="15" thickBot="1" x14ac:dyDescent="0.35">
      <c r="A109" t="s">
        <v>53</v>
      </c>
      <c r="B109" s="20" t="s">
        <v>54</v>
      </c>
      <c r="C109">
        <v>4</v>
      </c>
      <c r="D109">
        <v>1</v>
      </c>
      <c r="E109" t="s">
        <v>55</v>
      </c>
    </row>
    <row r="110" spans="1:5" ht="15" thickBot="1" x14ac:dyDescent="0.35">
      <c r="A110" t="s">
        <v>53</v>
      </c>
      <c r="B110" s="20" t="s">
        <v>54</v>
      </c>
      <c r="C110">
        <v>5</v>
      </c>
      <c r="D110">
        <v>1</v>
      </c>
      <c r="E110" t="s">
        <v>55</v>
      </c>
    </row>
    <row r="111" spans="1:5" ht="15" thickBot="1" x14ac:dyDescent="0.35">
      <c r="A111" t="s">
        <v>56</v>
      </c>
      <c r="B111" s="20" t="s">
        <v>57</v>
      </c>
      <c r="C111">
        <v>1</v>
      </c>
      <c r="D111">
        <v>1</v>
      </c>
      <c r="E111" t="s">
        <v>58</v>
      </c>
    </row>
    <row r="112" spans="1:5" ht="15" thickBot="1" x14ac:dyDescent="0.35">
      <c r="A112" t="s">
        <v>56</v>
      </c>
      <c r="B112" s="20" t="s">
        <v>57</v>
      </c>
      <c r="C112">
        <v>2</v>
      </c>
      <c r="D112">
        <v>1</v>
      </c>
      <c r="E112" t="s">
        <v>58</v>
      </c>
    </row>
    <row r="113" spans="1:5" ht="15" thickBot="1" x14ac:dyDescent="0.35">
      <c r="A113" t="s">
        <v>56</v>
      </c>
      <c r="B113" s="20" t="s">
        <v>57</v>
      </c>
      <c r="C113">
        <v>3</v>
      </c>
      <c r="D113">
        <v>1</v>
      </c>
      <c r="E113" t="s">
        <v>58</v>
      </c>
    </row>
    <row r="114" spans="1:5" ht="15" thickBot="1" x14ac:dyDescent="0.35">
      <c r="A114" t="s">
        <v>56</v>
      </c>
      <c r="B114" s="20" t="s">
        <v>57</v>
      </c>
      <c r="C114">
        <v>4</v>
      </c>
      <c r="D114">
        <v>1</v>
      </c>
      <c r="E114" t="s">
        <v>58</v>
      </c>
    </row>
    <row r="115" spans="1:5" ht="15" thickBot="1" x14ac:dyDescent="0.35">
      <c r="A115" t="s">
        <v>56</v>
      </c>
      <c r="B115" s="20" t="s">
        <v>57</v>
      </c>
      <c r="C115">
        <v>5</v>
      </c>
      <c r="D115">
        <v>1</v>
      </c>
      <c r="E115" t="s">
        <v>58</v>
      </c>
    </row>
    <row r="116" spans="1:5" ht="15" thickBot="1" x14ac:dyDescent="0.35">
      <c r="A116" t="s">
        <v>59</v>
      </c>
      <c r="B116" s="20" t="s">
        <v>60</v>
      </c>
      <c r="C116">
        <v>1</v>
      </c>
      <c r="D116">
        <v>1</v>
      </c>
      <c r="E116" t="s">
        <v>61</v>
      </c>
    </row>
    <row r="117" spans="1:5" ht="15" thickBot="1" x14ac:dyDescent="0.35">
      <c r="A117" t="s">
        <v>59</v>
      </c>
      <c r="B117" s="20" t="s">
        <v>60</v>
      </c>
      <c r="C117">
        <v>2</v>
      </c>
      <c r="D117">
        <v>1</v>
      </c>
      <c r="E117" t="s">
        <v>61</v>
      </c>
    </row>
    <row r="118" spans="1:5" ht="15" thickBot="1" x14ac:dyDescent="0.35">
      <c r="A118" t="s">
        <v>59</v>
      </c>
      <c r="B118" s="20" t="s">
        <v>60</v>
      </c>
      <c r="C118">
        <v>3</v>
      </c>
      <c r="D118">
        <v>1</v>
      </c>
      <c r="E118" t="s">
        <v>61</v>
      </c>
    </row>
    <row r="119" spans="1:5" ht="15" thickBot="1" x14ac:dyDescent="0.35">
      <c r="A119" t="s">
        <v>59</v>
      </c>
      <c r="B119" s="20" t="s">
        <v>60</v>
      </c>
      <c r="C119">
        <v>4</v>
      </c>
      <c r="D119">
        <v>1</v>
      </c>
      <c r="E119" t="s">
        <v>61</v>
      </c>
    </row>
    <row r="120" spans="1:5" ht="15" thickBot="1" x14ac:dyDescent="0.35">
      <c r="A120" t="s">
        <v>59</v>
      </c>
      <c r="B120" s="20" t="s">
        <v>60</v>
      </c>
      <c r="C120">
        <v>5</v>
      </c>
      <c r="D120">
        <v>1</v>
      </c>
      <c r="E120" t="s">
        <v>61</v>
      </c>
    </row>
    <row r="121" spans="1:5" ht="15" thickBot="1" x14ac:dyDescent="0.35">
      <c r="A121" t="s">
        <v>62</v>
      </c>
      <c r="B121" s="20" t="s">
        <v>63</v>
      </c>
      <c r="C121">
        <v>1</v>
      </c>
      <c r="D121">
        <v>1</v>
      </c>
      <c r="E121" t="s">
        <v>64</v>
      </c>
    </row>
    <row r="122" spans="1:5" ht="15" thickBot="1" x14ac:dyDescent="0.35">
      <c r="A122" t="s">
        <v>62</v>
      </c>
      <c r="B122" s="20" t="s">
        <v>63</v>
      </c>
      <c r="C122">
        <v>2</v>
      </c>
      <c r="D122">
        <v>1</v>
      </c>
      <c r="E122" t="s">
        <v>64</v>
      </c>
    </row>
    <row r="123" spans="1:5" ht="15" thickBot="1" x14ac:dyDescent="0.35">
      <c r="A123" t="s">
        <v>62</v>
      </c>
      <c r="B123" s="20" t="s">
        <v>63</v>
      </c>
      <c r="C123">
        <v>3</v>
      </c>
      <c r="D123">
        <v>0</v>
      </c>
      <c r="E123" t="s">
        <v>64</v>
      </c>
    </row>
    <row r="124" spans="1:5" ht="15" thickBot="1" x14ac:dyDescent="0.35">
      <c r="A124" t="s">
        <v>62</v>
      </c>
      <c r="B124" s="20" t="s">
        <v>63</v>
      </c>
      <c r="C124">
        <v>4</v>
      </c>
      <c r="D124">
        <v>1</v>
      </c>
      <c r="E124" t="s">
        <v>64</v>
      </c>
    </row>
    <row r="125" spans="1:5" ht="15" thickBot="1" x14ac:dyDescent="0.35">
      <c r="A125" t="s">
        <v>62</v>
      </c>
      <c r="B125" s="20" t="s">
        <v>63</v>
      </c>
      <c r="C125">
        <v>5</v>
      </c>
      <c r="D125">
        <v>1</v>
      </c>
      <c r="E125" t="s">
        <v>64</v>
      </c>
    </row>
    <row r="126" spans="1:5" ht="15" thickBot="1" x14ac:dyDescent="0.35">
      <c r="A126" t="s">
        <v>65</v>
      </c>
      <c r="B126" s="20" t="s">
        <v>66</v>
      </c>
      <c r="C126">
        <v>1</v>
      </c>
      <c r="D126">
        <v>1</v>
      </c>
      <c r="E126" t="s">
        <v>61</v>
      </c>
    </row>
    <row r="127" spans="1:5" ht="15" thickBot="1" x14ac:dyDescent="0.35">
      <c r="A127" t="s">
        <v>65</v>
      </c>
      <c r="B127" s="20" t="s">
        <v>66</v>
      </c>
      <c r="C127">
        <v>2</v>
      </c>
      <c r="D127">
        <v>1</v>
      </c>
      <c r="E127" t="s">
        <v>61</v>
      </c>
    </row>
    <row r="128" spans="1:5" ht="15" thickBot="1" x14ac:dyDescent="0.35">
      <c r="A128" t="s">
        <v>65</v>
      </c>
      <c r="B128" s="20" t="s">
        <v>66</v>
      </c>
      <c r="C128">
        <v>3</v>
      </c>
      <c r="D128">
        <v>1</v>
      </c>
      <c r="E128" t="s">
        <v>61</v>
      </c>
    </row>
    <row r="129" spans="1:5" ht="15" thickBot="1" x14ac:dyDescent="0.35">
      <c r="A129" t="s">
        <v>65</v>
      </c>
      <c r="B129" s="20" t="s">
        <v>66</v>
      </c>
      <c r="C129">
        <v>4</v>
      </c>
      <c r="D129">
        <v>1</v>
      </c>
      <c r="E129" t="s">
        <v>61</v>
      </c>
    </row>
    <row r="130" spans="1:5" ht="15" thickBot="1" x14ac:dyDescent="0.35">
      <c r="A130" t="s">
        <v>65</v>
      </c>
      <c r="B130" s="20" t="s">
        <v>66</v>
      </c>
      <c r="C130">
        <v>5</v>
      </c>
      <c r="D130">
        <v>1</v>
      </c>
      <c r="E130" t="s">
        <v>61</v>
      </c>
    </row>
    <row r="131" spans="1:5" ht="15" thickBot="1" x14ac:dyDescent="0.35">
      <c r="A131" t="s">
        <v>67</v>
      </c>
      <c r="B131" s="20" t="s">
        <v>68</v>
      </c>
      <c r="C131">
        <v>1</v>
      </c>
      <c r="D131">
        <v>1</v>
      </c>
      <c r="E131" t="s">
        <v>70</v>
      </c>
    </row>
    <row r="132" spans="1:5" ht="15" thickBot="1" x14ac:dyDescent="0.35">
      <c r="A132" t="s">
        <v>67</v>
      </c>
      <c r="B132" s="20" t="s">
        <v>68</v>
      </c>
      <c r="C132">
        <v>2</v>
      </c>
      <c r="D132">
        <v>1</v>
      </c>
      <c r="E132" t="s">
        <v>70</v>
      </c>
    </row>
    <row r="133" spans="1:5" ht="15" thickBot="1" x14ac:dyDescent="0.35">
      <c r="A133" t="s">
        <v>67</v>
      </c>
      <c r="B133" s="20" t="s">
        <v>68</v>
      </c>
      <c r="C133">
        <v>3</v>
      </c>
      <c r="D133">
        <v>0</v>
      </c>
      <c r="E133" t="s">
        <v>70</v>
      </c>
    </row>
    <row r="134" spans="1:5" ht="15" thickBot="1" x14ac:dyDescent="0.35">
      <c r="A134" t="s">
        <v>67</v>
      </c>
      <c r="B134" s="20" t="s">
        <v>68</v>
      </c>
      <c r="C134">
        <v>4</v>
      </c>
      <c r="D134">
        <v>0</v>
      </c>
      <c r="E134" t="s">
        <v>70</v>
      </c>
    </row>
    <row r="135" spans="1:5" ht="15" thickBot="1" x14ac:dyDescent="0.35">
      <c r="A135" t="s">
        <v>67</v>
      </c>
      <c r="B135" s="20" t="s">
        <v>68</v>
      </c>
      <c r="C135">
        <v>5</v>
      </c>
      <c r="D135">
        <v>1</v>
      </c>
      <c r="E135" t="s">
        <v>70</v>
      </c>
    </row>
    <row r="136" spans="1:5" ht="15" thickBot="1" x14ac:dyDescent="0.35">
      <c r="A136" t="s">
        <v>71</v>
      </c>
      <c r="B136" s="20" t="s">
        <v>72</v>
      </c>
      <c r="C136">
        <v>1</v>
      </c>
      <c r="D136">
        <v>1</v>
      </c>
      <c r="E136" t="s">
        <v>73</v>
      </c>
    </row>
    <row r="137" spans="1:5" ht="15" thickBot="1" x14ac:dyDescent="0.35">
      <c r="A137" t="s">
        <v>71</v>
      </c>
      <c r="B137" s="20" t="s">
        <v>72</v>
      </c>
      <c r="C137">
        <v>2</v>
      </c>
      <c r="D137">
        <v>1</v>
      </c>
      <c r="E137" t="s">
        <v>73</v>
      </c>
    </row>
    <row r="138" spans="1:5" ht="15" thickBot="1" x14ac:dyDescent="0.35">
      <c r="A138" t="s">
        <v>71</v>
      </c>
      <c r="B138" s="20" t="s">
        <v>72</v>
      </c>
      <c r="C138">
        <v>3</v>
      </c>
      <c r="D138">
        <v>1</v>
      </c>
      <c r="E138" t="s">
        <v>73</v>
      </c>
    </row>
    <row r="139" spans="1:5" ht="15" thickBot="1" x14ac:dyDescent="0.35">
      <c r="A139" t="s">
        <v>71</v>
      </c>
      <c r="B139" s="20" t="s">
        <v>72</v>
      </c>
      <c r="C139">
        <v>4</v>
      </c>
      <c r="D139">
        <v>1</v>
      </c>
      <c r="E139" t="s">
        <v>73</v>
      </c>
    </row>
    <row r="140" spans="1:5" ht="15" thickBot="1" x14ac:dyDescent="0.35">
      <c r="A140" t="s">
        <v>71</v>
      </c>
      <c r="B140" s="20" t="s">
        <v>72</v>
      </c>
      <c r="C140">
        <v>5</v>
      </c>
      <c r="D140">
        <v>1</v>
      </c>
      <c r="E140" t="s">
        <v>73</v>
      </c>
    </row>
    <row r="141" spans="1:5" ht="15" thickBot="1" x14ac:dyDescent="0.35">
      <c r="A141" t="s">
        <v>74</v>
      </c>
      <c r="B141" s="20" t="s">
        <v>75</v>
      </c>
      <c r="C141">
        <v>1</v>
      </c>
      <c r="D141">
        <v>1</v>
      </c>
      <c r="E141" t="s">
        <v>76</v>
      </c>
    </row>
    <row r="142" spans="1:5" ht="15" thickBot="1" x14ac:dyDescent="0.35">
      <c r="A142" t="s">
        <v>74</v>
      </c>
      <c r="B142" s="20" t="s">
        <v>75</v>
      </c>
      <c r="C142">
        <v>2</v>
      </c>
      <c r="D142">
        <v>1</v>
      </c>
      <c r="E142" t="s">
        <v>76</v>
      </c>
    </row>
    <row r="143" spans="1:5" ht="15" thickBot="1" x14ac:dyDescent="0.35">
      <c r="A143" t="s">
        <v>74</v>
      </c>
      <c r="B143" s="20" t="s">
        <v>75</v>
      </c>
      <c r="C143">
        <v>3</v>
      </c>
      <c r="D143">
        <v>1</v>
      </c>
    </row>
    <row r="144" spans="1:5" ht="15" thickBot="1" x14ac:dyDescent="0.35">
      <c r="A144" t="s">
        <v>74</v>
      </c>
      <c r="B144" s="20" t="s">
        <v>75</v>
      </c>
      <c r="C144">
        <v>4</v>
      </c>
      <c r="D144">
        <v>1</v>
      </c>
    </row>
    <row r="145" spans="1:5" ht="15" thickBot="1" x14ac:dyDescent="0.35">
      <c r="A145" t="s">
        <v>74</v>
      </c>
      <c r="B145" s="20" t="s">
        <v>75</v>
      </c>
      <c r="C145">
        <v>5</v>
      </c>
      <c r="D145">
        <v>1</v>
      </c>
    </row>
    <row r="146" spans="1:5" ht="15" thickBot="1" x14ac:dyDescent="0.35">
      <c r="A146" t="s">
        <v>77</v>
      </c>
      <c r="B146" s="20" t="s">
        <v>78</v>
      </c>
      <c r="C146">
        <v>1</v>
      </c>
      <c r="D146">
        <v>1</v>
      </c>
      <c r="E146" t="s">
        <v>79</v>
      </c>
    </row>
    <row r="147" spans="1:5" ht="15" thickBot="1" x14ac:dyDescent="0.35">
      <c r="A147" t="s">
        <v>77</v>
      </c>
      <c r="B147" s="20" t="s">
        <v>78</v>
      </c>
      <c r="C147">
        <v>2</v>
      </c>
      <c r="D147">
        <v>1</v>
      </c>
      <c r="E147" t="s">
        <v>79</v>
      </c>
    </row>
    <row r="148" spans="1:5" ht="15" thickBot="1" x14ac:dyDescent="0.35">
      <c r="A148" t="s">
        <v>77</v>
      </c>
      <c r="B148" s="20" t="s">
        <v>78</v>
      </c>
      <c r="C148">
        <v>3</v>
      </c>
      <c r="D148">
        <v>1</v>
      </c>
      <c r="E148" t="s">
        <v>79</v>
      </c>
    </row>
    <row r="149" spans="1:5" ht="15" thickBot="1" x14ac:dyDescent="0.35">
      <c r="A149" t="s">
        <v>77</v>
      </c>
      <c r="B149" s="20" t="s">
        <v>78</v>
      </c>
      <c r="C149">
        <v>4</v>
      </c>
      <c r="D149">
        <v>1</v>
      </c>
      <c r="E149" t="s">
        <v>79</v>
      </c>
    </row>
    <row r="150" spans="1:5" ht="15" thickBot="1" x14ac:dyDescent="0.35">
      <c r="A150" t="s">
        <v>77</v>
      </c>
      <c r="B150" s="20" t="s">
        <v>78</v>
      </c>
      <c r="C150">
        <v>5</v>
      </c>
      <c r="D150">
        <v>1</v>
      </c>
      <c r="E150" t="s">
        <v>79</v>
      </c>
    </row>
    <row r="151" spans="1:5" ht="15" thickBot="1" x14ac:dyDescent="0.35">
      <c r="A151" t="s">
        <v>80</v>
      </c>
      <c r="B151" s="20" t="s">
        <v>81</v>
      </c>
      <c r="C151">
        <v>1</v>
      </c>
      <c r="D151">
        <v>1</v>
      </c>
      <c r="E151" t="s">
        <v>79</v>
      </c>
    </row>
    <row r="152" spans="1:5" ht="15" thickBot="1" x14ac:dyDescent="0.35">
      <c r="A152" t="s">
        <v>80</v>
      </c>
      <c r="B152" s="20" t="s">
        <v>81</v>
      </c>
      <c r="C152">
        <v>2</v>
      </c>
      <c r="D152">
        <v>1</v>
      </c>
      <c r="E152" t="s">
        <v>79</v>
      </c>
    </row>
    <row r="153" spans="1:5" ht="15" thickBot="1" x14ac:dyDescent="0.35">
      <c r="A153" t="s">
        <v>80</v>
      </c>
      <c r="B153" s="20" t="s">
        <v>81</v>
      </c>
      <c r="C153">
        <v>3</v>
      </c>
      <c r="D153">
        <v>1</v>
      </c>
      <c r="E153" t="s">
        <v>79</v>
      </c>
    </row>
    <row r="154" spans="1:5" ht="15" thickBot="1" x14ac:dyDescent="0.35">
      <c r="A154" t="s">
        <v>80</v>
      </c>
      <c r="B154" s="20" t="s">
        <v>81</v>
      </c>
      <c r="C154">
        <v>4</v>
      </c>
      <c r="D154">
        <v>1</v>
      </c>
      <c r="E154" t="s">
        <v>79</v>
      </c>
    </row>
    <row r="155" spans="1:5" ht="15" thickBot="1" x14ac:dyDescent="0.35">
      <c r="A155" t="s">
        <v>80</v>
      </c>
      <c r="B155" s="20" t="s">
        <v>81</v>
      </c>
      <c r="C155">
        <v>5</v>
      </c>
      <c r="D155">
        <v>1</v>
      </c>
      <c r="E155" t="s">
        <v>79</v>
      </c>
    </row>
    <row r="156" spans="1:5" ht="15" thickBot="1" x14ac:dyDescent="0.35">
      <c r="A156" t="s">
        <v>82</v>
      </c>
      <c r="B156" s="20" t="s">
        <v>83</v>
      </c>
      <c r="C156">
        <v>1</v>
      </c>
      <c r="D156">
        <v>1</v>
      </c>
      <c r="E156" t="s">
        <v>84</v>
      </c>
    </row>
    <row r="157" spans="1:5" ht="15" thickBot="1" x14ac:dyDescent="0.35">
      <c r="A157" t="s">
        <v>82</v>
      </c>
      <c r="B157" s="20" t="s">
        <v>83</v>
      </c>
      <c r="C157">
        <v>2</v>
      </c>
      <c r="D157">
        <v>1</v>
      </c>
      <c r="E157" t="s">
        <v>84</v>
      </c>
    </row>
    <row r="158" spans="1:5" ht="15" thickBot="1" x14ac:dyDescent="0.35">
      <c r="A158" t="s">
        <v>82</v>
      </c>
      <c r="B158" s="20" t="s">
        <v>83</v>
      </c>
      <c r="C158">
        <v>3</v>
      </c>
      <c r="D158">
        <v>1</v>
      </c>
      <c r="E158" t="s">
        <v>85</v>
      </c>
    </row>
    <row r="159" spans="1:5" ht="15" thickBot="1" x14ac:dyDescent="0.35">
      <c r="A159" t="s">
        <v>82</v>
      </c>
      <c r="B159" s="20" t="s">
        <v>83</v>
      </c>
      <c r="C159">
        <v>4</v>
      </c>
      <c r="D159">
        <v>1</v>
      </c>
      <c r="E159" t="s">
        <v>85</v>
      </c>
    </row>
    <row r="160" spans="1:5" ht="15" thickBot="1" x14ac:dyDescent="0.35">
      <c r="A160" t="s">
        <v>82</v>
      </c>
      <c r="B160" s="20" t="s">
        <v>83</v>
      </c>
      <c r="C160">
        <v>5</v>
      </c>
      <c r="D160">
        <v>1</v>
      </c>
    </row>
    <row r="161" spans="1:5" ht="15" thickBot="1" x14ac:dyDescent="0.35">
      <c r="A161" t="s">
        <v>86</v>
      </c>
      <c r="B161" s="20" t="s">
        <v>87</v>
      </c>
      <c r="C161">
        <v>1</v>
      </c>
      <c r="D161">
        <v>0</v>
      </c>
      <c r="E161" t="s">
        <v>88</v>
      </c>
    </row>
    <row r="162" spans="1:5" ht="15" thickBot="1" x14ac:dyDescent="0.35">
      <c r="A162" t="s">
        <v>86</v>
      </c>
      <c r="B162" s="20" t="s">
        <v>87</v>
      </c>
      <c r="C162">
        <v>2</v>
      </c>
      <c r="D162">
        <v>0</v>
      </c>
      <c r="E162" t="s">
        <v>88</v>
      </c>
    </row>
    <row r="163" spans="1:5" ht="15" thickBot="1" x14ac:dyDescent="0.35">
      <c r="A163" t="s">
        <v>86</v>
      </c>
      <c r="B163" s="20" t="s">
        <v>87</v>
      </c>
      <c r="C163">
        <v>3</v>
      </c>
      <c r="D163">
        <v>0</v>
      </c>
      <c r="E163" t="s">
        <v>88</v>
      </c>
    </row>
    <row r="164" spans="1:5" ht="15" thickBot="1" x14ac:dyDescent="0.35">
      <c r="A164" t="s">
        <v>86</v>
      </c>
      <c r="B164" s="20" t="s">
        <v>87</v>
      </c>
      <c r="C164">
        <v>4</v>
      </c>
      <c r="D164">
        <v>0</v>
      </c>
      <c r="E164" t="s">
        <v>88</v>
      </c>
    </row>
    <row r="165" spans="1:5" ht="15" thickBot="1" x14ac:dyDescent="0.35">
      <c r="A165" t="s">
        <v>86</v>
      </c>
      <c r="B165" s="20" t="s">
        <v>87</v>
      </c>
      <c r="C165">
        <v>5</v>
      </c>
      <c r="D165">
        <v>0</v>
      </c>
      <c r="E165" t="s">
        <v>88</v>
      </c>
    </row>
    <row r="166" spans="1:5" ht="15" thickBot="1" x14ac:dyDescent="0.35">
      <c r="A166" t="s">
        <v>89</v>
      </c>
      <c r="B166" s="20" t="s">
        <v>90</v>
      </c>
      <c r="C166">
        <v>1</v>
      </c>
      <c r="D166">
        <v>0</v>
      </c>
      <c r="E166" t="s">
        <v>91</v>
      </c>
    </row>
    <row r="167" spans="1:5" ht="15" thickBot="1" x14ac:dyDescent="0.35">
      <c r="A167" t="s">
        <v>89</v>
      </c>
      <c r="B167" s="20" t="s">
        <v>90</v>
      </c>
      <c r="C167">
        <v>2</v>
      </c>
      <c r="D167">
        <v>0</v>
      </c>
      <c r="E167" t="s">
        <v>91</v>
      </c>
    </row>
    <row r="168" spans="1:5" ht="15" thickBot="1" x14ac:dyDescent="0.35">
      <c r="A168" t="s">
        <v>89</v>
      </c>
      <c r="B168" s="20" t="s">
        <v>90</v>
      </c>
      <c r="C168">
        <v>3</v>
      </c>
      <c r="D168">
        <v>0</v>
      </c>
      <c r="E168" t="s">
        <v>92</v>
      </c>
    </row>
    <row r="169" spans="1:5" ht="15" thickBot="1" x14ac:dyDescent="0.35">
      <c r="A169" t="s">
        <v>89</v>
      </c>
      <c r="B169" s="20" t="s">
        <v>90</v>
      </c>
      <c r="C169">
        <v>4</v>
      </c>
      <c r="D169">
        <v>1</v>
      </c>
      <c r="E169" t="s">
        <v>92</v>
      </c>
    </row>
    <row r="170" spans="1:5" ht="15" thickBot="1" x14ac:dyDescent="0.35">
      <c r="A170" t="s">
        <v>89</v>
      </c>
      <c r="B170" s="20" t="s">
        <v>90</v>
      </c>
      <c r="C170">
        <v>5</v>
      </c>
      <c r="D170">
        <v>0</v>
      </c>
      <c r="E170" t="s">
        <v>92</v>
      </c>
    </row>
    <row r="171" spans="1:5" ht="15" thickBot="1" x14ac:dyDescent="0.35">
      <c r="A171" t="s">
        <v>93</v>
      </c>
      <c r="B171" s="20" t="s">
        <v>94</v>
      </c>
      <c r="C171">
        <v>1</v>
      </c>
      <c r="D171">
        <v>0</v>
      </c>
      <c r="E171" t="s">
        <v>95</v>
      </c>
    </row>
    <row r="172" spans="1:5" ht="15" thickBot="1" x14ac:dyDescent="0.35">
      <c r="A172" t="s">
        <v>93</v>
      </c>
      <c r="B172" s="20" t="s">
        <v>94</v>
      </c>
      <c r="C172">
        <v>2</v>
      </c>
      <c r="D172">
        <v>0</v>
      </c>
      <c r="E172" t="s">
        <v>95</v>
      </c>
    </row>
    <row r="173" spans="1:5" ht="15" thickBot="1" x14ac:dyDescent="0.35">
      <c r="A173" t="s">
        <v>96</v>
      </c>
      <c r="B173" s="20" t="s">
        <v>97</v>
      </c>
      <c r="C173">
        <v>1</v>
      </c>
      <c r="D173">
        <v>0</v>
      </c>
      <c r="E173" t="s">
        <v>98</v>
      </c>
    </row>
    <row r="174" spans="1:5" ht="15" thickBot="1" x14ac:dyDescent="0.35">
      <c r="A174" t="s">
        <v>96</v>
      </c>
      <c r="B174" s="20" t="s">
        <v>97</v>
      </c>
      <c r="C174">
        <v>2</v>
      </c>
      <c r="D174">
        <v>0</v>
      </c>
      <c r="E174" t="s">
        <v>98</v>
      </c>
    </row>
    <row r="175" spans="1:5" ht="15" thickBot="1" x14ac:dyDescent="0.35">
      <c r="A175" t="s">
        <v>96</v>
      </c>
      <c r="B175" s="20" t="s">
        <v>97</v>
      </c>
      <c r="C175">
        <v>3</v>
      </c>
      <c r="D175">
        <v>0</v>
      </c>
      <c r="E175" t="s">
        <v>98</v>
      </c>
    </row>
    <row r="176" spans="1:5" ht="15" thickBot="1" x14ac:dyDescent="0.35">
      <c r="A176" t="s">
        <v>96</v>
      </c>
      <c r="B176" s="20" t="s">
        <v>97</v>
      </c>
      <c r="C176">
        <v>4</v>
      </c>
      <c r="D176">
        <v>0</v>
      </c>
      <c r="E176" t="s">
        <v>98</v>
      </c>
    </row>
    <row r="177" spans="1:5" ht="15" thickBot="1" x14ac:dyDescent="0.35">
      <c r="A177" t="s">
        <v>96</v>
      </c>
      <c r="B177" s="20" t="s">
        <v>97</v>
      </c>
      <c r="C177">
        <v>5</v>
      </c>
      <c r="D177">
        <v>0</v>
      </c>
      <c r="E177" t="s">
        <v>98</v>
      </c>
    </row>
    <row r="178" spans="1:5" ht="15" thickBot="1" x14ac:dyDescent="0.35">
      <c r="A178" t="s">
        <v>99</v>
      </c>
      <c r="B178" s="20" t="s">
        <v>100</v>
      </c>
      <c r="C178">
        <v>1</v>
      </c>
      <c r="D178">
        <v>1</v>
      </c>
      <c r="E178" t="s">
        <v>101</v>
      </c>
    </row>
    <row r="179" spans="1:5" ht="15" thickBot="1" x14ac:dyDescent="0.35">
      <c r="A179" t="s">
        <v>99</v>
      </c>
      <c r="B179" s="20" t="s">
        <v>100</v>
      </c>
      <c r="C179">
        <v>2</v>
      </c>
      <c r="D179">
        <v>1</v>
      </c>
      <c r="E179" t="s">
        <v>102</v>
      </c>
    </row>
    <row r="180" spans="1:5" ht="15" thickBot="1" x14ac:dyDescent="0.35">
      <c r="A180" t="s">
        <v>99</v>
      </c>
      <c r="B180" s="20" t="s">
        <v>100</v>
      </c>
      <c r="C180">
        <v>3</v>
      </c>
      <c r="D180">
        <v>0</v>
      </c>
      <c r="E180" t="s">
        <v>101</v>
      </c>
    </row>
    <row r="181" spans="1:5" ht="15" thickBot="1" x14ac:dyDescent="0.35">
      <c r="A181" t="s">
        <v>99</v>
      </c>
      <c r="B181" s="20" t="s">
        <v>100</v>
      </c>
      <c r="C181">
        <v>4</v>
      </c>
      <c r="D181">
        <v>0</v>
      </c>
      <c r="E181" t="s">
        <v>101</v>
      </c>
    </row>
    <row r="182" spans="1:5" ht="15" thickBot="1" x14ac:dyDescent="0.35">
      <c r="A182" t="s">
        <v>99</v>
      </c>
      <c r="B182" s="20" t="s">
        <v>100</v>
      </c>
      <c r="C182">
        <v>5</v>
      </c>
      <c r="D182">
        <v>0</v>
      </c>
      <c r="E182" t="s">
        <v>101</v>
      </c>
    </row>
    <row r="183" spans="1:5" ht="15" thickBot="1" x14ac:dyDescent="0.35">
      <c r="A183" t="s">
        <v>103</v>
      </c>
      <c r="B183" s="20" t="s">
        <v>104</v>
      </c>
      <c r="C183">
        <v>1</v>
      </c>
      <c r="D183">
        <v>1</v>
      </c>
      <c r="E183" t="s">
        <v>105</v>
      </c>
    </row>
    <row r="184" spans="1:5" ht="15" thickBot="1" x14ac:dyDescent="0.35">
      <c r="A184" t="s">
        <v>103</v>
      </c>
      <c r="B184" s="20" t="s">
        <v>104</v>
      </c>
      <c r="C184">
        <v>2</v>
      </c>
      <c r="D184">
        <v>1</v>
      </c>
      <c r="E184" t="s">
        <v>105</v>
      </c>
    </row>
    <row r="185" spans="1:5" ht="15" thickBot="1" x14ac:dyDescent="0.35">
      <c r="A185" t="s">
        <v>103</v>
      </c>
      <c r="B185" s="20" t="s">
        <v>104</v>
      </c>
      <c r="C185">
        <v>3</v>
      </c>
      <c r="D185">
        <v>1</v>
      </c>
      <c r="E185" t="s">
        <v>105</v>
      </c>
    </row>
    <row r="186" spans="1:5" ht="15" thickBot="1" x14ac:dyDescent="0.35">
      <c r="A186" t="s">
        <v>103</v>
      </c>
      <c r="B186" s="20" t="s">
        <v>104</v>
      </c>
      <c r="C186">
        <v>4</v>
      </c>
      <c r="D186">
        <v>1</v>
      </c>
      <c r="E186" t="s">
        <v>105</v>
      </c>
    </row>
    <row r="187" spans="1:5" ht="15" thickBot="1" x14ac:dyDescent="0.35">
      <c r="A187" t="s">
        <v>103</v>
      </c>
      <c r="B187" s="20" t="s">
        <v>104</v>
      </c>
      <c r="C187">
        <v>5</v>
      </c>
      <c r="D187">
        <v>1</v>
      </c>
      <c r="E187" t="s">
        <v>105</v>
      </c>
    </row>
    <row r="188" spans="1:5" ht="15" thickBot="1" x14ac:dyDescent="0.35">
      <c r="A188" t="s">
        <v>106</v>
      </c>
      <c r="B188" s="20" t="s">
        <v>107</v>
      </c>
      <c r="C188">
        <v>1</v>
      </c>
      <c r="D188">
        <v>1</v>
      </c>
      <c r="E188" t="s">
        <v>108</v>
      </c>
    </row>
    <row r="189" spans="1:5" ht="15" thickBot="1" x14ac:dyDescent="0.35">
      <c r="A189" t="s">
        <v>106</v>
      </c>
      <c r="B189" s="20" t="s">
        <v>107</v>
      </c>
      <c r="C189">
        <v>2</v>
      </c>
      <c r="D189">
        <v>1</v>
      </c>
      <c r="E189" t="s">
        <v>108</v>
      </c>
    </row>
    <row r="190" spans="1:5" ht="15" thickBot="1" x14ac:dyDescent="0.35">
      <c r="A190" t="s">
        <v>106</v>
      </c>
      <c r="B190" s="20" t="s">
        <v>107</v>
      </c>
      <c r="C190">
        <v>3</v>
      </c>
      <c r="D190">
        <v>0</v>
      </c>
      <c r="E190" t="s">
        <v>108</v>
      </c>
    </row>
    <row r="191" spans="1:5" ht="15" thickBot="1" x14ac:dyDescent="0.35">
      <c r="A191" t="s">
        <v>106</v>
      </c>
      <c r="B191" s="20" t="s">
        <v>107</v>
      </c>
      <c r="C191">
        <v>4</v>
      </c>
      <c r="D191">
        <v>1</v>
      </c>
      <c r="E191" t="s">
        <v>108</v>
      </c>
    </row>
    <row r="192" spans="1:5" ht="15" thickBot="1" x14ac:dyDescent="0.35">
      <c r="A192" t="s">
        <v>106</v>
      </c>
      <c r="B192" s="20" t="s">
        <v>107</v>
      </c>
      <c r="C192">
        <v>5</v>
      </c>
      <c r="D192">
        <v>1</v>
      </c>
      <c r="E192" t="s">
        <v>108</v>
      </c>
    </row>
    <row r="193" spans="1:5" ht="15" thickBot="1" x14ac:dyDescent="0.35">
      <c r="A193" t="s">
        <v>109</v>
      </c>
      <c r="B193" s="20" t="s">
        <v>110</v>
      </c>
      <c r="C193">
        <v>1</v>
      </c>
      <c r="D193">
        <v>1</v>
      </c>
      <c r="E193" t="s">
        <v>111</v>
      </c>
    </row>
    <row r="194" spans="1:5" ht="15" thickBot="1" x14ac:dyDescent="0.35">
      <c r="A194" t="s">
        <v>109</v>
      </c>
      <c r="B194" s="20" t="s">
        <v>110</v>
      </c>
      <c r="C194">
        <v>2</v>
      </c>
      <c r="D194">
        <v>1</v>
      </c>
      <c r="E194" t="s">
        <v>111</v>
      </c>
    </row>
    <row r="195" spans="1:5" ht="15" thickBot="1" x14ac:dyDescent="0.35">
      <c r="A195" t="s">
        <v>109</v>
      </c>
      <c r="B195" s="20" t="s">
        <v>110</v>
      </c>
      <c r="C195">
        <v>3</v>
      </c>
      <c r="D195">
        <v>1</v>
      </c>
      <c r="E195" t="s">
        <v>111</v>
      </c>
    </row>
    <row r="196" spans="1:5" ht="15" thickBot="1" x14ac:dyDescent="0.35">
      <c r="A196" t="s">
        <v>109</v>
      </c>
      <c r="B196" s="20" t="s">
        <v>110</v>
      </c>
      <c r="C196">
        <v>4</v>
      </c>
      <c r="D196">
        <v>1</v>
      </c>
      <c r="E196" t="s">
        <v>111</v>
      </c>
    </row>
    <row r="197" spans="1:5" ht="15" thickBot="1" x14ac:dyDescent="0.35">
      <c r="A197" t="s">
        <v>109</v>
      </c>
      <c r="B197" s="20" t="s">
        <v>110</v>
      </c>
      <c r="C197">
        <v>5</v>
      </c>
      <c r="D197">
        <v>1</v>
      </c>
      <c r="E197" t="s">
        <v>111</v>
      </c>
    </row>
    <row r="198" spans="1:5" ht="15" thickBot="1" x14ac:dyDescent="0.35">
      <c r="A198" t="s">
        <v>112</v>
      </c>
      <c r="B198" s="20" t="s">
        <v>113</v>
      </c>
      <c r="C198">
        <v>1</v>
      </c>
      <c r="D198">
        <v>1</v>
      </c>
      <c r="E198" t="s">
        <v>111</v>
      </c>
    </row>
    <row r="199" spans="1:5" ht="15" thickBot="1" x14ac:dyDescent="0.35">
      <c r="A199" t="s">
        <v>112</v>
      </c>
      <c r="B199" s="20" t="s">
        <v>113</v>
      </c>
      <c r="C199">
        <v>2</v>
      </c>
      <c r="D199">
        <v>1</v>
      </c>
      <c r="E199" t="s">
        <v>111</v>
      </c>
    </row>
    <row r="200" spans="1:5" ht="15" thickBot="1" x14ac:dyDescent="0.35">
      <c r="A200" t="s">
        <v>112</v>
      </c>
      <c r="B200" s="20" t="s">
        <v>113</v>
      </c>
      <c r="C200">
        <v>3</v>
      </c>
      <c r="D200">
        <v>1</v>
      </c>
      <c r="E200" t="s">
        <v>111</v>
      </c>
    </row>
    <row r="201" spans="1:5" ht="15" thickBot="1" x14ac:dyDescent="0.35">
      <c r="A201" t="s">
        <v>112</v>
      </c>
      <c r="B201" s="20" t="s">
        <v>113</v>
      </c>
      <c r="C201">
        <v>4</v>
      </c>
      <c r="D201">
        <v>1</v>
      </c>
      <c r="E201" t="s">
        <v>111</v>
      </c>
    </row>
    <row r="202" spans="1:5" ht="15" thickBot="1" x14ac:dyDescent="0.35">
      <c r="A202" t="s">
        <v>112</v>
      </c>
      <c r="B202" s="20" t="s">
        <v>113</v>
      </c>
      <c r="C202">
        <v>5</v>
      </c>
      <c r="D202">
        <v>1</v>
      </c>
      <c r="E202" t="s">
        <v>111</v>
      </c>
    </row>
    <row r="203" spans="1:5" ht="15" thickBot="1" x14ac:dyDescent="0.35">
      <c r="A203" t="s">
        <v>114</v>
      </c>
      <c r="B203" s="20" t="s">
        <v>115</v>
      </c>
      <c r="C203">
        <v>1</v>
      </c>
      <c r="D203">
        <v>1</v>
      </c>
    </row>
    <row r="204" spans="1:5" ht="15" thickBot="1" x14ac:dyDescent="0.35">
      <c r="A204" t="s">
        <v>114</v>
      </c>
      <c r="B204" s="20" t="s">
        <v>115</v>
      </c>
      <c r="C204">
        <v>2</v>
      </c>
      <c r="D204">
        <v>1</v>
      </c>
    </row>
    <row r="205" spans="1:5" ht="15" thickBot="1" x14ac:dyDescent="0.35">
      <c r="A205" t="s">
        <v>114</v>
      </c>
      <c r="B205" s="20" t="s">
        <v>115</v>
      </c>
      <c r="C205">
        <v>3</v>
      </c>
      <c r="D205">
        <v>1</v>
      </c>
    </row>
    <row r="206" spans="1:5" ht="15" thickBot="1" x14ac:dyDescent="0.35">
      <c r="A206" t="s">
        <v>114</v>
      </c>
      <c r="B206" s="20" t="s">
        <v>115</v>
      </c>
      <c r="C206">
        <v>4</v>
      </c>
      <c r="D206">
        <v>1</v>
      </c>
    </row>
    <row r="207" spans="1:5" ht="15" thickBot="1" x14ac:dyDescent="0.35">
      <c r="A207" t="s">
        <v>114</v>
      </c>
      <c r="B207" s="20" t="s">
        <v>115</v>
      </c>
      <c r="C207">
        <v>5</v>
      </c>
      <c r="D207">
        <v>1</v>
      </c>
    </row>
    <row r="208" spans="1:5" ht="15" thickBot="1" x14ac:dyDescent="0.35">
      <c r="A208" t="s">
        <v>116</v>
      </c>
      <c r="B208" s="20" t="s">
        <v>117</v>
      </c>
      <c r="C208">
        <v>1</v>
      </c>
      <c r="D208">
        <v>1</v>
      </c>
      <c r="E208" t="s">
        <v>118</v>
      </c>
    </row>
    <row r="209" spans="1:5" ht="15" thickBot="1" x14ac:dyDescent="0.35">
      <c r="A209" t="s">
        <v>116</v>
      </c>
      <c r="B209" s="20" t="s">
        <v>117</v>
      </c>
      <c r="C209">
        <v>2</v>
      </c>
      <c r="D209">
        <v>0</v>
      </c>
      <c r="E209" t="s">
        <v>8</v>
      </c>
    </row>
    <row r="210" spans="1:5" ht="15" thickBot="1" x14ac:dyDescent="0.35">
      <c r="A210" t="s">
        <v>116</v>
      </c>
      <c r="B210" s="20" t="s">
        <v>117</v>
      </c>
      <c r="C210">
        <v>3</v>
      </c>
      <c r="D210">
        <v>0</v>
      </c>
      <c r="E210" t="s">
        <v>8</v>
      </c>
    </row>
    <row r="211" spans="1:5" ht="15" thickBot="1" x14ac:dyDescent="0.35">
      <c r="A211" t="s">
        <v>116</v>
      </c>
      <c r="B211" s="20" t="s">
        <v>117</v>
      </c>
      <c r="C211">
        <v>4</v>
      </c>
      <c r="D211">
        <v>0</v>
      </c>
      <c r="E211" t="s">
        <v>8</v>
      </c>
    </row>
    <row r="212" spans="1:5" ht="15" thickBot="1" x14ac:dyDescent="0.35">
      <c r="A212" t="s">
        <v>116</v>
      </c>
      <c r="B212" s="20" t="s">
        <v>117</v>
      </c>
      <c r="C212">
        <v>5</v>
      </c>
      <c r="D212">
        <v>0</v>
      </c>
      <c r="E212" t="s">
        <v>8</v>
      </c>
    </row>
    <row r="213" spans="1:5" ht="15" thickBot="1" x14ac:dyDescent="0.35">
      <c r="A213" t="s">
        <v>119</v>
      </c>
      <c r="B213" s="20" t="s">
        <v>120</v>
      </c>
      <c r="C213">
        <v>1</v>
      </c>
      <c r="D213">
        <v>0</v>
      </c>
      <c r="E213" t="s">
        <v>121</v>
      </c>
    </row>
    <row r="214" spans="1:5" ht="15" thickBot="1" x14ac:dyDescent="0.35">
      <c r="A214" t="s">
        <v>119</v>
      </c>
      <c r="B214" s="20" t="s">
        <v>120</v>
      </c>
      <c r="C214">
        <v>2</v>
      </c>
      <c r="D214">
        <v>0</v>
      </c>
      <c r="E214" t="s">
        <v>121</v>
      </c>
    </row>
    <row r="215" spans="1:5" ht="15" thickBot="1" x14ac:dyDescent="0.35">
      <c r="A215" t="s">
        <v>119</v>
      </c>
      <c r="B215" s="20" t="s">
        <v>120</v>
      </c>
      <c r="C215">
        <v>3</v>
      </c>
      <c r="D215">
        <v>0</v>
      </c>
      <c r="E215" t="s">
        <v>121</v>
      </c>
    </row>
    <row r="216" spans="1:5" ht="15" thickBot="1" x14ac:dyDescent="0.35">
      <c r="A216" t="s">
        <v>119</v>
      </c>
      <c r="B216" s="20" t="s">
        <v>120</v>
      </c>
      <c r="C216">
        <v>4</v>
      </c>
      <c r="D216">
        <v>0</v>
      </c>
      <c r="E216" t="s">
        <v>121</v>
      </c>
    </row>
    <row r="217" spans="1:5" ht="15" thickBot="1" x14ac:dyDescent="0.35">
      <c r="A217" t="s">
        <v>119</v>
      </c>
      <c r="B217" s="20" t="s">
        <v>120</v>
      </c>
      <c r="C217">
        <v>5</v>
      </c>
      <c r="D217">
        <v>0</v>
      </c>
      <c r="E217" t="s">
        <v>121</v>
      </c>
    </row>
    <row r="218" spans="1:5" ht="15" thickBot="1" x14ac:dyDescent="0.35">
      <c r="A218" t="s">
        <v>122</v>
      </c>
      <c r="B218" s="20" t="s">
        <v>123</v>
      </c>
      <c r="C218">
        <v>1</v>
      </c>
      <c r="D218">
        <v>0</v>
      </c>
      <c r="E218" t="s">
        <v>124</v>
      </c>
    </row>
    <row r="219" spans="1:5" ht="15" thickBot="1" x14ac:dyDescent="0.35">
      <c r="A219" t="s">
        <v>122</v>
      </c>
      <c r="B219" s="20" t="s">
        <v>123</v>
      </c>
      <c r="C219">
        <v>2</v>
      </c>
      <c r="D219">
        <v>0</v>
      </c>
      <c r="E219" t="s">
        <v>124</v>
      </c>
    </row>
    <row r="220" spans="1:5" ht="15" thickBot="1" x14ac:dyDescent="0.35">
      <c r="A220" t="s">
        <v>122</v>
      </c>
      <c r="B220" s="20" t="s">
        <v>123</v>
      </c>
      <c r="C220">
        <v>3</v>
      </c>
      <c r="D220">
        <v>0</v>
      </c>
      <c r="E220" t="s">
        <v>124</v>
      </c>
    </row>
    <row r="221" spans="1:5" ht="15" thickBot="1" x14ac:dyDescent="0.35">
      <c r="A221" t="s">
        <v>122</v>
      </c>
      <c r="B221" s="20" t="s">
        <v>123</v>
      </c>
      <c r="C221">
        <v>4</v>
      </c>
      <c r="D221">
        <v>0</v>
      </c>
      <c r="E221" t="s">
        <v>124</v>
      </c>
    </row>
    <row r="222" spans="1:5" ht="15" thickBot="1" x14ac:dyDescent="0.35">
      <c r="A222" t="s">
        <v>122</v>
      </c>
      <c r="B222" s="20" t="s">
        <v>123</v>
      </c>
      <c r="C222">
        <v>5</v>
      </c>
      <c r="D222">
        <v>0</v>
      </c>
      <c r="E222" t="s">
        <v>124</v>
      </c>
    </row>
    <row r="223" spans="1:5" ht="15" thickBot="1" x14ac:dyDescent="0.35">
      <c r="A223" t="s">
        <v>125</v>
      </c>
      <c r="B223" s="20" t="s">
        <v>126</v>
      </c>
      <c r="C223">
        <v>1</v>
      </c>
      <c r="D223">
        <v>1</v>
      </c>
      <c r="E223" t="s">
        <v>111</v>
      </c>
    </row>
    <row r="224" spans="1:5" ht="15" thickBot="1" x14ac:dyDescent="0.35">
      <c r="A224" t="s">
        <v>125</v>
      </c>
      <c r="B224" s="20" t="s">
        <v>126</v>
      </c>
      <c r="C224">
        <v>2</v>
      </c>
      <c r="D224">
        <v>1</v>
      </c>
      <c r="E224" t="s">
        <v>111</v>
      </c>
    </row>
    <row r="225" spans="1:5" ht="15" thickBot="1" x14ac:dyDescent="0.35">
      <c r="A225" t="s">
        <v>125</v>
      </c>
      <c r="B225" s="20" t="s">
        <v>126</v>
      </c>
      <c r="C225">
        <v>3</v>
      </c>
      <c r="D225">
        <v>1</v>
      </c>
      <c r="E225" t="s">
        <v>111</v>
      </c>
    </row>
    <row r="226" spans="1:5" ht="15" thickBot="1" x14ac:dyDescent="0.35">
      <c r="A226" t="s">
        <v>125</v>
      </c>
      <c r="B226" s="20" t="s">
        <v>126</v>
      </c>
      <c r="C226">
        <v>4</v>
      </c>
      <c r="D226">
        <v>1</v>
      </c>
      <c r="E226" t="s">
        <v>111</v>
      </c>
    </row>
    <row r="227" spans="1:5" ht="15" thickBot="1" x14ac:dyDescent="0.35">
      <c r="A227" t="s">
        <v>125</v>
      </c>
      <c r="B227" s="20" t="s">
        <v>126</v>
      </c>
      <c r="C227">
        <v>5</v>
      </c>
      <c r="D227">
        <v>1</v>
      </c>
      <c r="E227" t="s">
        <v>111</v>
      </c>
    </row>
    <row r="228" spans="1:5" ht="15" thickBot="1" x14ac:dyDescent="0.35">
      <c r="A228" t="s">
        <v>127</v>
      </c>
      <c r="B228" s="20" t="s">
        <v>128</v>
      </c>
      <c r="C228">
        <v>1</v>
      </c>
      <c r="D228">
        <v>1</v>
      </c>
      <c r="E228" t="s">
        <v>129</v>
      </c>
    </row>
    <row r="229" spans="1:5" ht="15" thickBot="1" x14ac:dyDescent="0.35">
      <c r="A229" t="s">
        <v>127</v>
      </c>
      <c r="B229" s="20" t="s">
        <v>128</v>
      </c>
      <c r="C229">
        <v>2</v>
      </c>
      <c r="D229">
        <v>1</v>
      </c>
      <c r="E229" t="s">
        <v>129</v>
      </c>
    </row>
    <row r="230" spans="1:5" ht="15" thickBot="1" x14ac:dyDescent="0.35">
      <c r="A230" t="s">
        <v>127</v>
      </c>
      <c r="B230" s="20" t="s">
        <v>128</v>
      </c>
      <c r="C230">
        <v>3</v>
      </c>
      <c r="D230">
        <v>1</v>
      </c>
      <c r="E230" t="s">
        <v>129</v>
      </c>
    </row>
    <row r="231" spans="1:5" ht="15" thickBot="1" x14ac:dyDescent="0.35">
      <c r="A231" t="s">
        <v>127</v>
      </c>
      <c r="B231" s="20" t="s">
        <v>128</v>
      </c>
      <c r="C231">
        <v>4</v>
      </c>
      <c r="D231">
        <v>1</v>
      </c>
      <c r="E231" t="s">
        <v>130</v>
      </c>
    </row>
    <row r="232" spans="1:5" ht="15" thickBot="1" x14ac:dyDescent="0.35">
      <c r="A232" t="s">
        <v>127</v>
      </c>
      <c r="B232" s="20" t="s">
        <v>128</v>
      </c>
      <c r="C232">
        <v>5</v>
      </c>
      <c r="D232">
        <v>1</v>
      </c>
      <c r="E232" t="s">
        <v>130</v>
      </c>
    </row>
    <row r="233" spans="1:5" ht="15" thickBot="1" x14ac:dyDescent="0.35">
      <c r="A233" t="s">
        <v>131</v>
      </c>
      <c r="B233" s="20" t="s">
        <v>132</v>
      </c>
      <c r="C233">
        <v>1</v>
      </c>
      <c r="D233">
        <v>0</v>
      </c>
      <c r="E233" t="s">
        <v>133</v>
      </c>
    </row>
    <row r="234" spans="1:5" ht="15" thickBot="1" x14ac:dyDescent="0.35">
      <c r="A234" t="s">
        <v>131</v>
      </c>
      <c r="B234" s="20" t="s">
        <v>132</v>
      </c>
      <c r="C234">
        <v>2</v>
      </c>
      <c r="D234">
        <v>0</v>
      </c>
      <c r="E234" t="s">
        <v>133</v>
      </c>
    </row>
    <row r="235" spans="1:5" ht="15" thickBot="1" x14ac:dyDescent="0.35">
      <c r="A235" t="s">
        <v>131</v>
      </c>
      <c r="B235" s="20" t="s">
        <v>132</v>
      </c>
      <c r="C235">
        <v>3</v>
      </c>
      <c r="D235">
        <v>0</v>
      </c>
      <c r="E235" t="s">
        <v>133</v>
      </c>
    </row>
    <row r="236" spans="1:5" ht="15" thickBot="1" x14ac:dyDescent="0.35">
      <c r="A236" t="s">
        <v>131</v>
      </c>
      <c r="B236" s="20" t="s">
        <v>132</v>
      </c>
      <c r="C236">
        <v>4</v>
      </c>
      <c r="D236">
        <v>0</v>
      </c>
      <c r="E236" t="s">
        <v>133</v>
      </c>
    </row>
    <row r="237" spans="1:5" ht="15" thickBot="1" x14ac:dyDescent="0.35">
      <c r="A237" t="s">
        <v>131</v>
      </c>
      <c r="B237" s="20" t="s">
        <v>132</v>
      </c>
      <c r="C237">
        <v>5</v>
      </c>
      <c r="D237">
        <v>0</v>
      </c>
      <c r="E237" t="s">
        <v>133</v>
      </c>
    </row>
    <row r="238" spans="1:5" ht="15" thickBot="1" x14ac:dyDescent="0.35">
      <c r="A238" t="s">
        <v>134</v>
      </c>
      <c r="B238" s="20" t="s">
        <v>135</v>
      </c>
      <c r="C238">
        <v>1</v>
      </c>
      <c r="D238">
        <v>0</v>
      </c>
      <c r="E238" t="s">
        <v>136</v>
      </c>
    </row>
    <row r="239" spans="1:5" ht="15" thickBot="1" x14ac:dyDescent="0.35">
      <c r="A239" t="s">
        <v>134</v>
      </c>
      <c r="B239" s="20" t="s">
        <v>135</v>
      </c>
      <c r="C239">
        <v>2</v>
      </c>
      <c r="D239">
        <v>0</v>
      </c>
      <c r="E239" t="s">
        <v>136</v>
      </c>
    </row>
    <row r="240" spans="1:5" ht="15" thickBot="1" x14ac:dyDescent="0.35">
      <c r="A240" t="s">
        <v>134</v>
      </c>
      <c r="B240" s="20" t="s">
        <v>135</v>
      </c>
      <c r="C240">
        <v>3</v>
      </c>
      <c r="D240">
        <v>0</v>
      </c>
      <c r="E240" t="s">
        <v>136</v>
      </c>
    </row>
    <row r="241" spans="1:5" ht="15" thickBot="1" x14ac:dyDescent="0.35">
      <c r="A241" t="s">
        <v>134</v>
      </c>
      <c r="B241" s="20" t="s">
        <v>135</v>
      </c>
      <c r="C241">
        <v>4</v>
      </c>
      <c r="D241">
        <v>0</v>
      </c>
      <c r="E241" t="s">
        <v>136</v>
      </c>
    </row>
    <row r="242" spans="1:5" ht="15" thickBot="1" x14ac:dyDescent="0.35">
      <c r="A242" t="s">
        <v>134</v>
      </c>
      <c r="B242" s="20" t="s">
        <v>135</v>
      </c>
      <c r="C242">
        <v>5</v>
      </c>
      <c r="D242">
        <v>0</v>
      </c>
      <c r="E242" t="s">
        <v>136</v>
      </c>
    </row>
    <row r="243" spans="1:5" ht="15" thickBot="1" x14ac:dyDescent="0.35">
      <c r="A243" t="s">
        <v>137</v>
      </c>
      <c r="B243" s="20" t="s">
        <v>138</v>
      </c>
      <c r="C243">
        <v>1</v>
      </c>
      <c r="D243">
        <v>1</v>
      </c>
      <c r="E243" t="s">
        <v>139</v>
      </c>
    </row>
    <row r="244" spans="1:5" ht="15" thickBot="1" x14ac:dyDescent="0.35">
      <c r="A244" t="s">
        <v>137</v>
      </c>
      <c r="B244" s="20" t="s">
        <v>138</v>
      </c>
      <c r="C244">
        <v>2</v>
      </c>
      <c r="D244">
        <v>1</v>
      </c>
      <c r="E244" t="s">
        <v>139</v>
      </c>
    </row>
    <row r="245" spans="1:5" ht="15" thickBot="1" x14ac:dyDescent="0.35">
      <c r="A245" t="s">
        <v>137</v>
      </c>
      <c r="B245" s="20" t="s">
        <v>138</v>
      </c>
      <c r="C245">
        <v>3</v>
      </c>
      <c r="D245">
        <v>1</v>
      </c>
      <c r="E245" t="s">
        <v>139</v>
      </c>
    </row>
    <row r="246" spans="1:5" ht="15" thickBot="1" x14ac:dyDescent="0.35">
      <c r="A246" t="s">
        <v>137</v>
      </c>
      <c r="B246" s="20" t="s">
        <v>138</v>
      </c>
      <c r="C246">
        <v>4</v>
      </c>
      <c r="D246">
        <v>1</v>
      </c>
      <c r="E246" t="s">
        <v>139</v>
      </c>
    </row>
    <row r="247" spans="1:5" ht="15" thickBot="1" x14ac:dyDescent="0.35">
      <c r="A247" t="s">
        <v>137</v>
      </c>
      <c r="B247" s="20" t="s">
        <v>138</v>
      </c>
      <c r="C247">
        <v>5</v>
      </c>
      <c r="D247">
        <v>1</v>
      </c>
      <c r="E247" t="s">
        <v>139</v>
      </c>
    </row>
    <row r="248" spans="1:5" ht="15" thickBot="1" x14ac:dyDescent="0.35">
      <c r="A248" t="s">
        <v>140</v>
      </c>
      <c r="B248" s="20" t="s">
        <v>141</v>
      </c>
      <c r="C248">
        <v>1</v>
      </c>
      <c r="D248">
        <v>1</v>
      </c>
    </row>
    <row r="249" spans="1:5" ht="15" thickBot="1" x14ac:dyDescent="0.35">
      <c r="A249" t="s">
        <v>140</v>
      </c>
      <c r="B249" s="20" t="s">
        <v>141</v>
      </c>
      <c r="C249">
        <v>2</v>
      </c>
      <c r="D249">
        <v>1</v>
      </c>
    </row>
    <row r="250" spans="1:5" ht="15" thickBot="1" x14ac:dyDescent="0.35">
      <c r="A250" t="s">
        <v>140</v>
      </c>
      <c r="B250" s="20" t="s">
        <v>141</v>
      </c>
      <c r="C250">
        <v>3</v>
      </c>
      <c r="D250">
        <v>1</v>
      </c>
    </row>
    <row r="251" spans="1:5" ht="15" thickBot="1" x14ac:dyDescent="0.35">
      <c r="A251" t="s">
        <v>140</v>
      </c>
      <c r="B251" s="20" t="s">
        <v>141</v>
      </c>
      <c r="C251">
        <v>4</v>
      </c>
      <c r="D251">
        <v>1</v>
      </c>
    </row>
    <row r="252" spans="1:5" ht="15" thickBot="1" x14ac:dyDescent="0.35">
      <c r="A252" t="s">
        <v>140</v>
      </c>
      <c r="B252" s="20" t="s">
        <v>141</v>
      </c>
      <c r="C252">
        <v>5</v>
      </c>
      <c r="D252">
        <v>1</v>
      </c>
    </row>
    <row r="253" spans="1:5" ht="15" thickBot="1" x14ac:dyDescent="0.35">
      <c r="A253" t="s">
        <v>142</v>
      </c>
      <c r="B253" s="20" t="s">
        <v>143</v>
      </c>
      <c r="C253">
        <v>1</v>
      </c>
      <c r="D253">
        <v>1</v>
      </c>
      <c r="E253" t="s">
        <v>144</v>
      </c>
    </row>
    <row r="254" spans="1:5" ht="15" thickBot="1" x14ac:dyDescent="0.35">
      <c r="A254" t="s">
        <v>142</v>
      </c>
      <c r="B254" s="20" t="s">
        <v>143</v>
      </c>
      <c r="C254">
        <v>2</v>
      </c>
      <c r="D254">
        <v>1</v>
      </c>
      <c r="E254" t="s">
        <v>144</v>
      </c>
    </row>
    <row r="255" spans="1:5" ht="15" thickBot="1" x14ac:dyDescent="0.35">
      <c r="A255" t="s">
        <v>142</v>
      </c>
      <c r="B255" s="20" t="s">
        <v>143</v>
      </c>
      <c r="C255">
        <v>3</v>
      </c>
      <c r="D255">
        <v>0</v>
      </c>
      <c r="E255" t="s">
        <v>144</v>
      </c>
    </row>
    <row r="256" spans="1:5" ht="15" thickBot="1" x14ac:dyDescent="0.35">
      <c r="A256" t="s">
        <v>142</v>
      </c>
      <c r="B256" s="20" t="s">
        <v>143</v>
      </c>
      <c r="C256">
        <v>4</v>
      </c>
      <c r="D256">
        <v>0</v>
      </c>
      <c r="E256" t="s">
        <v>145</v>
      </c>
    </row>
    <row r="257" spans="1:5" ht="15" thickBot="1" x14ac:dyDescent="0.35">
      <c r="A257" t="s">
        <v>142</v>
      </c>
      <c r="B257" s="20" t="s">
        <v>143</v>
      </c>
      <c r="C257">
        <v>5</v>
      </c>
      <c r="D257">
        <v>0</v>
      </c>
      <c r="E257" t="s">
        <v>145</v>
      </c>
    </row>
    <row r="258" spans="1:5" ht="15" thickBot="1" x14ac:dyDescent="0.35">
      <c r="A258" t="s">
        <v>146</v>
      </c>
      <c r="B258" s="20" t="s">
        <v>147</v>
      </c>
      <c r="C258">
        <v>1</v>
      </c>
      <c r="D258">
        <v>1</v>
      </c>
      <c r="E258" t="s">
        <v>148</v>
      </c>
    </row>
    <row r="259" spans="1:5" ht="15" thickBot="1" x14ac:dyDescent="0.35">
      <c r="A259" t="s">
        <v>146</v>
      </c>
      <c r="B259" s="20" t="s">
        <v>147</v>
      </c>
      <c r="C259">
        <v>2</v>
      </c>
      <c r="D259">
        <v>1</v>
      </c>
      <c r="E259" t="s">
        <v>148</v>
      </c>
    </row>
    <row r="260" spans="1:5" ht="15" thickBot="1" x14ac:dyDescent="0.35">
      <c r="A260" t="s">
        <v>146</v>
      </c>
      <c r="B260" s="20" t="s">
        <v>147</v>
      </c>
      <c r="C260">
        <v>3</v>
      </c>
      <c r="D260">
        <v>0</v>
      </c>
      <c r="E260" t="s">
        <v>148</v>
      </c>
    </row>
    <row r="261" spans="1:5" ht="15" thickBot="1" x14ac:dyDescent="0.35">
      <c r="A261" t="s">
        <v>146</v>
      </c>
      <c r="B261" s="20" t="s">
        <v>147</v>
      </c>
      <c r="C261">
        <v>4</v>
      </c>
      <c r="D261">
        <v>0</v>
      </c>
      <c r="E261" t="s">
        <v>148</v>
      </c>
    </row>
    <row r="262" spans="1:5" ht="15" thickBot="1" x14ac:dyDescent="0.35">
      <c r="A262" t="s">
        <v>146</v>
      </c>
      <c r="B262" s="20" t="s">
        <v>147</v>
      </c>
      <c r="C262">
        <v>5</v>
      </c>
      <c r="D262">
        <v>0</v>
      </c>
      <c r="E262" t="s">
        <v>148</v>
      </c>
    </row>
    <row r="263" spans="1:5" ht="15" thickBot="1" x14ac:dyDescent="0.35">
      <c r="A263" t="s">
        <v>149</v>
      </c>
      <c r="B263" s="20" t="s">
        <v>150</v>
      </c>
      <c r="C263">
        <v>1</v>
      </c>
      <c r="D263">
        <v>0</v>
      </c>
      <c r="E263" t="s">
        <v>151</v>
      </c>
    </row>
    <row r="264" spans="1:5" ht="15" thickBot="1" x14ac:dyDescent="0.35">
      <c r="A264" t="s">
        <v>149</v>
      </c>
      <c r="B264" s="20" t="s">
        <v>150</v>
      </c>
      <c r="C264">
        <v>2</v>
      </c>
      <c r="D264">
        <v>0</v>
      </c>
      <c r="E264" t="s">
        <v>151</v>
      </c>
    </row>
    <row r="265" spans="1:5" ht="15" thickBot="1" x14ac:dyDescent="0.35">
      <c r="A265" t="s">
        <v>149</v>
      </c>
      <c r="B265" s="20" t="s">
        <v>150</v>
      </c>
      <c r="C265">
        <v>3</v>
      </c>
      <c r="D265">
        <v>0</v>
      </c>
      <c r="E265" t="s">
        <v>151</v>
      </c>
    </row>
    <row r="266" spans="1:5" ht="15" thickBot="1" x14ac:dyDescent="0.35">
      <c r="A266" t="s">
        <v>149</v>
      </c>
      <c r="B266" s="20" t="s">
        <v>150</v>
      </c>
      <c r="C266">
        <v>4</v>
      </c>
      <c r="D266">
        <v>0</v>
      </c>
      <c r="E266" t="s">
        <v>151</v>
      </c>
    </row>
    <row r="267" spans="1:5" ht="15" thickBot="1" x14ac:dyDescent="0.35">
      <c r="A267" t="s">
        <v>149</v>
      </c>
      <c r="B267" s="20" t="s">
        <v>150</v>
      </c>
      <c r="C267">
        <v>5</v>
      </c>
      <c r="D267">
        <v>0</v>
      </c>
      <c r="E267" t="s">
        <v>151</v>
      </c>
    </row>
    <row r="268" spans="1:5" ht="15" thickBot="1" x14ac:dyDescent="0.35">
      <c r="A268" t="s">
        <v>152</v>
      </c>
      <c r="B268" s="20" t="s">
        <v>153</v>
      </c>
      <c r="C268">
        <v>1</v>
      </c>
      <c r="D268">
        <v>0</v>
      </c>
      <c r="E268" t="s">
        <v>154</v>
      </c>
    </row>
    <row r="269" spans="1:5" ht="15" thickBot="1" x14ac:dyDescent="0.35">
      <c r="A269" t="s">
        <v>152</v>
      </c>
      <c r="B269" s="20" t="s">
        <v>153</v>
      </c>
      <c r="C269">
        <v>2</v>
      </c>
      <c r="D269">
        <v>0</v>
      </c>
      <c r="E269" t="s">
        <v>154</v>
      </c>
    </row>
    <row r="270" spans="1:5" ht="15" thickBot="1" x14ac:dyDescent="0.35">
      <c r="A270" t="s">
        <v>152</v>
      </c>
      <c r="B270" s="20" t="s">
        <v>153</v>
      </c>
      <c r="C270">
        <v>3</v>
      </c>
      <c r="D270">
        <v>0</v>
      </c>
      <c r="E270" t="s">
        <v>154</v>
      </c>
    </row>
    <row r="271" spans="1:5" ht="15" thickBot="1" x14ac:dyDescent="0.35">
      <c r="A271" t="s">
        <v>152</v>
      </c>
      <c r="B271" s="20" t="s">
        <v>153</v>
      </c>
      <c r="C271">
        <v>4</v>
      </c>
      <c r="D271">
        <v>0</v>
      </c>
      <c r="E271" t="s">
        <v>154</v>
      </c>
    </row>
    <row r="272" spans="1:5" ht="15" thickBot="1" x14ac:dyDescent="0.35">
      <c r="A272" t="s">
        <v>152</v>
      </c>
      <c r="B272" s="20" t="s">
        <v>153</v>
      </c>
      <c r="C272">
        <v>5</v>
      </c>
      <c r="D272">
        <v>0</v>
      </c>
      <c r="E272" t="s">
        <v>154</v>
      </c>
    </row>
    <row r="273" spans="1:5" ht="15" thickBot="1" x14ac:dyDescent="0.35">
      <c r="A273" t="s">
        <v>155</v>
      </c>
      <c r="B273" s="20" t="s">
        <v>156</v>
      </c>
      <c r="C273">
        <v>1</v>
      </c>
      <c r="D273">
        <v>1</v>
      </c>
      <c r="E273" t="s">
        <v>157</v>
      </c>
    </row>
    <row r="274" spans="1:5" ht="15" thickBot="1" x14ac:dyDescent="0.35">
      <c r="A274" t="s">
        <v>155</v>
      </c>
      <c r="B274" s="20" t="s">
        <v>156</v>
      </c>
      <c r="C274">
        <v>2</v>
      </c>
      <c r="D274">
        <v>0</v>
      </c>
      <c r="E274" t="s">
        <v>157</v>
      </c>
    </row>
    <row r="275" spans="1:5" ht="15" thickBot="1" x14ac:dyDescent="0.35">
      <c r="A275" t="s">
        <v>155</v>
      </c>
      <c r="B275" s="20" t="s">
        <v>156</v>
      </c>
      <c r="C275">
        <v>3</v>
      </c>
      <c r="D275">
        <v>1</v>
      </c>
      <c r="E275" t="s">
        <v>157</v>
      </c>
    </row>
    <row r="276" spans="1:5" ht="15" thickBot="1" x14ac:dyDescent="0.35">
      <c r="A276" t="s">
        <v>155</v>
      </c>
      <c r="B276" s="20" t="s">
        <v>156</v>
      </c>
      <c r="C276">
        <v>4</v>
      </c>
      <c r="D276">
        <v>0</v>
      </c>
      <c r="E276" t="s">
        <v>157</v>
      </c>
    </row>
    <row r="277" spans="1:5" ht="15" thickBot="1" x14ac:dyDescent="0.35">
      <c r="A277" t="s">
        <v>155</v>
      </c>
      <c r="B277" s="20" t="s">
        <v>156</v>
      </c>
      <c r="C277">
        <v>5</v>
      </c>
      <c r="D277">
        <v>1</v>
      </c>
      <c r="E277" t="s">
        <v>157</v>
      </c>
    </row>
    <row r="278" spans="1:5" ht="15" thickBot="1" x14ac:dyDescent="0.35">
      <c r="A278" t="s">
        <v>158</v>
      </c>
      <c r="B278" s="20" t="s">
        <v>159</v>
      </c>
      <c r="C278">
        <v>1</v>
      </c>
      <c r="D278">
        <v>1</v>
      </c>
      <c r="E278" t="s">
        <v>160</v>
      </c>
    </row>
    <row r="279" spans="1:5" ht="15" thickBot="1" x14ac:dyDescent="0.35">
      <c r="A279" t="s">
        <v>158</v>
      </c>
      <c r="B279" s="20" t="s">
        <v>159</v>
      </c>
      <c r="C279">
        <v>2</v>
      </c>
      <c r="D279">
        <v>1</v>
      </c>
      <c r="E279" t="s">
        <v>160</v>
      </c>
    </row>
    <row r="280" spans="1:5" ht="15" thickBot="1" x14ac:dyDescent="0.35">
      <c r="A280" t="s">
        <v>158</v>
      </c>
      <c r="B280" s="20" t="s">
        <v>159</v>
      </c>
      <c r="C280">
        <v>3</v>
      </c>
      <c r="D280">
        <v>1</v>
      </c>
      <c r="E280" t="s">
        <v>160</v>
      </c>
    </row>
    <row r="281" spans="1:5" ht="15" thickBot="1" x14ac:dyDescent="0.35">
      <c r="A281" t="s">
        <v>158</v>
      </c>
      <c r="B281" s="20" t="s">
        <v>159</v>
      </c>
      <c r="C281">
        <v>4</v>
      </c>
      <c r="D281">
        <v>1</v>
      </c>
      <c r="E281" t="s">
        <v>160</v>
      </c>
    </row>
    <row r="282" spans="1:5" ht="15" thickBot="1" x14ac:dyDescent="0.35">
      <c r="A282" t="s">
        <v>158</v>
      </c>
      <c r="B282" s="20" t="s">
        <v>159</v>
      </c>
      <c r="C282">
        <v>5</v>
      </c>
      <c r="D282">
        <v>1</v>
      </c>
      <c r="E282" t="s">
        <v>160</v>
      </c>
    </row>
    <row r="283" spans="1:5" ht="15" thickBot="1" x14ac:dyDescent="0.35">
      <c r="A283" t="s">
        <v>161</v>
      </c>
      <c r="B283" s="20" t="s">
        <v>162</v>
      </c>
      <c r="C283">
        <v>1</v>
      </c>
      <c r="D283">
        <v>1</v>
      </c>
      <c r="E283" t="s">
        <v>163</v>
      </c>
    </row>
    <row r="284" spans="1:5" ht="15" thickBot="1" x14ac:dyDescent="0.35">
      <c r="A284" t="s">
        <v>161</v>
      </c>
      <c r="B284" s="20" t="s">
        <v>162</v>
      </c>
      <c r="C284">
        <v>2</v>
      </c>
      <c r="D284">
        <v>1</v>
      </c>
      <c r="E284" t="s">
        <v>163</v>
      </c>
    </row>
    <row r="285" spans="1:5" ht="15" thickBot="1" x14ac:dyDescent="0.35">
      <c r="A285" t="s">
        <v>161</v>
      </c>
      <c r="B285" s="20" t="s">
        <v>162</v>
      </c>
      <c r="C285">
        <v>3</v>
      </c>
      <c r="D285">
        <v>1</v>
      </c>
      <c r="E285" t="s">
        <v>163</v>
      </c>
    </row>
    <row r="286" spans="1:5" ht="15" thickBot="1" x14ac:dyDescent="0.35">
      <c r="A286" t="s">
        <v>161</v>
      </c>
      <c r="B286" s="20" t="s">
        <v>162</v>
      </c>
      <c r="C286">
        <v>4</v>
      </c>
      <c r="D286">
        <v>1</v>
      </c>
      <c r="E286" t="s">
        <v>163</v>
      </c>
    </row>
    <row r="287" spans="1:5" ht="15" thickBot="1" x14ac:dyDescent="0.35">
      <c r="A287" t="s">
        <v>161</v>
      </c>
      <c r="B287" s="20" t="s">
        <v>162</v>
      </c>
      <c r="C287">
        <v>5</v>
      </c>
      <c r="D287">
        <v>1</v>
      </c>
      <c r="E287" t="s">
        <v>163</v>
      </c>
    </row>
    <row r="288" spans="1:5" ht="15" thickBot="1" x14ac:dyDescent="0.35">
      <c r="A288" t="s">
        <v>164</v>
      </c>
      <c r="B288" s="20" t="s">
        <v>165</v>
      </c>
      <c r="C288">
        <v>1</v>
      </c>
      <c r="D288">
        <v>0</v>
      </c>
      <c r="E288" t="s">
        <v>166</v>
      </c>
    </row>
    <row r="289" spans="1:5" ht="15" thickBot="1" x14ac:dyDescent="0.35">
      <c r="A289" t="s">
        <v>167</v>
      </c>
      <c r="B289" s="20" t="s">
        <v>168</v>
      </c>
      <c r="C289">
        <v>1</v>
      </c>
      <c r="D289">
        <v>1</v>
      </c>
      <c r="E289" t="s">
        <v>169</v>
      </c>
    </row>
    <row r="290" spans="1:5" ht="15" thickBot="1" x14ac:dyDescent="0.35">
      <c r="A290" t="s">
        <v>167</v>
      </c>
      <c r="B290" s="20" t="s">
        <v>168</v>
      </c>
      <c r="C290">
        <v>2</v>
      </c>
      <c r="D290">
        <v>1</v>
      </c>
      <c r="E290" t="s">
        <v>169</v>
      </c>
    </row>
    <row r="291" spans="1:5" ht="15" thickBot="1" x14ac:dyDescent="0.35">
      <c r="A291" t="s">
        <v>167</v>
      </c>
      <c r="B291" s="20" t="s">
        <v>168</v>
      </c>
      <c r="C291">
        <v>3</v>
      </c>
      <c r="D291">
        <v>1</v>
      </c>
      <c r="E291" t="s">
        <v>169</v>
      </c>
    </row>
    <row r="292" spans="1:5" ht="15" thickBot="1" x14ac:dyDescent="0.35">
      <c r="A292" t="s">
        <v>167</v>
      </c>
      <c r="B292" s="20" t="s">
        <v>168</v>
      </c>
      <c r="C292">
        <v>4</v>
      </c>
      <c r="D292">
        <v>1</v>
      </c>
      <c r="E292" t="s">
        <v>169</v>
      </c>
    </row>
    <row r="293" spans="1:5" ht="15" thickBot="1" x14ac:dyDescent="0.35">
      <c r="A293" t="s">
        <v>167</v>
      </c>
      <c r="B293" s="20" t="s">
        <v>168</v>
      </c>
      <c r="C293">
        <v>5</v>
      </c>
      <c r="D293">
        <v>1</v>
      </c>
      <c r="E293" t="s">
        <v>169</v>
      </c>
    </row>
    <row r="294" spans="1:5" ht="15" thickBot="1" x14ac:dyDescent="0.35">
      <c r="A294" t="s">
        <v>170</v>
      </c>
      <c r="B294" s="20" t="s">
        <v>171</v>
      </c>
      <c r="C294">
        <v>1</v>
      </c>
      <c r="D294">
        <v>0</v>
      </c>
      <c r="E294" t="s">
        <v>172</v>
      </c>
    </row>
    <row r="295" spans="1:5" ht="15" thickBot="1" x14ac:dyDescent="0.35">
      <c r="A295" t="s">
        <v>170</v>
      </c>
      <c r="B295" s="20" t="s">
        <v>171</v>
      </c>
      <c r="C295">
        <v>2</v>
      </c>
      <c r="D295">
        <v>0</v>
      </c>
      <c r="E295" t="s">
        <v>172</v>
      </c>
    </row>
    <row r="296" spans="1:5" ht="15" thickBot="1" x14ac:dyDescent="0.35">
      <c r="A296" t="s">
        <v>170</v>
      </c>
      <c r="B296" s="20" t="s">
        <v>171</v>
      </c>
      <c r="C296">
        <v>3</v>
      </c>
      <c r="D296">
        <v>0</v>
      </c>
      <c r="E296" t="s">
        <v>172</v>
      </c>
    </row>
    <row r="297" spans="1:5" ht="15" thickBot="1" x14ac:dyDescent="0.35">
      <c r="A297" t="s">
        <v>170</v>
      </c>
      <c r="B297" s="20" t="s">
        <v>171</v>
      </c>
      <c r="C297">
        <v>4</v>
      </c>
      <c r="D297">
        <v>0</v>
      </c>
      <c r="E297" t="s">
        <v>172</v>
      </c>
    </row>
    <row r="298" spans="1:5" ht="15" thickBot="1" x14ac:dyDescent="0.35">
      <c r="A298" t="s">
        <v>170</v>
      </c>
      <c r="B298" s="20" t="s">
        <v>171</v>
      </c>
      <c r="C298">
        <v>5</v>
      </c>
      <c r="D298">
        <v>0</v>
      </c>
      <c r="E298" t="s">
        <v>172</v>
      </c>
    </row>
    <row r="299" spans="1:5" ht="15" thickBot="1" x14ac:dyDescent="0.35">
      <c r="A299" t="s">
        <v>173</v>
      </c>
      <c r="B299" s="20" t="s">
        <v>174</v>
      </c>
      <c r="C299">
        <v>1</v>
      </c>
      <c r="D299">
        <v>1</v>
      </c>
      <c r="E299" t="s">
        <v>175</v>
      </c>
    </row>
    <row r="300" spans="1:5" ht="15" thickBot="1" x14ac:dyDescent="0.35">
      <c r="A300" t="s">
        <v>173</v>
      </c>
      <c r="B300" s="20" t="s">
        <v>174</v>
      </c>
      <c r="C300">
        <v>2</v>
      </c>
      <c r="D300">
        <v>1</v>
      </c>
      <c r="E300" t="s">
        <v>175</v>
      </c>
    </row>
    <row r="301" spans="1:5" ht="15" thickBot="1" x14ac:dyDescent="0.35">
      <c r="A301" t="s">
        <v>173</v>
      </c>
      <c r="B301" s="20" t="s">
        <v>174</v>
      </c>
      <c r="C301">
        <v>3</v>
      </c>
      <c r="D301">
        <v>1</v>
      </c>
      <c r="E301" t="s">
        <v>175</v>
      </c>
    </row>
    <row r="302" spans="1:5" ht="15" thickBot="1" x14ac:dyDescent="0.35">
      <c r="A302" t="s">
        <v>173</v>
      </c>
      <c r="B302" s="20" t="s">
        <v>174</v>
      </c>
      <c r="C302">
        <v>4</v>
      </c>
      <c r="D302">
        <v>1</v>
      </c>
      <c r="E302" t="s">
        <v>175</v>
      </c>
    </row>
    <row r="303" spans="1:5" ht="15" thickBot="1" x14ac:dyDescent="0.35">
      <c r="A303" t="s">
        <v>173</v>
      </c>
      <c r="B303" s="20" t="s">
        <v>174</v>
      </c>
      <c r="C303">
        <v>5</v>
      </c>
      <c r="D303">
        <v>1</v>
      </c>
      <c r="E303" t="s">
        <v>175</v>
      </c>
    </row>
    <row r="304" spans="1:5" ht="15" thickBot="1" x14ac:dyDescent="0.35">
      <c r="A304" t="s">
        <v>176</v>
      </c>
      <c r="B304" s="20" t="s">
        <v>177</v>
      </c>
      <c r="C304">
        <v>1</v>
      </c>
      <c r="D304">
        <v>0</v>
      </c>
      <c r="E304" t="s">
        <v>178</v>
      </c>
    </row>
    <row r="305" spans="1:5" ht="15" thickBot="1" x14ac:dyDescent="0.35">
      <c r="A305" t="s">
        <v>176</v>
      </c>
      <c r="B305" s="20" t="s">
        <v>177</v>
      </c>
      <c r="C305">
        <v>2</v>
      </c>
      <c r="D305">
        <v>0</v>
      </c>
      <c r="E305" t="s">
        <v>178</v>
      </c>
    </row>
    <row r="306" spans="1:5" ht="15" thickBot="1" x14ac:dyDescent="0.35">
      <c r="A306" t="s">
        <v>179</v>
      </c>
      <c r="B306" s="20" t="s">
        <v>180</v>
      </c>
      <c r="C306">
        <v>1</v>
      </c>
      <c r="D306">
        <v>0</v>
      </c>
      <c r="E306" t="s">
        <v>181</v>
      </c>
    </row>
    <row r="307" spans="1:5" ht="15" thickBot="1" x14ac:dyDescent="0.35">
      <c r="A307" t="s">
        <v>179</v>
      </c>
      <c r="B307" s="20" t="s">
        <v>180</v>
      </c>
      <c r="C307">
        <v>2</v>
      </c>
      <c r="D307">
        <v>0</v>
      </c>
      <c r="E307" t="s">
        <v>181</v>
      </c>
    </row>
    <row r="308" spans="1:5" ht="15" thickBot="1" x14ac:dyDescent="0.35">
      <c r="A308" t="s">
        <v>179</v>
      </c>
      <c r="B308" s="20" t="s">
        <v>180</v>
      </c>
      <c r="C308">
        <v>3</v>
      </c>
      <c r="D308">
        <v>0</v>
      </c>
      <c r="E308" t="s">
        <v>181</v>
      </c>
    </row>
    <row r="309" spans="1:5" ht="15" thickBot="1" x14ac:dyDescent="0.35">
      <c r="A309" t="s">
        <v>179</v>
      </c>
      <c r="B309" s="20" t="s">
        <v>180</v>
      </c>
      <c r="C309">
        <v>4</v>
      </c>
      <c r="D309">
        <v>0</v>
      </c>
      <c r="E309" t="s">
        <v>181</v>
      </c>
    </row>
    <row r="310" spans="1:5" ht="15" thickBot="1" x14ac:dyDescent="0.35">
      <c r="A310" t="s">
        <v>179</v>
      </c>
      <c r="B310" s="20" t="s">
        <v>180</v>
      </c>
      <c r="C310">
        <v>5</v>
      </c>
      <c r="D310">
        <v>0</v>
      </c>
      <c r="E310" t="s">
        <v>181</v>
      </c>
    </row>
    <row r="311" spans="1:5" ht="15" thickBot="1" x14ac:dyDescent="0.35">
      <c r="A311" t="s">
        <v>182</v>
      </c>
      <c r="B311" s="20" t="s">
        <v>183</v>
      </c>
      <c r="C311">
        <v>1</v>
      </c>
      <c r="D311">
        <v>0</v>
      </c>
      <c r="E311" t="s">
        <v>181</v>
      </c>
    </row>
    <row r="312" spans="1:5" ht="15" thickBot="1" x14ac:dyDescent="0.35">
      <c r="A312" t="s">
        <v>182</v>
      </c>
      <c r="B312" s="20" t="s">
        <v>183</v>
      </c>
      <c r="C312">
        <v>2</v>
      </c>
      <c r="D312">
        <v>0</v>
      </c>
      <c r="E312" t="s">
        <v>181</v>
      </c>
    </row>
    <row r="313" spans="1:5" ht="15" thickBot="1" x14ac:dyDescent="0.35">
      <c r="A313" t="s">
        <v>182</v>
      </c>
      <c r="B313" s="20" t="s">
        <v>183</v>
      </c>
      <c r="C313">
        <v>3</v>
      </c>
      <c r="D313">
        <v>0</v>
      </c>
      <c r="E313" t="s">
        <v>181</v>
      </c>
    </row>
    <row r="314" spans="1:5" ht="15" thickBot="1" x14ac:dyDescent="0.35">
      <c r="A314" t="s">
        <v>182</v>
      </c>
      <c r="B314" s="20" t="s">
        <v>183</v>
      </c>
      <c r="C314">
        <v>4</v>
      </c>
      <c r="D314">
        <v>0</v>
      </c>
      <c r="E314" t="s">
        <v>181</v>
      </c>
    </row>
    <row r="315" spans="1:5" ht="15" thickBot="1" x14ac:dyDescent="0.35">
      <c r="A315" t="s">
        <v>182</v>
      </c>
      <c r="B315" s="20" t="s">
        <v>183</v>
      </c>
      <c r="C315">
        <v>5</v>
      </c>
      <c r="D315">
        <v>0</v>
      </c>
      <c r="E315" t="s">
        <v>181</v>
      </c>
    </row>
    <row r="316" spans="1:5" ht="15" thickBot="1" x14ac:dyDescent="0.35">
      <c r="A316" t="s">
        <v>184</v>
      </c>
      <c r="B316" s="20" t="s">
        <v>185</v>
      </c>
      <c r="C316">
        <v>1</v>
      </c>
      <c r="D316">
        <v>0</v>
      </c>
      <c r="E316" t="s">
        <v>181</v>
      </c>
    </row>
    <row r="317" spans="1:5" ht="15" thickBot="1" x14ac:dyDescent="0.35">
      <c r="A317" t="s">
        <v>184</v>
      </c>
      <c r="B317" s="20" t="s">
        <v>185</v>
      </c>
      <c r="C317">
        <v>2</v>
      </c>
      <c r="D317">
        <v>0</v>
      </c>
      <c r="E317" t="s">
        <v>181</v>
      </c>
    </row>
    <row r="318" spans="1:5" ht="15" thickBot="1" x14ac:dyDescent="0.35">
      <c r="A318" t="s">
        <v>184</v>
      </c>
      <c r="B318" s="20" t="s">
        <v>185</v>
      </c>
      <c r="C318">
        <v>3</v>
      </c>
      <c r="D318">
        <v>0</v>
      </c>
      <c r="E318" t="s">
        <v>181</v>
      </c>
    </row>
    <row r="319" spans="1:5" ht="15" thickBot="1" x14ac:dyDescent="0.35">
      <c r="A319" t="s">
        <v>184</v>
      </c>
      <c r="B319" s="20" t="s">
        <v>185</v>
      </c>
      <c r="C319">
        <v>4</v>
      </c>
      <c r="D319">
        <v>0</v>
      </c>
      <c r="E319" t="s">
        <v>181</v>
      </c>
    </row>
    <row r="320" spans="1:5" ht="15" thickBot="1" x14ac:dyDescent="0.35">
      <c r="A320" t="s">
        <v>184</v>
      </c>
      <c r="B320" s="20" t="s">
        <v>185</v>
      </c>
      <c r="C320">
        <v>5</v>
      </c>
      <c r="D320">
        <v>0</v>
      </c>
      <c r="E320" t="s">
        <v>181</v>
      </c>
    </row>
    <row r="321" spans="1:5" ht="15" thickBot="1" x14ac:dyDescent="0.35">
      <c r="A321" t="s">
        <v>186</v>
      </c>
      <c r="B321" s="20" t="s">
        <v>187</v>
      </c>
      <c r="C321">
        <v>1</v>
      </c>
      <c r="D321">
        <v>1</v>
      </c>
      <c r="E321" t="s">
        <v>188</v>
      </c>
    </row>
    <row r="322" spans="1:5" ht="15" thickBot="1" x14ac:dyDescent="0.35">
      <c r="A322" t="s">
        <v>186</v>
      </c>
      <c r="B322" s="20" t="s">
        <v>187</v>
      </c>
      <c r="C322">
        <v>2</v>
      </c>
      <c r="D322">
        <v>1</v>
      </c>
      <c r="E322" t="s">
        <v>188</v>
      </c>
    </row>
    <row r="323" spans="1:5" ht="15" thickBot="1" x14ac:dyDescent="0.35">
      <c r="A323" t="s">
        <v>186</v>
      </c>
      <c r="B323" s="20" t="s">
        <v>187</v>
      </c>
      <c r="C323">
        <v>3</v>
      </c>
      <c r="D323">
        <v>1</v>
      </c>
      <c r="E323" t="s">
        <v>188</v>
      </c>
    </row>
    <row r="324" spans="1:5" ht="15" thickBot="1" x14ac:dyDescent="0.35">
      <c r="A324" t="s">
        <v>186</v>
      </c>
      <c r="B324" s="20" t="s">
        <v>187</v>
      </c>
      <c r="C324">
        <v>4</v>
      </c>
      <c r="D324">
        <v>1</v>
      </c>
      <c r="E324" t="s">
        <v>188</v>
      </c>
    </row>
    <row r="325" spans="1:5" ht="15" thickBot="1" x14ac:dyDescent="0.35">
      <c r="A325" t="s">
        <v>186</v>
      </c>
      <c r="B325" s="20" t="s">
        <v>187</v>
      </c>
      <c r="C325">
        <v>5</v>
      </c>
      <c r="D325">
        <v>0</v>
      </c>
      <c r="E325" t="s">
        <v>188</v>
      </c>
    </row>
    <row r="326" spans="1:5" ht="15" thickBot="1" x14ac:dyDescent="0.35">
      <c r="A326" t="s">
        <v>189</v>
      </c>
      <c r="B326" s="20" t="s">
        <v>190</v>
      </c>
      <c r="C326">
        <v>1</v>
      </c>
      <c r="D326">
        <v>1</v>
      </c>
      <c r="E326" t="s">
        <v>10</v>
      </c>
    </row>
    <row r="327" spans="1:5" ht="15" thickBot="1" x14ac:dyDescent="0.35">
      <c r="A327" t="s">
        <v>189</v>
      </c>
      <c r="B327" s="20" t="s">
        <v>190</v>
      </c>
      <c r="C327">
        <v>2</v>
      </c>
      <c r="D327">
        <v>1</v>
      </c>
      <c r="E327" t="s">
        <v>10</v>
      </c>
    </row>
    <row r="328" spans="1:5" ht="15" thickBot="1" x14ac:dyDescent="0.35">
      <c r="A328" t="s">
        <v>189</v>
      </c>
      <c r="B328" s="20" t="s">
        <v>190</v>
      </c>
      <c r="C328">
        <v>3</v>
      </c>
      <c r="D328">
        <v>1</v>
      </c>
      <c r="E328" t="s">
        <v>10</v>
      </c>
    </row>
    <row r="329" spans="1:5" ht="15" thickBot="1" x14ac:dyDescent="0.35">
      <c r="A329" t="s">
        <v>189</v>
      </c>
      <c r="B329" s="20" t="s">
        <v>190</v>
      </c>
      <c r="C329">
        <v>4</v>
      </c>
      <c r="D329">
        <v>1</v>
      </c>
      <c r="E329" t="s">
        <v>10</v>
      </c>
    </row>
    <row r="330" spans="1:5" ht="15" thickBot="1" x14ac:dyDescent="0.35">
      <c r="A330" t="s">
        <v>189</v>
      </c>
      <c r="B330" s="20" t="s">
        <v>190</v>
      </c>
      <c r="C330">
        <v>5</v>
      </c>
      <c r="D330">
        <v>1</v>
      </c>
      <c r="E330" t="s">
        <v>10</v>
      </c>
    </row>
    <row r="331" spans="1:5" ht="15" thickBot="1" x14ac:dyDescent="0.35">
      <c r="A331" t="s">
        <v>191</v>
      </c>
      <c r="B331" s="20" t="s">
        <v>192</v>
      </c>
      <c r="C331">
        <v>1</v>
      </c>
      <c r="D331">
        <v>0</v>
      </c>
      <c r="E331" t="s">
        <v>181</v>
      </c>
    </row>
    <row r="332" spans="1:5" ht="15" thickBot="1" x14ac:dyDescent="0.35">
      <c r="A332" t="s">
        <v>191</v>
      </c>
      <c r="B332" s="20" t="s">
        <v>192</v>
      </c>
      <c r="C332">
        <v>2</v>
      </c>
      <c r="D332">
        <v>0</v>
      </c>
      <c r="E332" t="s">
        <v>181</v>
      </c>
    </row>
    <row r="333" spans="1:5" ht="15" thickBot="1" x14ac:dyDescent="0.35">
      <c r="A333" t="s">
        <v>191</v>
      </c>
      <c r="B333" s="20" t="s">
        <v>192</v>
      </c>
      <c r="C333">
        <v>3</v>
      </c>
      <c r="D333">
        <v>0</v>
      </c>
      <c r="E333" t="s">
        <v>181</v>
      </c>
    </row>
    <row r="334" spans="1:5" ht="15" thickBot="1" x14ac:dyDescent="0.35">
      <c r="A334" t="s">
        <v>191</v>
      </c>
      <c r="B334" s="20" t="s">
        <v>192</v>
      </c>
      <c r="C334">
        <v>4</v>
      </c>
      <c r="D334">
        <v>0</v>
      </c>
      <c r="E334" t="s">
        <v>181</v>
      </c>
    </row>
    <row r="335" spans="1:5" ht="15" thickBot="1" x14ac:dyDescent="0.35">
      <c r="A335" t="s">
        <v>191</v>
      </c>
      <c r="B335" s="20" t="s">
        <v>192</v>
      </c>
      <c r="C335">
        <v>5</v>
      </c>
      <c r="D335">
        <v>0</v>
      </c>
      <c r="E335" t="s">
        <v>181</v>
      </c>
    </row>
    <row r="336" spans="1:5" ht="15" thickBot="1" x14ac:dyDescent="0.35">
      <c r="A336" t="s">
        <v>193</v>
      </c>
      <c r="B336" s="20" t="s">
        <v>194</v>
      </c>
      <c r="C336">
        <v>1</v>
      </c>
      <c r="D336">
        <v>1</v>
      </c>
      <c r="E336" t="s">
        <v>195</v>
      </c>
    </row>
    <row r="337" spans="1:5" ht="15" thickBot="1" x14ac:dyDescent="0.35">
      <c r="A337" t="s">
        <v>193</v>
      </c>
      <c r="B337" s="20" t="s">
        <v>194</v>
      </c>
      <c r="C337">
        <v>2</v>
      </c>
      <c r="D337">
        <v>0</v>
      </c>
      <c r="E337" t="s">
        <v>195</v>
      </c>
    </row>
    <row r="338" spans="1:5" ht="15" thickBot="1" x14ac:dyDescent="0.35">
      <c r="A338" t="s">
        <v>193</v>
      </c>
      <c r="B338" s="20" t="s">
        <v>194</v>
      </c>
      <c r="C338">
        <v>3</v>
      </c>
      <c r="D338">
        <v>0</v>
      </c>
      <c r="E338" t="s">
        <v>195</v>
      </c>
    </row>
    <row r="339" spans="1:5" ht="15" thickBot="1" x14ac:dyDescent="0.35">
      <c r="A339" t="s">
        <v>193</v>
      </c>
      <c r="B339" s="20" t="s">
        <v>194</v>
      </c>
      <c r="C339">
        <v>4</v>
      </c>
      <c r="D339">
        <v>0</v>
      </c>
      <c r="E339" t="s">
        <v>195</v>
      </c>
    </row>
    <row r="340" spans="1:5" ht="15" thickBot="1" x14ac:dyDescent="0.35">
      <c r="A340" t="s">
        <v>193</v>
      </c>
      <c r="B340" s="20" t="s">
        <v>194</v>
      </c>
      <c r="C340">
        <v>5</v>
      </c>
      <c r="D340">
        <v>0</v>
      </c>
      <c r="E340" t="s">
        <v>195</v>
      </c>
    </row>
    <row r="341" spans="1:5" ht="15" thickBot="1" x14ac:dyDescent="0.35">
      <c r="A341" t="s">
        <v>196</v>
      </c>
      <c r="B341" s="20" t="s">
        <v>199</v>
      </c>
      <c r="C341">
        <v>1</v>
      </c>
      <c r="D341">
        <v>0</v>
      </c>
      <c r="E341" t="s">
        <v>197</v>
      </c>
    </row>
    <row r="342" spans="1:5" ht="15" thickBot="1" x14ac:dyDescent="0.35">
      <c r="A342" t="s">
        <v>196</v>
      </c>
      <c r="B342" s="20" t="s">
        <v>199</v>
      </c>
      <c r="C342">
        <v>2</v>
      </c>
      <c r="D342">
        <v>0</v>
      </c>
      <c r="E342" t="s">
        <v>197</v>
      </c>
    </row>
    <row r="343" spans="1:5" ht="15" thickBot="1" x14ac:dyDescent="0.35">
      <c r="A343" t="s">
        <v>196</v>
      </c>
      <c r="B343" s="20" t="s">
        <v>199</v>
      </c>
      <c r="C343">
        <v>3</v>
      </c>
      <c r="D343">
        <v>0</v>
      </c>
      <c r="E343" t="s">
        <v>197</v>
      </c>
    </row>
    <row r="344" spans="1:5" ht="15" thickBot="1" x14ac:dyDescent="0.35">
      <c r="A344" t="s">
        <v>196</v>
      </c>
      <c r="B344" s="20" t="s">
        <v>199</v>
      </c>
      <c r="C344">
        <v>4</v>
      </c>
      <c r="D344">
        <v>0</v>
      </c>
      <c r="E344" t="s">
        <v>197</v>
      </c>
    </row>
    <row r="345" spans="1:5" ht="15" thickBot="1" x14ac:dyDescent="0.35">
      <c r="A345" t="s">
        <v>196</v>
      </c>
      <c r="B345" s="20" t="s">
        <v>199</v>
      </c>
      <c r="C345">
        <v>5</v>
      </c>
      <c r="D345">
        <v>0</v>
      </c>
      <c r="E345" t="s">
        <v>197</v>
      </c>
    </row>
    <row r="346" spans="1:5" ht="15" thickBot="1" x14ac:dyDescent="0.35">
      <c r="A346" t="s">
        <v>198</v>
      </c>
      <c r="B346" s="20" t="s">
        <v>201</v>
      </c>
      <c r="C346">
        <v>1</v>
      </c>
      <c r="D346">
        <v>1</v>
      </c>
    </row>
    <row r="347" spans="1:5" ht="15" thickBot="1" x14ac:dyDescent="0.35">
      <c r="A347" t="s">
        <v>198</v>
      </c>
      <c r="B347" s="20" t="s">
        <v>201</v>
      </c>
      <c r="C347">
        <v>2</v>
      </c>
      <c r="D347">
        <v>1</v>
      </c>
    </row>
    <row r="348" spans="1:5" ht="15" thickBot="1" x14ac:dyDescent="0.35">
      <c r="A348" t="s">
        <v>198</v>
      </c>
      <c r="B348" s="20" t="s">
        <v>201</v>
      </c>
      <c r="C348">
        <v>3</v>
      </c>
      <c r="D348">
        <v>1</v>
      </c>
    </row>
    <row r="349" spans="1:5" ht="15" thickBot="1" x14ac:dyDescent="0.35">
      <c r="A349" t="s">
        <v>198</v>
      </c>
      <c r="B349" s="20" t="s">
        <v>201</v>
      </c>
      <c r="C349">
        <v>4</v>
      </c>
      <c r="D349">
        <v>1</v>
      </c>
    </row>
    <row r="350" spans="1:5" ht="15" thickBot="1" x14ac:dyDescent="0.35">
      <c r="A350" t="s">
        <v>198</v>
      </c>
      <c r="B350" s="20" t="s">
        <v>201</v>
      </c>
      <c r="C350">
        <v>5</v>
      </c>
      <c r="D350">
        <v>1</v>
      </c>
    </row>
    <row r="351" spans="1:5" ht="15" thickBot="1" x14ac:dyDescent="0.35">
      <c r="A351" t="s">
        <v>200</v>
      </c>
      <c r="B351" s="20" t="s">
        <v>203</v>
      </c>
      <c r="C351">
        <v>1</v>
      </c>
      <c r="D351">
        <v>1</v>
      </c>
    </row>
    <row r="352" spans="1:5" ht="15" thickBot="1" x14ac:dyDescent="0.35">
      <c r="A352" t="s">
        <v>200</v>
      </c>
      <c r="B352" s="20" t="s">
        <v>203</v>
      </c>
      <c r="C352">
        <v>2</v>
      </c>
      <c r="D352">
        <v>1</v>
      </c>
    </row>
    <row r="353" spans="1:5" ht="15" thickBot="1" x14ac:dyDescent="0.35">
      <c r="A353" t="s">
        <v>200</v>
      </c>
      <c r="B353" s="20" t="s">
        <v>203</v>
      </c>
      <c r="C353">
        <v>3</v>
      </c>
      <c r="D353">
        <v>1</v>
      </c>
    </row>
    <row r="354" spans="1:5" ht="15" thickBot="1" x14ac:dyDescent="0.35">
      <c r="A354" t="s">
        <v>200</v>
      </c>
      <c r="B354" s="20" t="s">
        <v>203</v>
      </c>
      <c r="C354">
        <v>4</v>
      </c>
      <c r="D354">
        <v>1</v>
      </c>
    </row>
    <row r="355" spans="1:5" ht="15" thickBot="1" x14ac:dyDescent="0.35">
      <c r="A355" t="s">
        <v>200</v>
      </c>
      <c r="B355" s="20" t="s">
        <v>203</v>
      </c>
      <c r="C355">
        <v>5</v>
      </c>
      <c r="D355">
        <v>1</v>
      </c>
    </row>
    <row r="356" spans="1:5" ht="15" thickBot="1" x14ac:dyDescent="0.35">
      <c r="A356" t="s">
        <v>202</v>
      </c>
      <c r="B356" s="20" t="s">
        <v>206</v>
      </c>
      <c r="C356">
        <v>1</v>
      </c>
      <c r="D356">
        <v>0</v>
      </c>
      <c r="E356" t="s">
        <v>204</v>
      </c>
    </row>
    <row r="357" spans="1:5" ht="15" thickBot="1" x14ac:dyDescent="0.35">
      <c r="A357" t="s">
        <v>202</v>
      </c>
      <c r="B357" s="20" t="s">
        <v>206</v>
      </c>
      <c r="C357">
        <v>2</v>
      </c>
      <c r="D357">
        <v>0</v>
      </c>
      <c r="E357" t="s">
        <v>204</v>
      </c>
    </row>
    <row r="358" spans="1:5" ht="15" thickBot="1" x14ac:dyDescent="0.35">
      <c r="A358" t="s">
        <v>202</v>
      </c>
      <c r="B358" s="20" t="s">
        <v>206</v>
      </c>
      <c r="C358">
        <v>3</v>
      </c>
      <c r="D358">
        <v>0</v>
      </c>
      <c r="E358" t="s">
        <v>204</v>
      </c>
    </row>
    <row r="359" spans="1:5" ht="15" thickBot="1" x14ac:dyDescent="0.35">
      <c r="A359" t="s">
        <v>202</v>
      </c>
      <c r="B359" s="20" t="s">
        <v>206</v>
      </c>
      <c r="C359">
        <v>4</v>
      </c>
      <c r="D359">
        <v>0</v>
      </c>
      <c r="E359" t="s">
        <v>204</v>
      </c>
    </row>
    <row r="360" spans="1:5" ht="15" thickBot="1" x14ac:dyDescent="0.35">
      <c r="A360" t="s">
        <v>202</v>
      </c>
      <c r="B360" s="20" t="s">
        <v>206</v>
      </c>
      <c r="C360">
        <v>5</v>
      </c>
      <c r="D360">
        <v>0</v>
      </c>
      <c r="E360" t="s">
        <v>204</v>
      </c>
    </row>
    <row r="361" spans="1:5" ht="15" thickBot="1" x14ac:dyDescent="0.35">
      <c r="A361" t="s">
        <v>205</v>
      </c>
      <c r="B361" s="20" t="s">
        <v>209</v>
      </c>
      <c r="C361">
        <v>1</v>
      </c>
      <c r="D361">
        <v>1</v>
      </c>
      <c r="E361" t="s">
        <v>207</v>
      </c>
    </row>
    <row r="362" spans="1:5" ht="15" thickBot="1" x14ac:dyDescent="0.35">
      <c r="A362" t="s">
        <v>205</v>
      </c>
      <c r="B362" s="20" t="s">
        <v>209</v>
      </c>
      <c r="C362">
        <v>2</v>
      </c>
      <c r="D362">
        <v>1</v>
      </c>
      <c r="E362" t="s">
        <v>207</v>
      </c>
    </row>
    <row r="363" spans="1:5" ht="15" thickBot="1" x14ac:dyDescent="0.35">
      <c r="A363" t="s">
        <v>205</v>
      </c>
      <c r="B363" s="20" t="s">
        <v>209</v>
      </c>
      <c r="C363">
        <v>3</v>
      </c>
      <c r="D363">
        <v>1</v>
      </c>
      <c r="E363" t="s">
        <v>207</v>
      </c>
    </row>
    <row r="364" spans="1:5" ht="15" thickBot="1" x14ac:dyDescent="0.35">
      <c r="A364" t="s">
        <v>205</v>
      </c>
      <c r="B364" s="20" t="s">
        <v>209</v>
      </c>
      <c r="C364">
        <v>4</v>
      </c>
      <c r="D364">
        <v>1</v>
      </c>
      <c r="E364" t="s">
        <v>207</v>
      </c>
    </row>
    <row r="365" spans="1:5" ht="15" thickBot="1" x14ac:dyDescent="0.35">
      <c r="A365" t="s">
        <v>205</v>
      </c>
      <c r="B365" s="20" t="s">
        <v>209</v>
      </c>
      <c r="C365">
        <v>5</v>
      </c>
      <c r="D365">
        <v>1</v>
      </c>
      <c r="E365" t="s">
        <v>207</v>
      </c>
    </row>
    <row r="366" spans="1:5" ht="15" thickBot="1" x14ac:dyDescent="0.35">
      <c r="A366" t="s">
        <v>208</v>
      </c>
      <c r="B366" s="20" t="s">
        <v>211</v>
      </c>
      <c r="C366">
        <v>1</v>
      </c>
      <c r="D366">
        <v>0</v>
      </c>
    </row>
    <row r="367" spans="1:5" ht="15" thickBot="1" x14ac:dyDescent="0.35">
      <c r="A367" t="s">
        <v>208</v>
      </c>
      <c r="B367" s="20" t="s">
        <v>211</v>
      </c>
      <c r="C367">
        <v>2</v>
      </c>
      <c r="D367">
        <v>0</v>
      </c>
    </row>
    <row r="368" spans="1:5" ht="15" thickBot="1" x14ac:dyDescent="0.35">
      <c r="A368" t="s">
        <v>210</v>
      </c>
      <c r="B368" s="20" t="s">
        <v>214</v>
      </c>
      <c r="C368">
        <v>1</v>
      </c>
      <c r="D368">
        <v>0</v>
      </c>
      <c r="E368" t="s">
        <v>212</v>
      </c>
    </row>
    <row r="369" spans="1:5" ht="15" thickBot="1" x14ac:dyDescent="0.35">
      <c r="A369" t="s">
        <v>210</v>
      </c>
      <c r="B369" s="20" t="s">
        <v>214</v>
      </c>
      <c r="C369">
        <v>2</v>
      </c>
      <c r="D369">
        <v>0</v>
      </c>
      <c r="E369" t="s">
        <v>212</v>
      </c>
    </row>
    <row r="370" spans="1:5" ht="15" thickBot="1" x14ac:dyDescent="0.35">
      <c r="A370" t="s">
        <v>210</v>
      </c>
      <c r="B370" s="20" t="s">
        <v>214</v>
      </c>
      <c r="C370">
        <v>3</v>
      </c>
      <c r="D370">
        <v>0</v>
      </c>
      <c r="E370" t="s">
        <v>212</v>
      </c>
    </row>
    <row r="371" spans="1:5" ht="15" thickBot="1" x14ac:dyDescent="0.35">
      <c r="A371" t="s">
        <v>210</v>
      </c>
      <c r="B371" s="20" t="s">
        <v>214</v>
      </c>
      <c r="C371">
        <v>4</v>
      </c>
      <c r="D371">
        <v>0</v>
      </c>
      <c r="E371" t="s">
        <v>212</v>
      </c>
    </row>
    <row r="372" spans="1:5" ht="15" thickBot="1" x14ac:dyDescent="0.35">
      <c r="A372" t="s">
        <v>210</v>
      </c>
      <c r="B372" s="20" t="s">
        <v>214</v>
      </c>
      <c r="C372">
        <v>5</v>
      </c>
      <c r="D372">
        <v>0</v>
      </c>
      <c r="E372" t="s">
        <v>212</v>
      </c>
    </row>
    <row r="373" spans="1:5" ht="15" thickBot="1" x14ac:dyDescent="0.35">
      <c r="A373" t="s">
        <v>213</v>
      </c>
      <c r="B373" s="20" t="s">
        <v>217</v>
      </c>
      <c r="C373">
        <v>1</v>
      </c>
      <c r="D373">
        <v>1</v>
      </c>
      <c r="E373" t="s">
        <v>215</v>
      </c>
    </row>
    <row r="374" spans="1:5" ht="15" thickBot="1" x14ac:dyDescent="0.35">
      <c r="A374" t="s">
        <v>213</v>
      </c>
      <c r="B374" s="20" t="s">
        <v>217</v>
      </c>
      <c r="C374">
        <v>2</v>
      </c>
      <c r="D374">
        <v>1</v>
      </c>
      <c r="E374" t="s">
        <v>215</v>
      </c>
    </row>
    <row r="375" spans="1:5" ht="15" thickBot="1" x14ac:dyDescent="0.35">
      <c r="A375" t="s">
        <v>213</v>
      </c>
      <c r="B375" s="20" t="s">
        <v>217</v>
      </c>
      <c r="C375">
        <v>3</v>
      </c>
      <c r="D375">
        <v>1</v>
      </c>
      <c r="E375" t="s">
        <v>215</v>
      </c>
    </row>
    <row r="376" spans="1:5" ht="15" thickBot="1" x14ac:dyDescent="0.35">
      <c r="A376" t="s">
        <v>213</v>
      </c>
      <c r="B376" s="20" t="s">
        <v>217</v>
      </c>
      <c r="C376">
        <v>4</v>
      </c>
      <c r="D376">
        <v>1</v>
      </c>
      <c r="E376" t="s">
        <v>215</v>
      </c>
    </row>
    <row r="377" spans="1:5" ht="15" thickBot="1" x14ac:dyDescent="0.35">
      <c r="A377" t="s">
        <v>213</v>
      </c>
      <c r="B377" s="20" t="s">
        <v>217</v>
      </c>
      <c r="C377">
        <v>5</v>
      </c>
      <c r="D377">
        <v>1</v>
      </c>
      <c r="E377" t="s">
        <v>215</v>
      </c>
    </row>
    <row r="378" spans="1:5" ht="15" thickBot="1" x14ac:dyDescent="0.35">
      <c r="A378" t="s">
        <v>216</v>
      </c>
      <c r="B378" s="20" t="s">
        <v>217</v>
      </c>
      <c r="C378">
        <v>1</v>
      </c>
      <c r="D378">
        <v>1</v>
      </c>
    </row>
    <row r="379" spans="1:5" ht="15" thickBot="1" x14ac:dyDescent="0.35">
      <c r="A379" t="s">
        <v>216</v>
      </c>
      <c r="B379" s="20" t="s">
        <v>219</v>
      </c>
      <c r="C379">
        <v>2</v>
      </c>
      <c r="D379">
        <v>1</v>
      </c>
    </row>
    <row r="380" spans="1:5" ht="15" thickBot="1" x14ac:dyDescent="0.35">
      <c r="A380" t="s">
        <v>216</v>
      </c>
      <c r="B380" s="20" t="s">
        <v>219</v>
      </c>
      <c r="C380">
        <v>3</v>
      </c>
      <c r="D380">
        <v>1</v>
      </c>
    </row>
    <row r="381" spans="1:5" ht="15" thickBot="1" x14ac:dyDescent="0.35">
      <c r="A381" t="s">
        <v>216</v>
      </c>
      <c r="B381" s="20" t="s">
        <v>219</v>
      </c>
      <c r="C381">
        <v>4</v>
      </c>
      <c r="D381">
        <v>1</v>
      </c>
    </row>
    <row r="382" spans="1:5" ht="15" thickBot="1" x14ac:dyDescent="0.35">
      <c r="A382" t="s">
        <v>216</v>
      </c>
      <c r="B382" s="20" t="s">
        <v>219</v>
      </c>
      <c r="C382">
        <v>5</v>
      </c>
      <c r="D382">
        <v>1</v>
      </c>
    </row>
    <row r="383" spans="1:5" ht="15" thickBot="1" x14ac:dyDescent="0.35">
      <c r="A383" t="s">
        <v>218</v>
      </c>
      <c r="B383" s="20" t="s">
        <v>222</v>
      </c>
      <c r="C383">
        <v>1</v>
      </c>
      <c r="D383">
        <v>1</v>
      </c>
      <c r="E383" t="s">
        <v>220</v>
      </c>
    </row>
    <row r="384" spans="1:5" ht="15" thickBot="1" x14ac:dyDescent="0.35">
      <c r="A384" t="s">
        <v>218</v>
      </c>
      <c r="B384" s="20" t="s">
        <v>222</v>
      </c>
      <c r="C384">
        <v>2</v>
      </c>
      <c r="D384">
        <v>1</v>
      </c>
      <c r="E384" t="s">
        <v>220</v>
      </c>
    </row>
    <row r="385" spans="1:5" ht="15" thickBot="1" x14ac:dyDescent="0.35">
      <c r="A385" t="s">
        <v>218</v>
      </c>
      <c r="B385" s="20" t="s">
        <v>222</v>
      </c>
      <c r="C385">
        <v>3</v>
      </c>
      <c r="D385">
        <v>0</v>
      </c>
      <c r="E385" t="s">
        <v>220</v>
      </c>
    </row>
    <row r="386" spans="1:5" ht="15" thickBot="1" x14ac:dyDescent="0.35">
      <c r="A386" t="s">
        <v>218</v>
      </c>
      <c r="B386" s="20" t="s">
        <v>222</v>
      </c>
      <c r="C386">
        <v>4</v>
      </c>
      <c r="D386">
        <v>0</v>
      </c>
      <c r="E386" t="s">
        <v>220</v>
      </c>
    </row>
    <row r="387" spans="1:5" ht="15" thickBot="1" x14ac:dyDescent="0.35">
      <c r="A387" t="s">
        <v>218</v>
      </c>
      <c r="B387" s="20" t="s">
        <v>222</v>
      </c>
      <c r="C387">
        <v>5</v>
      </c>
      <c r="D387">
        <v>0</v>
      </c>
    </row>
    <row r="388" spans="1:5" ht="15" thickBot="1" x14ac:dyDescent="0.35">
      <c r="A388" t="s">
        <v>221</v>
      </c>
      <c r="B388" s="20" t="s">
        <v>225</v>
      </c>
      <c r="C388">
        <v>1</v>
      </c>
      <c r="D388">
        <v>0</v>
      </c>
      <c r="E388" t="s">
        <v>223</v>
      </c>
    </row>
    <row r="389" spans="1:5" ht="15" thickBot="1" x14ac:dyDescent="0.35">
      <c r="A389" t="s">
        <v>221</v>
      </c>
      <c r="B389" s="20" t="s">
        <v>225</v>
      </c>
      <c r="C389">
        <v>2</v>
      </c>
      <c r="D389">
        <v>0</v>
      </c>
      <c r="E389" t="s">
        <v>223</v>
      </c>
    </row>
    <row r="390" spans="1:5" ht="15" thickBot="1" x14ac:dyDescent="0.35">
      <c r="A390" t="s">
        <v>221</v>
      </c>
      <c r="B390" s="20" t="s">
        <v>225</v>
      </c>
      <c r="C390">
        <v>3</v>
      </c>
      <c r="D390">
        <v>0</v>
      </c>
      <c r="E390" t="s">
        <v>223</v>
      </c>
    </row>
    <row r="391" spans="1:5" ht="15" thickBot="1" x14ac:dyDescent="0.35">
      <c r="A391" t="s">
        <v>221</v>
      </c>
      <c r="B391" s="20" t="s">
        <v>225</v>
      </c>
      <c r="C391">
        <v>4</v>
      </c>
      <c r="D391">
        <v>0</v>
      </c>
      <c r="E391" t="s">
        <v>223</v>
      </c>
    </row>
    <row r="392" spans="1:5" ht="15" thickBot="1" x14ac:dyDescent="0.35">
      <c r="A392" t="s">
        <v>221</v>
      </c>
      <c r="B392" s="20" t="s">
        <v>225</v>
      </c>
      <c r="C392">
        <v>5</v>
      </c>
      <c r="D392">
        <v>0</v>
      </c>
      <c r="E392" t="s">
        <v>223</v>
      </c>
    </row>
    <row r="393" spans="1:5" ht="15" thickBot="1" x14ac:dyDescent="0.35">
      <c r="A393" t="s">
        <v>224</v>
      </c>
      <c r="B393" s="20" t="s">
        <v>227</v>
      </c>
      <c r="C393">
        <v>1</v>
      </c>
      <c r="D393">
        <v>0</v>
      </c>
      <c r="E393" t="s">
        <v>223</v>
      </c>
    </row>
    <row r="394" spans="1:5" ht="15" thickBot="1" x14ac:dyDescent="0.35">
      <c r="A394" t="s">
        <v>224</v>
      </c>
      <c r="B394" s="20" t="s">
        <v>227</v>
      </c>
      <c r="C394">
        <v>2</v>
      </c>
      <c r="D394">
        <v>0</v>
      </c>
      <c r="E394" t="s">
        <v>223</v>
      </c>
    </row>
    <row r="395" spans="1:5" ht="15" thickBot="1" x14ac:dyDescent="0.35">
      <c r="A395" t="s">
        <v>224</v>
      </c>
      <c r="B395" s="20" t="s">
        <v>227</v>
      </c>
      <c r="C395">
        <v>3</v>
      </c>
      <c r="D395">
        <v>0</v>
      </c>
      <c r="E395" t="s">
        <v>223</v>
      </c>
    </row>
    <row r="396" spans="1:5" ht="15" thickBot="1" x14ac:dyDescent="0.35">
      <c r="A396" t="s">
        <v>224</v>
      </c>
      <c r="B396" s="20" t="s">
        <v>227</v>
      </c>
      <c r="C396">
        <v>4</v>
      </c>
      <c r="D396">
        <v>0</v>
      </c>
      <c r="E396" t="s">
        <v>223</v>
      </c>
    </row>
    <row r="397" spans="1:5" ht="15" thickBot="1" x14ac:dyDescent="0.35">
      <c r="A397" t="s">
        <v>224</v>
      </c>
      <c r="B397" s="20" t="s">
        <v>227</v>
      </c>
      <c r="C397">
        <v>5</v>
      </c>
      <c r="D397">
        <v>0</v>
      </c>
      <c r="E397" t="s">
        <v>223</v>
      </c>
    </row>
    <row r="398" spans="1:5" ht="15" thickBot="1" x14ac:dyDescent="0.35">
      <c r="A398" t="s">
        <v>226</v>
      </c>
      <c r="B398" s="20" t="s">
        <v>230</v>
      </c>
      <c r="C398">
        <v>1</v>
      </c>
      <c r="D398">
        <v>1</v>
      </c>
    </row>
    <row r="399" spans="1:5" ht="15" thickBot="1" x14ac:dyDescent="0.35">
      <c r="A399" t="s">
        <v>226</v>
      </c>
      <c r="B399" s="20" t="s">
        <v>230</v>
      </c>
      <c r="C399">
        <v>2</v>
      </c>
      <c r="D399">
        <v>1</v>
      </c>
    </row>
    <row r="400" spans="1:5" ht="15" thickBot="1" x14ac:dyDescent="0.35">
      <c r="A400" t="s">
        <v>226</v>
      </c>
      <c r="B400" s="20" t="s">
        <v>230</v>
      </c>
      <c r="C400">
        <v>3</v>
      </c>
      <c r="D400">
        <v>1</v>
      </c>
    </row>
    <row r="401" spans="1:5" ht="15" thickBot="1" x14ac:dyDescent="0.35">
      <c r="A401" t="s">
        <v>226</v>
      </c>
      <c r="B401" s="20" t="s">
        <v>230</v>
      </c>
      <c r="C401">
        <v>4</v>
      </c>
      <c r="D401">
        <v>1</v>
      </c>
      <c r="E401" t="s">
        <v>228</v>
      </c>
    </row>
    <row r="402" spans="1:5" ht="15" thickBot="1" x14ac:dyDescent="0.35">
      <c r="A402" t="s">
        <v>226</v>
      </c>
      <c r="B402" s="20" t="s">
        <v>230</v>
      </c>
      <c r="C402">
        <v>5</v>
      </c>
      <c r="D402">
        <v>1</v>
      </c>
      <c r="E402" t="s">
        <v>228</v>
      </c>
    </row>
    <row r="403" spans="1:5" ht="15" thickBot="1" x14ac:dyDescent="0.35">
      <c r="A403" t="s">
        <v>229</v>
      </c>
      <c r="B403" s="20" t="s">
        <v>233</v>
      </c>
      <c r="C403">
        <v>1</v>
      </c>
      <c r="D403">
        <v>0</v>
      </c>
      <c r="E403" t="s">
        <v>231</v>
      </c>
    </row>
    <row r="404" spans="1:5" ht="15" thickBot="1" x14ac:dyDescent="0.35">
      <c r="A404" t="s">
        <v>229</v>
      </c>
      <c r="B404" s="20" t="s">
        <v>233</v>
      </c>
      <c r="C404">
        <v>2</v>
      </c>
      <c r="D404">
        <v>0</v>
      </c>
      <c r="E404" t="s">
        <v>231</v>
      </c>
    </row>
    <row r="405" spans="1:5" ht="15" thickBot="1" x14ac:dyDescent="0.35">
      <c r="A405" t="s">
        <v>229</v>
      </c>
      <c r="B405" s="20" t="s">
        <v>233</v>
      </c>
      <c r="C405">
        <v>3</v>
      </c>
      <c r="D405">
        <v>0</v>
      </c>
      <c r="E405" t="s">
        <v>231</v>
      </c>
    </row>
    <row r="406" spans="1:5" ht="15" thickBot="1" x14ac:dyDescent="0.35">
      <c r="A406" t="s">
        <v>229</v>
      </c>
      <c r="B406" s="20" t="s">
        <v>233</v>
      </c>
      <c r="C406">
        <v>4</v>
      </c>
      <c r="D406">
        <v>0</v>
      </c>
      <c r="E406" t="s">
        <v>231</v>
      </c>
    </row>
    <row r="407" spans="1:5" ht="15" thickBot="1" x14ac:dyDescent="0.35">
      <c r="A407" t="s">
        <v>229</v>
      </c>
      <c r="B407" s="20" t="s">
        <v>233</v>
      </c>
      <c r="C407">
        <v>5</v>
      </c>
      <c r="D407">
        <v>0</v>
      </c>
      <c r="E407" t="s">
        <v>231</v>
      </c>
    </row>
    <row r="408" spans="1:5" ht="15" thickBot="1" x14ac:dyDescent="0.35">
      <c r="A408" t="s">
        <v>232</v>
      </c>
      <c r="B408" s="20" t="s">
        <v>236</v>
      </c>
      <c r="C408">
        <v>1</v>
      </c>
      <c r="D408">
        <v>0</v>
      </c>
      <c r="E408" t="s">
        <v>234</v>
      </c>
    </row>
    <row r="409" spans="1:5" ht="15" thickBot="1" x14ac:dyDescent="0.35">
      <c r="A409" t="s">
        <v>232</v>
      </c>
      <c r="B409" s="20" t="s">
        <v>236</v>
      </c>
      <c r="C409">
        <v>2</v>
      </c>
      <c r="D409">
        <v>1</v>
      </c>
      <c r="E409" t="s">
        <v>234</v>
      </c>
    </row>
    <row r="410" spans="1:5" ht="15" thickBot="1" x14ac:dyDescent="0.35">
      <c r="A410" t="s">
        <v>232</v>
      </c>
      <c r="B410" s="20" t="s">
        <v>236</v>
      </c>
      <c r="C410">
        <v>3</v>
      </c>
      <c r="D410">
        <v>1</v>
      </c>
      <c r="E410" t="s">
        <v>234</v>
      </c>
    </row>
    <row r="411" spans="1:5" ht="15" thickBot="1" x14ac:dyDescent="0.35">
      <c r="A411" t="s">
        <v>232</v>
      </c>
      <c r="B411" s="20" t="s">
        <v>236</v>
      </c>
      <c r="C411">
        <v>4</v>
      </c>
      <c r="D411">
        <v>0</v>
      </c>
      <c r="E411" t="s">
        <v>234</v>
      </c>
    </row>
    <row r="412" spans="1:5" ht="15" thickBot="1" x14ac:dyDescent="0.35">
      <c r="A412" t="s">
        <v>232</v>
      </c>
      <c r="B412" s="20" t="s">
        <v>236</v>
      </c>
      <c r="C412">
        <v>5</v>
      </c>
      <c r="D412">
        <v>0</v>
      </c>
      <c r="E412" t="s">
        <v>234</v>
      </c>
    </row>
    <row r="413" spans="1:5" ht="15" thickBot="1" x14ac:dyDescent="0.35">
      <c r="A413" t="s">
        <v>235</v>
      </c>
      <c r="B413" s="20" t="s">
        <v>239</v>
      </c>
      <c r="C413">
        <v>1</v>
      </c>
      <c r="D413">
        <v>0</v>
      </c>
      <c r="E413" t="s">
        <v>237</v>
      </c>
    </row>
    <row r="414" spans="1:5" ht="15" thickBot="1" x14ac:dyDescent="0.35">
      <c r="A414" t="s">
        <v>238</v>
      </c>
      <c r="B414" s="20" t="s">
        <v>241</v>
      </c>
      <c r="C414">
        <v>1</v>
      </c>
      <c r="D414">
        <v>0</v>
      </c>
      <c r="E414" t="s">
        <v>237</v>
      </c>
    </row>
    <row r="415" spans="1:5" ht="15" thickBot="1" x14ac:dyDescent="0.35">
      <c r="A415" t="s">
        <v>238</v>
      </c>
      <c r="B415" s="20" t="s">
        <v>241</v>
      </c>
      <c r="C415">
        <v>2</v>
      </c>
      <c r="D415">
        <v>0</v>
      </c>
      <c r="E415" t="s">
        <v>237</v>
      </c>
    </row>
    <row r="416" spans="1:5" ht="15" thickBot="1" x14ac:dyDescent="0.35">
      <c r="A416" t="s">
        <v>238</v>
      </c>
      <c r="B416" s="20" t="s">
        <v>241</v>
      </c>
      <c r="C416">
        <v>3</v>
      </c>
      <c r="D416">
        <v>0</v>
      </c>
      <c r="E416" t="s">
        <v>237</v>
      </c>
    </row>
    <row r="417" spans="1:5" ht="15" thickBot="1" x14ac:dyDescent="0.35">
      <c r="A417" t="s">
        <v>238</v>
      </c>
      <c r="B417" s="20" t="s">
        <v>241</v>
      </c>
      <c r="C417">
        <v>4</v>
      </c>
      <c r="D417">
        <v>0</v>
      </c>
      <c r="E417" t="s">
        <v>237</v>
      </c>
    </row>
    <row r="418" spans="1:5" ht="15" thickBot="1" x14ac:dyDescent="0.35">
      <c r="A418" t="s">
        <v>238</v>
      </c>
      <c r="B418" s="20" t="s">
        <v>241</v>
      </c>
      <c r="C418">
        <v>5</v>
      </c>
      <c r="D418">
        <v>0</v>
      </c>
      <c r="E418" t="s">
        <v>237</v>
      </c>
    </row>
    <row r="419" spans="1:5" ht="15" thickBot="1" x14ac:dyDescent="0.35">
      <c r="A419" t="s">
        <v>240</v>
      </c>
      <c r="B419" s="20" t="s">
        <v>244</v>
      </c>
      <c r="C419">
        <v>1</v>
      </c>
      <c r="D419">
        <v>1</v>
      </c>
      <c r="E419" t="s">
        <v>242</v>
      </c>
    </row>
    <row r="420" spans="1:5" ht="15" thickBot="1" x14ac:dyDescent="0.35">
      <c r="A420" t="s">
        <v>240</v>
      </c>
      <c r="B420" s="20" t="s">
        <v>244</v>
      </c>
      <c r="C420">
        <v>2</v>
      </c>
      <c r="D420">
        <v>1</v>
      </c>
      <c r="E420" t="s">
        <v>242</v>
      </c>
    </row>
    <row r="421" spans="1:5" ht="15" thickBot="1" x14ac:dyDescent="0.35">
      <c r="A421" t="s">
        <v>240</v>
      </c>
      <c r="B421" s="20" t="s">
        <v>244</v>
      </c>
      <c r="C421">
        <v>3</v>
      </c>
      <c r="D421">
        <v>1</v>
      </c>
      <c r="E421" t="s">
        <v>242</v>
      </c>
    </row>
    <row r="422" spans="1:5" ht="15" thickBot="1" x14ac:dyDescent="0.35">
      <c r="A422" t="s">
        <v>240</v>
      </c>
      <c r="B422" s="20" t="s">
        <v>244</v>
      </c>
      <c r="C422">
        <v>4</v>
      </c>
      <c r="D422">
        <v>1</v>
      </c>
      <c r="E422" t="s">
        <v>242</v>
      </c>
    </row>
    <row r="423" spans="1:5" ht="15" thickBot="1" x14ac:dyDescent="0.35">
      <c r="A423" t="s">
        <v>240</v>
      </c>
      <c r="B423" s="20" t="s">
        <v>244</v>
      </c>
      <c r="C423">
        <v>5</v>
      </c>
      <c r="D423">
        <v>1</v>
      </c>
      <c r="E423" t="s">
        <v>242</v>
      </c>
    </row>
    <row r="424" spans="1:5" ht="15" thickBot="1" x14ac:dyDescent="0.35">
      <c r="A424" t="s">
        <v>243</v>
      </c>
      <c r="B424" s="20" t="s">
        <v>246</v>
      </c>
      <c r="C424">
        <v>1</v>
      </c>
      <c r="D424">
        <v>0</v>
      </c>
      <c r="E424" t="s">
        <v>237</v>
      </c>
    </row>
    <row r="425" spans="1:5" ht="15" thickBot="1" x14ac:dyDescent="0.35">
      <c r="A425" t="s">
        <v>243</v>
      </c>
      <c r="B425" s="20" t="s">
        <v>246</v>
      </c>
      <c r="C425">
        <v>2</v>
      </c>
      <c r="D425">
        <v>0</v>
      </c>
      <c r="E425" t="s">
        <v>237</v>
      </c>
    </row>
    <row r="426" spans="1:5" ht="15" thickBot="1" x14ac:dyDescent="0.35">
      <c r="A426" t="s">
        <v>243</v>
      </c>
      <c r="B426" s="20" t="s">
        <v>246</v>
      </c>
      <c r="C426">
        <v>3</v>
      </c>
      <c r="D426">
        <v>0</v>
      </c>
      <c r="E426" t="s">
        <v>237</v>
      </c>
    </row>
    <row r="427" spans="1:5" ht="15" thickBot="1" x14ac:dyDescent="0.35">
      <c r="A427" t="s">
        <v>243</v>
      </c>
      <c r="B427" s="20" t="s">
        <v>246</v>
      </c>
      <c r="C427">
        <v>4</v>
      </c>
      <c r="D427">
        <v>0</v>
      </c>
      <c r="E427" t="s">
        <v>237</v>
      </c>
    </row>
    <row r="428" spans="1:5" ht="15" thickBot="1" x14ac:dyDescent="0.35">
      <c r="A428" t="s">
        <v>243</v>
      </c>
      <c r="B428" s="20" t="s">
        <v>246</v>
      </c>
      <c r="C428">
        <v>5</v>
      </c>
      <c r="D428">
        <v>0</v>
      </c>
      <c r="E428" t="s">
        <v>237</v>
      </c>
    </row>
    <row r="429" spans="1:5" ht="15" thickBot="1" x14ac:dyDescent="0.35">
      <c r="A429" t="s">
        <v>245</v>
      </c>
      <c r="B429" s="20" t="s">
        <v>248</v>
      </c>
      <c r="C429">
        <v>1</v>
      </c>
      <c r="D429">
        <v>1</v>
      </c>
      <c r="E429" t="s">
        <v>175</v>
      </c>
    </row>
    <row r="430" spans="1:5" ht="15" thickBot="1" x14ac:dyDescent="0.35">
      <c r="A430" t="s">
        <v>245</v>
      </c>
      <c r="B430" s="20" t="s">
        <v>248</v>
      </c>
      <c r="C430">
        <v>2</v>
      </c>
      <c r="D430">
        <v>1</v>
      </c>
      <c r="E430" t="s">
        <v>175</v>
      </c>
    </row>
    <row r="431" spans="1:5" ht="15" thickBot="1" x14ac:dyDescent="0.35">
      <c r="A431" t="s">
        <v>245</v>
      </c>
      <c r="B431" s="20" t="s">
        <v>248</v>
      </c>
      <c r="C431">
        <v>3</v>
      </c>
      <c r="D431">
        <v>1</v>
      </c>
      <c r="E431" t="s">
        <v>175</v>
      </c>
    </row>
    <row r="432" spans="1:5" ht="15" thickBot="1" x14ac:dyDescent="0.35">
      <c r="A432" t="s">
        <v>245</v>
      </c>
      <c r="B432" s="20" t="s">
        <v>248</v>
      </c>
      <c r="C432">
        <v>4</v>
      </c>
      <c r="D432">
        <v>1</v>
      </c>
      <c r="E432" t="s">
        <v>175</v>
      </c>
    </row>
    <row r="433" spans="1:5" ht="15" thickBot="1" x14ac:dyDescent="0.35">
      <c r="A433" t="s">
        <v>245</v>
      </c>
      <c r="B433" s="20" t="s">
        <v>248</v>
      </c>
      <c r="C433">
        <v>5</v>
      </c>
      <c r="D433">
        <v>1</v>
      </c>
      <c r="E433" t="s">
        <v>175</v>
      </c>
    </row>
    <row r="434" spans="1:5" ht="15" thickBot="1" x14ac:dyDescent="0.35">
      <c r="A434" t="s">
        <v>247</v>
      </c>
      <c r="B434" s="20" t="s">
        <v>275</v>
      </c>
      <c r="C434">
        <v>1</v>
      </c>
      <c r="D434">
        <v>0</v>
      </c>
      <c r="E434" t="s">
        <v>249</v>
      </c>
    </row>
    <row r="435" spans="1:5" ht="15" thickBot="1" x14ac:dyDescent="0.35">
      <c r="A435" t="s">
        <v>247</v>
      </c>
      <c r="B435" s="20" t="s">
        <v>275</v>
      </c>
      <c r="C435">
        <v>2</v>
      </c>
      <c r="D435">
        <v>0</v>
      </c>
      <c r="E435" t="s">
        <v>249</v>
      </c>
    </row>
    <row r="436" spans="1:5" ht="15" thickBot="1" x14ac:dyDescent="0.35">
      <c r="A436" t="s">
        <v>247</v>
      </c>
      <c r="B436" s="20" t="s">
        <v>275</v>
      </c>
      <c r="C436">
        <v>3</v>
      </c>
      <c r="D436">
        <v>0</v>
      </c>
      <c r="E436" t="s">
        <v>249</v>
      </c>
    </row>
    <row r="437" spans="1:5" ht="15" thickBot="1" x14ac:dyDescent="0.35">
      <c r="A437" t="s">
        <v>247</v>
      </c>
      <c r="B437" s="20" t="s">
        <v>275</v>
      </c>
      <c r="C437">
        <v>4</v>
      </c>
      <c r="D437">
        <v>0</v>
      </c>
      <c r="E437" t="s">
        <v>249</v>
      </c>
    </row>
    <row r="438" spans="1:5" ht="15" thickBot="1" x14ac:dyDescent="0.35">
      <c r="A438" t="s">
        <v>247</v>
      </c>
      <c r="B438" s="20" t="s">
        <v>275</v>
      </c>
      <c r="C438">
        <v>5</v>
      </c>
      <c r="D438">
        <v>0</v>
      </c>
      <c r="E438" t="s">
        <v>249</v>
      </c>
    </row>
    <row r="439" spans="1:5" ht="15" thickBot="1" x14ac:dyDescent="0.35">
      <c r="B439" s="21"/>
    </row>
    <row r="440" spans="1:5" ht="15" thickBot="1" x14ac:dyDescent="0.35">
      <c r="B440" s="21"/>
    </row>
    <row r="441" spans="1:5" ht="15" thickBot="1" x14ac:dyDescent="0.35">
      <c r="B441" s="21"/>
    </row>
    <row r="442" spans="1:5" ht="15" thickBot="1" x14ac:dyDescent="0.35">
      <c r="B442" s="21"/>
    </row>
    <row r="443" spans="1:5" ht="15" thickBot="1" x14ac:dyDescent="0.35">
      <c r="B443" s="21"/>
    </row>
    <row r="444" spans="1:5" ht="15" thickBot="1" x14ac:dyDescent="0.35">
      <c r="B444" s="21"/>
    </row>
    <row r="445" spans="1:5" ht="15" thickBot="1" x14ac:dyDescent="0.35">
      <c r="B445" s="21"/>
    </row>
    <row r="446" spans="1:5" ht="15" thickBot="1" x14ac:dyDescent="0.35">
      <c r="B446" s="21"/>
    </row>
    <row r="447" spans="1:5" ht="15" thickBot="1" x14ac:dyDescent="0.35">
      <c r="B447" s="21"/>
    </row>
    <row r="448" spans="1:5" ht="15" thickBot="1" x14ac:dyDescent="0.35">
      <c r="B448" s="21"/>
    </row>
    <row r="449" spans="2:2" ht="15" thickBot="1" x14ac:dyDescent="0.35">
      <c r="B449" s="21"/>
    </row>
    <row r="450" spans="2:2" ht="15" thickBot="1" x14ac:dyDescent="0.35">
      <c r="B450" s="21"/>
    </row>
    <row r="451" spans="2:2" ht="15" thickBot="1" x14ac:dyDescent="0.35">
      <c r="B451" s="21"/>
    </row>
    <row r="452" spans="2:2" ht="15" thickBot="1" x14ac:dyDescent="0.35">
      <c r="B452" s="21"/>
    </row>
    <row r="453" spans="2:2" ht="15" thickBot="1" x14ac:dyDescent="0.35">
      <c r="B453" s="21"/>
    </row>
    <row r="454" spans="2:2" ht="15" thickBot="1" x14ac:dyDescent="0.35">
      <c r="B454" s="21"/>
    </row>
    <row r="455" spans="2:2" ht="15" thickBot="1" x14ac:dyDescent="0.35">
      <c r="B455" s="21"/>
    </row>
    <row r="456" spans="2:2" ht="15" thickBot="1" x14ac:dyDescent="0.35">
      <c r="B456" s="21"/>
    </row>
    <row r="457" spans="2:2" ht="15" thickBot="1" x14ac:dyDescent="0.35">
      <c r="B457" s="21"/>
    </row>
    <row r="458" spans="2:2" ht="15" thickBot="1" x14ac:dyDescent="0.35">
      <c r="B458" s="21"/>
    </row>
    <row r="459" spans="2:2" ht="15" thickBot="1" x14ac:dyDescent="0.35">
      <c r="B459" s="21"/>
    </row>
    <row r="460" spans="2:2" ht="15" thickBot="1" x14ac:dyDescent="0.35">
      <c r="B460" s="21"/>
    </row>
    <row r="461" spans="2:2" ht="15" thickBot="1" x14ac:dyDescent="0.35">
      <c r="B461" s="21"/>
    </row>
    <row r="462" spans="2:2" ht="15" thickBot="1" x14ac:dyDescent="0.35">
      <c r="B462" s="21"/>
    </row>
    <row r="463" spans="2:2" ht="15" thickBot="1" x14ac:dyDescent="0.35">
      <c r="B463" s="21"/>
    </row>
    <row r="464" spans="2:2" ht="15" thickBot="1" x14ac:dyDescent="0.35">
      <c r="B464" s="21"/>
    </row>
    <row r="465" spans="2:2" ht="15" thickBot="1" x14ac:dyDescent="0.35">
      <c r="B465" s="21"/>
    </row>
    <row r="466" spans="2:2" ht="15" thickBot="1" x14ac:dyDescent="0.35">
      <c r="B466" s="21"/>
    </row>
    <row r="467" spans="2:2" ht="15" thickBot="1" x14ac:dyDescent="0.35">
      <c r="B467" s="21"/>
    </row>
    <row r="468" spans="2:2" ht="15" thickBot="1" x14ac:dyDescent="0.35">
      <c r="B468" s="21"/>
    </row>
    <row r="469" spans="2:2" ht="15" thickBot="1" x14ac:dyDescent="0.35">
      <c r="B469" s="21"/>
    </row>
    <row r="470" spans="2:2" ht="15" thickBot="1" x14ac:dyDescent="0.35">
      <c r="B470" s="21"/>
    </row>
    <row r="471" spans="2:2" ht="15" thickBot="1" x14ac:dyDescent="0.35">
      <c r="B471" s="21"/>
    </row>
    <row r="472" spans="2:2" ht="15" thickBot="1" x14ac:dyDescent="0.35">
      <c r="B472" s="21"/>
    </row>
    <row r="473" spans="2:2" ht="15" thickBot="1" x14ac:dyDescent="0.35">
      <c r="B473" s="21"/>
    </row>
    <row r="474" spans="2:2" ht="15" thickBot="1" x14ac:dyDescent="0.35">
      <c r="B474" s="21"/>
    </row>
    <row r="475" spans="2:2" ht="15" thickBot="1" x14ac:dyDescent="0.35">
      <c r="B475" s="21"/>
    </row>
    <row r="476" spans="2:2" ht="15" thickBot="1" x14ac:dyDescent="0.35">
      <c r="B476" s="21"/>
    </row>
    <row r="477" spans="2:2" ht="15" thickBot="1" x14ac:dyDescent="0.35">
      <c r="B477" s="21"/>
    </row>
    <row r="478" spans="2:2" ht="15" thickBot="1" x14ac:dyDescent="0.35">
      <c r="B478" s="21"/>
    </row>
    <row r="479" spans="2:2" ht="15" thickBot="1" x14ac:dyDescent="0.35">
      <c r="B479" s="21"/>
    </row>
    <row r="480" spans="2:2" ht="15" thickBot="1" x14ac:dyDescent="0.35">
      <c r="B480" s="21"/>
    </row>
    <row r="481" spans="2:2" ht="15" thickBot="1" x14ac:dyDescent="0.35">
      <c r="B481" s="21"/>
    </row>
    <row r="482" spans="2:2" ht="15" thickBot="1" x14ac:dyDescent="0.35">
      <c r="B482" s="21"/>
    </row>
    <row r="483" spans="2:2" ht="15" thickBot="1" x14ac:dyDescent="0.35">
      <c r="B483" s="21"/>
    </row>
    <row r="484" spans="2:2" ht="15" thickBot="1" x14ac:dyDescent="0.35">
      <c r="B484" s="21"/>
    </row>
    <row r="485" spans="2:2" ht="15" thickBot="1" x14ac:dyDescent="0.35">
      <c r="B485" s="21"/>
    </row>
    <row r="486" spans="2:2" ht="15" thickBot="1" x14ac:dyDescent="0.35">
      <c r="B486" s="21"/>
    </row>
    <row r="487" spans="2:2" ht="15" thickBot="1" x14ac:dyDescent="0.35">
      <c r="B487" s="21"/>
    </row>
    <row r="488" spans="2:2" ht="15" thickBot="1" x14ac:dyDescent="0.35">
      <c r="B488" s="21"/>
    </row>
    <row r="489" spans="2:2" ht="15" thickBot="1" x14ac:dyDescent="0.35">
      <c r="B489" s="21"/>
    </row>
    <row r="490" spans="2:2" ht="15" thickBot="1" x14ac:dyDescent="0.35">
      <c r="B490" s="21"/>
    </row>
    <row r="491" spans="2:2" ht="15" thickBot="1" x14ac:dyDescent="0.35">
      <c r="B491" s="21"/>
    </row>
    <row r="492" spans="2:2" ht="15" thickBot="1" x14ac:dyDescent="0.35">
      <c r="B492" s="21"/>
    </row>
    <row r="493" spans="2:2" ht="15" thickBot="1" x14ac:dyDescent="0.35">
      <c r="B493" s="21"/>
    </row>
    <row r="494" spans="2:2" ht="15" thickBot="1" x14ac:dyDescent="0.35">
      <c r="B494" s="21"/>
    </row>
    <row r="495" spans="2:2" ht="15" thickBot="1" x14ac:dyDescent="0.35">
      <c r="B495" s="21"/>
    </row>
    <row r="496" spans="2:2" ht="15" thickBot="1" x14ac:dyDescent="0.35">
      <c r="B496" s="21"/>
    </row>
    <row r="497" spans="2:2" ht="15" thickBot="1" x14ac:dyDescent="0.35">
      <c r="B497" s="21"/>
    </row>
    <row r="498" spans="2:2" ht="15" thickBot="1" x14ac:dyDescent="0.35">
      <c r="B498" s="21"/>
    </row>
    <row r="499" spans="2:2" ht="15" thickBot="1" x14ac:dyDescent="0.35">
      <c r="B499" s="21"/>
    </row>
    <row r="500" spans="2:2" ht="15" thickBot="1" x14ac:dyDescent="0.35">
      <c r="B500" s="21"/>
    </row>
    <row r="501" spans="2:2" ht="15" thickBot="1" x14ac:dyDescent="0.35">
      <c r="B501" s="21"/>
    </row>
    <row r="502" spans="2:2" ht="15" thickBot="1" x14ac:dyDescent="0.35">
      <c r="B502" s="21"/>
    </row>
    <row r="503" spans="2:2" ht="15" thickBot="1" x14ac:dyDescent="0.35">
      <c r="B503" s="21"/>
    </row>
    <row r="504" spans="2:2" ht="15" thickBot="1" x14ac:dyDescent="0.35">
      <c r="B504" s="21"/>
    </row>
    <row r="505" spans="2:2" ht="15" thickBot="1" x14ac:dyDescent="0.35">
      <c r="B505" s="21"/>
    </row>
    <row r="506" spans="2:2" ht="15" thickBot="1" x14ac:dyDescent="0.35">
      <c r="B506" s="21"/>
    </row>
    <row r="507" spans="2:2" ht="15" thickBot="1" x14ac:dyDescent="0.35">
      <c r="B507" s="21"/>
    </row>
    <row r="508" spans="2:2" ht="15" thickBot="1" x14ac:dyDescent="0.35">
      <c r="B508" s="21"/>
    </row>
    <row r="509" spans="2:2" ht="15" thickBot="1" x14ac:dyDescent="0.35">
      <c r="B509" s="21"/>
    </row>
    <row r="510" spans="2:2" ht="15" thickBot="1" x14ac:dyDescent="0.35">
      <c r="B510" s="21"/>
    </row>
    <row r="511" spans="2:2" ht="15" thickBot="1" x14ac:dyDescent="0.35">
      <c r="B511" s="21"/>
    </row>
    <row r="512" spans="2:2" ht="15" thickBot="1" x14ac:dyDescent="0.35">
      <c r="B512" s="21"/>
    </row>
    <row r="513" spans="2:2" ht="15" thickBot="1" x14ac:dyDescent="0.35">
      <c r="B513" s="21"/>
    </row>
    <row r="514" spans="2:2" ht="15" thickBot="1" x14ac:dyDescent="0.35">
      <c r="B514" s="21"/>
    </row>
    <row r="515" spans="2:2" ht="15" thickBot="1" x14ac:dyDescent="0.35">
      <c r="B515" s="21"/>
    </row>
    <row r="516" spans="2:2" ht="15" thickBot="1" x14ac:dyDescent="0.35">
      <c r="B516" s="21"/>
    </row>
    <row r="517" spans="2:2" ht="15" thickBot="1" x14ac:dyDescent="0.35">
      <c r="B517" s="21"/>
    </row>
    <row r="518" spans="2:2" ht="15" thickBot="1" x14ac:dyDescent="0.35">
      <c r="B518" s="21"/>
    </row>
    <row r="519" spans="2:2" ht="15" thickBot="1" x14ac:dyDescent="0.35">
      <c r="B519" s="21"/>
    </row>
    <row r="520" spans="2:2" ht="15" thickBot="1" x14ac:dyDescent="0.35">
      <c r="B520" s="21"/>
    </row>
    <row r="521" spans="2:2" ht="15" thickBot="1" x14ac:dyDescent="0.35">
      <c r="B521" s="21"/>
    </row>
    <row r="522" spans="2:2" ht="15" thickBot="1" x14ac:dyDescent="0.35">
      <c r="B522" s="21"/>
    </row>
    <row r="523" spans="2:2" ht="15" thickBot="1" x14ac:dyDescent="0.35">
      <c r="B523" s="21"/>
    </row>
    <row r="524" spans="2:2" ht="15" thickBot="1" x14ac:dyDescent="0.35">
      <c r="B524" s="21"/>
    </row>
    <row r="525" spans="2:2" ht="15" thickBot="1" x14ac:dyDescent="0.35">
      <c r="B525" s="21"/>
    </row>
    <row r="526" spans="2:2" ht="15" thickBot="1" x14ac:dyDescent="0.35">
      <c r="B526" s="21"/>
    </row>
    <row r="527" spans="2:2" ht="15" thickBot="1" x14ac:dyDescent="0.35">
      <c r="B527" s="21"/>
    </row>
    <row r="528" spans="2:2" ht="15" thickBot="1" x14ac:dyDescent="0.35">
      <c r="B528" s="21"/>
    </row>
    <row r="529" spans="2:2" ht="15" thickBot="1" x14ac:dyDescent="0.35">
      <c r="B529" s="21"/>
    </row>
    <row r="530" spans="2:2" ht="15" thickBot="1" x14ac:dyDescent="0.35">
      <c r="B530" s="21"/>
    </row>
    <row r="531" spans="2:2" ht="15" thickBot="1" x14ac:dyDescent="0.35">
      <c r="B531" s="21"/>
    </row>
    <row r="532" spans="2:2" ht="15" thickBot="1" x14ac:dyDescent="0.35">
      <c r="B532" s="21"/>
    </row>
    <row r="533" spans="2:2" ht="15" thickBot="1" x14ac:dyDescent="0.35">
      <c r="B533" s="21"/>
    </row>
    <row r="534" spans="2:2" ht="15" thickBot="1" x14ac:dyDescent="0.35">
      <c r="B534" s="21"/>
    </row>
    <row r="535" spans="2:2" ht="15" thickBot="1" x14ac:dyDescent="0.35">
      <c r="B535" s="21"/>
    </row>
    <row r="536" spans="2:2" ht="15" thickBot="1" x14ac:dyDescent="0.35">
      <c r="B536" s="21"/>
    </row>
    <row r="537" spans="2:2" ht="15" thickBot="1" x14ac:dyDescent="0.35">
      <c r="B537" s="21"/>
    </row>
    <row r="538" spans="2:2" ht="15" thickBot="1" x14ac:dyDescent="0.35">
      <c r="B538" s="21"/>
    </row>
    <row r="539" spans="2:2" ht="15" thickBot="1" x14ac:dyDescent="0.35">
      <c r="B539" s="21"/>
    </row>
    <row r="540" spans="2:2" ht="15" thickBot="1" x14ac:dyDescent="0.35">
      <c r="B540" s="21"/>
    </row>
    <row r="541" spans="2:2" ht="15" thickBot="1" x14ac:dyDescent="0.35">
      <c r="B541" s="21"/>
    </row>
    <row r="542" spans="2:2" ht="15" thickBot="1" x14ac:dyDescent="0.35">
      <c r="B542" s="21"/>
    </row>
    <row r="543" spans="2:2" ht="15" thickBot="1" x14ac:dyDescent="0.35">
      <c r="B543" s="21"/>
    </row>
    <row r="544" spans="2:2" ht="15" thickBot="1" x14ac:dyDescent="0.35">
      <c r="B544" s="21"/>
    </row>
    <row r="545" spans="2:2" ht="15" thickBot="1" x14ac:dyDescent="0.35">
      <c r="B545" s="21"/>
    </row>
    <row r="546" spans="2:2" ht="15" thickBot="1" x14ac:dyDescent="0.35">
      <c r="B546" s="21"/>
    </row>
    <row r="547" spans="2:2" ht="15" thickBot="1" x14ac:dyDescent="0.35">
      <c r="B547" s="21"/>
    </row>
    <row r="548" spans="2:2" ht="15" thickBot="1" x14ac:dyDescent="0.35">
      <c r="B548" s="21"/>
    </row>
    <row r="549" spans="2:2" ht="15" thickBot="1" x14ac:dyDescent="0.35">
      <c r="B549" s="21"/>
    </row>
    <row r="550" spans="2:2" ht="15" thickBot="1" x14ac:dyDescent="0.35">
      <c r="B550" s="21"/>
    </row>
    <row r="551" spans="2:2" ht="15" thickBot="1" x14ac:dyDescent="0.35">
      <c r="B551" s="21"/>
    </row>
    <row r="552" spans="2:2" ht="15" thickBot="1" x14ac:dyDescent="0.35">
      <c r="B552" s="21"/>
    </row>
    <row r="553" spans="2:2" ht="15" thickBot="1" x14ac:dyDescent="0.35">
      <c r="B553" s="21"/>
    </row>
    <row r="554" spans="2:2" ht="15" thickBot="1" x14ac:dyDescent="0.35">
      <c r="B554" s="21"/>
    </row>
    <row r="555" spans="2:2" ht="15" thickBot="1" x14ac:dyDescent="0.35">
      <c r="B555" s="21"/>
    </row>
    <row r="556" spans="2:2" ht="15" thickBot="1" x14ac:dyDescent="0.35">
      <c r="B556" s="21"/>
    </row>
    <row r="557" spans="2:2" ht="15" thickBot="1" x14ac:dyDescent="0.35">
      <c r="B557" s="21"/>
    </row>
    <row r="558" spans="2:2" ht="15" thickBot="1" x14ac:dyDescent="0.35">
      <c r="B558" s="21"/>
    </row>
    <row r="559" spans="2:2" ht="15" thickBot="1" x14ac:dyDescent="0.35">
      <c r="B559" s="21"/>
    </row>
    <row r="560" spans="2:2" ht="15" thickBot="1" x14ac:dyDescent="0.35">
      <c r="B560" s="21"/>
    </row>
    <row r="561" spans="2:2" ht="15" thickBot="1" x14ac:dyDescent="0.35">
      <c r="B561" s="21"/>
    </row>
    <row r="562" spans="2:2" ht="15" thickBot="1" x14ac:dyDescent="0.35">
      <c r="B562" s="21"/>
    </row>
    <row r="563" spans="2:2" ht="15" thickBot="1" x14ac:dyDescent="0.35">
      <c r="B563" s="21"/>
    </row>
    <row r="564" spans="2:2" ht="15" thickBot="1" x14ac:dyDescent="0.35">
      <c r="B564" s="21"/>
    </row>
    <row r="565" spans="2:2" ht="15" thickBot="1" x14ac:dyDescent="0.35">
      <c r="B565" s="21"/>
    </row>
    <row r="566" spans="2:2" ht="15" thickBot="1" x14ac:dyDescent="0.35">
      <c r="B566" s="21"/>
    </row>
    <row r="567" spans="2:2" ht="15" thickBot="1" x14ac:dyDescent="0.35">
      <c r="B567" s="21"/>
    </row>
    <row r="568" spans="2:2" ht="15" thickBot="1" x14ac:dyDescent="0.35">
      <c r="B568" s="21"/>
    </row>
    <row r="569" spans="2:2" ht="15" thickBot="1" x14ac:dyDescent="0.35">
      <c r="B569" s="21"/>
    </row>
    <row r="570" spans="2:2" ht="15" thickBot="1" x14ac:dyDescent="0.35">
      <c r="B570" s="21"/>
    </row>
    <row r="571" spans="2:2" ht="15" thickBot="1" x14ac:dyDescent="0.35">
      <c r="B571" s="21"/>
    </row>
    <row r="572" spans="2:2" ht="15" thickBot="1" x14ac:dyDescent="0.35">
      <c r="B572" s="21"/>
    </row>
    <row r="573" spans="2:2" ht="15" thickBot="1" x14ac:dyDescent="0.35">
      <c r="B573" s="21"/>
    </row>
    <row r="574" spans="2:2" ht="15" thickBot="1" x14ac:dyDescent="0.35">
      <c r="B574" s="21"/>
    </row>
    <row r="575" spans="2:2" ht="15" thickBot="1" x14ac:dyDescent="0.35">
      <c r="B575" s="21"/>
    </row>
    <row r="576" spans="2:2" ht="15" thickBot="1" x14ac:dyDescent="0.35">
      <c r="B576" s="21"/>
    </row>
    <row r="577" spans="2:2" ht="15" thickBot="1" x14ac:dyDescent="0.35">
      <c r="B577" s="21"/>
    </row>
    <row r="578" spans="2:2" ht="15" thickBot="1" x14ac:dyDescent="0.35">
      <c r="B578" s="21"/>
    </row>
    <row r="579" spans="2:2" ht="15" thickBot="1" x14ac:dyDescent="0.35">
      <c r="B579" s="21"/>
    </row>
    <row r="580" spans="2:2" ht="15" thickBot="1" x14ac:dyDescent="0.35">
      <c r="B580" s="21"/>
    </row>
    <row r="581" spans="2:2" ht="15" thickBot="1" x14ac:dyDescent="0.35">
      <c r="B581" s="21"/>
    </row>
    <row r="582" spans="2:2" ht="15" thickBot="1" x14ac:dyDescent="0.35">
      <c r="B582" s="21"/>
    </row>
    <row r="583" spans="2:2" ht="15" thickBot="1" x14ac:dyDescent="0.35">
      <c r="B583" s="21"/>
    </row>
    <row r="584" spans="2:2" ht="15" thickBot="1" x14ac:dyDescent="0.35">
      <c r="B584" s="21"/>
    </row>
    <row r="585" spans="2:2" ht="15" thickBot="1" x14ac:dyDescent="0.35">
      <c r="B585" s="21"/>
    </row>
    <row r="586" spans="2:2" ht="15" thickBot="1" x14ac:dyDescent="0.35">
      <c r="B586" s="21"/>
    </row>
    <row r="587" spans="2:2" ht="15" thickBot="1" x14ac:dyDescent="0.35">
      <c r="B587" s="21"/>
    </row>
    <row r="588" spans="2:2" ht="15" thickBot="1" x14ac:dyDescent="0.35">
      <c r="B588" s="21"/>
    </row>
    <row r="589" spans="2:2" ht="15" thickBot="1" x14ac:dyDescent="0.35">
      <c r="B589" s="21"/>
    </row>
    <row r="590" spans="2:2" ht="15" thickBot="1" x14ac:dyDescent="0.35">
      <c r="B590" s="21"/>
    </row>
    <row r="591" spans="2:2" ht="15" thickBot="1" x14ac:dyDescent="0.35">
      <c r="B591" s="21"/>
    </row>
    <row r="592" spans="2:2" ht="15" thickBot="1" x14ac:dyDescent="0.35">
      <c r="B592" s="21"/>
    </row>
    <row r="593" spans="2:2" ht="15" thickBot="1" x14ac:dyDescent="0.35">
      <c r="B593" s="21"/>
    </row>
    <row r="594" spans="2:2" ht="15" thickBot="1" x14ac:dyDescent="0.35">
      <c r="B594" s="21"/>
    </row>
    <row r="595" spans="2:2" ht="15" thickBot="1" x14ac:dyDescent="0.35">
      <c r="B595" s="21"/>
    </row>
    <row r="596" spans="2:2" ht="15" thickBot="1" x14ac:dyDescent="0.35">
      <c r="B596" s="21"/>
    </row>
    <row r="597" spans="2:2" ht="15" thickBot="1" x14ac:dyDescent="0.35">
      <c r="B597" s="21"/>
    </row>
    <row r="598" spans="2:2" ht="15" thickBot="1" x14ac:dyDescent="0.35">
      <c r="B598" s="21"/>
    </row>
    <row r="599" spans="2:2" ht="15" thickBot="1" x14ac:dyDescent="0.35">
      <c r="B599" s="21"/>
    </row>
    <row r="600" spans="2:2" ht="15" thickBot="1" x14ac:dyDescent="0.35">
      <c r="B600" s="21"/>
    </row>
    <row r="601" spans="2:2" ht="15" thickBot="1" x14ac:dyDescent="0.35">
      <c r="B601" s="21"/>
    </row>
    <row r="602" spans="2:2" ht="15" thickBot="1" x14ac:dyDescent="0.35">
      <c r="B602" s="21"/>
    </row>
    <row r="603" spans="2:2" ht="15" thickBot="1" x14ac:dyDescent="0.35">
      <c r="B603" s="21"/>
    </row>
    <row r="604" spans="2:2" ht="15" thickBot="1" x14ac:dyDescent="0.35">
      <c r="B604" s="21"/>
    </row>
    <row r="605" spans="2:2" ht="15" thickBot="1" x14ac:dyDescent="0.35">
      <c r="B605" s="21"/>
    </row>
    <row r="606" spans="2:2" ht="15" thickBot="1" x14ac:dyDescent="0.35">
      <c r="B606" s="21"/>
    </row>
    <row r="607" spans="2:2" ht="15" thickBot="1" x14ac:dyDescent="0.35">
      <c r="B607" s="21"/>
    </row>
    <row r="608" spans="2:2" ht="15" thickBot="1" x14ac:dyDescent="0.35">
      <c r="B608" s="21"/>
    </row>
    <row r="609" spans="2:2" ht="15" thickBot="1" x14ac:dyDescent="0.35">
      <c r="B609" s="21"/>
    </row>
    <row r="610" spans="2:2" ht="15" thickBot="1" x14ac:dyDescent="0.35">
      <c r="B610" s="21"/>
    </row>
    <row r="611" spans="2:2" ht="15" thickBot="1" x14ac:dyDescent="0.35">
      <c r="B611" s="21"/>
    </row>
    <row r="612" spans="2:2" ht="15" thickBot="1" x14ac:dyDescent="0.35">
      <c r="B612" s="21"/>
    </row>
    <row r="613" spans="2:2" ht="15" thickBot="1" x14ac:dyDescent="0.35">
      <c r="B613" s="21"/>
    </row>
    <row r="614" spans="2:2" ht="15" thickBot="1" x14ac:dyDescent="0.35">
      <c r="B614" s="21"/>
    </row>
    <row r="615" spans="2:2" ht="15" thickBot="1" x14ac:dyDescent="0.35">
      <c r="B615" s="21"/>
    </row>
    <row r="616" spans="2:2" ht="15" thickBot="1" x14ac:dyDescent="0.35">
      <c r="B616" s="21"/>
    </row>
    <row r="617" spans="2:2" ht="15" thickBot="1" x14ac:dyDescent="0.35">
      <c r="B617" s="21"/>
    </row>
    <row r="618" spans="2:2" ht="15" thickBot="1" x14ac:dyDescent="0.35">
      <c r="B618" s="21"/>
    </row>
    <row r="619" spans="2:2" ht="15" thickBot="1" x14ac:dyDescent="0.35">
      <c r="B619" s="21"/>
    </row>
    <row r="620" spans="2:2" ht="15" thickBot="1" x14ac:dyDescent="0.35">
      <c r="B620" s="21"/>
    </row>
    <row r="621" spans="2:2" ht="15" thickBot="1" x14ac:dyDescent="0.35">
      <c r="B621" s="21"/>
    </row>
    <row r="622" spans="2:2" ht="15" thickBot="1" x14ac:dyDescent="0.35">
      <c r="B622" s="21"/>
    </row>
    <row r="623" spans="2:2" ht="15" thickBot="1" x14ac:dyDescent="0.35">
      <c r="B623" s="21"/>
    </row>
    <row r="624" spans="2:2" ht="15" thickBot="1" x14ac:dyDescent="0.35">
      <c r="B624" s="21"/>
    </row>
    <row r="625" spans="2:2" ht="15" thickBot="1" x14ac:dyDescent="0.35">
      <c r="B625" s="21"/>
    </row>
    <row r="626" spans="2:2" ht="15" thickBot="1" x14ac:dyDescent="0.35">
      <c r="B626" s="21"/>
    </row>
    <row r="627" spans="2:2" ht="15" thickBot="1" x14ac:dyDescent="0.35">
      <c r="B627" s="21"/>
    </row>
    <row r="628" spans="2:2" ht="15" thickBot="1" x14ac:dyDescent="0.35">
      <c r="B628" s="21"/>
    </row>
    <row r="629" spans="2:2" ht="15" thickBot="1" x14ac:dyDescent="0.35">
      <c r="B629" s="21"/>
    </row>
    <row r="630" spans="2:2" ht="15" thickBot="1" x14ac:dyDescent="0.35">
      <c r="B630" s="21"/>
    </row>
    <row r="631" spans="2:2" ht="15" thickBot="1" x14ac:dyDescent="0.35">
      <c r="B631" s="21"/>
    </row>
    <row r="632" spans="2:2" ht="15" thickBot="1" x14ac:dyDescent="0.35">
      <c r="B632" s="21"/>
    </row>
    <row r="633" spans="2:2" ht="15" thickBot="1" x14ac:dyDescent="0.35">
      <c r="B633" s="21"/>
    </row>
    <row r="634" spans="2:2" ht="15" thickBot="1" x14ac:dyDescent="0.35">
      <c r="B634" s="21"/>
    </row>
    <row r="635" spans="2:2" ht="15" thickBot="1" x14ac:dyDescent="0.35">
      <c r="B635" s="21"/>
    </row>
    <row r="636" spans="2:2" ht="15" thickBot="1" x14ac:dyDescent="0.35">
      <c r="B636" s="21"/>
    </row>
    <row r="637" spans="2:2" ht="15" thickBot="1" x14ac:dyDescent="0.35">
      <c r="B637" s="21"/>
    </row>
    <row r="638" spans="2:2" ht="15" thickBot="1" x14ac:dyDescent="0.35">
      <c r="B638" s="21"/>
    </row>
    <row r="639" spans="2:2" ht="15" thickBot="1" x14ac:dyDescent="0.35">
      <c r="B639" s="21"/>
    </row>
    <row r="640" spans="2:2" ht="15" thickBot="1" x14ac:dyDescent="0.35">
      <c r="B640" s="21"/>
    </row>
    <row r="641" spans="2:2" ht="15" thickBot="1" x14ac:dyDescent="0.35">
      <c r="B641" s="21"/>
    </row>
    <row r="642" spans="2:2" ht="15" thickBot="1" x14ac:dyDescent="0.35">
      <c r="B642" s="21"/>
    </row>
    <row r="643" spans="2:2" ht="15" thickBot="1" x14ac:dyDescent="0.35">
      <c r="B643" s="21"/>
    </row>
    <row r="644" spans="2:2" ht="15" thickBot="1" x14ac:dyDescent="0.35">
      <c r="B644" s="21"/>
    </row>
    <row r="645" spans="2:2" ht="15" thickBot="1" x14ac:dyDescent="0.35">
      <c r="B645" s="21"/>
    </row>
    <row r="646" spans="2:2" ht="15" thickBot="1" x14ac:dyDescent="0.35">
      <c r="B646" s="21"/>
    </row>
    <row r="647" spans="2:2" ht="15" thickBot="1" x14ac:dyDescent="0.35">
      <c r="B647" s="21"/>
    </row>
    <row r="648" spans="2:2" ht="15" thickBot="1" x14ac:dyDescent="0.35">
      <c r="B648" s="21"/>
    </row>
    <row r="649" spans="2:2" ht="15" thickBot="1" x14ac:dyDescent="0.35">
      <c r="B649" s="21"/>
    </row>
    <row r="650" spans="2:2" ht="15" thickBot="1" x14ac:dyDescent="0.35">
      <c r="B650" s="21"/>
    </row>
    <row r="651" spans="2:2" ht="15" thickBot="1" x14ac:dyDescent="0.35">
      <c r="B651" s="21"/>
    </row>
    <row r="652" spans="2:2" ht="15" thickBot="1" x14ac:dyDescent="0.35">
      <c r="B652" s="21"/>
    </row>
    <row r="653" spans="2:2" ht="15" thickBot="1" x14ac:dyDescent="0.35">
      <c r="B653" s="21"/>
    </row>
    <row r="654" spans="2:2" ht="15" thickBot="1" x14ac:dyDescent="0.35">
      <c r="B654" s="21"/>
    </row>
    <row r="655" spans="2:2" ht="15" thickBot="1" x14ac:dyDescent="0.35">
      <c r="B655" s="21"/>
    </row>
    <row r="656" spans="2:2" ht="15" thickBot="1" x14ac:dyDescent="0.35">
      <c r="B656" s="21"/>
    </row>
    <row r="657" spans="2:2" ht="15" thickBot="1" x14ac:dyDescent="0.35">
      <c r="B657" s="21"/>
    </row>
    <row r="658" spans="2:2" ht="15" thickBot="1" x14ac:dyDescent="0.35">
      <c r="B658" s="21"/>
    </row>
    <row r="659" spans="2:2" ht="15" thickBot="1" x14ac:dyDescent="0.35">
      <c r="B659" s="21"/>
    </row>
    <row r="660" spans="2:2" ht="15" thickBot="1" x14ac:dyDescent="0.35">
      <c r="B660" s="21"/>
    </row>
    <row r="661" spans="2:2" ht="15" thickBot="1" x14ac:dyDescent="0.35">
      <c r="B661" s="21"/>
    </row>
    <row r="662" spans="2:2" ht="15" thickBot="1" x14ac:dyDescent="0.35">
      <c r="B662" s="21"/>
    </row>
    <row r="663" spans="2:2" ht="15" thickBot="1" x14ac:dyDescent="0.35">
      <c r="B663" s="21"/>
    </row>
    <row r="664" spans="2:2" ht="15" thickBot="1" x14ac:dyDescent="0.35">
      <c r="B664" s="21"/>
    </row>
    <row r="665" spans="2:2" ht="15" thickBot="1" x14ac:dyDescent="0.35">
      <c r="B665" s="21"/>
    </row>
    <row r="666" spans="2:2" ht="15" thickBot="1" x14ac:dyDescent="0.35">
      <c r="B666" s="21"/>
    </row>
    <row r="667" spans="2:2" ht="15" thickBot="1" x14ac:dyDescent="0.35">
      <c r="B667" s="21"/>
    </row>
    <row r="668" spans="2:2" ht="15" thickBot="1" x14ac:dyDescent="0.35">
      <c r="B668" s="21"/>
    </row>
    <row r="669" spans="2:2" ht="15" thickBot="1" x14ac:dyDescent="0.35">
      <c r="B669" s="21"/>
    </row>
    <row r="670" spans="2:2" ht="15" thickBot="1" x14ac:dyDescent="0.35">
      <c r="B670" s="21"/>
    </row>
    <row r="671" spans="2:2" ht="15" thickBot="1" x14ac:dyDescent="0.35">
      <c r="B671" s="21"/>
    </row>
    <row r="672" spans="2:2" ht="15" thickBot="1" x14ac:dyDescent="0.35">
      <c r="B672" s="21"/>
    </row>
    <row r="673" spans="2:2" ht="15" thickBot="1" x14ac:dyDescent="0.35">
      <c r="B673" s="21"/>
    </row>
    <row r="674" spans="2:2" ht="15" thickBot="1" x14ac:dyDescent="0.35">
      <c r="B674" s="21"/>
    </row>
    <row r="675" spans="2:2" ht="15" thickBot="1" x14ac:dyDescent="0.35">
      <c r="B675" s="21"/>
    </row>
    <row r="676" spans="2:2" ht="15" thickBot="1" x14ac:dyDescent="0.35">
      <c r="B676" s="21"/>
    </row>
    <row r="677" spans="2:2" ht="15" thickBot="1" x14ac:dyDescent="0.35">
      <c r="B677" s="21"/>
    </row>
    <row r="678" spans="2:2" ht="15" thickBot="1" x14ac:dyDescent="0.35">
      <c r="B678" s="21"/>
    </row>
    <row r="679" spans="2:2" ht="15" thickBot="1" x14ac:dyDescent="0.35">
      <c r="B679" s="21"/>
    </row>
    <row r="680" spans="2:2" ht="15" thickBot="1" x14ac:dyDescent="0.35">
      <c r="B680" s="21"/>
    </row>
    <row r="681" spans="2:2" ht="15" thickBot="1" x14ac:dyDescent="0.35">
      <c r="B681" s="21"/>
    </row>
    <row r="682" spans="2:2" ht="15" thickBot="1" x14ac:dyDescent="0.35">
      <c r="B682" s="21"/>
    </row>
    <row r="683" spans="2:2" ht="15" thickBot="1" x14ac:dyDescent="0.35">
      <c r="B683" s="21"/>
    </row>
    <row r="684" spans="2:2" ht="15" thickBot="1" x14ac:dyDescent="0.35">
      <c r="B684" s="21"/>
    </row>
    <row r="685" spans="2:2" ht="15" thickBot="1" x14ac:dyDescent="0.35">
      <c r="B685" s="21"/>
    </row>
    <row r="686" spans="2:2" ht="15" thickBot="1" x14ac:dyDescent="0.35">
      <c r="B686" s="21"/>
    </row>
    <row r="687" spans="2:2" ht="15" thickBot="1" x14ac:dyDescent="0.35">
      <c r="B687" s="21"/>
    </row>
    <row r="688" spans="2:2" ht="15" thickBot="1" x14ac:dyDescent="0.35">
      <c r="B688" s="21"/>
    </row>
    <row r="689" spans="2:2" ht="15" thickBot="1" x14ac:dyDescent="0.35">
      <c r="B689" s="21"/>
    </row>
    <row r="690" spans="2:2" ht="15" thickBot="1" x14ac:dyDescent="0.35">
      <c r="B690" s="21"/>
    </row>
    <row r="691" spans="2:2" ht="15" thickBot="1" x14ac:dyDescent="0.35">
      <c r="B691" s="21"/>
    </row>
    <row r="692" spans="2:2" ht="15" thickBot="1" x14ac:dyDescent="0.35">
      <c r="B692" s="21"/>
    </row>
    <row r="693" spans="2:2" ht="15" thickBot="1" x14ac:dyDescent="0.35">
      <c r="B693" s="21"/>
    </row>
    <row r="694" spans="2:2" ht="15" thickBot="1" x14ac:dyDescent="0.35">
      <c r="B694" s="21"/>
    </row>
    <row r="695" spans="2:2" ht="15" thickBot="1" x14ac:dyDescent="0.35">
      <c r="B695" s="21"/>
    </row>
    <row r="696" spans="2:2" ht="15" thickBot="1" x14ac:dyDescent="0.35">
      <c r="B696" s="21"/>
    </row>
    <row r="697" spans="2:2" ht="15" thickBot="1" x14ac:dyDescent="0.35">
      <c r="B697" s="21"/>
    </row>
    <row r="698" spans="2:2" ht="15" thickBot="1" x14ac:dyDescent="0.35">
      <c r="B698" s="21"/>
    </row>
    <row r="699" spans="2:2" ht="15" thickBot="1" x14ac:dyDescent="0.35">
      <c r="B699" s="21"/>
    </row>
    <row r="700" spans="2:2" ht="15" thickBot="1" x14ac:dyDescent="0.35">
      <c r="B700" s="21"/>
    </row>
    <row r="701" spans="2:2" ht="15" thickBot="1" x14ac:dyDescent="0.35">
      <c r="B701" s="21"/>
    </row>
    <row r="702" spans="2:2" ht="15" thickBot="1" x14ac:dyDescent="0.35">
      <c r="B702" s="21"/>
    </row>
    <row r="703" spans="2:2" ht="15" thickBot="1" x14ac:dyDescent="0.35">
      <c r="B703" s="21"/>
    </row>
    <row r="704" spans="2:2" ht="15" thickBot="1" x14ac:dyDescent="0.35">
      <c r="B704" s="21"/>
    </row>
    <row r="705" spans="2:2" ht="15" thickBot="1" x14ac:dyDescent="0.35">
      <c r="B705" s="21"/>
    </row>
    <row r="706" spans="2:2" ht="15" thickBot="1" x14ac:dyDescent="0.35">
      <c r="B706" s="21"/>
    </row>
    <row r="707" spans="2:2" ht="15" thickBot="1" x14ac:dyDescent="0.35">
      <c r="B707" s="21"/>
    </row>
    <row r="708" spans="2:2" ht="15" thickBot="1" x14ac:dyDescent="0.35">
      <c r="B708" s="21"/>
    </row>
    <row r="709" spans="2:2" ht="15" thickBot="1" x14ac:dyDescent="0.35">
      <c r="B709" s="21"/>
    </row>
    <row r="710" spans="2:2" ht="15" thickBot="1" x14ac:dyDescent="0.35">
      <c r="B710" s="21"/>
    </row>
    <row r="711" spans="2:2" ht="15" thickBot="1" x14ac:dyDescent="0.35">
      <c r="B711" s="21"/>
    </row>
    <row r="712" spans="2:2" ht="15" thickBot="1" x14ac:dyDescent="0.35">
      <c r="B712" s="21"/>
    </row>
    <row r="713" spans="2:2" ht="15" thickBot="1" x14ac:dyDescent="0.35">
      <c r="B713" s="21"/>
    </row>
    <row r="714" spans="2:2" ht="15" thickBot="1" x14ac:dyDescent="0.35">
      <c r="B714" s="21"/>
    </row>
    <row r="715" spans="2:2" ht="15" thickBot="1" x14ac:dyDescent="0.35">
      <c r="B715" s="21"/>
    </row>
    <row r="716" spans="2:2" ht="15" thickBot="1" x14ac:dyDescent="0.35">
      <c r="B716" s="21"/>
    </row>
    <row r="717" spans="2:2" ht="15" thickBot="1" x14ac:dyDescent="0.35">
      <c r="B717" s="21"/>
    </row>
    <row r="718" spans="2:2" ht="15" thickBot="1" x14ac:dyDescent="0.35">
      <c r="B718" s="21"/>
    </row>
    <row r="719" spans="2:2" ht="15" thickBot="1" x14ac:dyDescent="0.35">
      <c r="B719" s="21"/>
    </row>
    <row r="720" spans="2:2" ht="15" thickBot="1" x14ac:dyDescent="0.35">
      <c r="B720" s="21"/>
    </row>
    <row r="721" spans="2:2" ht="15" thickBot="1" x14ac:dyDescent="0.35">
      <c r="B721" s="21"/>
    </row>
    <row r="722" spans="2:2" ht="15" thickBot="1" x14ac:dyDescent="0.35">
      <c r="B722" s="21"/>
    </row>
    <row r="723" spans="2:2" ht="15" thickBot="1" x14ac:dyDescent="0.35">
      <c r="B723" s="21"/>
    </row>
    <row r="724" spans="2:2" ht="15" thickBot="1" x14ac:dyDescent="0.35">
      <c r="B724" s="21"/>
    </row>
    <row r="725" spans="2:2" ht="15" thickBot="1" x14ac:dyDescent="0.35">
      <c r="B725" s="21"/>
    </row>
    <row r="726" spans="2:2" ht="15" thickBot="1" x14ac:dyDescent="0.35">
      <c r="B726" s="21"/>
    </row>
    <row r="727" spans="2:2" ht="15" thickBot="1" x14ac:dyDescent="0.35">
      <c r="B727" s="21"/>
    </row>
    <row r="728" spans="2:2" ht="15" thickBot="1" x14ac:dyDescent="0.35">
      <c r="B728" s="21"/>
    </row>
    <row r="729" spans="2:2" ht="15" thickBot="1" x14ac:dyDescent="0.35">
      <c r="B729" s="21"/>
    </row>
    <row r="730" spans="2:2" ht="15" thickBot="1" x14ac:dyDescent="0.35">
      <c r="B730" s="21"/>
    </row>
    <row r="731" spans="2:2" ht="15" thickBot="1" x14ac:dyDescent="0.35">
      <c r="B731" s="21"/>
    </row>
    <row r="732" spans="2:2" ht="15" thickBot="1" x14ac:dyDescent="0.35">
      <c r="B732" s="21"/>
    </row>
    <row r="733" spans="2:2" ht="15" thickBot="1" x14ac:dyDescent="0.35">
      <c r="B733" s="21"/>
    </row>
    <row r="734" spans="2:2" ht="15" thickBot="1" x14ac:dyDescent="0.35">
      <c r="B734" s="21"/>
    </row>
    <row r="735" spans="2:2" ht="15" thickBot="1" x14ac:dyDescent="0.35">
      <c r="B735" s="21"/>
    </row>
    <row r="736" spans="2:2" ht="15" thickBot="1" x14ac:dyDescent="0.35">
      <c r="B736" s="21"/>
    </row>
    <row r="737" spans="2:2" ht="15" thickBot="1" x14ac:dyDescent="0.35">
      <c r="B737" s="21"/>
    </row>
    <row r="738" spans="2:2" ht="15" thickBot="1" x14ac:dyDescent="0.35">
      <c r="B738" s="21"/>
    </row>
    <row r="739" spans="2:2" ht="15" thickBot="1" x14ac:dyDescent="0.35">
      <c r="B739" s="21"/>
    </row>
    <row r="740" spans="2:2" ht="15" thickBot="1" x14ac:dyDescent="0.35">
      <c r="B740" s="21"/>
    </row>
    <row r="741" spans="2:2" ht="15" thickBot="1" x14ac:dyDescent="0.35">
      <c r="B741" s="21"/>
    </row>
    <row r="742" spans="2:2" ht="15" thickBot="1" x14ac:dyDescent="0.35">
      <c r="B742" s="21"/>
    </row>
    <row r="743" spans="2:2" ht="15" thickBot="1" x14ac:dyDescent="0.35">
      <c r="B743" s="21"/>
    </row>
    <row r="744" spans="2:2" ht="15" thickBot="1" x14ac:dyDescent="0.35">
      <c r="B744" s="21"/>
    </row>
    <row r="745" spans="2:2" ht="15" thickBot="1" x14ac:dyDescent="0.35">
      <c r="B745" s="21"/>
    </row>
    <row r="746" spans="2:2" ht="15" thickBot="1" x14ac:dyDescent="0.35">
      <c r="B746" s="21"/>
    </row>
    <row r="747" spans="2:2" ht="15" thickBot="1" x14ac:dyDescent="0.35">
      <c r="B747" s="21"/>
    </row>
    <row r="748" spans="2:2" ht="15" thickBot="1" x14ac:dyDescent="0.35">
      <c r="B748" s="21"/>
    </row>
    <row r="749" spans="2:2" ht="15" thickBot="1" x14ac:dyDescent="0.35">
      <c r="B749" s="21"/>
    </row>
    <row r="750" spans="2:2" ht="15" thickBot="1" x14ac:dyDescent="0.35">
      <c r="B750" s="21"/>
    </row>
    <row r="751" spans="2:2" ht="15" thickBot="1" x14ac:dyDescent="0.35">
      <c r="B751" s="21"/>
    </row>
    <row r="752" spans="2:2" ht="15" thickBot="1" x14ac:dyDescent="0.35">
      <c r="B752" s="21"/>
    </row>
    <row r="753" spans="2:2" ht="15" thickBot="1" x14ac:dyDescent="0.35">
      <c r="B753" s="21"/>
    </row>
    <row r="754" spans="2:2" ht="15" thickBot="1" x14ac:dyDescent="0.35">
      <c r="B754" s="21"/>
    </row>
    <row r="755" spans="2:2" ht="15" thickBot="1" x14ac:dyDescent="0.35">
      <c r="B755" s="21"/>
    </row>
    <row r="756" spans="2:2" ht="15" thickBot="1" x14ac:dyDescent="0.35">
      <c r="B756" s="21"/>
    </row>
    <row r="757" spans="2:2" ht="15" thickBot="1" x14ac:dyDescent="0.35">
      <c r="B757" s="21"/>
    </row>
    <row r="758" spans="2:2" ht="15" thickBot="1" x14ac:dyDescent="0.35">
      <c r="B758" s="21"/>
    </row>
    <row r="759" spans="2:2" ht="15" thickBot="1" x14ac:dyDescent="0.35">
      <c r="B759" s="21"/>
    </row>
    <row r="760" spans="2:2" ht="15" thickBot="1" x14ac:dyDescent="0.35">
      <c r="B760" s="21"/>
    </row>
    <row r="761" spans="2:2" ht="15" thickBot="1" x14ac:dyDescent="0.35">
      <c r="B761" s="21"/>
    </row>
    <row r="762" spans="2:2" ht="15" thickBot="1" x14ac:dyDescent="0.35">
      <c r="B762" s="21"/>
    </row>
    <row r="763" spans="2:2" ht="15" thickBot="1" x14ac:dyDescent="0.35">
      <c r="B763" s="21"/>
    </row>
    <row r="764" spans="2:2" ht="15" thickBot="1" x14ac:dyDescent="0.35">
      <c r="B764" s="21"/>
    </row>
    <row r="765" spans="2:2" ht="15" thickBot="1" x14ac:dyDescent="0.35">
      <c r="B765" s="21"/>
    </row>
    <row r="766" spans="2:2" ht="15" thickBot="1" x14ac:dyDescent="0.35">
      <c r="B766" s="21"/>
    </row>
    <row r="767" spans="2:2" ht="15" thickBot="1" x14ac:dyDescent="0.35">
      <c r="B767" s="21"/>
    </row>
    <row r="768" spans="2:2" ht="15" thickBot="1" x14ac:dyDescent="0.35">
      <c r="B768" s="21"/>
    </row>
    <row r="769" spans="2:2" ht="15" thickBot="1" x14ac:dyDescent="0.35">
      <c r="B769" s="21"/>
    </row>
    <row r="770" spans="2:2" ht="15" thickBot="1" x14ac:dyDescent="0.35">
      <c r="B770" s="21"/>
    </row>
    <row r="771" spans="2:2" ht="15" thickBot="1" x14ac:dyDescent="0.35">
      <c r="B771" s="21"/>
    </row>
    <row r="772" spans="2:2" ht="15" thickBot="1" x14ac:dyDescent="0.35">
      <c r="B772" s="21"/>
    </row>
    <row r="773" spans="2:2" ht="15" thickBot="1" x14ac:dyDescent="0.35">
      <c r="B773" s="21"/>
    </row>
    <row r="774" spans="2:2" ht="15" thickBot="1" x14ac:dyDescent="0.35">
      <c r="B774" s="21"/>
    </row>
    <row r="775" spans="2:2" ht="15" thickBot="1" x14ac:dyDescent="0.35">
      <c r="B775" s="21"/>
    </row>
    <row r="776" spans="2:2" ht="15" thickBot="1" x14ac:dyDescent="0.35">
      <c r="B776" s="21"/>
    </row>
    <row r="777" spans="2:2" ht="15" thickBot="1" x14ac:dyDescent="0.35">
      <c r="B777" s="21"/>
    </row>
    <row r="778" spans="2:2" ht="15" thickBot="1" x14ac:dyDescent="0.35">
      <c r="B778" s="21"/>
    </row>
    <row r="779" spans="2:2" ht="15" thickBot="1" x14ac:dyDescent="0.35">
      <c r="B779" s="21"/>
    </row>
    <row r="780" spans="2:2" ht="15" thickBot="1" x14ac:dyDescent="0.35">
      <c r="B780" s="21"/>
    </row>
    <row r="781" spans="2:2" ht="15" thickBot="1" x14ac:dyDescent="0.35">
      <c r="B781" s="21"/>
    </row>
    <row r="782" spans="2:2" ht="15" thickBot="1" x14ac:dyDescent="0.35">
      <c r="B782" s="21"/>
    </row>
    <row r="783" spans="2:2" ht="15" thickBot="1" x14ac:dyDescent="0.35">
      <c r="B783" s="21"/>
    </row>
    <row r="784" spans="2:2" ht="15" thickBot="1" x14ac:dyDescent="0.35">
      <c r="B784" s="21"/>
    </row>
    <row r="785" spans="2:2" ht="15" thickBot="1" x14ac:dyDescent="0.35">
      <c r="B785" s="21"/>
    </row>
    <row r="786" spans="2:2" ht="15" thickBot="1" x14ac:dyDescent="0.35">
      <c r="B786" s="21"/>
    </row>
    <row r="787" spans="2:2" ht="15" thickBot="1" x14ac:dyDescent="0.35">
      <c r="B787" s="21"/>
    </row>
    <row r="788" spans="2:2" ht="15" thickBot="1" x14ac:dyDescent="0.35">
      <c r="B788" s="21"/>
    </row>
    <row r="789" spans="2:2" ht="15" thickBot="1" x14ac:dyDescent="0.35">
      <c r="B789" s="21"/>
    </row>
    <row r="790" spans="2:2" ht="15" thickBot="1" x14ac:dyDescent="0.35">
      <c r="B790" s="21"/>
    </row>
    <row r="791" spans="2:2" ht="15" thickBot="1" x14ac:dyDescent="0.35">
      <c r="B791" s="21"/>
    </row>
    <row r="792" spans="2:2" ht="15" thickBot="1" x14ac:dyDescent="0.35">
      <c r="B792" s="21"/>
    </row>
    <row r="793" spans="2:2" ht="15" thickBot="1" x14ac:dyDescent="0.35">
      <c r="B793" s="21"/>
    </row>
    <row r="794" spans="2:2" ht="15" thickBot="1" x14ac:dyDescent="0.35">
      <c r="B794" s="21"/>
    </row>
    <row r="795" spans="2:2" ht="15" thickBot="1" x14ac:dyDescent="0.35">
      <c r="B795" s="21"/>
    </row>
    <row r="796" spans="2:2" ht="15" thickBot="1" x14ac:dyDescent="0.35">
      <c r="B796" s="21"/>
    </row>
    <row r="797" spans="2:2" ht="15" thickBot="1" x14ac:dyDescent="0.35">
      <c r="B797" s="21"/>
    </row>
    <row r="798" spans="2:2" ht="15" thickBot="1" x14ac:dyDescent="0.35">
      <c r="B798" s="21"/>
    </row>
    <row r="799" spans="2:2" ht="15" thickBot="1" x14ac:dyDescent="0.35">
      <c r="B799" s="21"/>
    </row>
    <row r="800" spans="2:2" ht="15" thickBot="1" x14ac:dyDescent="0.35">
      <c r="B800" s="21"/>
    </row>
    <row r="801" spans="2:2" ht="15" thickBot="1" x14ac:dyDescent="0.35">
      <c r="B801" s="21"/>
    </row>
    <row r="802" spans="2:2" ht="15" thickBot="1" x14ac:dyDescent="0.35">
      <c r="B802" s="21"/>
    </row>
    <row r="803" spans="2:2" ht="15" thickBot="1" x14ac:dyDescent="0.35">
      <c r="B803" s="21"/>
    </row>
    <row r="804" spans="2:2" ht="15" thickBot="1" x14ac:dyDescent="0.35">
      <c r="B804" s="21"/>
    </row>
    <row r="805" spans="2:2" ht="15" thickBot="1" x14ac:dyDescent="0.35">
      <c r="B805" s="21"/>
    </row>
    <row r="806" spans="2:2" ht="15" thickBot="1" x14ac:dyDescent="0.35">
      <c r="B806" s="21"/>
    </row>
    <row r="807" spans="2:2" ht="15" thickBot="1" x14ac:dyDescent="0.35">
      <c r="B807" s="21"/>
    </row>
    <row r="808" spans="2:2" ht="15" thickBot="1" x14ac:dyDescent="0.35">
      <c r="B808" s="21"/>
    </row>
    <row r="809" spans="2:2" ht="15" thickBot="1" x14ac:dyDescent="0.35">
      <c r="B809" s="21"/>
    </row>
    <row r="810" spans="2:2" ht="15" thickBot="1" x14ac:dyDescent="0.35">
      <c r="B810" s="21"/>
    </row>
    <row r="811" spans="2:2" ht="15" thickBot="1" x14ac:dyDescent="0.35">
      <c r="B811" s="21"/>
    </row>
    <row r="812" spans="2:2" ht="15" thickBot="1" x14ac:dyDescent="0.35">
      <c r="B812" s="21"/>
    </row>
    <row r="813" spans="2:2" ht="15" thickBot="1" x14ac:dyDescent="0.35">
      <c r="B813" s="21"/>
    </row>
    <row r="814" spans="2:2" ht="15" thickBot="1" x14ac:dyDescent="0.35">
      <c r="B814" s="21"/>
    </row>
    <row r="815" spans="2:2" ht="15" thickBot="1" x14ac:dyDescent="0.35">
      <c r="B815" s="21"/>
    </row>
    <row r="816" spans="2:2" ht="15" thickBot="1" x14ac:dyDescent="0.35">
      <c r="B816" s="21"/>
    </row>
    <row r="817" spans="2:2" ht="15" thickBot="1" x14ac:dyDescent="0.35">
      <c r="B817" s="21"/>
    </row>
    <row r="818" spans="2:2" ht="15" thickBot="1" x14ac:dyDescent="0.35">
      <c r="B818" s="21"/>
    </row>
    <row r="819" spans="2:2" ht="15" thickBot="1" x14ac:dyDescent="0.35">
      <c r="B819" s="21"/>
    </row>
    <row r="820" spans="2:2" ht="15" thickBot="1" x14ac:dyDescent="0.35">
      <c r="B820" s="21"/>
    </row>
    <row r="821" spans="2:2" ht="15" thickBot="1" x14ac:dyDescent="0.35">
      <c r="B821" s="21"/>
    </row>
    <row r="822" spans="2:2" ht="15" thickBot="1" x14ac:dyDescent="0.35">
      <c r="B822" s="21"/>
    </row>
    <row r="823" spans="2:2" ht="15" thickBot="1" x14ac:dyDescent="0.35">
      <c r="B823" s="21"/>
    </row>
    <row r="824" spans="2:2" ht="15" thickBot="1" x14ac:dyDescent="0.35">
      <c r="B824" s="21"/>
    </row>
    <row r="825" spans="2:2" ht="15" thickBot="1" x14ac:dyDescent="0.35">
      <c r="B825" s="21"/>
    </row>
    <row r="826" spans="2:2" ht="15" thickBot="1" x14ac:dyDescent="0.35">
      <c r="B826" s="21"/>
    </row>
    <row r="827" spans="2:2" ht="15" thickBot="1" x14ac:dyDescent="0.35">
      <c r="B827" s="21"/>
    </row>
    <row r="828" spans="2:2" ht="15" thickBot="1" x14ac:dyDescent="0.35">
      <c r="B828" s="21"/>
    </row>
    <row r="829" spans="2:2" ht="15" thickBot="1" x14ac:dyDescent="0.35">
      <c r="B829" s="21"/>
    </row>
    <row r="830" spans="2:2" ht="15" thickBot="1" x14ac:dyDescent="0.35">
      <c r="B830" s="21"/>
    </row>
    <row r="831" spans="2:2" ht="15" thickBot="1" x14ac:dyDescent="0.35">
      <c r="B831" s="21"/>
    </row>
    <row r="832" spans="2:2" ht="15" thickBot="1" x14ac:dyDescent="0.35">
      <c r="B832" s="21"/>
    </row>
    <row r="833" spans="2:2" ht="15" thickBot="1" x14ac:dyDescent="0.35">
      <c r="B833" s="21"/>
    </row>
    <row r="834" spans="2:2" ht="15" thickBot="1" x14ac:dyDescent="0.35">
      <c r="B834" s="21"/>
    </row>
    <row r="835" spans="2:2" ht="15" thickBot="1" x14ac:dyDescent="0.35">
      <c r="B835" s="21"/>
    </row>
    <row r="836" spans="2:2" ht="15" thickBot="1" x14ac:dyDescent="0.35">
      <c r="B836" s="21"/>
    </row>
    <row r="837" spans="2:2" ht="15" thickBot="1" x14ac:dyDescent="0.35">
      <c r="B837" s="21"/>
    </row>
    <row r="838" spans="2:2" ht="15" thickBot="1" x14ac:dyDescent="0.35">
      <c r="B838" s="21"/>
    </row>
    <row r="839" spans="2:2" ht="15" thickBot="1" x14ac:dyDescent="0.35">
      <c r="B839" s="21"/>
    </row>
    <row r="840" spans="2:2" ht="15" thickBot="1" x14ac:dyDescent="0.35">
      <c r="B840" s="21"/>
    </row>
    <row r="841" spans="2:2" ht="15" thickBot="1" x14ac:dyDescent="0.35">
      <c r="B841" s="21"/>
    </row>
    <row r="842" spans="2:2" ht="15" thickBot="1" x14ac:dyDescent="0.35">
      <c r="B842" s="21"/>
    </row>
    <row r="843" spans="2:2" ht="15" thickBot="1" x14ac:dyDescent="0.35">
      <c r="B843" s="21"/>
    </row>
    <row r="844" spans="2:2" ht="15" thickBot="1" x14ac:dyDescent="0.35">
      <c r="B844" s="21"/>
    </row>
    <row r="845" spans="2:2" ht="15" thickBot="1" x14ac:dyDescent="0.35">
      <c r="B845" s="21"/>
    </row>
    <row r="846" spans="2:2" ht="15" thickBot="1" x14ac:dyDescent="0.35">
      <c r="B846" s="21"/>
    </row>
    <row r="847" spans="2:2" ht="15" thickBot="1" x14ac:dyDescent="0.35">
      <c r="B847" s="21"/>
    </row>
    <row r="848" spans="2:2" ht="15" thickBot="1" x14ac:dyDescent="0.35">
      <c r="B848" s="21"/>
    </row>
    <row r="849" spans="2:2" ht="15" thickBot="1" x14ac:dyDescent="0.35">
      <c r="B849" s="21"/>
    </row>
    <row r="850" spans="2:2" ht="15" thickBot="1" x14ac:dyDescent="0.35">
      <c r="B850" s="21"/>
    </row>
    <row r="851" spans="2:2" ht="15" thickBot="1" x14ac:dyDescent="0.35">
      <c r="B851" s="21"/>
    </row>
    <row r="852" spans="2:2" ht="15" thickBot="1" x14ac:dyDescent="0.35">
      <c r="B852" s="21"/>
    </row>
    <row r="853" spans="2:2" ht="15" thickBot="1" x14ac:dyDescent="0.35">
      <c r="B853" s="21"/>
    </row>
    <row r="854" spans="2:2" ht="15" thickBot="1" x14ac:dyDescent="0.35">
      <c r="B854" s="21"/>
    </row>
    <row r="855" spans="2:2" ht="15" thickBot="1" x14ac:dyDescent="0.35">
      <c r="B855" s="21"/>
    </row>
    <row r="856" spans="2:2" ht="15" thickBot="1" x14ac:dyDescent="0.35">
      <c r="B856" s="21"/>
    </row>
    <row r="857" spans="2:2" ht="15" thickBot="1" x14ac:dyDescent="0.35">
      <c r="B857" s="21"/>
    </row>
    <row r="858" spans="2:2" ht="15" thickBot="1" x14ac:dyDescent="0.35">
      <c r="B858" s="21"/>
    </row>
    <row r="859" spans="2:2" ht="15" thickBot="1" x14ac:dyDescent="0.35">
      <c r="B859" s="21"/>
    </row>
    <row r="860" spans="2:2" ht="15" thickBot="1" x14ac:dyDescent="0.35">
      <c r="B860" s="21"/>
    </row>
    <row r="861" spans="2:2" ht="15" thickBot="1" x14ac:dyDescent="0.35">
      <c r="B861" s="21"/>
    </row>
    <row r="862" spans="2:2" ht="15" thickBot="1" x14ac:dyDescent="0.35">
      <c r="B862" s="21"/>
    </row>
    <row r="863" spans="2:2" ht="15" thickBot="1" x14ac:dyDescent="0.35">
      <c r="B863" s="21"/>
    </row>
    <row r="864" spans="2:2" ht="15" thickBot="1" x14ac:dyDescent="0.35">
      <c r="B864" s="21"/>
    </row>
    <row r="865" spans="2:2" ht="15" thickBot="1" x14ac:dyDescent="0.35">
      <c r="B865" s="21"/>
    </row>
    <row r="866" spans="2:2" ht="15" thickBot="1" x14ac:dyDescent="0.35">
      <c r="B866" s="21"/>
    </row>
    <row r="867" spans="2:2" ht="15" thickBot="1" x14ac:dyDescent="0.35">
      <c r="B867" s="21"/>
    </row>
    <row r="868" spans="2:2" ht="15" thickBot="1" x14ac:dyDescent="0.35">
      <c r="B868" s="21"/>
    </row>
    <row r="869" spans="2:2" ht="15" thickBot="1" x14ac:dyDescent="0.35">
      <c r="B869" s="21"/>
    </row>
    <row r="870" spans="2:2" ht="15" thickBot="1" x14ac:dyDescent="0.35">
      <c r="B870" s="21"/>
    </row>
    <row r="871" spans="2:2" ht="15" thickBot="1" x14ac:dyDescent="0.35">
      <c r="B871" s="21"/>
    </row>
    <row r="872" spans="2:2" ht="15" thickBot="1" x14ac:dyDescent="0.35">
      <c r="B872" s="21"/>
    </row>
    <row r="873" spans="2:2" ht="15" thickBot="1" x14ac:dyDescent="0.35">
      <c r="B873" s="21"/>
    </row>
    <row r="874" spans="2:2" ht="15" thickBot="1" x14ac:dyDescent="0.35">
      <c r="B874" s="21"/>
    </row>
    <row r="875" spans="2:2" ht="15" thickBot="1" x14ac:dyDescent="0.35">
      <c r="B875" s="21"/>
    </row>
    <row r="876" spans="2:2" ht="15" thickBot="1" x14ac:dyDescent="0.35">
      <c r="B876" s="21"/>
    </row>
    <row r="877" spans="2:2" ht="15" thickBot="1" x14ac:dyDescent="0.35">
      <c r="B877" s="21"/>
    </row>
    <row r="878" spans="2:2" ht="15" thickBot="1" x14ac:dyDescent="0.35">
      <c r="B878" s="21"/>
    </row>
    <row r="879" spans="2:2" ht="15" thickBot="1" x14ac:dyDescent="0.35">
      <c r="B879" s="21"/>
    </row>
    <row r="880" spans="2:2" ht="15" thickBot="1" x14ac:dyDescent="0.35">
      <c r="B880" s="21"/>
    </row>
    <row r="881" spans="2:2" ht="15" thickBot="1" x14ac:dyDescent="0.35">
      <c r="B881" s="21"/>
    </row>
    <row r="882" spans="2:2" ht="15" thickBot="1" x14ac:dyDescent="0.35">
      <c r="B882" s="21"/>
    </row>
    <row r="883" spans="2:2" ht="15" thickBot="1" x14ac:dyDescent="0.35">
      <c r="B883" s="21"/>
    </row>
    <row r="884" spans="2:2" ht="15" thickBot="1" x14ac:dyDescent="0.35">
      <c r="B884" s="21"/>
    </row>
    <row r="885" spans="2:2" ht="15" thickBot="1" x14ac:dyDescent="0.35">
      <c r="B885" s="21"/>
    </row>
    <row r="886" spans="2:2" ht="15" thickBot="1" x14ac:dyDescent="0.35">
      <c r="B886" s="21"/>
    </row>
    <row r="887" spans="2:2" ht="15" thickBot="1" x14ac:dyDescent="0.35">
      <c r="B887" s="21"/>
    </row>
    <row r="888" spans="2:2" ht="15" thickBot="1" x14ac:dyDescent="0.35">
      <c r="B888" s="21"/>
    </row>
    <row r="889" spans="2:2" ht="15" thickBot="1" x14ac:dyDescent="0.35">
      <c r="B889" s="21"/>
    </row>
    <row r="890" spans="2:2" ht="15" thickBot="1" x14ac:dyDescent="0.35">
      <c r="B890" s="21"/>
    </row>
    <row r="891" spans="2:2" ht="15" thickBot="1" x14ac:dyDescent="0.35">
      <c r="B891" s="21"/>
    </row>
    <row r="892" spans="2:2" ht="15" thickBot="1" x14ac:dyDescent="0.35">
      <c r="B892" s="21"/>
    </row>
    <row r="893" spans="2:2" ht="15" thickBot="1" x14ac:dyDescent="0.35">
      <c r="B893" s="21"/>
    </row>
    <row r="894" spans="2:2" ht="15" thickBot="1" x14ac:dyDescent="0.35">
      <c r="B894" s="21"/>
    </row>
    <row r="895" spans="2:2" ht="15" thickBot="1" x14ac:dyDescent="0.35">
      <c r="B895" s="21"/>
    </row>
    <row r="896" spans="2:2" ht="15" thickBot="1" x14ac:dyDescent="0.35">
      <c r="B896" s="21"/>
    </row>
    <row r="897" spans="2:2" ht="15" thickBot="1" x14ac:dyDescent="0.35">
      <c r="B897" s="21"/>
    </row>
    <row r="898" spans="2:2" ht="15" thickBot="1" x14ac:dyDescent="0.35">
      <c r="B898" s="21"/>
    </row>
    <row r="899" spans="2:2" ht="15" thickBot="1" x14ac:dyDescent="0.35">
      <c r="B899" s="21"/>
    </row>
    <row r="900" spans="2:2" ht="15" thickBot="1" x14ac:dyDescent="0.35">
      <c r="B900" s="21"/>
    </row>
    <row r="901" spans="2:2" ht="15" thickBot="1" x14ac:dyDescent="0.35">
      <c r="B901" s="21"/>
    </row>
    <row r="902" spans="2:2" ht="15" thickBot="1" x14ac:dyDescent="0.35">
      <c r="B902" s="21"/>
    </row>
    <row r="903" spans="2:2" ht="15" thickBot="1" x14ac:dyDescent="0.35">
      <c r="B903" s="21"/>
    </row>
    <row r="904" spans="2:2" ht="15" thickBot="1" x14ac:dyDescent="0.35">
      <c r="B904" s="21"/>
    </row>
    <row r="905" spans="2:2" ht="15" thickBot="1" x14ac:dyDescent="0.35">
      <c r="B905" s="21"/>
    </row>
    <row r="906" spans="2:2" ht="15" thickBot="1" x14ac:dyDescent="0.35">
      <c r="B906" s="21"/>
    </row>
    <row r="907" spans="2:2" ht="15" thickBot="1" x14ac:dyDescent="0.35">
      <c r="B907" s="21"/>
    </row>
    <row r="908" spans="2:2" ht="15" thickBot="1" x14ac:dyDescent="0.35">
      <c r="B908" s="21"/>
    </row>
    <row r="909" spans="2:2" ht="15" thickBot="1" x14ac:dyDescent="0.35">
      <c r="B909" s="21"/>
    </row>
    <row r="910" spans="2:2" ht="15" thickBot="1" x14ac:dyDescent="0.35">
      <c r="B910" s="21"/>
    </row>
    <row r="911" spans="2:2" ht="15" thickBot="1" x14ac:dyDescent="0.35">
      <c r="B911" s="21"/>
    </row>
    <row r="912" spans="2:2" ht="15" thickBot="1" x14ac:dyDescent="0.35">
      <c r="B912" s="21"/>
    </row>
    <row r="913" spans="2:2" ht="15" thickBot="1" x14ac:dyDescent="0.35">
      <c r="B913" s="21"/>
    </row>
    <row r="914" spans="2:2" ht="15" thickBot="1" x14ac:dyDescent="0.35">
      <c r="B914" s="21"/>
    </row>
    <row r="915" spans="2:2" ht="15" thickBot="1" x14ac:dyDescent="0.35">
      <c r="B915" s="21"/>
    </row>
    <row r="916" spans="2:2" ht="15" thickBot="1" x14ac:dyDescent="0.35">
      <c r="B916" s="21"/>
    </row>
    <row r="917" spans="2:2" ht="15" thickBot="1" x14ac:dyDescent="0.35">
      <c r="B917" s="21"/>
    </row>
    <row r="918" spans="2:2" ht="15" thickBot="1" x14ac:dyDescent="0.35">
      <c r="B918" s="21"/>
    </row>
    <row r="919" spans="2:2" ht="15" thickBot="1" x14ac:dyDescent="0.35">
      <c r="B919" s="21"/>
    </row>
    <row r="920" spans="2:2" ht="15" thickBot="1" x14ac:dyDescent="0.35">
      <c r="B920" s="21"/>
    </row>
    <row r="921" spans="2:2" ht="15" thickBot="1" x14ac:dyDescent="0.35">
      <c r="B921" s="21"/>
    </row>
    <row r="922" spans="2:2" ht="15" thickBot="1" x14ac:dyDescent="0.35">
      <c r="B922" s="21"/>
    </row>
    <row r="923" spans="2:2" ht="15" thickBot="1" x14ac:dyDescent="0.35">
      <c r="B923" s="21"/>
    </row>
    <row r="924" spans="2:2" ht="15" thickBot="1" x14ac:dyDescent="0.35">
      <c r="B924" s="21"/>
    </row>
    <row r="925" spans="2:2" ht="15" thickBot="1" x14ac:dyDescent="0.35">
      <c r="B925" s="21"/>
    </row>
    <row r="926" spans="2:2" ht="15" thickBot="1" x14ac:dyDescent="0.35">
      <c r="B926" s="21"/>
    </row>
    <row r="927" spans="2:2" ht="15" thickBot="1" x14ac:dyDescent="0.35">
      <c r="B927" s="21"/>
    </row>
    <row r="928" spans="2:2" ht="15" thickBot="1" x14ac:dyDescent="0.35">
      <c r="B928" s="21"/>
    </row>
    <row r="929" spans="2:2" ht="15" thickBot="1" x14ac:dyDescent="0.35">
      <c r="B929" s="21"/>
    </row>
    <row r="930" spans="2:2" ht="15" thickBot="1" x14ac:dyDescent="0.35">
      <c r="B930" s="21"/>
    </row>
    <row r="931" spans="2:2" ht="15" thickBot="1" x14ac:dyDescent="0.35">
      <c r="B931" s="21"/>
    </row>
    <row r="932" spans="2:2" ht="15" thickBot="1" x14ac:dyDescent="0.35">
      <c r="B932" s="21"/>
    </row>
    <row r="933" spans="2:2" ht="15" thickBot="1" x14ac:dyDescent="0.35">
      <c r="B933" s="21"/>
    </row>
    <row r="934" spans="2:2" ht="15" thickBot="1" x14ac:dyDescent="0.35">
      <c r="B934" s="21"/>
    </row>
    <row r="935" spans="2:2" ht="15" thickBot="1" x14ac:dyDescent="0.35">
      <c r="B935" s="21"/>
    </row>
    <row r="936" spans="2:2" ht="15" thickBot="1" x14ac:dyDescent="0.35">
      <c r="B936" s="21"/>
    </row>
    <row r="937" spans="2:2" ht="15" thickBot="1" x14ac:dyDescent="0.35">
      <c r="B937" s="21"/>
    </row>
    <row r="938" spans="2:2" ht="15" thickBot="1" x14ac:dyDescent="0.35">
      <c r="B938" s="21"/>
    </row>
    <row r="939" spans="2:2" ht="15" thickBot="1" x14ac:dyDescent="0.35">
      <c r="B939" s="21"/>
    </row>
    <row r="940" spans="2:2" ht="15" thickBot="1" x14ac:dyDescent="0.35">
      <c r="B940" s="21"/>
    </row>
    <row r="941" spans="2:2" ht="15" thickBot="1" x14ac:dyDescent="0.35">
      <c r="B941" s="21"/>
    </row>
    <row r="942" spans="2:2" ht="15" thickBot="1" x14ac:dyDescent="0.35">
      <c r="B942" s="21"/>
    </row>
    <row r="943" spans="2:2" ht="15" thickBot="1" x14ac:dyDescent="0.35">
      <c r="B943" s="21"/>
    </row>
    <row r="944" spans="2:2" ht="15" thickBot="1" x14ac:dyDescent="0.35">
      <c r="B944" s="21"/>
    </row>
    <row r="945" spans="2:2" ht="15" thickBot="1" x14ac:dyDescent="0.35">
      <c r="B945" s="21"/>
    </row>
    <row r="946" spans="2:2" ht="15" thickBot="1" x14ac:dyDescent="0.35">
      <c r="B946" s="21"/>
    </row>
    <row r="947" spans="2:2" ht="15" thickBot="1" x14ac:dyDescent="0.35">
      <c r="B947" s="21"/>
    </row>
    <row r="948" spans="2:2" ht="15" thickBot="1" x14ac:dyDescent="0.35">
      <c r="B948" s="21"/>
    </row>
    <row r="949" spans="2:2" ht="15" thickBot="1" x14ac:dyDescent="0.35">
      <c r="B949" s="21"/>
    </row>
    <row r="950" spans="2:2" ht="15" thickBot="1" x14ac:dyDescent="0.35">
      <c r="B950" s="21"/>
    </row>
    <row r="951" spans="2:2" ht="15" thickBot="1" x14ac:dyDescent="0.35">
      <c r="B951" s="21"/>
    </row>
    <row r="952" spans="2:2" ht="15" thickBot="1" x14ac:dyDescent="0.35">
      <c r="B952" s="21"/>
    </row>
    <row r="953" spans="2:2" ht="15" thickBot="1" x14ac:dyDescent="0.35">
      <c r="B953" s="21"/>
    </row>
    <row r="954" spans="2:2" ht="15" thickBot="1" x14ac:dyDescent="0.35">
      <c r="B954" s="21"/>
    </row>
    <row r="955" spans="2:2" ht="15" thickBot="1" x14ac:dyDescent="0.35">
      <c r="B955" s="21"/>
    </row>
    <row r="956" spans="2:2" ht="15" thickBot="1" x14ac:dyDescent="0.35">
      <c r="B956" s="21"/>
    </row>
    <row r="957" spans="2:2" ht="15" thickBot="1" x14ac:dyDescent="0.35">
      <c r="B957" s="21"/>
    </row>
    <row r="958" spans="2:2" ht="15" thickBot="1" x14ac:dyDescent="0.35">
      <c r="B958" s="21"/>
    </row>
    <row r="959" spans="2:2" ht="15" thickBot="1" x14ac:dyDescent="0.35">
      <c r="B959" s="21"/>
    </row>
    <row r="960" spans="2:2" ht="15" thickBot="1" x14ac:dyDescent="0.35">
      <c r="B960" s="21"/>
    </row>
    <row r="961" spans="2:2" ht="15" thickBot="1" x14ac:dyDescent="0.35">
      <c r="B961" s="21"/>
    </row>
    <row r="962" spans="2:2" ht="15" thickBot="1" x14ac:dyDescent="0.35">
      <c r="B962" s="21"/>
    </row>
    <row r="963" spans="2:2" ht="15" thickBot="1" x14ac:dyDescent="0.35">
      <c r="B963" s="21"/>
    </row>
    <row r="964" spans="2:2" ht="15" thickBot="1" x14ac:dyDescent="0.35">
      <c r="B964" s="21"/>
    </row>
    <row r="965" spans="2:2" ht="15" thickBot="1" x14ac:dyDescent="0.35">
      <c r="B965" s="21"/>
    </row>
    <row r="966" spans="2:2" ht="15" thickBot="1" x14ac:dyDescent="0.35">
      <c r="B966" s="21"/>
    </row>
    <row r="967" spans="2:2" ht="15" thickBot="1" x14ac:dyDescent="0.35">
      <c r="B967" s="21"/>
    </row>
    <row r="968" spans="2:2" ht="15" thickBot="1" x14ac:dyDescent="0.35">
      <c r="B968" s="21"/>
    </row>
    <row r="969" spans="2:2" ht="15" thickBot="1" x14ac:dyDescent="0.35">
      <c r="B969" s="21"/>
    </row>
    <row r="970" spans="2:2" ht="15" thickBot="1" x14ac:dyDescent="0.35">
      <c r="B970" s="21"/>
    </row>
    <row r="971" spans="2:2" ht="15" thickBot="1" x14ac:dyDescent="0.35">
      <c r="B971" s="21"/>
    </row>
    <row r="972" spans="2:2" ht="15" thickBot="1" x14ac:dyDescent="0.35">
      <c r="B972" s="21"/>
    </row>
    <row r="973" spans="2:2" ht="15" thickBot="1" x14ac:dyDescent="0.35">
      <c r="B973" s="21"/>
    </row>
    <row r="974" spans="2:2" ht="15" thickBot="1" x14ac:dyDescent="0.35">
      <c r="B974" s="21"/>
    </row>
    <row r="975" spans="2:2" ht="15" thickBot="1" x14ac:dyDescent="0.35">
      <c r="B975" s="21"/>
    </row>
    <row r="976" spans="2:2" ht="15" thickBot="1" x14ac:dyDescent="0.35">
      <c r="B976" s="21"/>
    </row>
    <row r="977" spans="2:2" ht="15" thickBot="1" x14ac:dyDescent="0.35">
      <c r="B977" s="21"/>
    </row>
    <row r="978" spans="2:2" ht="15" thickBot="1" x14ac:dyDescent="0.35">
      <c r="B978" s="21"/>
    </row>
    <row r="979" spans="2:2" ht="15" thickBot="1" x14ac:dyDescent="0.35">
      <c r="B979" s="21"/>
    </row>
    <row r="980" spans="2:2" ht="15" thickBot="1" x14ac:dyDescent="0.35">
      <c r="B980" s="21"/>
    </row>
    <row r="981" spans="2:2" ht="15" thickBot="1" x14ac:dyDescent="0.35">
      <c r="B981" s="21"/>
    </row>
    <row r="982" spans="2:2" ht="15" thickBot="1" x14ac:dyDescent="0.35">
      <c r="B982" s="21"/>
    </row>
    <row r="983" spans="2:2" ht="15" thickBot="1" x14ac:dyDescent="0.35">
      <c r="B983" s="21"/>
    </row>
    <row r="984" spans="2:2" ht="15" thickBot="1" x14ac:dyDescent="0.35">
      <c r="B984" s="21"/>
    </row>
    <row r="985" spans="2:2" ht="15" thickBot="1" x14ac:dyDescent="0.35">
      <c r="B985" s="21"/>
    </row>
    <row r="986" spans="2:2" ht="15" thickBot="1" x14ac:dyDescent="0.35">
      <c r="B986" s="21"/>
    </row>
    <row r="987" spans="2:2" ht="15" thickBot="1" x14ac:dyDescent="0.35">
      <c r="B987" s="21"/>
    </row>
    <row r="988" spans="2:2" ht="15" thickBot="1" x14ac:dyDescent="0.35">
      <c r="B988" s="21"/>
    </row>
    <row r="989" spans="2:2" ht="15" thickBot="1" x14ac:dyDescent="0.35">
      <c r="B989" s="21"/>
    </row>
    <row r="990" spans="2:2" ht="15" thickBot="1" x14ac:dyDescent="0.35">
      <c r="B990" s="21"/>
    </row>
    <row r="991" spans="2:2" ht="15" thickBot="1" x14ac:dyDescent="0.35">
      <c r="B991" s="21"/>
    </row>
    <row r="992" spans="2:2" ht="15" thickBot="1" x14ac:dyDescent="0.35">
      <c r="B992" s="21"/>
    </row>
    <row r="993" spans="2:2" ht="15" thickBot="1" x14ac:dyDescent="0.35">
      <c r="B993" s="21"/>
    </row>
    <row r="994" spans="2:2" ht="15" thickBot="1" x14ac:dyDescent="0.35">
      <c r="B994" s="21"/>
    </row>
    <row r="995" spans="2:2" ht="15" thickBot="1" x14ac:dyDescent="0.35">
      <c r="B995" s="21"/>
    </row>
    <row r="996" spans="2:2" ht="15" thickBot="1" x14ac:dyDescent="0.35">
      <c r="B996" s="21"/>
    </row>
    <row r="997" spans="2:2" ht="15" thickBot="1" x14ac:dyDescent="0.35">
      <c r="B997" s="21"/>
    </row>
    <row r="998" spans="2:2" ht="15" thickBot="1" x14ac:dyDescent="0.35">
      <c r="B998" s="21"/>
    </row>
    <row r="999" spans="2:2" ht="15" thickBot="1" x14ac:dyDescent="0.35">
      <c r="B999" s="21"/>
    </row>
    <row r="1000" spans="2:2" ht="15" thickBot="1" x14ac:dyDescent="0.35">
      <c r="B1000" s="21"/>
    </row>
    <row r="1001" spans="2:2" ht="15" thickBot="1" x14ac:dyDescent="0.35">
      <c r="B1001" s="21"/>
    </row>
    <row r="1002" spans="2:2" ht="15" thickBot="1" x14ac:dyDescent="0.35">
      <c r="B1002" s="21"/>
    </row>
    <row r="1003" spans="2:2" ht="15" thickBot="1" x14ac:dyDescent="0.35">
      <c r="B1003" s="21"/>
    </row>
    <row r="1004" spans="2:2" ht="15" thickBot="1" x14ac:dyDescent="0.35">
      <c r="B1004" s="21"/>
    </row>
    <row r="1005" spans="2:2" ht="15" thickBot="1" x14ac:dyDescent="0.35">
      <c r="B1005" s="21"/>
    </row>
    <row r="1006" spans="2:2" ht="15" thickBot="1" x14ac:dyDescent="0.35">
      <c r="B1006" s="21"/>
    </row>
    <row r="1007" spans="2:2" ht="15" thickBot="1" x14ac:dyDescent="0.35">
      <c r="B1007" s="21"/>
    </row>
    <row r="1008" spans="2:2" ht="15" thickBot="1" x14ac:dyDescent="0.35">
      <c r="B1008" s="21"/>
    </row>
    <row r="1009" spans="2:2" ht="15" thickBot="1" x14ac:dyDescent="0.35">
      <c r="B1009" s="21"/>
    </row>
    <row r="1010" spans="2:2" ht="15" thickBot="1" x14ac:dyDescent="0.35">
      <c r="B1010" s="21"/>
    </row>
    <row r="1011" spans="2:2" ht="15" thickBot="1" x14ac:dyDescent="0.35">
      <c r="B1011" s="21"/>
    </row>
    <row r="1012" spans="2:2" ht="15" thickBot="1" x14ac:dyDescent="0.35">
      <c r="B1012" s="21"/>
    </row>
    <row r="1013" spans="2:2" ht="15" thickBot="1" x14ac:dyDescent="0.35">
      <c r="B1013" s="21"/>
    </row>
    <row r="1014" spans="2:2" ht="15" thickBot="1" x14ac:dyDescent="0.35">
      <c r="B1014" s="21"/>
    </row>
    <row r="1015" spans="2:2" ht="15" thickBot="1" x14ac:dyDescent="0.35">
      <c r="B1015" s="21"/>
    </row>
    <row r="1016" spans="2:2" ht="15" thickBot="1" x14ac:dyDescent="0.35">
      <c r="B1016" s="21"/>
    </row>
    <row r="1017" spans="2:2" ht="15" thickBot="1" x14ac:dyDescent="0.35">
      <c r="B1017" s="21"/>
    </row>
    <row r="1018" spans="2:2" ht="15" thickBot="1" x14ac:dyDescent="0.35">
      <c r="B1018" s="21"/>
    </row>
    <row r="1019" spans="2:2" ht="15" thickBot="1" x14ac:dyDescent="0.35">
      <c r="B1019" s="21"/>
    </row>
    <row r="1020" spans="2:2" ht="15" thickBot="1" x14ac:dyDescent="0.35">
      <c r="B1020" s="21"/>
    </row>
    <row r="1021" spans="2:2" ht="15" thickBot="1" x14ac:dyDescent="0.35">
      <c r="B1021" s="21"/>
    </row>
    <row r="1022" spans="2:2" ht="15" thickBot="1" x14ac:dyDescent="0.35">
      <c r="B1022" s="21"/>
    </row>
    <row r="1023" spans="2:2" ht="15" thickBot="1" x14ac:dyDescent="0.35">
      <c r="B1023" s="21"/>
    </row>
    <row r="1024" spans="2:2" ht="15" thickBot="1" x14ac:dyDescent="0.35">
      <c r="B1024" s="21"/>
    </row>
    <row r="1025" spans="2:2" ht="15" thickBot="1" x14ac:dyDescent="0.35">
      <c r="B1025" s="21"/>
    </row>
    <row r="1026" spans="2:2" ht="15" thickBot="1" x14ac:dyDescent="0.35">
      <c r="B1026" s="21"/>
    </row>
    <row r="1027" spans="2:2" ht="15" thickBot="1" x14ac:dyDescent="0.35">
      <c r="B1027" s="21"/>
    </row>
    <row r="1028" spans="2:2" ht="15" thickBot="1" x14ac:dyDescent="0.35">
      <c r="B1028" s="21"/>
    </row>
    <row r="1029" spans="2:2" ht="15" thickBot="1" x14ac:dyDescent="0.35">
      <c r="B1029" s="21"/>
    </row>
    <row r="1030" spans="2:2" ht="15" thickBot="1" x14ac:dyDescent="0.35">
      <c r="B1030" s="21"/>
    </row>
    <row r="1031" spans="2:2" ht="15" thickBot="1" x14ac:dyDescent="0.35">
      <c r="B1031" s="21"/>
    </row>
    <row r="1032" spans="2:2" ht="15" thickBot="1" x14ac:dyDescent="0.35">
      <c r="B1032" s="21"/>
    </row>
    <row r="1033" spans="2:2" ht="15" thickBot="1" x14ac:dyDescent="0.35">
      <c r="B1033" s="21"/>
    </row>
    <row r="1034" spans="2:2" ht="15" thickBot="1" x14ac:dyDescent="0.35">
      <c r="B1034" s="21"/>
    </row>
    <row r="1035" spans="2:2" ht="15" thickBot="1" x14ac:dyDescent="0.35">
      <c r="B1035" s="21"/>
    </row>
    <row r="1036" spans="2:2" ht="15" thickBot="1" x14ac:dyDescent="0.35">
      <c r="B1036" s="21"/>
    </row>
    <row r="1037" spans="2:2" ht="15" thickBot="1" x14ac:dyDescent="0.35">
      <c r="B1037" s="21"/>
    </row>
    <row r="1038" spans="2:2" ht="15" thickBot="1" x14ac:dyDescent="0.35">
      <c r="B1038" s="21"/>
    </row>
    <row r="1039" spans="2:2" ht="15" thickBot="1" x14ac:dyDescent="0.35">
      <c r="B1039" s="21"/>
    </row>
    <row r="1040" spans="2:2" ht="15" thickBot="1" x14ac:dyDescent="0.35">
      <c r="B1040" s="21"/>
    </row>
    <row r="1041" spans="2:2" ht="15" thickBot="1" x14ac:dyDescent="0.35">
      <c r="B1041" s="21"/>
    </row>
    <row r="1042" spans="2:2" ht="15" thickBot="1" x14ac:dyDescent="0.35">
      <c r="B1042" s="21"/>
    </row>
    <row r="1043" spans="2:2" ht="15" thickBot="1" x14ac:dyDescent="0.35">
      <c r="B1043" s="21"/>
    </row>
    <row r="1044" spans="2:2" ht="15" thickBot="1" x14ac:dyDescent="0.35">
      <c r="B1044" s="21"/>
    </row>
    <row r="1045" spans="2:2" ht="15" thickBot="1" x14ac:dyDescent="0.35">
      <c r="B1045" s="21"/>
    </row>
    <row r="1046" spans="2:2" ht="15" thickBot="1" x14ac:dyDescent="0.35">
      <c r="B1046" s="21"/>
    </row>
    <row r="1047" spans="2:2" ht="15" thickBot="1" x14ac:dyDescent="0.35">
      <c r="B1047" s="21"/>
    </row>
    <row r="1048" spans="2:2" ht="15" thickBot="1" x14ac:dyDescent="0.35">
      <c r="B1048" s="21"/>
    </row>
    <row r="1049" spans="2:2" ht="15" thickBot="1" x14ac:dyDescent="0.35">
      <c r="B1049" s="21"/>
    </row>
    <row r="1050" spans="2:2" ht="15" thickBot="1" x14ac:dyDescent="0.35">
      <c r="B1050" s="21"/>
    </row>
    <row r="1051" spans="2:2" ht="15" thickBot="1" x14ac:dyDescent="0.35">
      <c r="B1051" s="21"/>
    </row>
    <row r="1052" spans="2:2" ht="15" thickBot="1" x14ac:dyDescent="0.35">
      <c r="B1052" s="21"/>
    </row>
    <row r="1053" spans="2:2" ht="15" thickBot="1" x14ac:dyDescent="0.35">
      <c r="B1053" s="21"/>
    </row>
    <row r="1054" spans="2:2" ht="15" thickBot="1" x14ac:dyDescent="0.35">
      <c r="B1054" s="21"/>
    </row>
    <row r="1055" spans="2:2" ht="15" thickBot="1" x14ac:dyDescent="0.35">
      <c r="B1055" s="21"/>
    </row>
    <row r="1056" spans="2:2" ht="15" thickBot="1" x14ac:dyDescent="0.35">
      <c r="B1056" s="21"/>
    </row>
    <row r="1057" spans="2:2" ht="15" thickBot="1" x14ac:dyDescent="0.35">
      <c r="B1057" s="21"/>
    </row>
    <row r="1058" spans="2:2" ht="15" thickBot="1" x14ac:dyDescent="0.35">
      <c r="B1058" s="21"/>
    </row>
    <row r="1059" spans="2:2" ht="15" thickBot="1" x14ac:dyDescent="0.35">
      <c r="B1059" s="21"/>
    </row>
    <row r="1060" spans="2:2" ht="15" thickBot="1" x14ac:dyDescent="0.35">
      <c r="B1060" s="21"/>
    </row>
    <row r="1061" spans="2:2" ht="15" thickBot="1" x14ac:dyDescent="0.35">
      <c r="B1061" s="21"/>
    </row>
    <row r="1062" spans="2:2" ht="15" thickBot="1" x14ac:dyDescent="0.35">
      <c r="B1062" s="21"/>
    </row>
    <row r="1063" spans="2:2" ht="15" thickBot="1" x14ac:dyDescent="0.35">
      <c r="B1063" s="21"/>
    </row>
    <row r="1064" spans="2:2" ht="15" thickBot="1" x14ac:dyDescent="0.35">
      <c r="B1064" s="21"/>
    </row>
    <row r="1065" spans="2:2" ht="15" thickBot="1" x14ac:dyDescent="0.35">
      <c r="B1065" s="21"/>
    </row>
    <row r="1066" spans="2:2" ht="15" thickBot="1" x14ac:dyDescent="0.35">
      <c r="B1066" s="21"/>
    </row>
    <row r="1067" spans="2:2" ht="15" thickBot="1" x14ac:dyDescent="0.35">
      <c r="B1067" s="21"/>
    </row>
    <row r="1068" spans="2:2" ht="15" thickBot="1" x14ac:dyDescent="0.35">
      <c r="B1068" s="21"/>
    </row>
    <row r="1069" spans="2:2" ht="15" thickBot="1" x14ac:dyDescent="0.35">
      <c r="B1069" s="21"/>
    </row>
    <row r="1070" spans="2:2" ht="15" thickBot="1" x14ac:dyDescent="0.35">
      <c r="B1070" s="21"/>
    </row>
    <row r="1071" spans="2:2" ht="15" thickBot="1" x14ac:dyDescent="0.35">
      <c r="B1071" s="21"/>
    </row>
    <row r="1072" spans="2:2" ht="15" thickBot="1" x14ac:dyDescent="0.35">
      <c r="B1072" s="21"/>
    </row>
    <row r="1073" spans="2:2" ht="15" thickBot="1" x14ac:dyDescent="0.35">
      <c r="B1073" s="21"/>
    </row>
    <row r="1074" spans="2:2" ht="15" thickBot="1" x14ac:dyDescent="0.35">
      <c r="B1074" s="21"/>
    </row>
    <row r="1075" spans="2:2" ht="15" thickBot="1" x14ac:dyDescent="0.35">
      <c r="B1075" s="21"/>
    </row>
    <row r="1076" spans="2:2" ht="15" thickBot="1" x14ac:dyDescent="0.35">
      <c r="B1076" s="21"/>
    </row>
    <row r="1077" spans="2:2" ht="15" thickBot="1" x14ac:dyDescent="0.35">
      <c r="B1077" s="21"/>
    </row>
    <row r="1078" spans="2:2" ht="15" thickBot="1" x14ac:dyDescent="0.35">
      <c r="B1078" s="21"/>
    </row>
    <row r="1079" spans="2:2" ht="15" thickBot="1" x14ac:dyDescent="0.35">
      <c r="B1079" s="21"/>
    </row>
    <row r="1080" spans="2:2" ht="15" thickBot="1" x14ac:dyDescent="0.35">
      <c r="B1080" s="21"/>
    </row>
    <row r="1081" spans="2:2" ht="15" thickBot="1" x14ac:dyDescent="0.35">
      <c r="B1081" s="21"/>
    </row>
    <row r="1082" spans="2:2" ht="15" thickBot="1" x14ac:dyDescent="0.35">
      <c r="B1082" s="21"/>
    </row>
    <row r="1083" spans="2:2" ht="15" thickBot="1" x14ac:dyDescent="0.35">
      <c r="B1083" s="21"/>
    </row>
    <row r="1084" spans="2:2" ht="15" thickBot="1" x14ac:dyDescent="0.35">
      <c r="B1084" s="21"/>
    </row>
    <row r="1085" spans="2:2" ht="15" thickBot="1" x14ac:dyDescent="0.35">
      <c r="B1085" s="21"/>
    </row>
    <row r="1086" spans="2:2" ht="15" thickBot="1" x14ac:dyDescent="0.35">
      <c r="B1086" s="21"/>
    </row>
    <row r="1087" spans="2:2" ht="15" thickBot="1" x14ac:dyDescent="0.35">
      <c r="B1087" s="21"/>
    </row>
    <row r="1088" spans="2:2" ht="15" thickBot="1" x14ac:dyDescent="0.35">
      <c r="B1088" s="21"/>
    </row>
    <row r="1089" spans="2:2" ht="15" thickBot="1" x14ac:dyDescent="0.35">
      <c r="B1089" s="21"/>
    </row>
    <row r="1090" spans="2:2" ht="15" thickBot="1" x14ac:dyDescent="0.35">
      <c r="B1090" s="21"/>
    </row>
    <row r="1091" spans="2:2" ht="15" thickBot="1" x14ac:dyDescent="0.35">
      <c r="B1091" s="21"/>
    </row>
    <row r="1092" spans="2:2" ht="15" thickBot="1" x14ac:dyDescent="0.35">
      <c r="B1092" s="21"/>
    </row>
    <row r="1093" spans="2:2" ht="15" thickBot="1" x14ac:dyDescent="0.35">
      <c r="B1093" s="21"/>
    </row>
    <row r="1094" spans="2:2" ht="15" thickBot="1" x14ac:dyDescent="0.35">
      <c r="B1094" s="21"/>
    </row>
    <row r="1095" spans="2:2" ht="15" thickBot="1" x14ac:dyDescent="0.35">
      <c r="B1095" s="21"/>
    </row>
    <row r="1096" spans="2:2" ht="15" thickBot="1" x14ac:dyDescent="0.35">
      <c r="B1096" s="21"/>
    </row>
    <row r="1097" spans="2:2" ht="15" thickBot="1" x14ac:dyDescent="0.35">
      <c r="B1097" s="21"/>
    </row>
    <row r="1098" spans="2:2" ht="15" thickBot="1" x14ac:dyDescent="0.35">
      <c r="B1098" s="21"/>
    </row>
    <row r="1099" spans="2:2" ht="15" thickBot="1" x14ac:dyDescent="0.35">
      <c r="B1099" s="21"/>
    </row>
    <row r="1100" spans="2:2" ht="15" thickBot="1" x14ac:dyDescent="0.35">
      <c r="B1100" s="21"/>
    </row>
    <row r="1101" spans="2:2" ht="15" thickBot="1" x14ac:dyDescent="0.35">
      <c r="B1101" s="21"/>
    </row>
    <row r="1102" spans="2:2" ht="15" thickBot="1" x14ac:dyDescent="0.35">
      <c r="B1102" s="21"/>
    </row>
    <row r="1103" spans="2:2" ht="15" thickBot="1" x14ac:dyDescent="0.35">
      <c r="B1103" s="21"/>
    </row>
    <row r="1104" spans="2:2" ht="15" thickBot="1" x14ac:dyDescent="0.35">
      <c r="B1104" s="21"/>
    </row>
    <row r="1105" spans="2:2" ht="15" thickBot="1" x14ac:dyDescent="0.35">
      <c r="B1105" s="21"/>
    </row>
    <row r="1106" spans="2:2" ht="15" thickBot="1" x14ac:dyDescent="0.35">
      <c r="B1106" s="21"/>
    </row>
    <row r="1107" spans="2:2" ht="15" thickBot="1" x14ac:dyDescent="0.35">
      <c r="B1107" s="21"/>
    </row>
    <row r="1108" spans="2:2" ht="15" thickBot="1" x14ac:dyDescent="0.35">
      <c r="B1108" s="21"/>
    </row>
    <row r="1109" spans="2:2" ht="15" thickBot="1" x14ac:dyDescent="0.35">
      <c r="B1109" s="21"/>
    </row>
    <row r="1110" spans="2:2" ht="15" thickBot="1" x14ac:dyDescent="0.35">
      <c r="B1110" s="21"/>
    </row>
    <row r="1111" spans="2:2" ht="15" thickBot="1" x14ac:dyDescent="0.35">
      <c r="B1111" s="21"/>
    </row>
    <row r="1112" spans="2:2" ht="15" thickBot="1" x14ac:dyDescent="0.35">
      <c r="B1112" s="21"/>
    </row>
    <row r="1113" spans="2:2" ht="15" thickBot="1" x14ac:dyDescent="0.35">
      <c r="B1113" s="21"/>
    </row>
    <row r="1114" spans="2:2" ht="15" thickBot="1" x14ac:dyDescent="0.35">
      <c r="B1114" s="21"/>
    </row>
    <row r="1115" spans="2:2" ht="15" thickBot="1" x14ac:dyDescent="0.35">
      <c r="B1115" s="21"/>
    </row>
    <row r="1116" spans="2:2" ht="15" thickBot="1" x14ac:dyDescent="0.35">
      <c r="B1116" s="21"/>
    </row>
    <row r="1117" spans="2:2" ht="15" thickBot="1" x14ac:dyDescent="0.35">
      <c r="B1117" s="21"/>
    </row>
    <row r="1118" spans="2:2" ht="15" thickBot="1" x14ac:dyDescent="0.35">
      <c r="B1118" s="21"/>
    </row>
    <row r="1119" spans="2:2" ht="15" thickBot="1" x14ac:dyDescent="0.35">
      <c r="B1119" s="21"/>
    </row>
    <row r="1120" spans="2:2" ht="15" thickBot="1" x14ac:dyDescent="0.35">
      <c r="B1120" s="21"/>
    </row>
    <row r="1121" spans="2:2" ht="15" thickBot="1" x14ac:dyDescent="0.35">
      <c r="B1121" s="21"/>
    </row>
    <row r="1122" spans="2:2" ht="15" thickBot="1" x14ac:dyDescent="0.35">
      <c r="B1122" s="21"/>
    </row>
    <row r="1123" spans="2:2" ht="15" thickBot="1" x14ac:dyDescent="0.35">
      <c r="B1123" s="21"/>
    </row>
    <row r="1124" spans="2:2" ht="15" thickBot="1" x14ac:dyDescent="0.35">
      <c r="B1124" s="21"/>
    </row>
    <row r="1125" spans="2:2" ht="15" thickBot="1" x14ac:dyDescent="0.35">
      <c r="B1125" s="21"/>
    </row>
    <row r="1126" spans="2:2" ht="15" thickBot="1" x14ac:dyDescent="0.35">
      <c r="B1126" s="21"/>
    </row>
    <row r="1127" spans="2:2" ht="15" thickBot="1" x14ac:dyDescent="0.35">
      <c r="B1127" s="21"/>
    </row>
    <row r="1128" spans="2:2" ht="15" thickBot="1" x14ac:dyDescent="0.35">
      <c r="B1128" s="21"/>
    </row>
    <row r="1129" spans="2:2" ht="15" thickBot="1" x14ac:dyDescent="0.35">
      <c r="B1129" s="21"/>
    </row>
    <row r="1130" spans="2:2" ht="15" thickBot="1" x14ac:dyDescent="0.35">
      <c r="B1130" s="21"/>
    </row>
    <row r="1131" spans="2:2" ht="15" thickBot="1" x14ac:dyDescent="0.35">
      <c r="B1131" s="21"/>
    </row>
    <row r="1132" spans="2:2" ht="15" thickBot="1" x14ac:dyDescent="0.35">
      <c r="B1132" s="21"/>
    </row>
    <row r="1133" spans="2:2" ht="15" thickBot="1" x14ac:dyDescent="0.35">
      <c r="B1133" s="21"/>
    </row>
    <row r="1134" spans="2:2" ht="15" thickBot="1" x14ac:dyDescent="0.35">
      <c r="B1134" s="21"/>
    </row>
    <row r="1135" spans="2:2" ht="15" thickBot="1" x14ac:dyDescent="0.35">
      <c r="B1135" s="21"/>
    </row>
    <row r="1136" spans="2:2" ht="15" thickBot="1" x14ac:dyDescent="0.35">
      <c r="B1136" s="21"/>
    </row>
    <row r="1137" spans="2:2" ht="15" thickBot="1" x14ac:dyDescent="0.35">
      <c r="B1137" s="21"/>
    </row>
    <row r="1138" spans="2:2" ht="15" thickBot="1" x14ac:dyDescent="0.35">
      <c r="B1138" s="21"/>
    </row>
    <row r="1139" spans="2:2" ht="15" thickBot="1" x14ac:dyDescent="0.35">
      <c r="B1139" s="21"/>
    </row>
    <row r="1140" spans="2:2" ht="15" thickBot="1" x14ac:dyDescent="0.35">
      <c r="B1140" s="21"/>
    </row>
    <row r="1141" spans="2:2" ht="15" thickBot="1" x14ac:dyDescent="0.35">
      <c r="B1141" s="21"/>
    </row>
    <row r="1142" spans="2:2" ht="15" thickBot="1" x14ac:dyDescent="0.35">
      <c r="B1142" s="21"/>
    </row>
    <row r="1143" spans="2:2" ht="15" thickBot="1" x14ac:dyDescent="0.35">
      <c r="B1143" s="21"/>
    </row>
    <row r="1144" spans="2:2" ht="15" thickBot="1" x14ac:dyDescent="0.35">
      <c r="B1144" s="21"/>
    </row>
    <row r="1145" spans="2:2" ht="15" thickBot="1" x14ac:dyDescent="0.35">
      <c r="B1145" s="21"/>
    </row>
    <row r="1146" spans="2:2" ht="15" thickBot="1" x14ac:dyDescent="0.35">
      <c r="B1146" s="21"/>
    </row>
    <row r="1147" spans="2:2" ht="15" thickBot="1" x14ac:dyDescent="0.35">
      <c r="B1147" s="21"/>
    </row>
    <row r="1148" spans="2:2" ht="15" thickBot="1" x14ac:dyDescent="0.35">
      <c r="B1148" s="21"/>
    </row>
    <row r="1149" spans="2:2" ht="15" thickBot="1" x14ac:dyDescent="0.35">
      <c r="B1149" s="21"/>
    </row>
    <row r="1150" spans="2:2" ht="15" thickBot="1" x14ac:dyDescent="0.35">
      <c r="B1150" s="21"/>
    </row>
    <row r="1151" spans="2:2" ht="15" thickBot="1" x14ac:dyDescent="0.35">
      <c r="B1151" s="21"/>
    </row>
    <row r="1152" spans="2:2" ht="15" thickBot="1" x14ac:dyDescent="0.35">
      <c r="B1152" s="21"/>
    </row>
    <row r="1153" spans="2:2" ht="15" thickBot="1" x14ac:dyDescent="0.35">
      <c r="B1153" s="21"/>
    </row>
    <row r="1154" spans="2:2" ht="15" thickBot="1" x14ac:dyDescent="0.35">
      <c r="B1154" s="21"/>
    </row>
    <row r="1155" spans="2:2" ht="15" thickBot="1" x14ac:dyDescent="0.35">
      <c r="B1155" s="21"/>
    </row>
    <row r="1156" spans="2:2" ht="15" thickBot="1" x14ac:dyDescent="0.35">
      <c r="B1156" s="21"/>
    </row>
    <row r="1157" spans="2:2" ht="15" thickBot="1" x14ac:dyDescent="0.35">
      <c r="B1157" s="21"/>
    </row>
    <row r="1158" spans="2:2" ht="15" thickBot="1" x14ac:dyDescent="0.35">
      <c r="B1158" s="21"/>
    </row>
    <row r="1159" spans="2:2" ht="15" thickBot="1" x14ac:dyDescent="0.35">
      <c r="B1159" s="21"/>
    </row>
    <row r="1160" spans="2:2" ht="15" thickBot="1" x14ac:dyDescent="0.35">
      <c r="B1160" s="21"/>
    </row>
    <row r="1161" spans="2:2" ht="15" thickBot="1" x14ac:dyDescent="0.35">
      <c r="B1161" s="21"/>
    </row>
    <row r="1162" spans="2:2" ht="15" thickBot="1" x14ac:dyDescent="0.35">
      <c r="B1162" s="21"/>
    </row>
    <row r="1163" spans="2:2" ht="15" thickBot="1" x14ac:dyDescent="0.35">
      <c r="B1163" s="21"/>
    </row>
    <row r="1164" spans="2:2" ht="15" thickBot="1" x14ac:dyDescent="0.35">
      <c r="B1164" s="21"/>
    </row>
    <row r="1165" spans="2:2" ht="15" thickBot="1" x14ac:dyDescent="0.35">
      <c r="B1165" s="21"/>
    </row>
    <row r="1166" spans="2:2" ht="15" thickBot="1" x14ac:dyDescent="0.35">
      <c r="B1166" s="21"/>
    </row>
    <row r="1167" spans="2:2" ht="15" thickBot="1" x14ac:dyDescent="0.35">
      <c r="B1167" s="21"/>
    </row>
    <row r="1168" spans="2:2" ht="15" thickBot="1" x14ac:dyDescent="0.35">
      <c r="B1168" s="21"/>
    </row>
    <row r="1169" spans="2:2" ht="15" thickBot="1" x14ac:dyDescent="0.35">
      <c r="B1169" s="21"/>
    </row>
    <row r="1170" spans="2:2" ht="15" thickBot="1" x14ac:dyDescent="0.35">
      <c r="B1170" s="21"/>
    </row>
    <row r="1171" spans="2:2" ht="15" thickBot="1" x14ac:dyDescent="0.35">
      <c r="B1171" s="21"/>
    </row>
    <row r="1172" spans="2:2" ht="15" thickBot="1" x14ac:dyDescent="0.35">
      <c r="B1172" s="21"/>
    </row>
    <row r="1173" spans="2:2" ht="15" thickBot="1" x14ac:dyDescent="0.35">
      <c r="B1173" s="21"/>
    </row>
    <row r="1174" spans="2:2" ht="15" thickBot="1" x14ac:dyDescent="0.35">
      <c r="B1174" s="21"/>
    </row>
    <row r="1175" spans="2:2" ht="15" thickBot="1" x14ac:dyDescent="0.35">
      <c r="B1175" s="21"/>
    </row>
    <row r="1176" spans="2:2" ht="15" thickBot="1" x14ac:dyDescent="0.35">
      <c r="B1176" s="21"/>
    </row>
    <row r="1177" spans="2:2" ht="15" thickBot="1" x14ac:dyDescent="0.35">
      <c r="B1177" s="21"/>
    </row>
    <row r="1178" spans="2:2" ht="15" thickBot="1" x14ac:dyDescent="0.35">
      <c r="B1178" s="21"/>
    </row>
    <row r="1179" spans="2:2" ht="15" thickBot="1" x14ac:dyDescent="0.35">
      <c r="B1179" s="21"/>
    </row>
    <row r="1180" spans="2:2" ht="15" thickBot="1" x14ac:dyDescent="0.35">
      <c r="B1180" s="21"/>
    </row>
    <row r="1181" spans="2:2" ht="15" thickBot="1" x14ac:dyDescent="0.35">
      <c r="B1181" s="21"/>
    </row>
    <row r="1182" spans="2:2" ht="15" thickBot="1" x14ac:dyDescent="0.35">
      <c r="B1182" s="21"/>
    </row>
    <row r="1183" spans="2:2" ht="15" thickBot="1" x14ac:dyDescent="0.35">
      <c r="B1183" s="21"/>
    </row>
    <row r="1184" spans="2:2" ht="15" thickBot="1" x14ac:dyDescent="0.35">
      <c r="B1184" s="21"/>
    </row>
    <row r="1185" spans="2:2" ht="15" thickBot="1" x14ac:dyDescent="0.35">
      <c r="B1185" s="21"/>
    </row>
    <row r="1186" spans="2:2" ht="15" thickBot="1" x14ac:dyDescent="0.35">
      <c r="B1186" s="21"/>
    </row>
    <row r="1187" spans="2:2" ht="15" thickBot="1" x14ac:dyDescent="0.35">
      <c r="B1187" s="21"/>
    </row>
    <row r="1188" spans="2:2" ht="15" thickBot="1" x14ac:dyDescent="0.35">
      <c r="B1188" s="21"/>
    </row>
    <row r="1189" spans="2:2" ht="15" thickBot="1" x14ac:dyDescent="0.35">
      <c r="B1189" s="21"/>
    </row>
    <row r="1190" spans="2:2" ht="15" thickBot="1" x14ac:dyDescent="0.35">
      <c r="B1190" s="21"/>
    </row>
    <row r="1191" spans="2:2" ht="15" thickBot="1" x14ac:dyDescent="0.35">
      <c r="B1191" s="21"/>
    </row>
    <row r="1192" spans="2:2" ht="15" thickBot="1" x14ac:dyDescent="0.35">
      <c r="B1192" s="21"/>
    </row>
    <row r="1193" spans="2:2" ht="15" thickBot="1" x14ac:dyDescent="0.35">
      <c r="B1193" s="21"/>
    </row>
    <row r="1194" spans="2:2" ht="15" thickBot="1" x14ac:dyDescent="0.35">
      <c r="B1194" s="21"/>
    </row>
    <row r="1195" spans="2:2" ht="15" thickBot="1" x14ac:dyDescent="0.35">
      <c r="B1195" s="21"/>
    </row>
    <row r="1196" spans="2:2" ht="15" thickBot="1" x14ac:dyDescent="0.35">
      <c r="B1196" s="21"/>
    </row>
    <row r="1197" spans="2:2" ht="15" thickBot="1" x14ac:dyDescent="0.35">
      <c r="B1197" s="21"/>
    </row>
    <row r="1198" spans="2:2" ht="15" thickBot="1" x14ac:dyDescent="0.35">
      <c r="B1198" s="21"/>
    </row>
    <row r="1199" spans="2:2" ht="15" thickBot="1" x14ac:dyDescent="0.35">
      <c r="B1199" s="21"/>
    </row>
    <row r="1200" spans="2:2" ht="15" thickBot="1" x14ac:dyDescent="0.35">
      <c r="B1200" s="21"/>
    </row>
    <row r="1201" spans="2:2" ht="15" thickBot="1" x14ac:dyDescent="0.35">
      <c r="B1201" s="21"/>
    </row>
    <row r="1202" spans="2:2" ht="15" thickBot="1" x14ac:dyDescent="0.35">
      <c r="B1202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Pops_w_Seeds_collected</vt:lpstr>
      <vt:lpstr>Transect_Milkweed_Data_Combined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created xsi:type="dcterms:W3CDTF">2019-02-01T21:17:52Z</dcterms:created>
  <dcterms:modified xsi:type="dcterms:W3CDTF">2019-03-31T02:17:50Z</dcterms:modified>
</cp:coreProperties>
</file>