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brei\Documents\R_Projects\chapter_two\CommonGardenExperiment_2021Data\"/>
    </mc:Choice>
  </mc:AlternateContent>
  <xr:revisionPtr revIDLastSave="0" documentId="13_ncr:1_{55B3C09A-E244-4A8F-BD11-1EE4D0380C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1_floweringplants_clean_vari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J3" i="1" l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5" i="1"/>
  <c r="EK86" i="1"/>
  <c r="EK87" i="1"/>
  <c r="EK88" i="1"/>
  <c r="EK89" i="1"/>
  <c r="EK90" i="1"/>
  <c r="EK91" i="1"/>
  <c r="EK92" i="1"/>
  <c r="EK93" i="1"/>
  <c r="EK94" i="1"/>
  <c r="EK95" i="1"/>
  <c r="EK3" i="1"/>
  <c r="EL4" i="1"/>
  <c r="EL5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74" i="1"/>
  <c r="EL75" i="1"/>
  <c r="EL76" i="1"/>
  <c r="EL77" i="1"/>
  <c r="EL78" i="1"/>
  <c r="EL79" i="1"/>
  <c r="EL80" i="1"/>
  <c r="EL81" i="1"/>
  <c r="EL82" i="1"/>
  <c r="EL83" i="1"/>
  <c r="EL84" i="1"/>
  <c r="EL85" i="1"/>
  <c r="EL86" i="1"/>
  <c r="EL87" i="1"/>
  <c r="EL88" i="1"/>
  <c r="EL89" i="1"/>
  <c r="EL90" i="1"/>
  <c r="EL91" i="1"/>
  <c r="EL92" i="1"/>
  <c r="EL93" i="1"/>
  <c r="EL94" i="1"/>
  <c r="EL95" i="1"/>
  <c r="EL3" i="1"/>
  <c r="EA4" i="1"/>
  <c r="EB4" i="1"/>
  <c r="EC4" i="1"/>
  <c r="ED4" i="1"/>
  <c r="EE4" i="1"/>
  <c r="EF4" i="1"/>
  <c r="EA5" i="1"/>
  <c r="EB5" i="1"/>
  <c r="EC5" i="1"/>
  <c r="ED5" i="1"/>
  <c r="EE5" i="1"/>
  <c r="EF5" i="1"/>
  <c r="EG5" i="1"/>
  <c r="EH5" i="1"/>
  <c r="EI5" i="1"/>
  <c r="EA6" i="1"/>
  <c r="EB6" i="1"/>
  <c r="EC6" i="1"/>
  <c r="ED6" i="1"/>
  <c r="EE6" i="1"/>
  <c r="EF6" i="1"/>
  <c r="EG6" i="1"/>
  <c r="EH6" i="1"/>
  <c r="EI6" i="1"/>
  <c r="EA7" i="1"/>
  <c r="EB7" i="1"/>
  <c r="EC7" i="1"/>
  <c r="ED7" i="1"/>
  <c r="EE7" i="1"/>
  <c r="EF7" i="1"/>
  <c r="EA8" i="1"/>
  <c r="EB8" i="1"/>
  <c r="EC8" i="1"/>
  <c r="EA9" i="1"/>
  <c r="EB9" i="1"/>
  <c r="EC9" i="1"/>
  <c r="EA10" i="1"/>
  <c r="EB10" i="1"/>
  <c r="EC10" i="1"/>
  <c r="EA11" i="1"/>
  <c r="EB11" i="1"/>
  <c r="EC11" i="1"/>
  <c r="ED11" i="1"/>
  <c r="EE11" i="1"/>
  <c r="EF11" i="1"/>
  <c r="EA12" i="1"/>
  <c r="EB12" i="1"/>
  <c r="EM12" i="1" s="1"/>
  <c r="EC12" i="1"/>
  <c r="ED12" i="1"/>
  <c r="EE12" i="1"/>
  <c r="EF12" i="1"/>
  <c r="EA13" i="1"/>
  <c r="EB13" i="1"/>
  <c r="EC13" i="1"/>
  <c r="EA14" i="1"/>
  <c r="EM14" i="1" s="1"/>
  <c r="EB14" i="1"/>
  <c r="EC14" i="1"/>
  <c r="ED14" i="1"/>
  <c r="EE14" i="1"/>
  <c r="EF14" i="1"/>
  <c r="EG14" i="1"/>
  <c r="EH14" i="1"/>
  <c r="EI14" i="1"/>
  <c r="EA15" i="1"/>
  <c r="EB15" i="1"/>
  <c r="EC15" i="1"/>
  <c r="ED15" i="1"/>
  <c r="EE15" i="1"/>
  <c r="EF15" i="1"/>
  <c r="EG15" i="1"/>
  <c r="EH15" i="1"/>
  <c r="EI15" i="1"/>
  <c r="EA16" i="1"/>
  <c r="EB16" i="1"/>
  <c r="EM16" i="1" s="1"/>
  <c r="EC16" i="1"/>
  <c r="ED16" i="1"/>
  <c r="EE16" i="1"/>
  <c r="EF16" i="1"/>
  <c r="EA17" i="1"/>
  <c r="EB17" i="1"/>
  <c r="EC17" i="1"/>
  <c r="ED17" i="1"/>
  <c r="EE17" i="1"/>
  <c r="EF17" i="1"/>
  <c r="EA18" i="1"/>
  <c r="EB18" i="1"/>
  <c r="EC18" i="1"/>
  <c r="ED18" i="1"/>
  <c r="EE18" i="1"/>
  <c r="EF18" i="1"/>
  <c r="EG18" i="1"/>
  <c r="EH18" i="1"/>
  <c r="EI18" i="1"/>
  <c r="EA19" i="1"/>
  <c r="EB19" i="1"/>
  <c r="EC19" i="1"/>
  <c r="ED19" i="1"/>
  <c r="EE19" i="1"/>
  <c r="EF19" i="1"/>
  <c r="EG19" i="1"/>
  <c r="EH19" i="1"/>
  <c r="EI19" i="1"/>
  <c r="EA20" i="1"/>
  <c r="EM20" i="1" s="1"/>
  <c r="EB20" i="1"/>
  <c r="EC20" i="1"/>
  <c r="ED20" i="1"/>
  <c r="EE20" i="1"/>
  <c r="EF20" i="1"/>
  <c r="EA21" i="1"/>
  <c r="EB21" i="1"/>
  <c r="EC21" i="1"/>
  <c r="ED21" i="1"/>
  <c r="EE21" i="1"/>
  <c r="EG21" i="1"/>
  <c r="EH21" i="1"/>
  <c r="EI21" i="1"/>
  <c r="EA22" i="1"/>
  <c r="EB22" i="1"/>
  <c r="EC22" i="1"/>
  <c r="ED22" i="1"/>
  <c r="EE22" i="1"/>
  <c r="EF22" i="1"/>
  <c r="EA23" i="1"/>
  <c r="EB23" i="1"/>
  <c r="EC23" i="1"/>
  <c r="ED23" i="1"/>
  <c r="EE23" i="1"/>
  <c r="EF23" i="1"/>
  <c r="EA24" i="1"/>
  <c r="EB24" i="1"/>
  <c r="EM24" i="1" s="1"/>
  <c r="EC24" i="1"/>
  <c r="ED24" i="1"/>
  <c r="EE24" i="1"/>
  <c r="EF24" i="1"/>
  <c r="EA25" i="1"/>
  <c r="EB25" i="1"/>
  <c r="EC25" i="1"/>
  <c r="EA26" i="1"/>
  <c r="EB26" i="1"/>
  <c r="EC26" i="1"/>
  <c r="EA27" i="1"/>
  <c r="EB27" i="1"/>
  <c r="EC27" i="1"/>
  <c r="ED27" i="1"/>
  <c r="EE27" i="1"/>
  <c r="EF27" i="1"/>
  <c r="EG27" i="1"/>
  <c r="EH27" i="1"/>
  <c r="EI27" i="1"/>
  <c r="EA28" i="1"/>
  <c r="ED28" i="1"/>
  <c r="EM28" i="1" s="1"/>
  <c r="EE28" i="1"/>
  <c r="EF28" i="1"/>
  <c r="EG28" i="1"/>
  <c r="EH28" i="1"/>
  <c r="EI28" i="1"/>
  <c r="EA29" i="1"/>
  <c r="EB29" i="1"/>
  <c r="EC29" i="1"/>
  <c r="ED29" i="1"/>
  <c r="EE29" i="1"/>
  <c r="EF29" i="1"/>
  <c r="EG29" i="1"/>
  <c r="EH29" i="1"/>
  <c r="EI29" i="1"/>
  <c r="EA30" i="1"/>
  <c r="EB30" i="1"/>
  <c r="EC30" i="1"/>
  <c r="ED30" i="1"/>
  <c r="EE30" i="1"/>
  <c r="EF30" i="1"/>
  <c r="EG30" i="1"/>
  <c r="EH30" i="1"/>
  <c r="EI30" i="1"/>
  <c r="EA31" i="1"/>
  <c r="EB31" i="1"/>
  <c r="EC31" i="1"/>
  <c r="ED31" i="1"/>
  <c r="EE31" i="1"/>
  <c r="EF31" i="1"/>
  <c r="EG31" i="1"/>
  <c r="EH31" i="1"/>
  <c r="EI31" i="1"/>
  <c r="EA32" i="1"/>
  <c r="EB32" i="1"/>
  <c r="EC32" i="1"/>
  <c r="ED32" i="1"/>
  <c r="EE32" i="1"/>
  <c r="EF32" i="1"/>
  <c r="EG32" i="1"/>
  <c r="EH32" i="1"/>
  <c r="EI32" i="1"/>
  <c r="EA33" i="1"/>
  <c r="EB33" i="1"/>
  <c r="EC33" i="1"/>
  <c r="ED33" i="1"/>
  <c r="EE33" i="1"/>
  <c r="EF33" i="1"/>
  <c r="EG33" i="1"/>
  <c r="EH33" i="1"/>
  <c r="EI33" i="1"/>
  <c r="EA34" i="1"/>
  <c r="EB34" i="1"/>
  <c r="EC34" i="1"/>
  <c r="ED34" i="1"/>
  <c r="EE34" i="1"/>
  <c r="EF34" i="1"/>
  <c r="EA35" i="1"/>
  <c r="EB35" i="1"/>
  <c r="EA36" i="1"/>
  <c r="EM36" i="1" s="1"/>
  <c r="EB36" i="1"/>
  <c r="ED36" i="1"/>
  <c r="EE36" i="1"/>
  <c r="EF36" i="1"/>
  <c r="EA37" i="1"/>
  <c r="ED37" i="1"/>
  <c r="EE37" i="1"/>
  <c r="EF37" i="1"/>
  <c r="EA38" i="1"/>
  <c r="EB38" i="1"/>
  <c r="EC38" i="1"/>
  <c r="ED38" i="1"/>
  <c r="EE38" i="1"/>
  <c r="EF38" i="1"/>
  <c r="EG38" i="1"/>
  <c r="EH38" i="1"/>
  <c r="EI38" i="1"/>
  <c r="EA39" i="1"/>
  <c r="EB39" i="1"/>
  <c r="EC39" i="1"/>
  <c r="EA40" i="1"/>
  <c r="EB40" i="1"/>
  <c r="EC40" i="1"/>
  <c r="ED40" i="1"/>
  <c r="EE40" i="1"/>
  <c r="EF40" i="1"/>
  <c r="EA41" i="1"/>
  <c r="EB41" i="1"/>
  <c r="EC41" i="1"/>
  <c r="ED41" i="1"/>
  <c r="EE41" i="1"/>
  <c r="EF41" i="1"/>
  <c r="EA42" i="1"/>
  <c r="EB42" i="1"/>
  <c r="EC42" i="1"/>
  <c r="ED42" i="1"/>
  <c r="EE42" i="1"/>
  <c r="EF42" i="1"/>
  <c r="EG42" i="1"/>
  <c r="EH42" i="1"/>
  <c r="EI42" i="1"/>
  <c r="EA43" i="1"/>
  <c r="EB43" i="1"/>
  <c r="EC43" i="1"/>
  <c r="ED43" i="1"/>
  <c r="EE43" i="1"/>
  <c r="EF43" i="1"/>
  <c r="EG43" i="1"/>
  <c r="EH43" i="1"/>
  <c r="EI43" i="1"/>
  <c r="EA44" i="1"/>
  <c r="EB44" i="1"/>
  <c r="EC44" i="1"/>
  <c r="ED44" i="1"/>
  <c r="EE44" i="1"/>
  <c r="EF44" i="1"/>
  <c r="EG44" i="1"/>
  <c r="EH44" i="1"/>
  <c r="EI44" i="1"/>
  <c r="EA45" i="1"/>
  <c r="EB45" i="1"/>
  <c r="EC45" i="1"/>
  <c r="ED45" i="1"/>
  <c r="EA46" i="1"/>
  <c r="EB46" i="1"/>
  <c r="EC46" i="1"/>
  <c r="ED46" i="1"/>
  <c r="EE46" i="1"/>
  <c r="EF46" i="1"/>
  <c r="EA47" i="1"/>
  <c r="EB47" i="1"/>
  <c r="EC47" i="1"/>
  <c r="ED47" i="1"/>
  <c r="EE47" i="1"/>
  <c r="EF47" i="1"/>
  <c r="EG47" i="1"/>
  <c r="EH47" i="1"/>
  <c r="EI47" i="1"/>
  <c r="EA48" i="1"/>
  <c r="EB48" i="1"/>
  <c r="EC48" i="1"/>
  <c r="ED48" i="1"/>
  <c r="EE48" i="1"/>
  <c r="EF48" i="1"/>
  <c r="EG48" i="1"/>
  <c r="EH48" i="1"/>
  <c r="EI48" i="1"/>
  <c r="EA49" i="1"/>
  <c r="ED49" i="1"/>
  <c r="EE49" i="1"/>
  <c r="EF49" i="1"/>
  <c r="EA50" i="1"/>
  <c r="EB50" i="1"/>
  <c r="EC50" i="1"/>
  <c r="ED50" i="1"/>
  <c r="EE50" i="1"/>
  <c r="EF50" i="1"/>
  <c r="EG50" i="1"/>
  <c r="EH50" i="1"/>
  <c r="EI50" i="1"/>
  <c r="EA51" i="1"/>
  <c r="EB51" i="1"/>
  <c r="EC51" i="1"/>
  <c r="ED51" i="1"/>
  <c r="EE51" i="1"/>
  <c r="EF51" i="1"/>
  <c r="EG51" i="1"/>
  <c r="EH51" i="1"/>
  <c r="EI51" i="1"/>
  <c r="EA52" i="1"/>
  <c r="EB52" i="1"/>
  <c r="EC52" i="1"/>
  <c r="ED52" i="1"/>
  <c r="EE52" i="1"/>
  <c r="EF52" i="1"/>
  <c r="EG52" i="1"/>
  <c r="EH52" i="1"/>
  <c r="EI52" i="1"/>
  <c r="EA53" i="1"/>
  <c r="EB53" i="1"/>
  <c r="EC53" i="1"/>
  <c r="ED53" i="1"/>
  <c r="EE53" i="1"/>
  <c r="EF53" i="1"/>
  <c r="EG53" i="1"/>
  <c r="EH53" i="1"/>
  <c r="EI53" i="1"/>
  <c r="EA54" i="1"/>
  <c r="EM54" i="1" s="1"/>
  <c r="EB54" i="1"/>
  <c r="EA55" i="1"/>
  <c r="EB55" i="1"/>
  <c r="EC55" i="1"/>
  <c r="EA56" i="1"/>
  <c r="EB56" i="1"/>
  <c r="EC56" i="1"/>
  <c r="ED56" i="1"/>
  <c r="EE56" i="1"/>
  <c r="EF56" i="1"/>
  <c r="EG56" i="1"/>
  <c r="EH56" i="1"/>
  <c r="EI56" i="1"/>
  <c r="EA57" i="1"/>
  <c r="EB57" i="1"/>
  <c r="EC57" i="1"/>
  <c r="EA58" i="1"/>
  <c r="EJ58" i="1" s="1"/>
  <c r="EA59" i="1"/>
  <c r="EB59" i="1"/>
  <c r="EC59" i="1"/>
  <c r="ED59" i="1"/>
  <c r="EE59" i="1"/>
  <c r="EF59" i="1"/>
  <c r="EA60" i="1"/>
  <c r="EB60" i="1"/>
  <c r="EC60" i="1"/>
  <c r="ED60" i="1"/>
  <c r="EE60" i="1"/>
  <c r="EF60" i="1"/>
  <c r="EG60" i="1"/>
  <c r="EH60" i="1"/>
  <c r="EI60" i="1"/>
  <c r="EA61" i="1"/>
  <c r="EB61" i="1"/>
  <c r="EC61" i="1"/>
  <c r="ED61" i="1"/>
  <c r="EE61" i="1"/>
  <c r="EA62" i="1"/>
  <c r="EM62" i="1" s="1"/>
  <c r="EB62" i="1"/>
  <c r="ED62" i="1"/>
  <c r="EG62" i="1"/>
  <c r="EA63" i="1"/>
  <c r="EB63" i="1"/>
  <c r="EC63" i="1"/>
  <c r="ED63" i="1"/>
  <c r="EE63" i="1"/>
  <c r="EF63" i="1"/>
  <c r="EG63" i="1"/>
  <c r="EH63" i="1"/>
  <c r="EI63" i="1"/>
  <c r="EA64" i="1"/>
  <c r="EB64" i="1"/>
  <c r="EC64" i="1"/>
  <c r="EA65" i="1"/>
  <c r="EM65" i="1" s="1"/>
  <c r="EB65" i="1"/>
  <c r="EC65" i="1"/>
  <c r="ED65" i="1"/>
  <c r="EE65" i="1"/>
  <c r="EF65" i="1"/>
  <c r="EA66" i="1"/>
  <c r="EB66" i="1"/>
  <c r="EC66" i="1"/>
  <c r="EA67" i="1"/>
  <c r="EB67" i="1"/>
  <c r="EC67" i="1"/>
  <c r="ED67" i="1"/>
  <c r="EE67" i="1"/>
  <c r="EF67" i="1"/>
  <c r="EA68" i="1"/>
  <c r="EB68" i="1"/>
  <c r="EC68" i="1"/>
  <c r="ED68" i="1"/>
  <c r="EE68" i="1"/>
  <c r="EF68" i="1"/>
  <c r="EG68" i="1"/>
  <c r="EH68" i="1"/>
  <c r="EI68" i="1"/>
  <c r="EA69" i="1"/>
  <c r="EM69" i="1" s="1"/>
  <c r="EB69" i="1"/>
  <c r="EC69" i="1"/>
  <c r="EA70" i="1"/>
  <c r="EB70" i="1"/>
  <c r="EC70" i="1"/>
  <c r="ED70" i="1"/>
  <c r="EE70" i="1"/>
  <c r="EF70" i="1"/>
  <c r="EG70" i="1"/>
  <c r="EH70" i="1"/>
  <c r="EI70" i="1"/>
  <c r="EA71" i="1"/>
  <c r="EB71" i="1"/>
  <c r="EC71" i="1"/>
  <c r="EA72" i="1"/>
  <c r="EB72" i="1"/>
  <c r="EC72" i="1"/>
  <c r="EA73" i="1"/>
  <c r="EB73" i="1"/>
  <c r="EC73" i="1"/>
  <c r="EA74" i="1"/>
  <c r="EB74" i="1"/>
  <c r="EC74" i="1"/>
  <c r="ED74" i="1"/>
  <c r="EE74" i="1"/>
  <c r="EF74" i="1"/>
  <c r="EG74" i="1"/>
  <c r="EA75" i="1"/>
  <c r="EB75" i="1"/>
  <c r="EC75" i="1"/>
  <c r="ED75" i="1"/>
  <c r="EE75" i="1"/>
  <c r="EF75" i="1"/>
  <c r="EG75" i="1"/>
  <c r="EH75" i="1"/>
  <c r="EI75" i="1"/>
  <c r="EA76" i="1"/>
  <c r="EB76" i="1"/>
  <c r="EC76" i="1"/>
  <c r="ED76" i="1"/>
  <c r="EE76" i="1"/>
  <c r="EF76" i="1"/>
  <c r="EG76" i="1"/>
  <c r="EH76" i="1"/>
  <c r="EI76" i="1"/>
  <c r="EA77" i="1"/>
  <c r="ED77" i="1"/>
  <c r="EE77" i="1"/>
  <c r="EF77" i="1"/>
  <c r="EA78" i="1"/>
  <c r="EB78" i="1"/>
  <c r="EC78" i="1"/>
  <c r="ED78" i="1"/>
  <c r="EE78" i="1"/>
  <c r="EF78" i="1"/>
  <c r="EG78" i="1"/>
  <c r="EH78" i="1"/>
  <c r="EI78" i="1"/>
  <c r="EA79" i="1"/>
  <c r="EB79" i="1"/>
  <c r="EC79" i="1"/>
  <c r="ED79" i="1"/>
  <c r="EE79" i="1"/>
  <c r="EF79" i="1"/>
  <c r="EG79" i="1"/>
  <c r="EH79" i="1"/>
  <c r="EI79" i="1"/>
  <c r="EA80" i="1"/>
  <c r="EB80" i="1"/>
  <c r="EC80" i="1"/>
  <c r="EA81" i="1"/>
  <c r="EB81" i="1"/>
  <c r="EC81" i="1"/>
  <c r="ED81" i="1"/>
  <c r="EE81" i="1"/>
  <c r="EF81" i="1"/>
  <c r="EA82" i="1"/>
  <c r="EB82" i="1"/>
  <c r="EC82" i="1"/>
  <c r="EA83" i="1"/>
  <c r="ED83" i="1"/>
  <c r="EE83" i="1"/>
  <c r="EG83" i="1"/>
  <c r="EA84" i="1"/>
  <c r="EB84" i="1"/>
  <c r="EC84" i="1"/>
  <c r="EA85" i="1"/>
  <c r="EB85" i="1"/>
  <c r="EC85" i="1"/>
  <c r="EA86" i="1"/>
  <c r="EB86" i="1"/>
  <c r="EC86" i="1"/>
  <c r="ED86" i="1"/>
  <c r="EE86" i="1"/>
  <c r="EF86" i="1"/>
  <c r="EG86" i="1"/>
  <c r="EA87" i="1"/>
  <c r="EB87" i="1"/>
  <c r="ED87" i="1"/>
  <c r="EE87" i="1"/>
  <c r="EF87" i="1"/>
  <c r="EG87" i="1"/>
  <c r="EH87" i="1"/>
  <c r="EI87" i="1"/>
  <c r="EA88" i="1"/>
  <c r="EB88" i="1"/>
  <c r="EC88" i="1"/>
  <c r="ED88" i="1"/>
  <c r="EE88" i="1"/>
  <c r="EF88" i="1"/>
  <c r="EG88" i="1"/>
  <c r="EH88" i="1"/>
  <c r="EI88" i="1"/>
  <c r="EA89" i="1"/>
  <c r="EB89" i="1"/>
  <c r="EC89" i="1"/>
  <c r="ED89" i="1"/>
  <c r="EE89" i="1"/>
  <c r="EF89" i="1"/>
  <c r="EG89" i="1"/>
  <c r="EH89" i="1"/>
  <c r="EI89" i="1"/>
  <c r="EA90" i="1"/>
  <c r="EB90" i="1"/>
  <c r="EA91" i="1"/>
  <c r="EB91" i="1"/>
  <c r="EC91" i="1"/>
  <c r="ED91" i="1"/>
  <c r="EE91" i="1"/>
  <c r="EF91" i="1"/>
  <c r="EG91" i="1"/>
  <c r="EH91" i="1"/>
  <c r="EI91" i="1"/>
  <c r="EA92" i="1"/>
  <c r="ED92" i="1"/>
  <c r="EE92" i="1"/>
  <c r="EF92" i="1"/>
  <c r="EG92" i="1"/>
  <c r="EH92" i="1"/>
  <c r="EI92" i="1"/>
  <c r="EA93" i="1"/>
  <c r="EB93" i="1"/>
  <c r="EC93" i="1"/>
  <c r="ED93" i="1"/>
  <c r="EE93" i="1"/>
  <c r="EF93" i="1"/>
  <c r="EA94" i="1"/>
  <c r="EB94" i="1"/>
  <c r="EC94" i="1"/>
  <c r="ED94" i="1"/>
  <c r="EE94" i="1"/>
  <c r="EF94" i="1"/>
  <c r="EA95" i="1"/>
  <c r="EB95" i="1"/>
  <c r="EB3" i="1"/>
  <c r="EC3" i="1"/>
  <c r="ED3" i="1"/>
  <c r="EE3" i="1"/>
  <c r="EF3" i="1"/>
  <c r="EG3" i="1"/>
  <c r="EH3" i="1"/>
  <c r="EI3" i="1"/>
  <c r="EA3" i="1"/>
  <c r="EM32" i="1" l="1"/>
  <c r="EM15" i="1"/>
  <c r="EM6" i="1"/>
  <c r="EM5" i="1"/>
  <c r="EM92" i="1"/>
  <c r="EM77" i="1"/>
  <c r="EM66" i="1"/>
  <c r="EM50" i="1"/>
  <c r="EM45" i="1"/>
  <c r="EM30" i="1"/>
  <c r="EM93" i="1"/>
  <c r="EM76" i="1"/>
  <c r="EM64" i="1"/>
  <c r="EM44" i="1"/>
  <c r="EM29" i="1"/>
  <c r="EM22" i="1"/>
  <c r="EM21" i="1"/>
  <c r="EM10" i="1"/>
  <c r="EM84" i="1"/>
  <c r="EM80" i="1"/>
  <c r="EM71" i="1"/>
  <c r="EM63" i="1"/>
  <c r="EM55" i="1"/>
  <c r="EM39" i="1"/>
  <c r="EM13" i="1"/>
  <c r="EM83" i="1"/>
  <c r="EM79" i="1"/>
  <c r="EM75" i="1"/>
  <c r="EM70" i="1"/>
  <c r="EM67" i="1"/>
  <c r="EM61" i="1"/>
  <c r="EM51" i="1"/>
  <c r="EM43" i="1"/>
  <c r="EM38" i="1"/>
  <c r="EM27" i="1"/>
  <c r="EM23" i="1"/>
  <c r="EM19" i="1"/>
  <c r="EM7" i="1"/>
  <c r="EM52" i="1"/>
  <c r="EM47" i="1"/>
  <c r="EM85" i="1"/>
  <c r="EM72" i="1"/>
  <c r="EM68" i="1"/>
  <c r="EM56" i="1"/>
  <c r="EM40" i="1"/>
  <c r="EM37" i="1"/>
  <c r="EM31" i="1"/>
  <c r="EM91" i="1"/>
  <c r="EM59" i="1"/>
  <c r="EM94" i="1"/>
  <c r="EM86" i="1"/>
  <c r="EM78" i="1"/>
  <c r="EM60" i="1"/>
  <c r="EM46" i="1"/>
  <c r="EM95" i="1"/>
  <c r="EM88" i="1"/>
  <c r="EM87" i="1"/>
  <c r="EM53" i="1"/>
  <c r="EM48" i="1"/>
  <c r="EM35" i="1"/>
  <c r="EM90" i="1"/>
  <c r="EM82" i="1"/>
  <c r="EM74" i="1"/>
  <c r="EM58" i="1"/>
  <c r="EM42" i="1"/>
  <c r="EM34" i="1"/>
  <c r="EM26" i="1"/>
  <c r="EM18" i="1"/>
  <c r="EM89" i="1"/>
  <c r="EM81" i="1"/>
  <c r="EM73" i="1"/>
  <c r="EM57" i="1"/>
  <c r="EM49" i="1"/>
  <c r="EM41" i="1"/>
  <c r="EM33" i="1"/>
  <c r="EM25" i="1"/>
  <c r="EM17" i="1"/>
  <c r="EM3" i="1"/>
  <c r="EM4" i="1"/>
  <c r="EM11" i="1"/>
  <c r="EM9" i="1"/>
  <c r="EM8" i="1"/>
  <c r="EJ90" i="1"/>
  <c r="EJ95" i="1"/>
  <c r="EJ25" i="1"/>
  <c r="EJ13" i="1"/>
  <c r="EJ12" i="1"/>
  <c r="EJ59" i="1"/>
  <c r="EJ71" i="1"/>
  <c r="EJ63" i="1"/>
  <c r="EJ69" i="1"/>
  <c r="EJ73" i="1"/>
  <c r="EJ39" i="1"/>
  <c r="EJ26" i="1"/>
  <c r="EJ54" i="1"/>
  <c r="EJ34" i="1"/>
  <c r="EJ4" i="1"/>
  <c r="EJ83" i="1"/>
  <c r="EJ81" i="1"/>
  <c r="EJ49" i="1"/>
  <c r="EJ67" i="1"/>
  <c r="EJ31" i="1"/>
  <c r="EJ17" i="1"/>
  <c r="EJ9" i="1"/>
  <c r="EJ91" i="1"/>
  <c r="EJ77" i="1"/>
  <c r="EJ57" i="1"/>
  <c r="EJ41" i="1"/>
  <c r="EJ35" i="1"/>
  <c r="EJ56" i="1"/>
  <c r="EJ50" i="1"/>
  <c r="EJ37" i="1"/>
  <c r="EJ65" i="1"/>
  <c r="EJ40" i="1"/>
  <c r="EJ23" i="1"/>
  <c r="EJ94" i="1"/>
  <c r="EJ60" i="1"/>
  <c r="EJ44" i="1"/>
  <c r="EJ43" i="1"/>
  <c r="EJ32" i="1"/>
  <c r="EJ89" i="1"/>
  <c r="EJ79" i="1"/>
  <c r="EJ75" i="1"/>
  <c r="EJ87" i="1"/>
  <c r="EJ78" i="1"/>
  <c r="EJ68" i="1"/>
  <c r="EJ42" i="1"/>
  <c r="EJ38" i="1"/>
  <c r="EJ29" i="1"/>
  <c r="EJ24" i="1"/>
  <c r="EJ16" i="1"/>
  <c r="EJ15" i="1"/>
  <c r="EJ86" i="1"/>
  <c r="EJ53" i="1"/>
  <c r="EJ93" i="1"/>
  <c r="EJ88" i="1"/>
  <c r="EJ30" i="1"/>
  <c r="EJ21" i="1"/>
  <c r="EJ14" i="1"/>
  <c r="EJ7" i="1"/>
  <c r="EJ5" i="1"/>
  <c r="EJ76" i="1"/>
  <c r="EJ70" i="1"/>
  <c r="EJ28" i="1"/>
  <c r="EJ27" i="1"/>
  <c r="EJ22" i="1"/>
  <c r="EJ20" i="1"/>
  <c r="EJ19" i="1"/>
  <c r="EJ6" i="1"/>
  <c r="EJ61" i="1"/>
  <c r="EJ52" i="1"/>
  <c r="EJ51" i="1"/>
  <c r="EJ48" i="1"/>
  <c r="EJ47" i="1"/>
  <c r="EJ45" i="1"/>
  <c r="EJ33" i="1"/>
  <c r="EJ18" i="1"/>
  <c r="EJ10" i="1"/>
  <c r="EJ46" i="1"/>
  <c r="EJ80" i="1"/>
  <c r="EJ66" i="1"/>
  <c r="EJ72" i="1"/>
  <c r="EJ85" i="1"/>
  <c r="EJ64" i="1"/>
  <c r="EJ36" i="1"/>
  <c r="EJ8" i="1"/>
  <c r="EJ92" i="1"/>
  <c r="EJ84" i="1"/>
  <c r="EJ55" i="1"/>
  <c r="EJ82" i="1"/>
  <c r="EJ74" i="1"/>
  <c r="EJ62" i="1"/>
  <c r="EJ11" i="1"/>
  <c r="EO2" i="1" l="1"/>
  <c r="EN2" i="1"/>
</calcChain>
</file>

<file path=xl/sharedStrings.xml><?xml version="1.0" encoding="utf-8"?>
<sst xmlns="http://schemas.openxmlformats.org/spreadsheetml/2006/main" count="2548" uniqueCount="240">
  <si>
    <t>Pop_ID</t>
  </si>
  <si>
    <t>Population</t>
  </si>
  <si>
    <t>Row</t>
  </si>
  <si>
    <t>Column</t>
  </si>
  <si>
    <t>Block</t>
  </si>
  <si>
    <t>Family</t>
  </si>
  <si>
    <t>Replicate</t>
  </si>
  <si>
    <t>Comment</t>
  </si>
  <si>
    <t>Date_oldest_inflor_flower</t>
  </si>
  <si>
    <t>Date_youngest_inflor_flower</t>
  </si>
  <si>
    <t>Date_first_follicle_2in</t>
  </si>
  <si>
    <t>Pods</t>
  </si>
  <si>
    <t>Peduncles</t>
  </si>
  <si>
    <t>Flower_count_I1</t>
  </si>
  <si>
    <t>Hood_L.I1F1</t>
  </si>
  <si>
    <t>Hood_W.I1F1</t>
  </si>
  <si>
    <t>Corolla_L.I1F1</t>
  </si>
  <si>
    <t>Corolla_W.I1F1</t>
  </si>
  <si>
    <t>Flower_L.I1F1</t>
  </si>
  <si>
    <t>Flower_W.I1F1</t>
  </si>
  <si>
    <t>Poll_rem.I1F1</t>
  </si>
  <si>
    <t>Hood_L.I1F2</t>
  </si>
  <si>
    <t>Hood_W.I1F2</t>
  </si>
  <si>
    <t>Corolla_L.I1F2</t>
  </si>
  <si>
    <t>Corolla_W.I1F2</t>
  </si>
  <si>
    <t>Flower_L.I1F2</t>
  </si>
  <si>
    <t>Flower_W.I1F2</t>
  </si>
  <si>
    <t>Poll_rem.I1F2</t>
  </si>
  <si>
    <t>Hood_L.I1F3</t>
  </si>
  <si>
    <t>Hood_W.I1F3</t>
  </si>
  <si>
    <t>Corolla_L.I1F3</t>
  </si>
  <si>
    <t>Corolla_W.I1F3</t>
  </si>
  <si>
    <t>Flower_L.I1F3</t>
  </si>
  <si>
    <t>Flower_W.I1F3</t>
  </si>
  <si>
    <t>Poll_rem.I1F3</t>
  </si>
  <si>
    <t>Flower_count_I2</t>
  </si>
  <si>
    <t>Hood_L.I2F1</t>
  </si>
  <si>
    <t>Hood_W.I2F1</t>
  </si>
  <si>
    <t>Corolla_L.I2F1</t>
  </si>
  <si>
    <t>Corolla_W.I2F1</t>
  </si>
  <si>
    <t>Flower_L.I2F1</t>
  </si>
  <si>
    <t>Flower_W.I2F1</t>
  </si>
  <si>
    <t>Poll_rem.I2F1</t>
  </si>
  <si>
    <t>Hood_L.I2F2</t>
  </si>
  <si>
    <t>Hood_W.I2F2</t>
  </si>
  <si>
    <t>Corolla_L.I2F2</t>
  </si>
  <si>
    <t>Corolla_W.I2F2</t>
  </si>
  <si>
    <t>Flower_L.I2F2</t>
  </si>
  <si>
    <t>Flower_W.I2F2</t>
  </si>
  <si>
    <t>Poll_rem.I2F2</t>
  </si>
  <si>
    <t>Hood_L.I2F3</t>
  </si>
  <si>
    <t>Hood_W.I2F3</t>
  </si>
  <si>
    <t>Corolla_L.I2F3</t>
  </si>
  <si>
    <t>Corolla_W.I2F3</t>
  </si>
  <si>
    <t>Flower_L.I2F3</t>
  </si>
  <si>
    <t>Flower_W.I2F3</t>
  </si>
  <si>
    <t>Poll_rem.I2F3</t>
  </si>
  <si>
    <t>Flower_count_I3</t>
  </si>
  <si>
    <t>Hood_L.I3F1</t>
  </si>
  <si>
    <t>Hood_W.I3F1</t>
  </si>
  <si>
    <t>Corolla_L.I3F1</t>
  </si>
  <si>
    <t>Corolla_W.I3F1</t>
  </si>
  <si>
    <t>Flower_L.I3F1</t>
  </si>
  <si>
    <t>Flower_W.I3F1</t>
  </si>
  <si>
    <t>Poll_rem.I3F1</t>
  </si>
  <si>
    <t>Hood_L.I3F2</t>
  </si>
  <si>
    <t>Hood_W.I3F2</t>
  </si>
  <si>
    <t>Corolla_L.I3F2</t>
  </si>
  <si>
    <t>Corolla_W.I3F2</t>
  </si>
  <si>
    <t>Flower_L.I3F2</t>
  </si>
  <si>
    <t>Flower_W.I3F2</t>
  </si>
  <si>
    <t>Poll_rem.I3F2</t>
  </si>
  <si>
    <t>Hood_L.I3F3</t>
  </si>
  <si>
    <t>Hood_W.I3F3</t>
  </si>
  <si>
    <t>Corolla_L.I3F3</t>
  </si>
  <si>
    <t>Corolla_W.I3F3</t>
  </si>
  <si>
    <t>Flower_L.I3F3</t>
  </si>
  <si>
    <t>Flower_W.I3F3</t>
  </si>
  <si>
    <t>Poll_rem.I3F3</t>
  </si>
  <si>
    <t>Flowered2021</t>
  </si>
  <si>
    <t>Hood.I1F1</t>
  </si>
  <si>
    <t>Hood.I1F2</t>
  </si>
  <si>
    <t>Hood.I1F3</t>
  </si>
  <si>
    <t>Hood.I2F1</t>
  </si>
  <si>
    <t>Hood.I2F2</t>
  </si>
  <si>
    <t>Hood.I2F3</t>
  </si>
  <si>
    <t>Hood.I3F1</t>
  </si>
  <si>
    <t>Hood.I3F2</t>
  </si>
  <si>
    <t>Hood.I3F3</t>
  </si>
  <si>
    <t>Hood.I1</t>
  </si>
  <si>
    <t>Hood.I2</t>
  </si>
  <si>
    <t>Hood.I3</t>
  </si>
  <si>
    <t>Hood_mean</t>
  </si>
  <si>
    <t>Corolla.I1F1</t>
  </si>
  <si>
    <t>Corolla.I1F2</t>
  </si>
  <si>
    <t>Corolla.I1F3</t>
  </si>
  <si>
    <t>Corolla.I2F1</t>
  </si>
  <si>
    <t>Corolla.I2F2</t>
  </si>
  <si>
    <t>Corolla.I2F3</t>
  </si>
  <si>
    <t>Corolla.I3F1</t>
  </si>
  <si>
    <t>Corolla.I3F2</t>
  </si>
  <si>
    <t>Corolla.I3F3</t>
  </si>
  <si>
    <t>Corolla.I1</t>
  </si>
  <si>
    <t>Corolla.I2</t>
  </si>
  <si>
    <t>Corolla.I3</t>
  </si>
  <si>
    <t>Corolla_mean</t>
  </si>
  <si>
    <t>Flower.I1F1</t>
  </si>
  <si>
    <t>Flower.I1F2</t>
  </si>
  <si>
    <t>Flower.I1F3</t>
  </si>
  <si>
    <t>Flower.I2F1</t>
  </si>
  <si>
    <t>Flower.I2F2</t>
  </si>
  <si>
    <t>Flower.I2F3</t>
  </si>
  <si>
    <t>Flower.I3F1</t>
  </si>
  <si>
    <t>Flower.I3F2</t>
  </si>
  <si>
    <t>Flower.I3F3</t>
  </si>
  <si>
    <t>Flower.I1</t>
  </si>
  <si>
    <t>Flower.I2</t>
  </si>
  <si>
    <t>Flower.I3</t>
  </si>
  <si>
    <t>Flower_mean</t>
  </si>
  <si>
    <t>Overall_mean</t>
  </si>
  <si>
    <t>mean_flower_count</t>
  </si>
  <si>
    <t>total_flower_count</t>
  </si>
  <si>
    <t>X</t>
  </si>
  <si>
    <t>Patch_ID</t>
  </si>
  <si>
    <t>Latitude</t>
  </si>
  <si>
    <t>Longitude</t>
  </si>
  <si>
    <t>Transect_ID</t>
  </si>
  <si>
    <t>CTD_m</t>
  </si>
  <si>
    <t>City_dist</t>
  </si>
  <si>
    <t>Urb_Rur</t>
  </si>
  <si>
    <t>Urb_score</t>
  </si>
  <si>
    <t>MW001</t>
  </si>
  <si>
    <t>NA</t>
  </si>
  <si>
    <t>AS001</t>
  </si>
  <si>
    <t>South</t>
  </si>
  <si>
    <t>Urban</t>
  </si>
  <si>
    <t>MW002</t>
  </si>
  <si>
    <t>AS002</t>
  </si>
  <si>
    <t>inflor 2 flowers eaten but remnants of 3 flowers visible</t>
  </si>
  <si>
    <t>MW004</t>
  </si>
  <si>
    <t>AS005</t>
  </si>
  <si>
    <t>MW005</t>
  </si>
  <si>
    <t>AS010</t>
  </si>
  <si>
    <t>Rural</t>
  </si>
  <si>
    <t>MW006</t>
  </si>
  <si>
    <t>AS014</t>
  </si>
  <si>
    <t>MW007</t>
  </si>
  <si>
    <t>AS017</t>
  </si>
  <si>
    <t>MW008</t>
  </si>
  <si>
    <t>AS021</t>
  </si>
  <si>
    <t>MW011</t>
  </si>
  <si>
    <t>AS024</t>
  </si>
  <si>
    <t>MW012</t>
  </si>
  <si>
    <t>AS025</t>
  </si>
  <si>
    <t>Second inflor completely eaten except for corollas</t>
  </si>
  <si>
    <t>MW013</t>
  </si>
  <si>
    <t>AS026</t>
  </si>
  <si>
    <t>MW015</t>
  </si>
  <si>
    <t>AS028</t>
  </si>
  <si>
    <t>really interesting! super short plant (30ish cm) yet has 8 inflors! id guess over 100 flowers!</t>
  </si>
  <si>
    <t>MW016</t>
  </si>
  <si>
    <t>AS029</t>
  </si>
  <si>
    <t>North</t>
  </si>
  <si>
    <t>MW017</t>
  </si>
  <si>
    <t>AS030</t>
  </si>
  <si>
    <t>MW018</t>
  </si>
  <si>
    <t>AS031</t>
  </si>
  <si>
    <t>MW019</t>
  </si>
  <si>
    <t>2nd inflor very eaten</t>
  </si>
  <si>
    <t>AS032</t>
  </si>
  <si>
    <t>MW020</t>
  </si>
  <si>
    <t>AS033</t>
  </si>
  <si>
    <t>MW021</t>
  </si>
  <si>
    <t>inflor eaten before quantified</t>
  </si>
  <si>
    <t>AS034</t>
  </si>
  <si>
    <t>MW028</t>
  </si>
  <si>
    <t>Flowers all eaten or fell off so no follicles</t>
  </si>
  <si>
    <t>AS041</t>
  </si>
  <si>
    <t>MW029</t>
  </si>
  <si>
    <t>AS042</t>
  </si>
  <si>
    <t>MW030</t>
  </si>
  <si>
    <t>AS043</t>
  </si>
  <si>
    <t>MW031</t>
  </si>
  <si>
    <t>AS044</t>
  </si>
  <si>
    <t>MW032</t>
  </si>
  <si>
    <t>AS045</t>
  </si>
  <si>
    <t>MW035</t>
  </si>
  <si>
    <t>AS048</t>
  </si>
  <si>
    <t>MW036</t>
  </si>
  <si>
    <t>AS049</t>
  </si>
  <si>
    <t>MW039</t>
  </si>
  <si>
    <t>Small inflor almost all eaten check second flow for measurments</t>
  </si>
  <si>
    <t>AS052</t>
  </si>
  <si>
    <t>MW040</t>
  </si>
  <si>
    <t>AS053</t>
  </si>
  <si>
    <t>MW046</t>
  </si>
  <si>
    <t>AS059</t>
  </si>
  <si>
    <t>MW047</t>
  </si>
  <si>
    <t>AS060</t>
  </si>
  <si>
    <t>MW049</t>
  </si>
  <si>
    <t>AS062</t>
  </si>
  <si>
    <t>MW051</t>
  </si>
  <si>
    <t>AS064</t>
  </si>
  <si>
    <t>MW057</t>
  </si>
  <si>
    <t>AS070</t>
  </si>
  <si>
    <t>MW061</t>
  </si>
  <si>
    <t>AS074</t>
  </si>
  <si>
    <t>MW064</t>
  </si>
  <si>
    <t>AS077</t>
  </si>
  <si>
    <t>MW068</t>
  </si>
  <si>
    <t>AS081</t>
  </si>
  <si>
    <t>MW072</t>
  </si>
  <si>
    <t>AS085</t>
  </si>
  <si>
    <t>second inflor eaten</t>
  </si>
  <si>
    <t>MW077</t>
  </si>
  <si>
    <t>AS090</t>
  </si>
  <si>
    <t>MW079</t>
  </si>
  <si>
    <t>3rd flower too eaten</t>
  </si>
  <si>
    <t>AS092</t>
  </si>
  <si>
    <t>Grand Total</t>
  </si>
  <si>
    <t>StdDev of Overall_mean</t>
  </si>
  <si>
    <t>I1F1_mean</t>
  </si>
  <si>
    <t>I1F2_mean</t>
  </si>
  <si>
    <t>I1F3_mean</t>
  </si>
  <si>
    <t>I2F1_mean</t>
  </si>
  <si>
    <t>I2F2_mean</t>
  </si>
  <si>
    <t>I2F3_mean</t>
  </si>
  <si>
    <t>I3F1_mean</t>
  </si>
  <si>
    <t>I3F2_mean</t>
  </si>
  <si>
    <t>I3F3_mean</t>
  </si>
  <si>
    <t>Inflorescence 1</t>
  </si>
  <si>
    <t>Inflorescence 2</t>
  </si>
  <si>
    <t>Inflorescence 3</t>
  </si>
  <si>
    <t>Population, Family</t>
  </si>
  <si>
    <t>Replicates</t>
  </si>
  <si>
    <t>SD of 9 flowers</t>
  </si>
  <si>
    <t>SD of ALL overall values</t>
  </si>
  <si>
    <t>Variance of ALL overall values</t>
  </si>
  <si>
    <t>Variance of 9 flowers</t>
  </si>
  <si>
    <t>Var of Overall_mean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</si>
</sst>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0" borderId="12" xfId="0" applyFont="1" applyFill="1" applyBorder="1"/>
    <xf numFmtId="0" fontId="19" fillId="0" borderId="0" xfId="0" applyFont="1" applyFill="1" applyBorder="1"/>
    <xf numFmtId="0" fontId="19" fillId="0" borderId="13" xfId="0" applyFont="1" applyFill="1" applyBorder="1"/>
    <xf numFmtId="0" fontId="19" fillId="0" borderId="15" xfId="0" applyFont="1" applyFill="1" applyBorder="1"/>
    <xf numFmtId="2" fontId="20" fillId="0" borderId="0" xfId="0" applyNumberFormat="1" applyFont="1"/>
    <xf numFmtId="14" fontId="19" fillId="0" borderId="0" xfId="0" applyNumberFormat="1" applyFont="1"/>
    <xf numFmtId="2" fontId="19" fillId="0" borderId="12" xfId="0" applyNumberFormat="1" applyFont="1" applyFill="1" applyBorder="1"/>
    <xf numFmtId="2" fontId="19" fillId="0" borderId="0" xfId="0" applyNumberFormat="1" applyFont="1" applyFill="1" applyBorder="1"/>
    <xf numFmtId="2" fontId="19" fillId="0" borderId="13" xfId="0" applyNumberFormat="1" applyFont="1" applyFill="1" applyBorder="1"/>
    <xf numFmtId="2" fontId="19" fillId="0" borderId="0" xfId="0" applyNumberFormat="1" applyFont="1" applyFill="1"/>
    <xf numFmtId="2" fontId="19" fillId="0" borderId="15" xfId="0" applyNumberFormat="1" applyFont="1" applyFill="1" applyBorder="1"/>
    <xf numFmtId="0" fontId="19" fillId="0" borderId="0" xfId="0" pivotButton="1" applyFont="1"/>
    <xf numFmtId="2" fontId="19" fillId="0" borderId="0" xfId="0" applyNumberFormat="1" applyFont="1"/>
    <xf numFmtId="0" fontId="19" fillId="0" borderId="0" xfId="0" applyFont="1" applyAlignment="1">
      <alignment horizontal="left"/>
    </xf>
    <xf numFmtId="0" fontId="19" fillId="0" borderId="0" xfId="0" applyNumberFormat="1" applyFont="1"/>
    <xf numFmtId="0" fontId="19" fillId="0" borderId="0" xfId="0" applyFont="1" applyAlignment="1">
      <alignment horizontal="left" indent="1"/>
    </xf>
    <xf numFmtId="0" fontId="20" fillId="0" borderId="16" xfId="0" applyFont="1" applyFill="1" applyBorder="1"/>
    <xf numFmtId="0" fontId="20" fillId="0" borderId="17" xfId="0" applyFont="1" applyFill="1" applyBorder="1"/>
    <xf numFmtId="0" fontId="20" fillId="0" borderId="18" xfId="0" applyFont="1" applyFill="1" applyBorder="1"/>
    <xf numFmtId="0" fontId="20" fillId="0" borderId="0" xfId="0" applyFont="1" applyFill="1" applyAlignment="1">
      <alignment horizontal="center" wrapText="1"/>
    </xf>
    <xf numFmtId="0" fontId="20" fillId="0" borderId="0" xfId="0" applyFont="1" applyAlignment="1">
      <alignment horizontal="center" wrapText="1"/>
    </xf>
    <xf numFmtId="1" fontId="19" fillId="0" borderId="15" xfId="0" applyNumberFormat="1" applyFont="1" applyFill="1" applyBorder="1" applyAlignment="1">
      <alignment horizontal="center"/>
    </xf>
    <xf numFmtId="0" fontId="20" fillId="33" borderId="10" xfId="0" applyFont="1" applyFill="1" applyBorder="1"/>
    <xf numFmtId="2" fontId="20" fillId="0" borderId="10" xfId="0" applyNumberFormat="1" applyFont="1" applyBorder="1"/>
    <xf numFmtId="2" fontId="20" fillId="33" borderId="11" xfId="0" applyNumberFormat="1" applyFont="1" applyFill="1" applyBorder="1"/>
    <xf numFmtId="0" fontId="21" fillId="0" borderId="19" xfId="0" applyFont="1" applyFill="1" applyBorder="1" applyAlignment="1">
      <alignment horizontal="center"/>
    </xf>
    <xf numFmtId="0" fontId="21" fillId="0" borderId="20" xfId="0" applyFont="1" applyFill="1" applyBorder="1" applyAlignment="1">
      <alignment horizontal="center"/>
    </xf>
    <xf numFmtId="0" fontId="21" fillId="0" borderId="21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 wrapText="1"/>
    </xf>
    <xf numFmtId="0" fontId="20" fillId="0" borderId="22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hie Breitbart" refreshedDate="44753.727786342592" createdVersion="8" refreshedVersion="8" minRefreshableVersion="3" recordCount="93" xr:uid="{00000000-000A-0000-FFFF-FFFF11000000}">
  <cacheSource type="worksheet">
    <worksheetSource ref="B2:EJ95" sheet="2021_floweringplants_clean_vari"/>
  </cacheSource>
  <cacheFields count="139">
    <cacheField name="Population" numFmtId="0">
      <sharedItems containsSemiMixedTypes="0" containsString="0" containsNumber="1" containsInteger="1" minValue="1" maxValue="79" count="37">
        <n v="1"/>
        <n v="2"/>
        <n v="4"/>
        <n v="5"/>
        <n v="6"/>
        <n v="7"/>
        <n v="8"/>
        <n v="11"/>
        <n v="12"/>
        <n v="13"/>
        <n v="15"/>
        <n v="16"/>
        <n v="17"/>
        <n v="18"/>
        <n v="19"/>
        <n v="20"/>
        <n v="21"/>
        <n v="28"/>
        <n v="29"/>
        <n v="30"/>
        <n v="31"/>
        <n v="32"/>
        <n v="35"/>
        <n v="36"/>
        <n v="39"/>
        <n v="40"/>
        <n v="46"/>
        <n v="47"/>
        <n v="49"/>
        <n v="51"/>
        <n v="57"/>
        <n v="61"/>
        <n v="64"/>
        <n v="68"/>
        <n v="72"/>
        <n v="77"/>
        <n v="79"/>
      </sharedItems>
    </cacheField>
    <cacheField name="Row" numFmtId="0">
      <sharedItems containsSemiMixedTypes="0" containsString="0" containsNumber="1" containsInteger="1" minValue="1" maxValue="21"/>
    </cacheField>
    <cacheField name="Column" numFmtId="0">
      <sharedItems containsSemiMixedTypes="0" containsString="0" containsNumber="1" containsInteger="1" minValue="1" maxValue="46"/>
    </cacheField>
    <cacheField name="Block" numFmtId="0">
      <sharedItems containsSemiMixedTypes="0" containsString="0" containsNumber="1" containsInteger="1" minValue="1" maxValue="4"/>
    </cacheField>
    <cacheField name="Family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Replicate" numFmtId="0">
      <sharedItems containsSemiMixedTypes="0" containsString="0" containsNumber="1" containsInteger="1" minValue="1" maxValue="5"/>
    </cacheField>
    <cacheField name="Comment" numFmtId="0">
      <sharedItems/>
    </cacheField>
    <cacheField name="Date_oldest_inflor_flower" numFmtId="14">
      <sharedItems containsSemiMixedTypes="0" containsNonDate="0" containsDate="1" containsString="0" minDate="2021-06-21T00:00:00" maxDate="2021-08-10T00:00:00"/>
    </cacheField>
    <cacheField name="Date_youngest_inflor_flower" numFmtId="14">
      <sharedItems containsSemiMixedTypes="0" containsNonDate="0" containsDate="1" containsString="0" minDate="2021-07-03T00:00:00" maxDate="2021-08-13T00:00:00"/>
    </cacheField>
    <cacheField name="Date_first_follicle_2in" numFmtId="0">
      <sharedItems containsDate="1" containsMixedTypes="1" minDate="1899-12-31T00:00:00" maxDate="2021-08-31T00:00:00"/>
    </cacheField>
    <cacheField name="Pods" numFmtId="0">
      <sharedItems containsSemiMixedTypes="0" containsString="0" containsNumber="1" containsInteger="1" minValue="0" maxValue="21"/>
    </cacheField>
    <cacheField name="Peduncles" numFmtId="0">
      <sharedItems containsSemiMixedTypes="0" containsString="0" containsNumber="1" containsInteger="1" minValue="1" maxValue="23"/>
    </cacheField>
    <cacheField name="Flower_count_I1" numFmtId="0">
      <sharedItems containsSemiMixedTypes="0" containsString="0" containsNumber="1" containsInteger="1" minValue="1" maxValue="73"/>
    </cacheField>
    <cacheField name="Hood_L.I1F1" numFmtId="0">
      <sharedItems containsSemiMixedTypes="0" containsString="0" containsNumber="1" minValue="2.2400000000000002" maxValue="7.1"/>
    </cacheField>
    <cacheField name="Hood_W.I1F1" numFmtId="0">
      <sharedItems containsSemiMixedTypes="0" containsString="0" containsNumber="1" minValue="1.44" maxValue="4.41"/>
    </cacheField>
    <cacheField name="Corolla_L.I1F1" numFmtId="0">
      <sharedItems containsSemiMixedTypes="0" containsString="0" containsNumber="1" minValue="4.4000000000000004" maxValue="9.77"/>
    </cacheField>
    <cacheField name="Corolla_W.I1F1" numFmtId="0">
      <sharedItems containsSemiMixedTypes="0" containsString="0" containsNumber="1" minValue="2.9" maxValue="4.95"/>
    </cacheField>
    <cacheField name="Flower_L.I1F1" numFmtId="0">
      <sharedItems containsSemiMixedTypes="0" containsString="0" containsNumber="1" minValue="5.94" maxValue="10.55"/>
    </cacheField>
    <cacheField name="Flower_W.I1F1" numFmtId="0">
      <sharedItems containsSemiMixedTypes="0" containsString="0" containsNumber="1" minValue="5.76" maxValue="11.09"/>
    </cacheField>
    <cacheField name="Poll_rem.I1F1" numFmtId="0">
      <sharedItems containsSemiMixedTypes="0" containsString="0" containsNumber="1" containsInteger="1" minValue="0" maxValue="5"/>
    </cacheField>
    <cacheField name="Hood_L.I1F2" numFmtId="0">
      <sharedItems containsMixedTypes="1" containsNumber="1" minValue="2.4500000000000002" maxValue="6.98"/>
    </cacheField>
    <cacheField name="Hood_W.I1F2" numFmtId="0">
      <sharedItems containsMixedTypes="1" containsNumber="1" minValue="1.31" maxValue="5.44"/>
    </cacheField>
    <cacheField name="Corolla_L.I1F2" numFmtId="0">
      <sharedItems containsMixedTypes="1" containsNumber="1" minValue="4.8499999999999996" maxValue="9.5399999999999991"/>
    </cacheField>
    <cacheField name="Corolla_W.I1F2" numFmtId="0">
      <sharedItems containsMixedTypes="1" containsNumber="1" minValue="2.95" maxValue="5.26"/>
    </cacheField>
    <cacheField name="Flower_L.I1F2" numFmtId="0">
      <sharedItems containsMixedTypes="1" containsNumber="1" minValue="5.55" maxValue="10.77"/>
    </cacheField>
    <cacheField name="Flower_W.I1F2" numFmtId="0">
      <sharedItems containsMixedTypes="1" containsNumber="1" minValue="5.27" maxValue="10.28"/>
    </cacheField>
    <cacheField name="Poll_rem.I1F2" numFmtId="0">
      <sharedItems containsMixedTypes="1" containsNumber="1" containsInteger="1" minValue="0" maxValue="8"/>
    </cacheField>
    <cacheField name="Hood_L.I1F3" numFmtId="0">
      <sharedItems containsMixedTypes="1" containsNumber="1" minValue="2.5299999999999998" maxValue="6.55"/>
    </cacheField>
    <cacheField name="Hood_W.I1F3" numFmtId="0">
      <sharedItems containsMixedTypes="1" containsNumber="1" minValue="1.59" maxValue="3.18"/>
    </cacheField>
    <cacheField name="Corolla_L.I1F3" numFmtId="0">
      <sharedItems containsMixedTypes="1" containsNumber="1" minValue="4.42" maxValue="10.06"/>
    </cacheField>
    <cacheField name="Corolla_W.I1F3" numFmtId="0">
      <sharedItems containsMixedTypes="1" containsNumber="1" minValue="3.08" maxValue="4.9400000000000004"/>
    </cacheField>
    <cacheField name="Flower_L.I1F3" numFmtId="0">
      <sharedItems containsMixedTypes="1" containsNumber="1" minValue="4.4400000000000004" maxValue="11.88"/>
    </cacheField>
    <cacheField name="Flower_W.I1F3" numFmtId="0">
      <sharedItems containsMixedTypes="1" containsNumber="1" minValue="5.77" maxValue="11.63"/>
    </cacheField>
    <cacheField name="Poll_rem.I1F3" numFmtId="0">
      <sharedItems containsMixedTypes="1" containsNumber="1" containsInteger="1" minValue="0" maxValue="5"/>
    </cacheField>
    <cacheField name="Flower_count_I2" numFmtId="0">
      <sharedItems containsMixedTypes="1" containsNumber="1" containsInteger="1" minValue="1" maxValue="58"/>
    </cacheField>
    <cacheField name="Hood_L.I2F1" numFmtId="0">
      <sharedItems containsMixedTypes="1" containsNumber="1" minValue="2.96" maxValue="6.32"/>
    </cacheField>
    <cacheField name="Hood_W.I2F1" numFmtId="0">
      <sharedItems containsMixedTypes="1" containsNumber="1" minValue="1.48" maxValue="2.73"/>
    </cacheField>
    <cacheField name="Corolla_L.I2F1" numFmtId="0">
      <sharedItems containsMixedTypes="1" containsNumber="1" minValue="4.83" maxValue="9.82"/>
    </cacheField>
    <cacheField name="Corolla_W.I2F1" numFmtId="0">
      <sharedItems containsMixedTypes="1" containsNumber="1" minValue="2.9" maxValue="5.13"/>
    </cacheField>
    <cacheField name="Flower_L.I2F1" numFmtId="0">
      <sharedItems containsMixedTypes="1" containsNumber="1" minValue="4.68" maxValue="10.6"/>
    </cacheField>
    <cacheField name="Flower_W.I2F1" numFmtId="0">
      <sharedItems containsMixedTypes="1" containsNumber="1" minValue="5.77" maxValue="10.43"/>
    </cacheField>
    <cacheField name="Poll_rem.I2F1" numFmtId="0">
      <sharedItems containsMixedTypes="1" containsNumber="1" containsInteger="1" minValue="0" maxValue="5"/>
    </cacheField>
    <cacheField name="Hood_L.I2F2" numFmtId="0">
      <sharedItems containsMixedTypes="1" containsNumber="1" minValue="3.02" maxValue="6.51"/>
    </cacheField>
    <cacheField name="Hood_W.I2F2" numFmtId="0">
      <sharedItems containsMixedTypes="1" containsNumber="1" minValue="1.62" maxValue="2.69"/>
    </cacheField>
    <cacheField name="Corolla_L.I2F2" numFmtId="0">
      <sharedItems containsMixedTypes="1" containsNumber="1" minValue="3.81" maxValue="9.56"/>
    </cacheField>
    <cacheField name="Corolla_W.I2F2" numFmtId="0">
      <sharedItems containsMixedTypes="1" containsNumber="1" minValue="3" maxValue="4.6100000000000003"/>
    </cacheField>
    <cacheField name="Flower_L.I2F2" numFmtId="0">
      <sharedItems containsMixedTypes="1" containsNumber="1" minValue="5.91" maxValue="11.88"/>
    </cacheField>
    <cacheField name="Flower_W.I2F2" numFmtId="0">
      <sharedItems containsMixedTypes="1" containsNumber="1" minValue="5.84" maxValue="11.85"/>
    </cacheField>
    <cacheField name="Poll_rem.I2F2" numFmtId="0">
      <sharedItems containsMixedTypes="1" containsNumber="1" containsInteger="1" minValue="0" maxValue="5"/>
    </cacheField>
    <cacheField name="Hood_L.I2F3" numFmtId="0">
      <sharedItems containsMixedTypes="1" containsNumber="1" minValue="2.68" maxValue="6.45"/>
    </cacheField>
    <cacheField name="Hood_W.I2F3" numFmtId="0">
      <sharedItems containsMixedTypes="1" containsNumber="1" minValue="1.57" maxValue="2.85"/>
    </cacheField>
    <cacheField name="Corolla_L.I2F3" numFmtId="0">
      <sharedItems containsMixedTypes="1" containsNumber="1" minValue="4.09" maxValue="9.36"/>
    </cacheField>
    <cacheField name="Corolla_W.I2F3" numFmtId="0">
      <sharedItems containsMixedTypes="1" containsNumber="1" minValue="3.13" maxValue="4.83"/>
    </cacheField>
    <cacheField name="Flower_L.I2F3" numFmtId="0">
      <sharedItems containsMixedTypes="1" containsNumber="1" minValue="5.9" maxValue="10.38"/>
    </cacheField>
    <cacheField name="Flower_W.I2F3" numFmtId="0">
      <sharedItems containsMixedTypes="1" containsNumber="1" minValue="5.82" maxValue="10.33"/>
    </cacheField>
    <cacheField name="Poll_rem.I2F3" numFmtId="0">
      <sharedItems containsMixedTypes="1" containsNumber="1" containsInteger="1" minValue="0" maxValue="5"/>
    </cacheField>
    <cacheField name="Flower_count_I3" numFmtId="0">
      <sharedItems containsMixedTypes="1" containsNumber="1" containsInteger="1" minValue="1" maxValue="60"/>
    </cacheField>
    <cacheField name="Hood_L.I3F1" numFmtId="0">
      <sharedItems containsMixedTypes="1" containsNumber="1" minValue="2.91" maxValue="6.31"/>
    </cacheField>
    <cacheField name="Hood_W.I3F1" numFmtId="0">
      <sharedItems containsMixedTypes="1" containsNumber="1" minValue="1.85" maxValue="2.69"/>
    </cacheField>
    <cacheField name="Corolla_L.I3F1" numFmtId="0">
      <sharedItems containsMixedTypes="1" containsNumber="1" minValue="4.2300000000000004" maxValue="9.64"/>
    </cacheField>
    <cacheField name="Corolla_W.I3F1" numFmtId="0">
      <sharedItems containsMixedTypes="1" containsNumber="1" minValue="2.54" maxValue="8.76"/>
    </cacheField>
    <cacheField name="Flower_L.I3F1" numFmtId="0">
      <sharedItems containsMixedTypes="1" containsNumber="1" minValue="5.9" maxValue="10.24"/>
    </cacheField>
    <cacheField name="Flower_W.I3F1" numFmtId="0">
      <sharedItems containsMixedTypes="1" containsNumber="1" minValue="5.59" maxValue="10.39"/>
    </cacheField>
    <cacheField name="Poll_rem.I3F1" numFmtId="0">
      <sharedItems containsMixedTypes="1" containsNumber="1" containsInteger="1" minValue="0" maxValue="5"/>
    </cacheField>
    <cacheField name="Hood_L.I3F2" numFmtId="0">
      <sharedItems containsMixedTypes="1" containsNumber="1" minValue="3.05" maxValue="6.6"/>
    </cacheField>
    <cacheField name="Hood_W.I3F2" numFmtId="0">
      <sharedItems containsMixedTypes="1" containsNumber="1" minValue="1.52" maxValue="2.79"/>
    </cacheField>
    <cacheField name="Corolla_L.I3F2" numFmtId="0">
      <sharedItems containsMixedTypes="1" containsNumber="1" minValue="4.29" maxValue="9.52"/>
    </cacheField>
    <cacheField name="Corolla_W.I3F2" numFmtId="0">
      <sharedItems containsMixedTypes="1" containsNumber="1" minValue="2.9" maxValue="4.9400000000000004"/>
    </cacheField>
    <cacheField name="Flower_L.I3F2" numFmtId="0">
      <sharedItems containsMixedTypes="1" containsNumber="1" minValue="5.5" maxValue="9.98"/>
    </cacheField>
    <cacheField name="Flower_W.I3F2" numFmtId="0">
      <sharedItems containsMixedTypes="1" containsNumber="1" minValue="5.66" maxValue="9.9700000000000006"/>
    </cacheField>
    <cacheField name="Poll_rem.I3F2" numFmtId="0">
      <sharedItems containsMixedTypes="1" containsNumber="1" containsInteger="1" minValue="0" maxValue="4"/>
    </cacheField>
    <cacheField name="Hood_L.I3F3" numFmtId="0">
      <sharedItems containsMixedTypes="1" containsNumber="1" minValue="2.2400000000000002" maxValue="8.43"/>
    </cacheField>
    <cacheField name="Hood_W.I3F3" numFmtId="0">
      <sharedItems containsMixedTypes="1" containsNumber="1" minValue="1.73" maxValue="4.6399999999999997"/>
    </cacheField>
    <cacheField name="Corolla_L.I3F3" numFmtId="0">
      <sharedItems containsMixedTypes="1" containsNumber="1" minValue="4.79" maxValue="9.94"/>
    </cacheField>
    <cacheField name="Corolla_W.I3F3" numFmtId="0">
      <sharedItems containsMixedTypes="1" containsNumber="1" minValue="3.02" maxValue="4.51"/>
    </cacheField>
    <cacheField name="Flower_L.I3F3" numFmtId="0">
      <sharedItems containsMixedTypes="1" containsNumber="1" minValue="5.85" maxValue="9.83"/>
    </cacheField>
    <cacheField name="Flower_W.I3F3" numFmtId="0">
      <sharedItems containsMixedTypes="1" containsNumber="1" minValue="6.2" maxValue="10"/>
    </cacheField>
    <cacheField name="Poll_rem.I3F3" numFmtId="0">
      <sharedItems containsMixedTypes="1" containsNumber="1" containsInteger="1" minValue="0" maxValue="8"/>
    </cacheField>
    <cacheField name="Flowered2021" numFmtId="0">
      <sharedItems containsSemiMixedTypes="0" containsString="0" containsNumber="1" containsInteger="1" minValue="1" maxValue="1"/>
    </cacheField>
    <cacheField name="Hood.I1F1" numFmtId="0">
      <sharedItems containsSemiMixedTypes="0" containsString="0" containsNumber="1" minValue="4.4783999999999997" maxValue="15.833"/>
    </cacheField>
    <cacheField name="Hood.I1F2" numFmtId="0">
      <sharedItems containsString="0" containsBlank="1" containsNumber="1" minValue="4.6992000000000003" maxValue="17.1708"/>
    </cacheField>
    <cacheField name="Hood.I1F3" numFmtId="0">
      <sharedItems containsString="0" containsBlank="1" containsNumber="1" minValue="5.0052000000000003" maxValue="15.458"/>
    </cacheField>
    <cacheField name="Hood.I2F1" numFmtId="0">
      <sharedItems containsString="0" containsBlank="1" containsNumber="1" minValue="5.55" maxValue="15.164099999999999"/>
    </cacheField>
    <cacheField name="Hood.I2F2" numFmtId="0">
      <sharedItems containsString="0" containsBlank="1" containsNumber="1" minValue="5.508" maxValue="14.3871"/>
    </cacheField>
    <cacheField name="Hood.I2F3" numFmtId="0">
      <sharedItems containsString="0" containsBlank="1" containsNumber="1" minValue="4.2076000000000002" maxValue="15.651999999999999"/>
    </cacheField>
    <cacheField name="Hood.I3F1" numFmtId="0">
      <sharedItems containsString="0" containsBlank="1" containsNumber="1" minValue="5.7491000000000003" maxValue="16.721499999999999"/>
    </cacheField>
    <cacheField name="Hood.I3F2" numFmtId="0">
      <sharedItems containsString="0" containsBlank="1" containsNumber="1" minValue="5.9973999999999998" maxValue="15.568199999999999"/>
    </cacheField>
    <cacheField name="Hood.I3F3" numFmtId="0">
      <sharedItems containsString="0" containsBlank="1" containsNumber="1" minValue="5.8474000000000004" maxValue="19.557600000000001"/>
    </cacheField>
    <cacheField name="Hood.I1" numFmtId="0">
      <sharedItems containsSemiMixedTypes="0" containsString="0" containsNumber="1" minValue="4.7275999999999998" maxValue="16.153933333333299"/>
    </cacheField>
    <cacheField name="Hood.I2" numFmtId="0">
      <sharedItems containsString="0" containsBlank="1" containsNumber="1" minValue="5.1977000000000002" maxValue="13.889433333333301"/>
    </cacheField>
    <cacheField name="Hood.I3" numFmtId="0">
      <sharedItems containsString="0" containsBlank="1" containsNumber="1" minValue="6.5529333333333302" maxValue="17.1750333333333"/>
    </cacheField>
    <cacheField name="Hood_mean" numFmtId="0">
      <sharedItems containsSemiMixedTypes="0" containsString="0" containsNumber="1" minValue="4.96265" maxValue="14.3391111111111"/>
    </cacheField>
    <cacheField name="Corolla.I1F1" numFmtId="0">
      <sharedItems containsSemiMixedTypes="0" containsString="0" containsNumber="1" minValue="14.558" maxValue="41.674399999999999"/>
    </cacheField>
    <cacheField name="Corolla.I1F2" numFmtId="0">
      <sharedItems containsString="0" containsBlank="1" containsNumber="1" minValue="14.307499999999999" maxValue="43.369300000000003"/>
    </cacheField>
    <cacheField name="Corolla.I1F3" numFmtId="0">
      <sharedItems containsString="0" containsBlank="1" containsNumber="1" minValue="16.374400000000001" maxValue="42.050800000000002"/>
    </cacheField>
    <cacheField name="Corolla.I2F1" numFmtId="0">
      <sharedItems containsString="0" containsBlank="1" containsNumber="1" minValue="16.470300000000002" maxValue="40.065600000000003"/>
    </cacheField>
    <cacheField name="Corolla.I2F2" numFmtId="0">
      <sharedItems containsString="0" containsBlank="1" containsNumber="1" minValue="13.411199999999999" maxValue="42.064"/>
    </cacheField>
    <cacheField name="Corolla.I2F3" numFmtId="0">
      <sharedItems containsString="0" containsBlank="1" containsNumber="1" minValue="12.8017" maxValue="43.524000000000001"/>
    </cacheField>
    <cacheField name="Corolla.I3F1" numFmtId="0">
      <sharedItems containsString="0" containsBlank="1" containsNumber="1" minValue="10.744199999999999" maxValue="43.427999999999997"/>
    </cacheField>
    <cacheField name="Corolla.I3F2" numFmtId="0">
      <sharedItems containsString="0" containsBlank="1" containsNumber="1" minValue="16.424499999999998" maxValue="44.064799999999998"/>
    </cacheField>
    <cacheField name="Corolla.I3F3" numFmtId="0">
      <sharedItems containsString="0" containsBlank="1" containsNumber="1" minValue="14.7532" maxValue="43.040199999999999"/>
    </cacheField>
    <cacheField name="Corolla.I1" numFmtId="0">
      <sharedItems containsSemiMixedTypes="0" containsString="0" containsNumber="1" minValue="18.154333333333302" maxValue="39.631433333333298"/>
    </cacheField>
    <cacheField name="Corolla.I2" numFmtId="0">
      <sharedItems containsString="0" containsBlank="1" containsNumber="1" minValue="14.227733333333299" maxValue="39.449066666666702"/>
    </cacheField>
    <cacheField name="Corolla.I3" numFmtId="0">
      <sharedItems containsString="0" containsBlank="1" containsNumber="1" minValue="17.287666666666698" maxValue="41.6295"/>
    </cacheField>
    <cacheField name="Corolla_mean" numFmtId="0">
      <sharedItems containsSemiMixedTypes="0" containsString="0" containsNumber="1" minValue="16.704533333333298" maxValue="40.230077777777801"/>
    </cacheField>
    <cacheField name="Flower.I1F1" numFmtId="0">
      <sharedItems containsSemiMixedTypes="0" containsString="0" containsNumber="1" minValue="35.596800000000002" maxValue="116.33410000000001"/>
    </cacheField>
    <cacheField name="Flower.I1F2" numFmtId="0">
      <sharedItems containsString="0" containsBlank="1" containsNumber="1" minValue="29.2485" maxValue="110.50020000000001"/>
    </cacheField>
    <cacheField name="Flower.I1F3" numFmtId="0">
      <sharedItems containsString="0" containsBlank="1" containsNumber="1" minValue="31.619599999999998" maxValue="138.1644"/>
    </cacheField>
    <cacheField name="Flower.I2F1" numFmtId="0">
      <sharedItems containsString="0" containsBlank="1" containsNumber="1" minValue="30.232800000000001" maxValue="110.55800000000001"/>
    </cacheField>
    <cacheField name="Flower.I2F2" numFmtId="0">
      <sharedItems containsString="0" containsBlank="1" containsNumber="1" minValue="34.514400000000002" maxValue="140.77799999999999"/>
    </cacheField>
    <cacheField name="Flower.I2F3" numFmtId="0">
      <sharedItems containsString="0" containsBlank="1" containsNumber="1" minValue="36.607799999999997" maxValue="107.22539999999999"/>
    </cacheField>
    <cacheField name="Flower.I3F1" numFmtId="0">
      <sharedItems containsString="0" containsBlank="1" containsNumber="1" minValue="32.981000000000002" maxValue="106.39360000000001"/>
    </cacheField>
    <cacheField name="Flower.I3F2" numFmtId="0">
      <sharedItems containsString="0" containsBlank="1" containsNumber="1" minValue="31.13" maxValue="98.204499999999996"/>
    </cacheField>
    <cacheField name="Flower.I3F3" numFmtId="0">
      <sharedItems containsString="0" containsBlank="1" containsNumber="1" minValue="36.270000000000003" maxValue="96.1374"/>
    </cacheField>
    <cacheField name="Flower.I1" numFmtId="0">
      <sharedItems containsSemiMixedTypes="0" containsString="0" containsNumber="1" minValue="35.584949999999999" maxValue="110.88143333333301"/>
    </cacheField>
    <cacheField name="Flower.I2" numFmtId="0">
      <sharedItems containsString="0" containsBlank="1" containsNumber="1" minValue="30.232800000000001" maxValue="103.111166666667"/>
    </cacheField>
    <cacheField name="Flower.I3" numFmtId="0">
      <sharedItems containsString="0" containsBlank="1" containsNumber="1" minValue="32.981000000000002" maxValue="99.573333333333295"/>
    </cacheField>
    <cacheField name="Flower_mean" numFmtId="0">
      <sharedItems containsSemiMixedTypes="0" containsString="0" containsNumber="1" minValue="35.584949999999999" maxValue="103.599883333333"/>
    </cacheField>
    <cacheField name="mean_flower_count" numFmtId="0">
      <sharedItems containsSemiMixedTypes="0" containsString="0" containsNumber="1" minValue="1" maxValue="56"/>
    </cacheField>
    <cacheField name="total_flower_count" numFmtId="0">
      <sharedItems containsSemiMixedTypes="0" containsString="0" containsNumber="1" containsInteger="1" minValue="1" maxValue="168"/>
    </cacheField>
    <cacheField name="X" numFmtId="0">
      <sharedItems containsSemiMixedTypes="0" containsString="0" containsNumber="1" containsInteger="1" minValue="1" maxValue="77"/>
    </cacheField>
    <cacheField name="Patch_ID" numFmtId="0">
      <sharedItems/>
    </cacheField>
    <cacheField name="Latitude" numFmtId="0">
      <sharedItems containsSemiMixedTypes="0" containsString="0" containsNumber="1" minValue="43.321018000000002" maxValue="43.71387"/>
    </cacheField>
    <cacheField name="Longitude" numFmtId="0">
      <sharedItems containsSemiMixedTypes="0" containsString="0" containsNumber="1" minValue="-80.098406999999995" maxValue="-79.422881000000004"/>
    </cacheField>
    <cacheField name="Transect_ID" numFmtId="0">
      <sharedItems/>
    </cacheField>
    <cacheField name="CTD_m" numFmtId="0">
      <sharedItems containsSemiMixedTypes="0" containsString="0" containsNumber="1" minValue="3692.6086619173102" maxValue="67250.047423939701"/>
    </cacheField>
    <cacheField name="City_dist" numFmtId="0">
      <sharedItems containsSemiMixedTypes="0" containsString="0" containsNumber="1" minValue="3.6926086619173102" maxValue="67.250047423939705"/>
    </cacheField>
    <cacheField name="Urb_Rur" numFmtId="0">
      <sharedItems/>
    </cacheField>
    <cacheField name="Urb_score" numFmtId="0">
      <sharedItems containsSemiMixedTypes="0" containsString="0" containsNumber="1" minValue="-3.55627" maxValue="2.7176200000000001"/>
    </cacheField>
    <cacheField name="I1F1_mean" numFmtId="2">
      <sharedItems containsSemiMixedTypes="0" containsString="0" containsNumber="1" minValue="19.221866666666667" maxValue="55.492633333333337"/>
    </cacheField>
    <cacheField name="I1F2_mean" numFmtId="2">
      <sharedItems containsString="0" containsBlank="1" containsNumber="1" minValue="17.074333333333332" maxValue="52.783733333333338"/>
    </cacheField>
    <cacheField name="I1F3_mean" numFmtId="2">
      <sharedItems containsString="0" containsBlank="1" containsNumber="1" minValue="19.140666666666664" maxValue="62.627866666666669"/>
    </cacheField>
    <cacheField name="I2F1_mean" numFmtId="2">
      <sharedItems containsString="0" containsBlank="1" containsNumber="1" minValue="21.390966666666667" maxValue="50.457866666666668"/>
    </cacheField>
    <cacheField name="I2F2_mean" numFmtId="2">
      <sharedItems containsString="0" containsBlank="1" containsNumber="1" minValue="19.220800000000001" maxValue="62.806799999999988"/>
    </cacheField>
    <cacheField name="I2F3_mean" numFmtId="2">
      <sharedItems containsString="0" containsBlank="1" containsNumber="1" minValue="16.816499999999998" maxValue="49.152266666666662"/>
    </cacheField>
    <cacheField name="I3F1_mean" numFmtId="2">
      <sharedItems containsString="0" containsBlank="1" containsNumber="1" minValue="23.096466666666668" maxValue="52.87936666666667"/>
    </cacheField>
    <cacheField name="I3F2_mean" numFmtId="2">
      <sharedItems containsString="0" containsBlank="1" containsNumber="1" minValue="19.192299999999999" maxValue="49.378966666666678"/>
    </cacheField>
    <cacheField name="I3F3_mean" numFmtId="2">
      <sharedItems containsString="0" containsBlank="1" containsNumber="1" minValue="19.173733333333335" maxValue="49.63656666666666"/>
    </cacheField>
    <cacheField name="Overall_mean" numFmtId="2">
      <sharedItems containsSemiMixedTypes="0" containsString="0" containsNumber="1" minValue="21.219177777777777" maxValue="50.530927777777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x v="0"/>
    <n v="7"/>
    <n v="37"/>
    <n v="2"/>
    <x v="0"/>
    <n v="1"/>
    <s v="NA"/>
    <d v="2021-07-12T00:00:00"/>
    <d v="2021-07-26T00:00:00"/>
    <d v="2021-08-12T00:00:00"/>
    <n v="5"/>
    <n v="6"/>
    <n v="26"/>
    <n v="4.0999999999999996"/>
    <n v="2.36"/>
    <n v="7.07"/>
    <n v="3.84"/>
    <n v="8.73"/>
    <n v="8.7200000000000006"/>
    <n v="0"/>
    <n v="3.4"/>
    <n v="2.16"/>
    <n v="6.9"/>
    <n v="3.77"/>
    <n v="8.09"/>
    <n v="8.33"/>
    <n v="1"/>
    <n v="3.39"/>
    <n v="2.23"/>
    <n v="7.92"/>
    <n v="4.18"/>
    <n v="8.42"/>
    <n v="8.77"/>
    <n v="0"/>
    <n v="39"/>
    <n v="4.07"/>
    <n v="2.4900000000000002"/>
    <n v="6.5"/>
    <n v="4.24"/>
    <n v="8.48"/>
    <n v="8.69"/>
    <n v="5"/>
    <n v="3.86"/>
    <n v="2.38"/>
    <n v="8.14"/>
    <n v="3.92"/>
    <n v="8.7899999999999991"/>
    <n v="8.6"/>
    <n v="3"/>
    <n v="3.78"/>
    <n v="2.2400000000000002"/>
    <n v="5.41"/>
    <n v="4.1500000000000004"/>
    <n v="8.09"/>
    <n v="8.0299999999999994"/>
    <n v="4"/>
    <n v="36"/>
    <n v="2.91"/>
    <n v="2.0499999999999998"/>
    <n v="6.41"/>
    <n v="3.68"/>
    <n v="8.42"/>
    <n v="8.1199999999999992"/>
    <n v="0"/>
    <n v="3.88"/>
    <n v="2.11"/>
    <n v="6.3"/>
    <n v="3.54"/>
    <n v="9.0299999999999994"/>
    <n v="9.2200000000000006"/>
    <n v="0"/>
    <n v="3.81"/>
    <n v="2.41"/>
    <n v="7.23"/>
    <n v="4.0999999999999996"/>
    <n v="8.15"/>
    <n v="8.92"/>
    <n v="0"/>
    <n v="1"/>
    <n v="9.6760000000000002"/>
    <n v="7.3440000000000003"/>
    <n v="7.5597000000000003"/>
    <n v="10.1343"/>
    <n v="9.1867999999999999"/>
    <n v="8.4672000000000001"/>
    <n v="5.9654999999999996"/>
    <n v="8.1867999999999999"/>
    <n v="9.1821000000000002"/>
    <n v="8.19323333333333"/>
    <n v="9.2627666666666695"/>
    <n v="7.7781333333333302"/>
    <n v="8.4113777777777798"/>
    <n v="27.148800000000001"/>
    <n v="26.013000000000002"/>
    <n v="33.105600000000003"/>
    <n v="27.56"/>
    <n v="31.908799999999999"/>
    <n v="22.451499999999999"/>
    <n v="23.588799999999999"/>
    <n v="22.302"/>
    <n v="29.643000000000001"/>
    <n v="28.755800000000001"/>
    <n v="27.3067666666667"/>
    <n v="25.1779333333333"/>
    <n v="27.080166666666699"/>
    <n v="76.125600000000006"/>
    <n v="67.389700000000005"/>
    <n v="73.843400000000003"/>
    <n v="73.691199999999995"/>
    <n v="75.593999999999994"/>
    <n v="64.962699999999998"/>
    <n v="68.370400000000004"/>
    <n v="83.256600000000006"/>
    <n v="72.697999999999993"/>
    <n v="72.4529"/>
    <n v="71.415966666666705"/>
    <n v="74.775000000000006"/>
    <n v="72.881288888888903"/>
    <n v="33.6666666666667"/>
    <n v="101"/>
    <n v="1"/>
    <s v="AS001"/>
    <n v="43.550556"/>
    <n v="-79.662999999999997"/>
    <s v="South"/>
    <n v="25607.211785104701"/>
    <n v="25.607211785104699"/>
    <s v="Urban"/>
    <n v="-1.17377"/>
    <n v="37.650133333333336"/>
    <n v="33.582233333333335"/>
    <n v="38.169566666666668"/>
    <n v="37.128499999999995"/>
    <n v="38.896533333333331"/>
    <n v="31.960466666666665"/>
    <n v="32.64156666666667"/>
    <n v="37.915133333333337"/>
    <n v="37.174366666666664"/>
    <n v="36.124277777777785"/>
  </r>
  <r>
    <x v="0"/>
    <n v="4"/>
    <n v="8"/>
    <n v="1"/>
    <x v="1"/>
    <n v="2"/>
    <s v="NA"/>
    <d v="2021-08-09T00:00:00"/>
    <d v="2021-08-09T00:00:00"/>
    <d v="2021-08-30T00:00:00"/>
    <n v="4"/>
    <n v="2"/>
    <n v="32"/>
    <n v="4.5199999999999996"/>
    <n v="2.15"/>
    <n v="7.92"/>
    <n v="4.32"/>
    <n v="8.6"/>
    <n v="8.57"/>
    <n v="0"/>
    <n v="4.2"/>
    <n v="2.2000000000000002"/>
    <n v="8.86"/>
    <n v="4.45"/>
    <n v="10.07"/>
    <n v="10.09"/>
    <n v="3"/>
    <n v="3.72"/>
    <n v="2.06"/>
    <n v="8.49"/>
    <n v="3.98"/>
    <n v="9.89"/>
    <n v="9.8000000000000007"/>
    <n v="2"/>
    <n v="30"/>
    <n v="5.59"/>
    <n v="2.1800000000000002"/>
    <n v="8.07"/>
    <n v="3.99"/>
    <n v="9.52"/>
    <n v="9.65"/>
    <n v="4"/>
    <n v="3.76"/>
    <n v="1.91"/>
    <n v="9.48"/>
    <n v="4.13"/>
    <n v="9.81"/>
    <n v="9.74"/>
    <n v="3"/>
    <n v="3.63"/>
    <n v="2.06"/>
    <n v="8.39"/>
    <n v="3.75"/>
    <n v="9.51"/>
    <n v="9.52"/>
    <n v="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9.718"/>
    <n v="9.24"/>
    <n v="7.6631999999999998"/>
    <n v="12.186199999999999"/>
    <n v="7.1816000000000004"/>
    <n v="7.4778000000000002"/>
    <m/>
    <m/>
    <m/>
    <n v="8.8737333333333304"/>
    <n v="8.9485333333333301"/>
    <m/>
    <n v="8.9111333333333302"/>
    <n v="34.214399999999998"/>
    <n v="39.427"/>
    <n v="33.790199999999999"/>
    <n v="32.199300000000001"/>
    <n v="39.1524"/>
    <n v="31.462499999999999"/>
    <m/>
    <m/>
    <m/>
    <n v="35.810533333333296"/>
    <n v="34.2714"/>
    <m/>
    <n v="35.040966666666698"/>
    <n v="73.701999999999998"/>
    <n v="101.6063"/>
    <n v="96.921999999999997"/>
    <n v="91.867999999999995"/>
    <n v="95.549400000000006"/>
    <n v="90.535200000000003"/>
    <m/>
    <m/>
    <m/>
    <n v="90.7434333333333"/>
    <n v="92.650866666666701"/>
    <m/>
    <n v="91.697149999999993"/>
    <n v="16"/>
    <n v="48"/>
    <n v="1"/>
    <s v="AS001"/>
    <n v="43.550556"/>
    <n v="-79.662999999999997"/>
    <s v="South"/>
    <n v="25607.211785104701"/>
    <n v="25.607211785104699"/>
    <s v="Urban"/>
    <n v="-1.17377"/>
    <n v="39.211466666666666"/>
    <n v="50.091100000000004"/>
    <n v="46.125133333333338"/>
    <n v="45.417833333333334"/>
    <n v="47.294466666666665"/>
    <n v="43.158500000000004"/>
    <m/>
    <m/>
    <m/>
    <n v="45.216416666666667"/>
  </r>
  <r>
    <x v="0"/>
    <n v="4"/>
    <n v="43"/>
    <n v="2"/>
    <x v="2"/>
    <n v="5"/>
    <s v="NA"/>
    <d v="2021-08-03T00:00:00"/>
    <d v="2021-08-09T00:00:00"/>
    <s v="NA"/>
    <n v="0"/>
    <n v="4"/>
    <n v="20"/>
    <n v="3.43"/>
    <n v="2.11"/>
    <n v="6.79"/>
    <n v="4.16"/>
    <n v="8.35"/>
    <n v="8.1300000000000008"/>
    <n v="0"/>
    <n v="3.58"/>
    <n v="2.19"/>
    <n v="9.09"/>
    <n v="4.21"/>
    <n v="9.06"/>
    <n v="9.01"/>
    <n v="0"/>
    <n v="3.74"/>
    <n v="2.04"/>
    <n v="8.1300000000000008"/>
    <n v="3.87"/>
    <n v="8.77"/>
    <n v="8.6999999999999993"/>
    <n v="0"/>
    <n v="17"/>
    <n v="3.8"/>
    <n v="2.15"/>
    <n v="7.25"/>
    <n v="4.43"/>
    <n v="8.2100000000000009"/>
    <n v="8.33"/>
    <n v="0"/>
    <n v="4.3600000000000003"/>
    <n v="2.17"/>
    <n v="8.36"/>
    <n v="4.3499999999999996"/>
    <n v="9.64"/>
    <n v="9.75"/>
    <n v="2"/>
    <n v="4.1900000000000004"/>
    <n v="1.94"/>
    <n v="7.93"/>
    <n v="4"/>
    <n v="8.81"/>
    <n v="8.7100000000000009"/>
    <n v="1"/>
    <n v="23"/>
    <n v="3.27"/>
    <n v="2.06"/>
    <n v="7.45"/>
    <n v="3.71"/>
    <n v="8.8699999999999992"/>
    <n v="8.8699999999999992"/>
    <n v="3"/>
    <n v="3.98"/>
    <n v="2.15"/>
    <n v="7.56"/>
    <n v="4.1100000000000003"/>
    <n v="8.7200000000000006"/>
    <n v="8.76"/>
    <n v="1"/>
    <n v="3.46"/>
    <n v="2.06"/>
    <n v="6.62"/>
    <n v="4.37"/>
    <n v="8.23"/>
    <n v="8.23"/>
    <n v="0"/>
    <n v="1"/>
    <n v="7.2373000000000003"/>
    <n v="7.8402000000000003"/>
    <n v="7.6295999999999999"/>
    <n v="8.17"/>
    <n v="9.4611999999999998"/>
    <n v="8.1286000000000005"/>
    <n v="6.7362000000000002"/>
    <n v="8.5570000000000004"/>
    <n v="7.1276000000000002"/>
    <n v="7.5690333333333299"/>
    <n v="8.5866000000000007"/>
    <n v="7.4736000000000002"/>
    <n v="7.8764111111111097"/>
    <n v="28.246400000000001"/>
    <n v="38.268900000000002"/>
    <n v="31.463100000000001"/>
    <n v="32.1175"/>
    <n v="36.366"/>
    <n v="31.72"/>
    <n v="27.639500000000002"/>
    <n v="31.0716"/>
    <n v="28.929400000000001"/>
    <n v="32.659466666666702"/>
    <n v="33.401166666666697"/>
    <n v="29.2135"/>
    <n v="31.758044444444401"/>
    <n v="67.885499999999993"/>
    <n v="81.630600000000001"/>
    <n v="76.299000000000007"/>
    <n v="68.389300000000006"/>
    <n v="93.99"/>
    <n v="76.735100000000003"/>
    <n v="78.676900000000003"/>
    <n v="76.387200000000007"/>
    <n v="67.732900000000001"/>
    <n v="75.271699999999996"/>
    <n v="79.704800000000006"/>
    <n v="74.265666666666704"/>
    <n v="76.414055555555507"/>
    <n v="20"/>
    <n v="60"/>
    <n v="1"/>
    <s v="AS001"/>
    <n v="43.550556"/>
    <n v="-79.662999999999997"/>
    <s v="South"/>
    <n v="25607.211785104701"/>
    <n v="25.607211785104699"/>
    <s v="Urban"/>
    <n v="-1.17377"/>
    <n v="34.456399999999995"/>
    <n v="42.579900000000002"/>
    <n v="38.463900000000002"/>
    <n v="36.225600000000007"/>
    <n v="46.605733333333326"/>
    <n v="38.861233333333331"/>
    <n v="37.684200000000004"/>
    <n v="38.671933333333335"/>
    <n v="34.596633333333337"/>
    <n v="38.682837037037046"/>
  </r>
  <r>
    <x v="0"/>
    <n v="17"/>
    <n v="46"/>
    <n v="4"/>
    <x v="3"/>
    <n v="4"/>
    <s v="NA"/>
    <d v="2021-07-19T00:00:00"/>
    <d v="2021-08-06T00:00:00"/>
    <d v="2021-08-16T00:00:00"/>
    <n v="8"/>
    <n v="7"/>
    <n v="9"/>
    <n v="2.76"/>
    <n v="1.84"/>
    <n v="6.55"/>
    <n v="4.17"/>
    <n v="7.68"/>
    <n v="8.1"/>
    <n v="2"/>
    <n v="2.46"/>
    <n v="2.11"/>
    <n v="6.82"/>
    <n v="4.21"/>
    <n v="8.75"/>
    <n v="10.029999999999999"/>
    <n v="2"/>
    <n v="3.02"/>
    <n v="1.8"/>
    <n v="7.1"/>
    <n v="4.75"/>
    <n v="9.26"/>
    <n v="9.36"/>
    <n v="0"/>
    <n v="14"/>
    <n v="3.05"/>
    <n v="2.06"/>
    <n v="8.0399999999999991"/>
    <n v="4.12"/>
    <n v="8.73"/>
    <n v="8.8699999999999992"/>
    <n v="2"/>
    <n v="3.36"/>
    <n v="1.96"/>
    <n v="8.5399999999999991"/>
    <n v="4.54"/>
    <n v="8.83"/>
    <n v="9.07"/>
    <n v="2"/>
    <n v="3.57"/>
    <n v="1.85"/>
    <n v="7.19"/>
    <n v="4.4400000000000004"/>
    <n v="8.2200000000000006"/>
    <n v="8.3800000000000008"/>
    <n v="2"/>
    <n v="25"/>
    <n v="3.32"/>
    <n v="2.13"/>
    <n v="9.24"/>
    <n v="4.7"/>
    <n v="8.7100000000000009"/>
    <n v="9.11"/>
    <n v="3"/>
    <n v="3.31"/>
    <n v="2.08"/>
    <n v="9.02"/>
    <n v="4.5"/>
    <n v="8.65"/>
    <n v="8.9499999999999993"/>
    <n v="1"/>
    <n v="3.38"/>
    <n v="1.73"/>
    <n v="8.11"/>
    <n v="4.1500000000000004"/>
    <n v="8.59"/>
    <n v="8.2799999999999994"/>
    <n v="2"/>
    <n v="1"/>
    <n v="5.0784000000000002"/>
    <n v="5.1905999999999999"/>
    <n v="5.4359999999999999"/>
    <n v="6.2830000000000004"/>
    <n v="6.5856000000000003"/>
    <n v="6.6044999999999998"/>
    <n v="7.0716000000000001"/>
    <n v="6.8848000000000003"/>
    <n v="5.8474000000000004"/>
    <n v="5.2350000000000003"/>
    <n v="6.4910333333333297"/>
    <n v="6.6012666666666702"/>
    <n v="6.1090999999999998"/>
    <n v="27.313500000000001"/>
    <n v="28.712199999999999"/>
    <n v="33.725000000000001"/>
    <n v="33.1248"/>
    <n v="38.771599999999999"/>
    <n v="31.9236"/>
    <n v="43.427999999999997"/>
    <n v="40.590000000000003"/>
    <n v="33.656500000000001"/>
    <n v="29.916899999999998"/>
    <n v="34.606666666666698"/>
    <n v="39.224833333333301"/>
    <n v="34.582799999999999"/>
    <n v="62.207999999999998"/>
    <n v="87.762500000000003"/>
    <n v="86.673599999999993"/>
    <n v="77.435100000000006"/>
    <n v="80.088099999999997"/>
    <n v="68.883600000000001"/>
    <n v="79.348100000000002"/>
    <n v="77.417500000000004"/>
    <n v="71.125200000000007"/>
    <n v="78.881366666666693"/>
    <n v="75.468933333333297"/>
    <n v="75.9636"/>
    <n v="76.771299999999997"/>
    <n v="2"/>
    <n v="2"/>
    <n v="1"/>
    <s v="AS001"/>
    <n v="43.550556"/>
    <n v="-79.662999999999997"/>
    <s v="South"/>
    <n v="25607.211785104701"/>
    <n v="25.607211785104699"/>
    <s v="Urban"/>
    <n v="-1.17377"/>
    <n v="31.533299999999997"/>
    <n v="40.555100000000003"/>
    <n v="41.944866666666663"/>
    <n v="38.947633333333336"/>
    <n v="41.815100000000001"/>
    <n v="35.803899999999999"/>
    <n v="43.282566666666668"/>
    <n v="41.630766666666666"/>
    <n v="36.876366666666669"/>
    <n v="39.154400000000003"/>
  </r>
  <r>
    <x v="0"/>
    <n v="15"/>
    <n v="16"/>
    <n v="3"/>
    <x v="4"/>
    <n v="5"/>
    <s v="NA"/>
    <d v="2021-07-19T00:00:00"/>
    <d v="2021-07-26T00:00:00"/>
    <s v="NA"/>
    <n v="0"/>
    <n v="2"/>
    <n v="17"/>
    <n v="2.99"/>
    <n v="2.2000000000000002"/>
    <n v="7.69"/>
    <n v="4.3"/>
    <n v="9.32"/>
    <n v="9.56"/>
    <n v="0"/>
    <n v="3.9"/>
    <n v="2.06"/>
    <n v="6.17"/>
    <n v="3.94"/>
    <n v="9.64"/>
    <n v="9.77"/>
    <n v="1"/>
    <n v="3.19"/>
    <n v="2.0299999999999998"/>
    <n v="7.82"/>
    <n v="4.01"/>
    <n v="8.77"/>
    <n v="8.52"/>
    <n v="0"/>
    <n v="22"/>
    <n v="3.56"/>
    <n v="2.08"/>
    <n v="7.09"/>
    <n v="3.78"/>
    <n v="9.6300000000000008"/>
    <n v="9.7200000000000006"/>
    <n v="0"/>
    <n v="4.07"/>
    <n v="2.0699999999999998"/>
    <n v="8.4600000000000009"/>
    <n v="3.84"/>
    <n v="8.9499999999999993"/>
    <n v="8.94"/>
    <n v="0"/>
    <n v="3.89"/>
    <n v="2"/>
    <n v="8.25"/>
    <n v="3.82"/>
    <n v="9.49"/>
    <n v="9.57"/>
    <n v="1"/>
    <n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6.5780000000000003"/>
    <n v="8.0340000000000007"/>
    <n v="6.4756999999999998"/>
    <n v="7.4047999999999998"/>
    <n v="8.4248999999999992"/>
    <n v="7.78"/>
    <m/>
    <m/>
    <m/>
    <n v="7.0292333333333303"/>
    <n v="7.8699000000000003"/>
    <m/>
    <n v="7.4495666666666702"/>
    <n v="33.067"/>
    <n v="24.309799999999999"/>
    <n v="31.3582"/>
    <n v="26.8002"/>
    <n v="32.486400000000003"/>
    <n v="31.515000000000001"/>
    <m/>
    <m/>
    <m/>
    <n v="29.578333333333301"/>
    <n v="30.267199999999999"/>
    <m/>
    <n v="29.9227666666667"/>
    <n v="89.099199999999996"/>
    <n v="94.1828"/>
    <n v="74.720399999999998"/>
    <n v="93.6036"/>
    <n v="80.013000000000005"/>
    <n v="90.819299999999998"/>
    <m/>
    <m/>
    <m/>
    <n v="86.000799999999998"/>
    <n v="88.145300000000006"/>
    <m/>
    <n v="87.073049999999995"/>
    <n v="31"/>
    <n v="62"/>
    <n v="1"/>
    <s v="AS001"/>
    <n v="43.550556"/>
    <n v="-79.662999999999997"/>
    <s v="South"/>
    <n v="25607.211785104701"/>
    <n v="25.607211785104699"/>
    <s v="Urban"/>
    <n v="-1.17377"/>
    <n v="42.914733333333338"/>
    <n v="42.175533333333334"/>
    <n v="37.518099999999997"/>
    <n v="42.602866666666664"/>
    <n v="40.308100000000003"/>
    <n v="43.371433333333336"/>
    <m/>
    <m/>
    <m/>
    <n v="41.481794444444446"/>
  </r>
  <r>
    <x v="1"/>
    <n v="11"/>
    <n v="9"/>
    <n v="1"/>
    <x v="0"/>
    <n v="2"/>
    <s v="NA"/>
    <d v="2021-07-21T00:00:00"/>
    <d v="2021-07-21T00:00:00"/>
    <d v="2021-08-12T00:00:00"/>
    <n v="3"/>
    <n v="1"/>
    <n v="15"/>
    <n v="4.68"/>
    <n v="2.2599999999999998"/>
    <n v="7.48"/>
    <n v="3.83"/>
    <n v="8.75"/>
    <n v="8.8000000000000007"/>
    <n v="1"/>
    <n v="4.41"/>
    <n v="2.4300000000000002"/>
    <n v="7.52"/>
    <n v="3.65"/>
    <n v="9.36"/>
    <n v="8.93"/>
    <n v="1"/>
    <n v="4.09"/>
    <n v="2.46"/>
    <n v="8.06"/>
    <n v="3.78"/>
    <n v="8.9499999999999993"/>
    <n v="8.82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0.5768"/>
    <n v="10.7163"/>
    <n v="10.061400000000001"/>
    <m/>
    <m/>
    <m/>
    <m/>
    <m/>
    <m/>
    <n v="10.451499999999999"/>
    <m/>
    <m/>
    <n v="10.451499999999999"/>
    <n v="28.648399999999999"/>
    <n v="27.448"/>
    <n v="30.466799999999999"/>
    <m/>
    <m/>
    <m/>
    <m/>
    <m/>
    <m/>
    <n v="28.854399999999998"/>
    <m/>
    <m/>
    <n v="28.854399999999998"/>
    <n v="77"/>
    <n v="83.584800000000001"/>
    <n v="78.938999999999993"/>
    <m/>
    <m/>
    <m/>
    <m/>
    <m/>
    <m/>
    <n v="79.841266666666698"/>
    <m/>
    <m/>
    <n v="79.841266666666698"/>
    <n v="13.6666666666667"/>
    <n v="41"/>
    <n v="1"/>
    <s v="AS001"/>
    <n v="43.550556"/>
    <n v="-79.662999999999997"/>
    <s v="South"/>
    <n v="25607.211785104701"/>
    <n v="25.607211785104699"/>
    <s v="Urban"/>
    <n v="-1.17377"/>
    <n v="38.741733333333336"/>
    <n v="40.583033333333333"/>
    <n v="39.822399999999995"/>
    <m/>
    <m/>
    <m/>
    <m/>
    <m/>
    <m/>
    <n v="39.715722222222219"/>
  </r>
  <r>
    <x v="1"/>
    <n v="14"/>
    <n v="31"/>
    <n v="4"/>
    <x v="0"/>
    <n v="3"/>
    <s v="inflor 2 flowers eaten but remnants of 3 flowers visible"/>
    <d v="2021-07-16T00:00:00"/>
    <d v="2021-07-20T00:00:00"/>
    <s v="NA"/>
    <n v="0"/>
    <n v="2"/>
    <n v="62"/>
    <n v="4.62"/>
    <n v="2.23"/>
    <n v="7.46"/>
    <n v="3.67"/>
    <n v="7.64"/>
    <n v="7.93"/>
    <n v="2"/>
    <n v="4.29"/>
    <n v="2.2799999999999998"/>
    <n v="7.03"/>
    <n v="3.7"/>
    <n v="7.53"/>
    <n v="8.0399999999999991"/>
    <n v="1"/>
    <n v="4.3"/>
    <n v="2.2000000000000002"/>
    <n v="6.53"/>
    <n v="4.0999999999999996"/>
    <n v="7.59"/>
    <n v="7.87"/>
    <n v="1"/>
    <n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0.3026"/>
    <n v="9.7812000000000001"/>
    <n v="9.4600000000000009"/>
    <m/>
    <m/>
    <m/>
    <m/>
    <m/>
    <m/>
    <n v="9.8479333333333301"/>
    <m/>
    <m/>
    <n v="9.8479333333333301"/>
    <n v="27.3782"/>
    <n v="26.010999999999999"/>
    <n v="26.773"/>
    <m/>
    <m/>
    <m/>
    <m/>
    <m/>
    <m/>
    <n v="26.7207333333333"/>
    <m/>
    <m/>
    <n v="26.7207333333333"/>
    <n v="60.5852"/>
    <n v="60.541200000000003"/>
    <n v="59.7333"/>
    <m/>
    <m/>
    <m/>
    <m/>
    <m/>
    <m/>
    <n v="60.286566666666701"/>
    <m/>
    <m/>
    <n v="60.286566666666701"/>
    <n v="15"/>
    <n v="15"/>
    <n v="2"/>
    <s v="AS002"/>
    <n v="43.550224999999998"/>
    <n v="-79.654061999999996"/>
    <s v="South"/>
    <n v="24987.050922191"/>
    <n v="24.987050922190999"/>
    <s v="Urban"/>
    <n v="6.1965199999999998E-2"/>
    <n v="32.755333333333333"/>
    <n v="32.111133333333335"/>
    <n v="31.988766666666667"/>
    <m/>
    <m/>
    <m/>
    <m/>
    <m/>
    <m/>
    <n v="32.285077777777779"/>
  </r>
  <r>
    <x v="1"/>
    <n v="3"/>
    <n v="14"/>
    <n v="1"/>
    <x v="1"/>
    <n v="5"/>
    <s v="NA"/>
    <d v="2021-07-14T00:00:00"/>
    <d v="2021-07-19T00:00:00"/>
    <s v="NA"/>
    <n v="0"/>
    <n v="1"/>
    <n v="15"/>
    <n v="4.87"/>
    <n v="2.13"/>
    <n v="6.33"/>
    <n v="4.46"/>
    <n v="6.37"/>
    <n v="6.75"/>
    <n v="0"/>
    <n v="4.37"/>
    <n v="2.41"/>
    <n v="7.54"/>
    <n v="4.3600000000000003"/>
    <n v="6.94"/>
    <n v="7.07"/>
    <n v="0"/>
    <n v="4.68"/>
    <n v="2.0299999999999998"/>
    <n v="6.33"/>
    <n v="4"/>
    <n v="6.48"/>
    <n v="6.41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0.373100000000001"/>
    <n v="10.531700000000001"/>
    <n v="9.5004000000000008"/>
    <m/>
    <m/>
    <m/>
    <m/>
    <m/>
    <m/>
    <n v="10.135066666666701"/>
    <m/>
    <m/>
    <n v="10.135066666666701"/>
    <n v="28.2318"/>
    <n v="32.874400000000001"/>
    <n v="25.32"/>
    <m/>
    <m/>
    <m/>
    <m/>
    <m/>
    <m/>
    <n v="28.808733333333301"/>
    <m/>
    <m/>
    <n v="28.808733333333301"/>
    <n v="42.997500000000002"/>
    <n v="49.065800000000003"/>
    <n v="41.536799999999999"/>
    <m/>
    <m/>
    <m/>
    <m/>
    <m/>
    <m/>
    <n v="44.533366666666701"/>
    <m/>
    <m/>
    <n v="44.533366666666701"/>
    <n v="15"/>
    <n v="15"/>
    <n v="2"/>
    <s v="AS002"/>
    <n v="43.550224999999998"/>
    <n v="-79.654061999999996"/>
    <s v="South"/>
    <n v="24987.050922191"/>
    <n v="24.987050922190999"/>
    <s v="Urban"/>
    <n v="6.1965199999999998E-2"/>
    <n v="27.200800000000001"/>
    <n v="30.823966666666667"/>
    <n v="25.452400000000001"/>
    <m/>
    <m/>
    <m/>
    <m/>
    <m/>
    <m/>
    <n v="27.825722222222222"/>
  </r>
  <r>
    <x v="1"/>
    <n v="16"/>
    <n v="28"/>
    <n v="4"/>
    <x v="3"/>
    <n v="2"/>
    <s v="NA"/>
    <d v="2021-08-09T00:00:00"/>
    <d v="2021-08-12T00:00:00"/>
    <s v="NA"/>
    <n v="0"/>
    <n v="2"/>
    <n v="15"/>
    <n v="4.07"/>
    <n v="2.2000000000000002"/>
    <n v="8.77"/>
    <n v="4.1900000000000004"/>
    <n v="7.4"/>
    <n v="7.3"/>
    <n v="0"/>
    <n v="4.5"/>
    <n v="2.61"/>
    <n v="7.67"/>
    <n v="4.26"/>
    <n v="6.85"/>
    <n v="7.11"/>
    <n v="0"/>
    <n v="4.46"/>
    <n v="2.2000000000000002"/>
    <n v="6.85"/>
    <n v="3.85"/>
    <n v="6.84"/>
    <n v="6.94"/>
    <n v="0"/>
    <n v="11"/>
    <n v="4.54"/>
    <n v="1.86"/>
    <n v="7.06"/>
    <n v="3.55"/>
    <n v="6.3"/>
    <n v="6.31"/>
    <n v="0"/>
    <n v="4.8"/>
    <n v="2.0499999999999998"/>
    <n v="7.66"/>
    <n v="3.62"/>
    <n v="6.31"/>
    <n v="6.36"/>
    <n v="0"/>
    <n v="4.3"/>
    <n v="2.1"/>
    <n v="6.55"/>
    <n v="4.1500000000000004"/>
    <s v="NA"/>
    <s v="NA"/>
    <n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8.9540000000000006"/>
    <n v="11.744999999999999"/>
    <n v="9.8119999999999994"/>
    <n v="8.4443999999999999"/>
    <n v="9.84"/>
    <n v="9.0299999999999994"/>
    <m/>
    <m/>
    <m/>
    <n v="10.1703333333333"/>
    <n v="9.1047999999999991"/>
    <m/>
    <n v="9.6375666666666699"/>
    <n v="36.746299999999998"/>
    <n v="32.674199999999999"/>
    <n v="26.372499999999999"/>
    <n v="25.062999999999999"/>
    <n v="27.729199999999999"/>
    <n v="27.182500000000001"/>
    <m/>
    <m/>
    <m/>
    <n v="31.931000000000001"/>
    <n v="26.6582333333333"/>
    <m/>
    <n v="29.294616666666698"/>
    <n v="54.02"/>
    <n v="48.703499999999998"/>
    <n v="47.4696"/>
    <n v="39.753"/>
    <n v="40.131599999999999"/>
    <m/>
    <m/>
    <m/>
    <m/>
    <n v="50.0643666666667"/>
    <n v="39.942300000000003"/>
    <m/>
    <n v="45.003333333333302"/>
    <n v="13"/>
    <n v="26"/>
    <n v="2"/>
    <s v="AS002"/>
    <n v="43.550224999999998"/>
    <n v="-79.654061999999996"/>
    <s v="South"/>
    <n v="24987.050922191"/>
    <n v="24.987050922190999"/>
    <s v="Urban"/>
    <n v="6.1965199999999998E-2"/>
    <n v="33.240100000000005"/>
    <n v="31.040899999999997"/>
    <n v="27.884699999999999"/>
    <n v="24.420133333333336"/>
    <n v="25.900266666666663"/>
    <n v="18.106249999999999"/>
    <m/>
    <m/>
    <m/>
    <n v="26.765391666666662"/>
  </r>
  <r>
    <x v="2"/>
    <n v="4"/>
    <n v="33"/>
    <n v="2"/>
    <x v="2"/>
    <n v="2"/>
    <s v="NA"/>
    <d v="2021-07-19T00:00:00"/>
    <d v="2021-07-23T00:00:00"/>
    <d v="2021-08-19T00:00:00"/>
    <n v="1"/>
    <n v="2"/>
    <n v="18"/>
    <n v="7.1"/>
    <n v="2.23"/>
    <n v="8.7100000000000009"/>
    <n v="3.87"/>
    <n v="8.4600000000000009"/>
    <n v="8.4"/>
    <n v="1"/>
    <n v="6.98"/>
    <n v="2.46"/>
    <n v="9.2899999999999991"/>
    <n v="4.5199999999999996"/>
    <n v="8.11"/>
    <n v="8.2899999999999991"/>
    <n v="4"/>
    <n v="6.55"/>
    <n v="2.36"/>
    <n v="8.34"/>
    <n v="4.37"/>
    <n v="8.65"/>
    <n v="8.49"/>
    <n v="0"/>
    <n v="18"/>
    <n v="5.17"/>
    <n v="1.8"/>
    <n v="6.82"/>
    <n v="3.67"/>
    <n v="6.62"/>
    <n v="6.57"/>
    <n v="0"/>
    <n v="5.67"/>
    <n v="1.87"/>
    <n v="7.21"/>
    <n v="3.67"/>
    <n v="6.73"/>
    <n v="6.71"/>
    <n v="1"/>
    <n v="6.45"/>
    <n v="2.12"/>
    <n v="7.95"/>
    <n v="4.1399999999999997"/>
    <n v="7.27"/>
    <n v="7.72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5.833"/>
    <n v="17.1708"/>
    <n v="15.458"/>
    <n v="9.3059999999999992"/>
    <n v="10.6029"/>
    <n v="13.673999999999999"/>
    <m/>
    <m/>
    <m/>
    <n v="16.153933333333299"/>
    <n v="11.1943"/>
    <m/>
    <n v="13.6741166666667"/>
    <n v="33.707700000000003"/>
    <n v="41.9908"/>
    <n v="36.445799999999998"/>
    <n v="25.029399999999999"/>
    <n v="26.460699999999999"/>
    <n v="32.912999999999997"/>
    <m/>
    <m/>
    <m/>
    <n v="37.381433333333298"/>
    <n v="28.1343666666667"/>
    <m/>
    <n v="32.757899999999999"/>
    <n v="71.063999999999993"/>
    <n v="67.231899999999996"/>
    <n v="73.438500000000005"/>
    <n v="43.493400000000001"/>
    <n v="45.158299999999997"/>
    <n v="56.124400000000001"/>
    <m/>
    <m/>
    <m/>
    <n v="70.578133333333298"/>
    <n v="48.258699999999997"/>
    <m/>
    <n v="59.418416666666701"/>
    <n v="32.5"/>
    <n v="65"/>
    <n v="2"/>
    <s v="AS002"/>
    <n v="43.550224999999998"/>
    <n v="-79.654061999999996"/>
    <s v="South"/>
    <n v="24987.050922191"/>
    <n v="24.987050922190999"/>
    <s v="Urban"/>
    <n v="6.1965199999999998E-2"/>
    <n v="40.201566666666665"/>
    <n v="42.131166666666665"/>
    <n v="41.780766666666665"/>
    <n v="25.942933333333333"/>
    <n v="27.407300000000003"/>
    <n v="34.237133333333333"/>
    <m/>
    <m/>
    <m/>
    <n v="35.283477777777776"/>
  </r>
  <r>
    <x v="2"/>
    <n v="8"/>
    <n v="32"/>
    <n v="2"/>
    <x v="2"/>
    <n v="3"/>
    <s v="NA"/>
    <d v="2021-07-16T00:00:00"/>
    <d v="2021-07-19T00:00:00"/>
    <d v="2021-08-12T00:00:00"/>
    <n v="1"/>
    <n v="1"/>
    <n v="9"/>
    <n v="4.1900000000000004"/>
    <n v="2.06"/>
    <n v="8.0399999999999991"/>
    <n v="3.8"/>
    <n v="9.85"/>
    <n v="9.9"/>
    <n v="0"/>
    <n v="3.17"/>
    <n v="1.8"/>
    <n v="7.43"/>
    <n v="3.86"/>
    <n v="7.73"/>
    <n v="8.92"/>
    <n v="0"/>
    <n v="3.62"/>
    <n v="2.0299999999999998"/>
    <n v="6.81"/>
    <n v="3.97"/>
    <n v="9.36"/>
    <n v="9.07"/>
    <n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8.6313999999999993"/>
    <n v="5.7060000000000004"/>
    <n v="7.3486000000000002"/>
    <m/>
    <m/>
    <m/>
    <m/>
    <m/>
    <m/>
    <n v="7.2286666666666699"/>
    <m/>
    <m/>
    <n v="7.2286666666666699"/>
    <n v="30.552"/>
    <n v="28.6798"/>
    <n v="27.035699999999999"/>
    <m/>
    <m/>
    <m/>
    <m/>
    <m/>
    <m/>
    <n v="28.7558333333333"/>
    <m/>
    <m/>
    <n v="28.7558333333333"/>
    <n v="97.515000000000001"/>
    <n v="68.951599999999999"/>
    <n v="84.895200000000003"/>
    <m/>
    <m/>
    <m/>
    <m/>
    <m/>
    <m/>
    <n v="83.787266666666696"/>
    <m/>
    <m/>
    <n v="83.787266666666696"/>
    <n v="9"/>
    <n v="9"/>
    <n v="4"/>
    <s v="AS005"/>
    <n v="43.567334000000002"/>
    <n v="-79.686385999999999"/>
    <s v="South"/>
    <n v="26539.685986678101"/>
    <n v="26.539685986678101"/>
    <s v="Urban"/>
    <n v="-0.92826439999999999"/>
    <n v="45.566133333333333"/>
    <n v="34.445799999999998"/>
    <n v="39.759833333333333"/>
    <m/>
    <m/>
    <m/>
    <m/>
    <m/>
    <m/>
    <n v="39.923922222222224"/>
  </r>
  <r>
    <x v="3"/>
    <n v="15"/>
    <n v="37"/>
    <n v="4"/>
    <x v="0"/>
    <n v="1"/>
    <s v="NA"/>
    <d v="2021-07-12T00:00:00"/>
    <d v="2021-07-23T00:00:00"/>
    <d v="2021-08-09T00:00:00"/>
    <n v="8"/>
    <n v="6"/>
    <n v="45"/>
    <n v="5.47"/>
    <n v="2.21"/>
    <n v="6.86"/>
    <n v="3.83"/>
    <n v="7.04"/>
    <n v="7.02"/>
    <n v="0"/>
    <n v="5.38"/>
    <n v="2.0699999999999998"/>
    <n v="8.02"/>
    <n v="3.95"/>
    <n v="7.91"/>
    <n v="8.1300000000000008"/>
    <n v="1"/>
    <n v="5.05"/>
    <n v="2.42"/>
    <n v="7.6"/>
    <n v="3.84"/>
    <n v="7.94"/>
    <n v="8.08"/>
    <n v="0"/>
    <n v="36"/>
    <n v="5.45"/>
    <n v="2.41"/>
    <n v="7.47"/>
    <n v="4.1100000000000003"/>
    <n v="7.64"/>
    <n v="7.25"/>
    <n v="0"/>
    <n v="4"/>
    <n v="2.23"/>
    <n v="7.84"/>
    <n v="4.3600000000000003"/>
    <n v="7.7"/>
    <n v="7.78"/>
    <n v="1"/>
    <n v="5.44"/>
    <n v="2.2000000000000002"/>
    <n v="5.86"/>
    <n v="4.5599999999999996"/>
    <n v="6.86"/>
    <n v="6.96"/>
    <n v="0"/>
    <n v="35"/>
    <n v="5.3"/>
    <n v="2.0499999999999998"/>
    <n v="7.79"/>
    <n v="4.1100000000000003"/>
    <n v="7.06"/>
    <n v="7.04"/>
    <n v="0"/>
    <n v="5.14"/>
    <n v="2.1"/>
    <n v="7.84"/>
    <n v="4.2"/>
    <n v="7.55"/>
    <n v="7.56"/>
    <n v="2"/>
    <n v="4.96"/>
    <n v="2.2999999999999998"/>
    <n v="7.57"/>
    <n v="4.26"/>
    <n v="8.01"/>
    <n v="7.76"/>
    <n v="0"/>
    <n v="1"/>
    <n v="12.088699999999999"/>
    <n v="11.1366"/>
    <n v="12.221"/>
    <n v="13.134499999999999"/>
    <n v="8.92"/>
    <n v="11.968"/>
    <n v="10.865"/>
    <n v="10.794"/>
    <n v="11.407999999999999"/>
    <n v="11.815433333333299"/>
    <n v="11.3408333333333"/>
    <n v="11.0223333333333"/>
    <n v="11.3928666666667"/>
    <n v="26.273800000000001"/>
    <n v="31.678999999999998"/>
    <n v="29.184000000000001"/>
    <n v="30.701699999999999"/>
    <n v="34.182400000000001"/>
    <n v="26.721599999999999"/>
    <n v="32.0169"/>
    <n v="32.927999999999997"/>
    <n v="32.248199999999997"/>
    <n v="29.0456"/>
    <n v="30.535233333333299"/>
    <n v="32.3977"/>
    <n v="30.659511111111101"/>
    <n v="49.4208"/>
    <n v="64.308300000000003"/>
    <n v="64.155199999999994"/>
    <n v="55.39"/>
    <n v="59.905999999999999"/>
    <n v="47.745600000000003"/>
    <n v="49.702399999999997"/>
    <n v="57.078000000000003"/>
    <n v="62.157600000000002"/>
    <n v="59.294766666666703"/>
    <n v="54.347200000000001"/>
    <n v="56.312666666666701"/>
    <n v="56.651544444444397"/>
    <n v="18"/>
    <n v="36"/>
    <n v="4"/>
    <s v="AS005"/>
    <n v="43.567334000000002"/>
    <n v="-79.686385999999999"/>
    <s v="South"/>
    <n v="26539.685986678101"/>
    <n v="26.539685986678101"/>
    <s v="Urban"/>
    <n v="-0.92826439999999999"/>
    <n v="29.261099999999999"/>
    <n v="35.707966666666664"/>
    <n v="35.186733333333329"/>
    <n v="33.075400000000002"/>
    <n v="34.336133333333329"/>
    <n v="28.811733333333336"/>
    <n v="30.861433333333334"/>
    <n v="33.6"/>
    <n v="35.271266666666669"/>
    <n v="32.901307407407415"/>
  </r>
  <r>
    <x v="3"/>
    <n v="6"/>
    <n v="27"/>
    <n v="2"/>
    <x v="4"/>
    <n v="3"/>
    <s v="NA"/>
    <d v="2021-07-12T00:00:00"/>
    <d v="2021-07-21T00:00:00"/>
    <d v="2021-08-09T00:00:00"/>
    <n v="5"/>
    <n v="5"/>
    <n v="32"/>
    <n v="4.9800000000000004"/>
    <n v="2.09"/>
    <n v="7.89"/>
    <n v="3.7"/>
    <n v="8.07"/>
    <n v="8.2200000000000006"/>
    <n v="3"/>
    <n v="4.13"/>
    <n v="2.1"/>
    <n v="8.7100000000000009"/>
    <n v="4.07"/>
    <n v="8.7100000000000009"/>
    <n v="8.41"/>
    <n v="3"/>
    <n v="4.76"/>
    <n v="2.34"/>
    <n v="8.82"/>
    <n v="3.91"/>
    <n v="8.2200000000000006"/>
    <n v="7.96"/>
    <n v="5"/>
    <n v="36"/>
    <n v="4.33"/>
    <n v="2.0299999999999998"/>
    <n v="8.23"/>
    <n v="3.78"/>
    <n v="7.61"/>
    <n v="7.16"/>
    <n v="2"/>
    <n v="5.27"/>
    <n v="2.27"/>
    <n v="7.78"/>
    <n v="4.37"/>
    <n v="7.67"/>
    <n v="7.68"/>
    <n v="2"/>
    <n v="4.92"/>
    <n v="2.04"/>
    <n v="8.7100000000000009"/>
    <n v="3.47"/>
    <n v="7.23"/>
    <n v="7.99"/>
    <n v="4"/>
    <n v="22"/>
    <n v="4.08"/>
    <n v="2.1800000000000002"/>
    <n v="9.64"/>
    <n v="3.87"/>
    <n v="8.06"/>
    <n v="8.15"/>
    <n v="1"/>
    <n v="5.1100000000000003"/>
    <n v="2.25"/>
    <n v="7.76"/>
    <n v="3.81"/>
    <n v="8.2100000000000009"/>
    <n v="8.36"/>
    <n v="3"/>
    <n v="4.4400000000000004"/>
    <n v="2.1"/>
    <n v="7.27"/>
    <n v="3.74"/>
    <n v="8.25"/>
    <n v="8.26"/>
    <n v="2"/>
    <n v="1"/>
    <n v="10.408200000000001"/>
    <n v="8.673"/>
    <n v="11.138400000000001"/>
    <n v="8.7898999999999994"/>
    <n v="11.962899999999999"/>
    <n v="10.036799999999999"/>
    <n v="8.8943999999999992"/>
    <n v="11.4975"/>
    <n v="9.3239999999999998"/>
    <n v="10.0732"/>
    <n v="10.263199999999999"/>
    <n v="9.9053000000000004"/>
    <n v="10.0805666666667"/>
    <n v="29.193000000000001"/>
    <n v="35.4497"/>
    <n v="34.486199999999997"/>
    <n v="31.109400000000001"/>
    <n v="33.998600000000003"/>
    <n v="30.223700000000001"/>
    <n v="37.306800000000003"/>
    <n v="29.5656"/>
    <n v="27.189800000000002"/>
    <n v="33.0429666666667"/>
    <n v="31.777233333333299"/>
    <n v="31.3540666666667"/>
    <n v="32.058088888888904"/>
    <n v="66.335400000000007"/>
    <n v="73.251099999999994"/>
    <n v="65.431200000000004"/>
    <n v="54.4876"/>
    <n v="58.9056"/>
    <n v="57.767699999999998"/>
    <n v="65.688999999999993"/>
    <n v="68.635599999999997"/>
    <n v="68.144999999999996"/>
    <n v="68.339233333333297"/>
    <n v="57.053633333333302"/>
    <n v="67.4898666666667"/>
    <n v="64.294244444444402"/>
    <n v="30"/>
    <n v="90"/>
    <n v="5"/>
    <s v="AS010"/>
    <n v="43.493329000000003"/>
    <n v="-79.747540999999998"/>
    <s v="Rural"/>
    <n v="34691.991092207398"/>
    <n v="34.691991092207402"/>
    <s v="Rural"/>
    <n v="-2.8010799999999998"/>
    <n v="35.312200000000004"/>
    <n v="39.124599999999994"/>
    <n v="37.018599999999999"/>
    <n v="31.462299999999999"/>
    <n v="34.9557"/>
    <n v="32.676066666666664"/>
    <n v="37.296733333333329"/>
    <n v="36.566233333333336"/>
    <n v="34.886266666666664"/>
    <n v="35.47763333333333"/>
  </r>
  <r>
    <x v="4"/>
    <n v="14"/>
    <n v="27"/>
    <n v="4"/>
    <x v="4"/>
    <n v="2"/>
    <s v="NA"/>
    <d v="2021-07-05T00:00:00"/>
    <d v="2021-07-16T00:00:00"/>
    <s v="NA"/>
    <n v="0"/>
    <n v="2"/>
    <n v="20"/>
    <n v="4.9800000000000004"/>
    <n v="2.36"/>
    <n v="7.38"/>
    <n v="3.57"/>
    <n v="7.87"/>
    <n v="7.76"/>
    <n v="0"/>
    <n v="4.38"/>
    <n v="2.23"/>
    <n v="7.99"/>
    <n v="3.63"/>
    <n v="7.8"/>
    <n v="7.55"/>
    <n v="2"/>
    <n v="5.22"/>
    <n v="2.34"/>
    <n v="7.82"/>
    <n v="3.68"/>
    <n v="7.9"/>
    <n v="7.8"/>
    <n v="1"/>
    <n v="11"/>
    <n v="4.17"/>
    <n v="1.95"/>
    <n v="7.08"/>
    <n v="3.56"/>
    <n v="5.22"/>
    <n v="6.01"/>
    <n v="3"/>
    <n v="4.32"/>
    <n v="2.08"/>
    <n v="7.95"/>
    <n v="3.66"/>
    <n v="6.95"/>
    <n v="6.97"/>
    <n v="0"/>
    <n v="4.45"/>
    <n v="2.17"/>
    <n v="7.25"/>
    <n v="3.38"/>
    <n v="7.12"/>
    <n v="7.37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1.752800000000001"/>
    <n v="9.7674000000000003"/>
    <n v="12.2148"/>
    <n v="8.1315000000000008"/>
    <n v="8.9855999999999998"/>
    <n v="9.6564999999999994"/>
    <m/>
    <m/>
    <m/>
    <n v="11.244999999999999"/>
    <n v="8.9245333333333292"/>
    <m/>
    <n v="10.084766666666701"/>
    <n v="26.346599999999999"/>
    <n v="29.003699999999998"/>
    <n v="28.7776"/>
    <n v="25.204799999999999"/>
    <n v="29.097000000000001"/>
    <n v="24.504999999999999"/>
    <m/>
    <m/>
    <m/>
    <n v="28.042633333333299"/>
    <n v="26.268933333333301"/>
    <m/>
    <n v="27.1557833333333"/>
    <n v="61.071199999999997"/>
    <n v="58.89"/>
    <n v="61.62"/>
    <n v="31.372199999999999"/>
    <n v="48.441499999999998"/>
    <n v="52.474400000000003"/>
    <m/>
    <m/>
    <m/>
    <n v="60.527066666666698"/>
    <n v="44.096033333333303"/>
    <m/>
    <n v="52.311549999999997"/>
    <n v="38.6666666666667"/>
    <n v="116"/>
    <n v="5"/>
    <s v="AS010"/>
    <n v="43.493329000000003"/>
    <n v="-79.747540999999998"/>
    <s v="Rural"/>
    <n v="34691.991092207398"/>
    <n v="34.691991092207402"/>
    <s v="Rural"/>
    <n v="-2.8010799999999998"/>
    <n v="33.056866666666672"/>
    <n v="32.553699999999999"/>
    <n v="34.204133333333338"/>
    <n v="21.569500000000001"/>
    <n v="28.841366666666669"/>
    <n v="28.87863333333333"/>
    <m/>
    <m/>
    <m/>
    <n v="29.850700000000003"/>
  </r>
  <r>
    <x v="5"/>
    <n v="1"/>
    <n v="39"/>
    <n v="2"/>
    <x v="3"/>
    <n v="2"/>
    <s v="NA"/>
    <d v="2021-07-19T00:00:00"/>
    <d v="2021-07-23T00:00:00"/>
    <d v="2021-08-19T00:00:00"/>
    <n v="1"/>
    <n v="2"/>
    <n v="20"/>
    <n v="3.19"/>
    <n v="2.33"/>
    <n v="5.16"/>
    <n v="4.1399999999999997"/>
    <n v="6.61"/>
    <n v="7.02"/>
    <n v="0"/>
    <n v="3.52"/>
    <n v="2.2200000000000002"/>
    <n v="6.99"/>
    <n v="4.3899999999999997"/>
    <n v="7.43"/>
    <n v="7.69"/>
    <n v="0"/>
    <n v="4.04"/>
    <n v="2.2999999999999998"/>
    <n v="7.14"/>
    <n v="3.98"/>
    <n v="6.98"/>
    <n v="7.29"/>
    <n v="0"/>
    <n v="16"/>
    <n v="3.79"/>
    <n v="2.38"/>
    <n v="6.86"/>
    <n v="4.49"/>
    <n v="8.48"/>
    <n v="8.4700000000000006"/>
    <n v="0"/>
    <n v="3.83"/>
    <n v="2.2599999999999998"/>
    <n v="6.9"/>
    <n v="4.43"/>
    <n v="7.63"/>
    <n v="7.81"/>
    <n v="0"/>
    <n v="3.67"/>
    <n v="2.29"/>
    <n v="7.7"/>
    <n v="3.94"/>
    <n v="6.22"/>
    <n v="6.35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7.4326999999999996"/>
    <n v="7.8144"/>
    <n v="9.2919999999999998"/>
    <n v="9.0202000000000009"/>
    <n v="8.6557999999999993"/>
    <n v="8.4042999999999992"/>
    <m/>
    <m/>
    <m/>
    <n v="8.1797000000000004"/>
    <n v="8.6934333333333296"/>
    <m/>
    <n v="8.4365666666666694"/>
    <n v="21.362400000000001"/>
    <n v="30.6861"/>
    <n v="28.417200000000001"/>
    <n v="30.801400000000001"/>
    <n v="30.567"/>
    <n v="30.338000000000001"/>
    <m/>
    <m/>
    <m/>
    <n v="26.821899999999999"/>
    <n v="30.5688"/>
    <m/>
    <n v="28.695350000000001"/>
    <n v="46.402200000000001"/>
    <n v="57.136699999999998"/>
    <n v="50.8842"/>
    <n v="71.825599999999994"/>
    <n v="59.590299999999999"/>
    <n v="39.497"/>
    <m/>
    <m/>
    <m/>
    <n v="51.474366666666697"/>
    <n v="56.970966666666698"/>
    <m/>
    <n v="54.222666666666697"/>
    <n v="15.5"/>
    <n v="31"/>
    <n v="6"/>
    <s v="AS014"/>
    <n v="43.438668999999997"/>
    <n v="-79.780878000000001"/>
    <s v="Rural"/>
    <n v="40355.1125073074"/>
    <n v="40.355112507307403"/>
    <s v="Rural"/>
    <n v="-0.431062"/>
    <n v="25.065766666666665"/>
    <n v="31.87906666666667"/>
    <n v="29.531133333333333"/>
    <n v="37.215733333333333"/>
    <n v="32.9377"/>
    <n v="26.079766666666668"/>
    <m/>
    <m/>
    <m/>
    <n v="30.45152777777778"/>
  </r>
  <r>
    <x v="5"/>
    <n v="4"/>
    <n v="36"/>
    <n v="2"/>
    <x v="4"/>
    <n v="5"/>
    <s v="NA"/>
    <d v="2021-07-12T00:00:00"/>
    <d v="2021-07-26T00:00:00"/>
    <d v="2021-08-12T00:00:00"/>
    <n v="9"/>
    <n v="6"/>
    <n v="29"/>
    <n v="3.52"/>
    <n v="2.41"/>
    <n v="9.73"/>
    <n v="4.05"/>
    <n v="10.55"/>
    <n v="10.45"/>
    <n v="4"/>
    <n v="4.17"/>
    <n v="2.44"/>
    <n v="8.69"/>
    <n v="4.3"/>
    <n v="9"/>
    <n v="8.6300000000000008"/>
    <n v="4"/>
    <n v="4.2300000000000004"/>
    <n v="2.75"/>
    <n v="10.06"/>
    <n v="4.18"/>
    <n v="8.44"/>
    <n v="8.4600000000000009"/>
    <n v="5"/>
    <n v="30"/>
    <n v="4.1100000000000003"/>
    <n v="2.12"/>
    <n v="9.11"/>
    <n v="3.9"/>
    <n v="9.16"/>
    <n v="9.3000000000000007"/>
    <n v="4"/>
    <n v="4.7"/>
    <n v="2.25"/>
    <n v="8.2100000000000009"/>
    <n v="4.01"/>
    <n v="7.72"/>
    <n v="8.26"/>
    <n v="3"/>
    <n v="4.43"/>
    <n v="2.4500000000000002"/>
    <n v="9.11"/>
    <n v="3.71"/>
    <n v="10.16"/>
    <n v="9.81"/>
    <n v="3"/>
    <n v="25"/>
    <n v="4.99"/>
    <n v="2.14"/>
    <n v="9.3800000000000008"/>
    <n v="4.1399999999999997"/>
    <n v="10.17"/>
    <n v="10.130000000000001"/>
    <n v="2"/>
    <n v="4.4000000000000004"/>
    <n v="2.14"/>
    <n v="9.0399999999999991"/>
    <n v="3.75"/>
    <n v="9.34"/>
    <n v="9.1199999999999992"/>
    <n v="4"/>
    <n v="4.5199999999999996"/>
    <n v="2.02"/>
    <n v="9.27"/>
    <n v="3.77"/>
    <n v="8.9499999999999993"/>
    <n v="9.2200000000000006"/>
    <n v="1"/>
    <n v="1"/>
    <n v="8.4832000000000001"/>
    <n v="10.174799999999999"/>
    <n v="11.6325"/>
    <n v="8.7132000000000005"/>
    <n v="10.574999999999999"/>
    <n v="10.8535"/>
    <n v="10.678599999999999"/>
    <n v="9.4160000000000004"/>
    <n v="9.1303999999999998"/>
    <n v="10.096833333333301"/>
    <n v="10.047233333333301"/>
    <n v="9.7416666666666707"/>
    <n v="9.9619111111111103"/>
    <n v="39.406500000000001"/>
    <n v="37.366999999999997"/>
    <n v="42.050800000000002"/>
    <n v="35.529000000000003"/>
    <n v="32.9221"/>
    <n v="33.798099999999998"/>
    <n v="38.833199999999998"/>
    <n v="33.9"/>
    <n v="34.947899999999997"/>
    <n v="39.6081"/>
    <n v="34.083066666666703"/>
    <n v="35.893700000000003"/>
    <n v="36.528288888888902"/>
    <n v="110.2475"/>
    <n v="77.67"/>
    <n v="71.4024"/>
    <n v="85.188000000000002"/>
    <n v="63.767200000000003"/>
    <n v="99.669600000000003"/>
    <n v="103.02209999999999"/>
    <n v="85.180800000000005"/>
    <n v="82.519000000000005"/>
    <n v="86.439966666666706"/>
    <n v="82.874933333333303"/>
    <n v="90.240633333333307"/>
    <n v="86.518511111111096"/>
    <n v="18"/>
    <n v="36"/>
    <n v="7"/>
    <s v="AS017"/>
    <n v="43.434493000000003"/>
    <n v="-79.904435000000007"/>
    <s v="Rural"/>
    <n v="48930.816049019202"/>
    <n v="48.930816049019199"/>
    <s v="Rural"/>
    <n v="-3.0900824999999998"/>
    <n v="52.712400000000002"/>
    <n v="41.737266666666663"/>
    <n v="41.695233333333334"/>
    <n v="43.143400000000007"/>
    <n v="35.754766666666669"/>
    <n v="48.107066666666668"/>
    <n v="50.844633333333327"/>
    <n v="42.832266666666669"/>
    <n v="42.199100000000001"/>
    <n v="44.33623703703703"/>
  </r>
  <r>
    <x v="6"/>
    <n v="5"/>
    <n v="6"/>
    <n v="1"/>
    <x v="2"/>
    <n v="5"/>
    <s v="NA"/>
    <d v="2021-07-04T00:00:00"/>
    <d v="2021-07-26T00:00:00"/>
    <d v="2021-07-26T00:00:00"/>
    <n v="21"/>
    <n v="18"/>
    <n v="8"/>
    <n v="3.09"/>
    <n v="2.29"/>
    <n v="8.57"/>
    <n v="3.7"/>
    <n v="8.82"/>
    <n v="8.57"/>
    <n v="0"/>
    <n v="3.39"/>
    <n v="2.17"/>
    <n v="8.26"/>
    <n v="4.4000000000000004"/>
    <n v="9.48"/>
    <n v="9.49"/>
    <n v="0"/>
    <n v="3.77"/>
    <n v="2.2999999999999998"/>
    <n v="6.72"/>
    <n v="4.6100000000000003"/>
    <n v="8.69"/>
    <n v="8.61"/>
    <n v="0"/>
    <n v="17"/>
    <n v="2.96"/>
    <n v="2.25"/>
    <n v="6.68"/>
    <n v="4.5599999999999996"/>
    <n v="9.11"/>
    <n v="9.08"/>
    <n v="4"/>
    <n v="3.27"/>
    <n v="2.31"/>
    <n v="7.36"/>
    <n v="4.38"/>
    <n v="8.7200000000000006"/>
    <n v="8.8800000000000008"/>
    <n v="1"/>
    <n v="4"/>
    <n v="2.37"/>
    <n v="7.41"/>
    <n v="4.12"/>
    <n v="9.0299999999999994"/>
    <n v="8.57"/>
    <n v="3"/>
    <n v="12"/>
    <n v="3.73"/>
    <n v="2.46"/>
    <n v="7.52"/>
    <n v="3.98"/>
    <n v="8.74"/>
    <n v="8.85"/>
    <n v="1"/>
    <n v="4.45"/>
    <n v="2.25"/>
    <n v="6.03"/>
    <n v="4.76"/>
    <n v="9.3699999999999992"/>
    <n v="9.32"/>
    <n v="0"/>
    <n v="3.63"/>
    <n v="2.04"/>
    <n v="5.37"/>
    <n v="4.24"/>
    <n v="8.8800000000000008"/>
    <n v="9.35"/>
    <n v="0"/>
    <n v="1"/>
    <n v="7.0761000000000003"/>
    <n v="7.3563000000000001"/>
    <n v="8.6709999999999994"/>
    <n v="6.66"/>
    <n v="7.5537000000000001"/>
    <n v="9.48"/>
    <n v="9.1758000000000006"/>
    <n v="10.012499999999999"/>
    <n v="7.4051999999999998"/>
    <n v="7.7011333333333303"/>
    <n v="7.8978999999999999"/>
    <n v="8.8644999999999996"/>
    <n v="8.1545111111111108"/>
    <n v="31.709"/>
    <n v="36.344000000000001"/>
    <n v="30.979199999999999"/>
    <n v="30.460799999999999"/>
    <n v="32.236800000000002"/>
    <n v="30.529199999999999"/>
    <n v="29.929600000000001"/>
    <n v="28.7028"/>
    <n v="22.768799999999999"/>
    <n v="33.010733333333299"/>
    <n v="31.075600000000001"/>
    <n v="27.1337333333333"/>
    <n v="30.406688888888901"/>
    <n v="75.587400000000002"/>
    <n v="89.965199999999996"/>
    <n v="74.820899999999995"/>
    <n v="82.718800000000002"/>
    <n v="77.433599999999998"/>
    <n v="77.387100000000004"/>
    <n v="77.349000000000004"/>
    <n v="87.328400000000002"/>
    <n v="83.028000000000006"/>
    <n v="80.124499999999998"/>
    <n v="79.179833333333306"/>
    <n v="82.568466666666694"/>
    <n v="80.624266666666699"/>
    <n v="28"/>
    <n v="84"/>
    <n v="7"/>
    <s v="AS017"/>
    <n v="43.434493000000003"/>
    <n v="-79.904435000000007"/>
    <s v="Rural"/>
    <n v="48930.816049019202"/>
    <n v="48.930816049019199"/>
    <s v="Rural"/>
    <n v="-3.0900824999999998"/>
    <n v="38.124166666666667"/>
    <n v="44.555166666666672"/>
    <n v="38.157033333333331"/>
    <n v="39.946533333333335"/>
    <n v="39.0747"/>
    <n v="39.132100000000001"/>
    <n v="38.818133333333336"/>
    <n v="42.014566666666667"/>
    <n v="37.734000000000002"/>
    <n v="39.72848888888889"/>
  </r>
  <r>
    <x v="7"/>
    <n v="5"/>
    <n v="7"/>
    <n v="1"/>
    <x v="0"/>
    <n v="2"/>
    <s v="NA"/>
    <d v="2021-07-14T00:00:00"/>
    <d v="2021-07-16T00:00:00"/>
    <s v="NA"/>
    <n v="0"/>
    <n v="2"/>
    <n v="14"/>
    <n v="3.94"/>
    <n v="1.95"/>
    <n v="7.56"/>
    <n v="3.9"/>
    <n v="7.06"/>
    <n v="7.11"/>
    <n v="1"/>
    <n v="3.67"/>
    <n v="1.84"/>
    <n v="8.5500000000000007"/>
    <n v="3.68"/>
    <n v="7.16"/>
    <n v="7.31"/>
    <n v="1"/>
    <n v="4.12"/>
    <n v="2.0099999999999998"/>
    <n v="7.11"/>
    <n v="4.25"/>
    <n v="6.73"/>
    <n v="7.03"/>
    <n v="3"/>
    <n v="12"/>
    <n v="3.75"/>
    <n v="1.48"/>
    <n v="7.79"/>
    <n v="3.6"/>
    <n v="6.34"/>
    <n v="6.08"/>
    <n v="1"/>
    <n v="3.49"/>
    <n v="2"/>
    <n v="8.36"/>
    <n v="3.87"/>
    <n v="7.36"/>
    <n v="7.71"/>
    <n v="4"/>
    <n v="4.12"/>
    <n v="2.1"/>
    <n v="6.66"/>
    <n v="4.28"/>
    <n v="7.76"/>
    <n v="7.5"/>
    <n v="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7.6829999999999998"/>
    <n v="6.7527999999999997"/>
    <n v="8.2812000000000001"/>
    <n v="5.55"/>
    <n v="6.98"/>
    <n v="8.6519999999999992"/>
    <m/>
    <m/>
    <m/>
    <n v="7.5723333333333303"/>
    <n v="7.0606666666666698"/>
    <m/>
    <n v="7.3164999999999996"/>
    <n v="29.484000000000002"/>
    <n v="31.463999999999999"/>
    <n v="30.217500000000001"/>
    <n v="28.044"/>
    <n v="32.353200000000001"/>
    <n v="28.504799999999999"/>
    <m/>
    <m/>
    <m/>
    <n v="30.388500000000001"/>
    <n v="29.634"/>
    <m/>
    <n v="30.01125"/>
    <n v="50.196599999999997"/>
    <n v="52.339599999999997"/>
    <n v="47.311900000000001"/>
    <n v="38.547199999999997"/>
    <n v="56.745600000000003"/>
    <n v="58.2"/>
    <m/>
    <m/>
    <m/>
    <n v="49.949366666666698"/>
    <n v="51.164266666666698"/>
    <m/>
    <n v="50.556816666666698"/>
    <n v="12.3333333333333"/>
    <n v="37"/>
    <n v="8"/>
    <s v="AS021"/>
    <n v="43.457450999999999"/>
    <n v="-79.866815000000003"/>
    <s v="Rural"/>
    <n v="45019.064091100197"/>
    <n v="45.019064091100198"/>
    <s v="Rural"/>
    <n v="-1.6795100000000001"/>
    <n v="29.121199999999998"/>
    <n v="30.185466666666667"/>
    <n v="28.603533333333331"/>
    <n v="24.047066666666666"/>
    <n v="32.026266666666665"/>
    <n v="31.785599999999999"/>
    <m/>
    <m/>
    <m/>
    <n v="29.294855555555554"/>
  </r>
  <r>
    <x v="7"/>
    <n v="11"/>
    <n v="3"/>
    <n v="1"/>
    <x v="0"/>
    <n v="3"/>
    <s v="NA"/>
    <d v="2021-07-01T00:00:00"/>
    <d v="2021-07-21T00:00:00"/>
    <d v="2021-08-06T00:00:00"/>
    <n v="1"/>
    <n v="11"/>
    <n v="22"/>
    <n v="3.49"/>
    <n v="2.2999999999999998"/>
    <n v="9.4600000000000009"/>
    <n v="4.0599999999999996"/>
    <n v="9.0500000000000007"/>
    <n v="9.24"/>
    <n v="1"/>
    <n v="3.82"/>
    <n v="2.5"/>
    <n v="8.08"/>
    <n v="4.03"/>
    <n v="10.09"/>
    <n v="10.029999999999999"/>
    <n v="0"/>
    <n v="3.92"/>
    <n v="2.52"/>
    <n v="9.44"/>
    <n v="4.03"/>
    <n v="10.32"/>
    <n v="10.039999999999999"/>
    <n v="2"/>
    <n v="2"/>
    <n v="3.3"/>
    <n v="2.35"/>
    <n v="7.53"/>
    <n v="4.57"/>
    <n v="9.1999999999999993"/>
    <n v="9.2100000000000009"/>
    <n v="1"/>
    <n v="4.3499999999999996"/>
    <n v="2.2400000000000002"/>
    <n v="7.63"/>
    <n v="4.5199999999999996"/>
    <n v="9.6"/>
    <n v="9.1999999999999993"/>
    <n v="0"/>
    <s v="NA"/>
    <s v="NA"/>
    <s v="NA"/>
    <s v="NA"/>
    <s v="NA"/>
    <s v="NA"/>
    <s v="NA"/>
    <n v="9"/>
    <n v="3.3"/>
    <n v="2.17"/>
    <n v="7.04"/>
    <n v="4.3499999999999996"/>
    <n v="7.63"/>
    <n v="7.53"/>
    <n v="0"/>
    <n v="3.05"/>
    <n v="2.15"/>
    <n v="7.73"/>
    <n v="4.01"/>
    <n v="8.5299999999999994"/>
    <n v="9"/>
    <n v="2"/>
    <n v="4.09"/>
    <n v="2.13"/>
    <n v="8.11"/>
    <n v="4.51"/>
    <n v="8.86"/>
    <n v="8.83"/>
    <n v="2"/>
    <n v="1"/>
    <n v="8.0269999999999992"/>
    <n v="9.5500000000000007"/>
    <n v="9.8783999999999992"/>
    <n v="7.7549999999999999"/>
    <n v="9.7439999999999998"/>
    <m/>
    <n v="7.1609999999999996"/>
    <n v="6.5575000000000001"/>
    <n v="8.7117000000000004"/>
    <n v="9.1517999999999997"/>
    <n v="8.7494999999999994"/>
    <n v="7.4767333333333301"/>
    <n v="8.4593444444444401"/>
    <n v="38.407600000000002"/>
    <n v="32.562399999999997"/>
    <n v="38.043199999999999"/>
    <n v="34.412100000000002"/>
    <n v="34.4876"/>
    <m/>
    <n v="30.623999999999999"/>
    <n v="30.997299999999999"/>
    <n v="36.576099999999997"/>
    <n v="36.337733333333297"/>
    <n v="34.449849999999998"/>
    <n v="32.732466666666703"/>
    <n v="34.506683333333299"/>
    <n v="83.622"/>
    <n v="101.20269999999999"/>
    <n v="103.61279999999999"/>
    <n v="84.731999999999999"/>
    <n v="88.32"/>
    <m/>
    <n v="57.453899999999997"/>
    <n v="76.77"/>
    <n v="78.233800000000002"/>
    <n v="96.1458333333333"/>
    <n v="86.525999999999996"/>
    <n v="70.819233333333301"/>
    <n v="84.497022222222199"/>
    <n v="9.5"/>
    <n v="19"/>
    <n v="11"/>
    <s v="AS024"/>
    <n v="43.589593999999998"/>
    <n v="-79.638468000000003"/>
    <s v="South"/>
    <n v="22044.809923961999"/>
    <n v="22.044809923961999"/>
    <s v="Urban"/>
    <n v="2.1015600000000001"/>
    <n v="43.352200000000003"/>
    <n v="47.771699999999989"/>
    <n v="50.511466666666671"/>
    <n v="42.299700000000001"/>
    <n v="44.183866666666667"/>
    <m/>
    <n v="31.746300000000002"/>
    <n v="38.108266666666665"/>
    <n v="41.173866666666669"/>
    <n v="42.393420833333337"/>
  </r>
  <r>
    <x v="7"/>
    <n v="18"/>
    <n v="17"/>
    <n v="3"/>
    <x v="0"/>
    <n v="5"/>
    <s v="NA"/>
    <d v="2021-06-30T00:00:00"/>
    <d v="2021-07-07T00:00:00"/>
    <s v="NA"/>
    <n v="0"/>
    <n v="2"/>
    <n v="7"/>
    <n v="4.0199999999999996"/>
    <n v="2.31"/>
    <n v="6.9"/>
    <n v="4.1900000000000004"/>
    <n v="7.46"/>
    <n v="7.62"/>
    <n v="1"/>
    <n v="4.1500000000000004"/>
    <n v="2.88"/>
    <n v="7.31"/>
    <n v="3.29"/>
    <n v="7.89"/>
    <n v="7.67"/>
    <n v="5"/>
    <n v="3.88"/>
    <n v="1.95"/>
    <n v="7.38"/>
    <n v="4.0110000000000001"/>
    <n v="7.55"/>
    <n v="7.51"/>
    <n v="5"/>
    <n v="12"/>
    <n v="4.47"/>
    <n v="2.2200000000000002"/>
    <n v="7.94"/>
    <n v="4.1100000000000003"/>
    <n v="7.4"/>
    <n v="8.09"/>
    <n v="0"/>
    <n v="3.9"/>
    <n v="2.25"/>
    <n v="7.38"/>
    <n v="4.42"/>
    <n v="7.68"/>
    <n v="6.84"/>
    <n v="3"/>
    <n v="3.77"/>
    <n v="2.14"/>
    <n v="6.87"/>
    <n v="3.8"/>
    <n v="7.5"/>
    <n v="7.59"/>
    <n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9.2861999999999991"/>
    <n v="11.952"/>
    <n v="7.5659999999999998"/>
    <n v="9.9234000000000009"/>
    <n v="8.7750000000000004"/>
    <n v="8.0678000000000001"/>
    <m/>
    <m/>
    <m/>
    <n v="9.6013999999999999"/>
    <n v="8.9220666666666695"/>
    <m/>
    <n v="9.2617333333333303"/>
    <n v="28.911000000000001"/>
    <n v="24.049900000000001"/>
    <n v="29.601179999999999"/>
    <n v="32.633400000000002"/>
    <n v="32.619599999999998"/>
    <n v="26.106000000000002"/>
    <m/>
    <m/>
    <m/>
    <n v="27.520693333333298"/>
    <n v="30.452999999999999"/>
    <m/>
    <n v="28.9868466666667"/>
    <n v="56.845199999999998"/>
    <n v="60.516300000000001"/>
    <n v="56.700499999999998"/>
    <n v="59.866"/>
    <n v="52.531199999999998"/>
    <n v="56.924999999999997"/>
    <m/>
    <m/>
    <m/>
    <n v="58.020666666666699"/>
    <n v="56.440733333333299"/>
    <m/>
    <n v="57.230699999999999"/>
    <n v="11"/>
    <n v="33"/>
    <n v="11"/>
    <s v="AS024"/>
    <n v="43.589593999999998"/>
    <n v="-79.638468000000003"/>
    <s v="South"/>
    <n v="22044.809923961999"/>
    <n v="22.044809923961999"/>
    <s v="Urban"/>
    <n v="2.1015600000000001"/>
    <n v="31.680800000000001"/>
    <n v="32.172733333333333"/>
    <n v="31.289226666666668"/>
    <n v="34.140933333333329"/>
    <n v="31.308599999999998"/>
    <n v="30.366266666666665"/>
    <m/>
    <m/>
    <m/>
    <n v="31.826426666666663"/>
  </r>
  <r>
    <x v="8"/>
    <n v="11"/>
    <n v="28"/>
    <n v="4"/>
    <x v="1"/>
    <n v="1"/>
    <s v="NA"/>
    <d v="2021-07-09T00:00:00"/>
    <d v="2021-07-16T00:00:00"/>
    <d v="2021-08-16T00:00:00"/>
    <n v="1"/>
    <n v="2"/>
    <n v="3"/>
    <n v="4.33"/>
    <n v="2.33"/>
    <n v="7.43"/>
    <n v="3.85"/>
    <n v="8.2899999999999991"/>
    <n v="8.58"/>
    <n v="0"/>
    <n v="4.25"/>
    <n v="2.48"/>
    <n v="8.17"/>
    <n v="3.93"/>
    <n v="8.42"/>
    <n v="8.4499999999999993"/>
    <n v="0"/>
    <n v="4.34"/>
    <n v="2.29"/>
    <n v="6.22"/>
    <n v="3.85"/>
    <n v="7.7"/>
    <n v="7.69"/>
    <n v="2"/>
    <n v="26"/>
    <n v="5.01"/>
    <n v="2.4700000000000002"/>
    <n v="6.49"/>
    <n v="3.74"/>
    <n v="8.58"/>
    <n v="8.7100000000000009"/>
    <n v="1"/>
    <n v="3.98"/>
    <n v="2.23"/>
    <n v="6.54"/>
    <n v="3.22"/>
    <n v="9.39"/>
    <n v="9.4"/>
    <n v="3"/>
    <n v="4.0599999999999996"/>
    <n v="2.25"/>
    <n v="6.55"/>
    <n v="3.96"/>
    <n v="7.55"/>
    <n v="7.86"/>
    <n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0.088900000000001"/>
    <n v="10.54"/>
    <n v="9.9385999999999992"/>
    <n v="12.374700000000001"/>
    <n v="8.8754000000000008"/>
    <n v="9.1349999999999998"/>
    <m/>
    <m/>
    <m/>
    <n v="10.189166666666701"/>
    <n v="10.1283666666667"/>
    <m/>
    <n v="10.1587666666667"/>
    <n v="28.605499999999999"/>
    <n v="32.1081"/>
    <n v="23.946999999999999"/>
    <n v="24.272600000000001"/>
    <n v="21.058800000000002"/>
    <n v="25.937999999999999"/>
    <m/>
    <m/>
    <m/>
    <n v="28.220199999999998"/>
    <n v="23.7564666666667"/>
    <m/>
    <n v="25.988333333333301"/>
    <n v="71.128200000000007"/>
    <n v="71.149000000000001"/>
    <n v="59.213000000000001"/>
    <n v="74.731800000000007"/>
    <n v="88.266000000000005"/>
    <n v="59.343000000000004"/>
    <m/>
    <m/>
    <m/>
    <n v="67.163399999999996"/>
    <n v="74.113600000000005"/>
    <m/>
    <n v="70.638499999999993"/>
    <n v="13"/>
    <n v="26"/>
    <n v="11"/>
    <s v="AS024"/>
    <n v="43.589593999999998"/>
    <n v="-79.638468000000003"/>
    <s v="South"/>
    <n v="22044.809923961999"/>
    <n v="22.044809923961999"/>
    <s v="Urban"/>
    <n v="2.1015600000000001"/>
    <n v="36.607533333333336"/>
    <n v="37.932366666666667"/>
    <n v="31.032866666666667"/>
    <n v="37.126366666666669"/>
    <n v="39.400066666666667"/>
    <n v="31.471999999999998"/>
    <m/>
    <m/>
    <m/>
    <n v="35.595200000000006"/>
  </r>
  <r>
    <x v="8"/>
    <n v="7"/>
    <n v="33"/>
    <n v="2"/>
    <x v="1"/>
    <n v="2"/>
    <s v="NA"/>
    <d v="2021-07-19T00:00:00"/>
    <d v="2021-07-21T00:00:00"/>
    <d v="2021-08-12T00:00:00"/>
    <n v="3"/>
    <n v="2"/>
    <n v="20"/>
    <n v="5.39"/>
    <n v="2.27"/>
    <n v="8.0299999999999994"/>
    <n v="3.88"/>
    <n v="8.7200000000000006"/>
    <n v="8.86"/>
    <n v="1"/>
    <n v="5.25"/>
    <n v="2.29"/>
    <n v="8.86"/>
    <n v="4.03"/>
    <n v="9.58"/>
    <n v="9.42"/>
    <n v="1"/>
    <n v="4.6900000000000004"/>
    <n v="2.14"/>
    <n v="7.81"/>
    <n v="3.85"/>
    <n v="9.23"/>
    <n v="8.24"/>
    <n v="0"/>
    <n v="22"/>
    <n v="4.71"/>
    <n v="1.9"/>
    <n v="7.74"/>
    <n v="3.67"/>
    <n v="8.33"/>
    <n v="8.43"/>
    <n v="2"/>
    <n v="5.26"/>
    <n v="2.21"/>
    <n v="8.19"/>
    <n v="3.35"/>
    <n v="9.52"/>
    <n v="9.2100000000000009"/>
    <n v="0"/>
    <n v="5.41"/>
    <n v="1.92"/>
    <n v="8.6300000000000008"/>
    <n v="3.61"/>
    <n v="8.92"/>
    <n v="8.59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2.235300000000001"/>
    <n v="12.022500000000001"/>
    <n v="10.0366"/>
    <n v="8.9489999999999998"/>
    <n v="11.624599999999999"/>
    <n v="10.3872"/>
    <m/>
    <m/>
    <m/>
    <n v="11.431466666666701"/>
    <n v="10.320266666666701"/>
    <m/>
    <n v="10.875866666666701"/>
    <n v="31.156400000000001"/>
    <n v="35.705800000000004"/>
    <n v="30.0685"/>
    <n v="28.405799999999999"/>
    <n v="27.436499999999999"/>
    <n v="31.154299999999999"/>
    <m/>
    <m/>
    <m/>
    <n v="32.310233333333301"/>
    <n v="28.9988666666667"/>
    <m/>
    <n v="30.65455"/>
    <n v="77.259200000000007"/>
    <n v="90.243600000000001"/>
    <n v="76.055199999999999"/>
    <n v="70.221900000000005"/>
    <n v="87.679199999999994"/>
    <n v="76.622799999999998"/>
    <m/>
    <m/>
    <m/>
    <n v="81.186000000000007"/>
    <n v="78.174633333333304"/>
    <m/>
    <n v="79.680316666666698"/>
    <n v="5"/>
    <n v="5"/>
    <n v="12"/>
    <s v="AS025"/>
    <n v="43.534585"/>
    <n v="-79.645432"/>
    <s v="South"/>
    <n v="25268.1118797278"/>
    <n v="25.268111879727801"/>
    <s v="Urban"/>
    <n v="0.40529999999999999"/>
    <n v="40.216966666666671"/>
    <n v="45.990633333333335"/>
    <n v="38.720100000000002"/>
    <n v="35.858899999999998"/>
    <n v="42.246766666666666"/>
    <n v="39.388100000000001"/>
    <m/>
    <m/>
    <m/>
    <n v="40.403577777777784"/>
  </r>
  <r>
    <x v="8"/>
    <n v="14"/>
    <n v="32"/>
    <n v="4"/>
    <x v="1"/>
    <n v="3"/>
    <s v="NA"/>
    <d v="2021-07-06T00:00:00"/>
    <d v="2021-07-10T00:00:00"/>
    <s v="NA"/>
    <n v="0"/>
    <n v="1"/>
    <n v="46"/>
    <n v="2.97"/>
    <n v="2"/>
    <n v="6.98"/>
    <n v="3.46"/>
    <n v="7.82"/>
    <n v="7.52"/>
    <n v="1"/>
    <n v="3.33"/>
    <n v="1.7"/>
    <n v="6.2"/>
    <n v="3.62"/>
    <n v="8.7200000000000006"/>
    <n v="8.64"/>
    <n v="2"/>
    <n v="4"/>
    <n v="1.88"/>
    <n v="4.42"/>
    <n v="3.78"/>
    <n v="8.2899999999999991"/>
    <n v="8.1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5.94"/>
    <n v="5.6609999999999996"/>
    <n v="7.52"/>
    <m/>
    <m/>
    <m/>
    <m/>
    <m/>
    <m/>
    <n v="6.3736666666666704"/>
    <m/>
    <m/>
    <n v="6.3736666666666704"/>
    <n v="24.1508"/>
    <n v="22.443999999999999"/>
    <n v="16.707599999999999"/>
    <m/>
    <m/>
    <m/>
    <m/>
    <m/>
    <m/>
    <n v="21.1008"/>
    <m/>
    <m/>
    <n v="21.1008"/>
    <n v="58.806399999999996"/>
    <n v="75.340800000000002"/>
    <n v="67.149000000000001"/>
    <m/>
    <m/>
    <m/>
    <m/>
    <m/>
    <m/>
    <n v="67.0987333333333"/>
    <m/>
    <m/>
    <n v="67.0987333333333"/>
    <n v="14"/>
    <n v="42"/>
    <n v="12"/>
    <s v="AS025"/>
    <n v="43.534585"/>
    <n v="-79.645432"/>
    <s v="South"/>
    <n v="25268.1118797278"/>
    <n v="25.268111879727801"/>
    <s v="Urban"/>
    <n v="0.40529999999999999"/>
    <n v="29.632400000000001"/>
    <n v="34.48193333333333"/>
    <n v="30.458866666666665"/>
    <m/>
    <m/>
    <m/>
    <m/>
    <m/>
    <m/>
    <n v="31.5244"/>
  </r>
  <r>
    <x v="8"/>
    <n v="17"/>
    <n v="17"/>
    <n v="3"/>
    <x v="1"/>
    <n v="5"/>
    <s v="Second inflor completely eaten except for corollas"/>
    <d v="2021-06-30T00:00:00"/>
    <d v="2021-07-14T00:00:00"/>
    <s v="NA"/>
    <n v="0"/>
    <n v="2"/>
    <n v="19"/>
    <n v="4.29"/>
    <n v="2.52"/>
    <n v="7.35"/>
    <n v="3.68"/>
    <n v="8.93"/>
    <n v="8.25"/>
    <n v="2"/>
    <n v="4.8499999999999996"/>
    <n v="2.46"/>
    <n v="8.5500000000000007"/>
    <n v="4.25"/>
    <n v="8.56"/>
    <n v="8.42"/>
    <n v="2"/>
    <n v="3.67"/>
    <n v="2.25"/>
    <n v="7.78"/>
    <n v="4.18"/>
    <n v="8.25"/>
    <n v="8.39"/>
    <n v="4"/>
    <n v="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0.8108"/>
    <n v="11.930999999999999"/>
    <n v="8.2575000000000003"/>
    <m/>
    <m/>
    <m/>
    <m/>
    <m/>
    <m/>
    <n v="10.3331"/>
    <m/>
    <m/>
    <n v="10.3331"/>
    <n v="27.047999999999998"/>
    <n v="36.337499999999999"/>
    <n v="32.520400000000002"/>
    <m/>
    <m/>
    <m/>
    <m/>
    <m/>
    <m/>
    <n v="31.968633333333301"/>
    <m/>
    <m/>
    <n v="31.968633333333301"/>
    <n v="73.672499999999999"/>
    <n v="72.075199999999995"/>
    <n v="69.217500000000001"/>
    <m/>
    <m/>
    <m/>
    <m/>
    <m/>
    <m/>
    <n v="71.655066666666698"/>
    <m/>
    <m/>
    <n v="71.655066666666698"/>
    <n v="21"/>
    <n v="42"/>
    <n v="12"/>
    <s v="AS025"/>
    <n v="43.534585"/>
    <n v="-79.645432"/>
    <s v="South"/>
    <n v="25268.1118797278"/>
    <n v="25.268111879727801"/>
    <s v="Urban"/>
    <n v="0.40529999999999999"/>
    <n v="37.177100000000003"/>
    <n v="40.114566666666661"/>
    <n v="36.665133333333337"/>
    <m/>
    <m/>
    <m/>
    <m/>
    <m/>
    <m/>
    <n v="37.985599999999998"/>
  </r>
  <r>
    <x v="8"/>
    <n v="3"/>
    <n v="1"/>
    <n v="1"/>
    <x v="4"/>
    <n v="1"/>
    <s v="NA"/>
    <d v="2021-07-03T00:00:00"/>
    <d v="2021-07-12T00:00:00"/>
    <d v="2021-07-30T00:00:00"/>
    <n v="6"/>
    <n v="5"/>
    <n v="4"/>
    <n v="3.35"/>
    <n v="2.71"/>
    <n v="4.4000000000000004"/>
    <n v="3.78"/>
    <n v="6.44"/>
    <n v="6.68"/>
    <n v="0"/>
    <n v="2.4500000000000002"/>
    <n v="1.98"/>
    <n v="5.72"/>
    <n v="4.46"/>
    <n v="7.78"/>
    <n v="7.87"/>
    <n v="0"/>
    <n v="3.03"/>
    <n v="2.0499999999999998"/>
    <n v="4.8499999999999996"/>
    <n v="3.76"/>
    <n v="6.45"/>
    <n v="7.37"/>
    <n v="0"/>
    <n v="10"/>
    <n v="3.49"/>
    <n v="2.09"/>
    <n v="5.99"/>
    <n v="3.95"/>
    <n v="7.44"/>
    <n v="8.06"/>
    <n v="0"/>
    <n v="3.63"/>
    <n v="2.3199999999999998"/>
    <n v="7.43"/>
    <n v="4.24"/>
    <n v="6.81"/>
    <n v="8.44"/>
    <n v="0"/>
    <n v="4.04"/>
    <n v="1.87"/>
    <n v="6.44"/>
    <n v="4.67"/>
    <n v="6.29"/>
    <n v="5.82"/>
    <n v="1"/>
    <n v="19"/>
    <n v="4.1100000000000003"/>
    <n v="2.37"/>
    <n v="7.22"/>
    <n v="4.75"/>
    <n v="7.52"/>
    <n v="7.9"/>
    <n v="0"/>
    <n v="4.01"/>
    <n v="2.35"/>
    <n v="6.48"/>
    <n v="4.2300000000000004"/>
    <n v="6.66"/>
    <n v="6.78"/>
    <n v="0"/>
    <n v="4.4000000000000004"/>
    <n v="2.37"/>
    <n v="6.55"/>
    <n v="4.3"/>
    <n v="7.5"/>
    <n v="7.43"/>
    <n v="0"/>
    <n v="1"/>
    <n v="9.0785"/>
    <n v="4.851"/>
    <n v="6.2115"/>
    <n v="7.2941000000000003"/>
    <n v="8.4215999999999998"/>
    <n v="7.5548000000000002"/>
    <n v="9.7407000000000004"/>
    <n v="9.4235000000000007"/>
    <n v="10.428000000000001"/>
    <n v="6.7136666666666702"/>
    <n v="7.7568333333333301"/>
    <n v="9.8640666666666696"/>
    <n v="8.1115222222222201"/>
    <n v="16.632000000000001"/>
    <n v="25.511199999999999"/>
    <n v="18.236000000000001"/>
    <n v="23.660499999999999"/>
    <n v="31.5032"/>
    <n v="30.0748"/>
    <n v="34.295000000000002"/>
    <n v="27.410399999999999"/>
    <n v="28.164999999999999"/>
    <n v="20.1264"/>
    <n v="28.4128333333333"/>
    <n v="29.956800000000001"/>
    <n v="26.165344444444401"/>
    <n v="43.019199999999998"/>
    <n v="61.2286"/>
    <n v="47.536499999999997"/>
    <n v="59.9664"/>
    <n v="57.476399999999998"/>
    <n v="36.607799999999997"/>
    <n v="59.408000000000001"/>
    <n v="45.154800000000002"/>
    <n v="55.725000000000001"/>
    <n v="50.5947666666667"/>
    <n v="51.350200000000001"/>
    <n v="53.429266666666699"/>
    <n v="51.791411111111103"/>
    <n v="11"/>
    <n v="33"/>
    <n v="12"/>
    <s v="AS025"/>
    <n v="43.534585"/>
    <n v="-79.645432"/>
    <s v="South"/>
    <n v="25268.1118797278"/>
    <n v="25.268111879727801"/>
    <s v="Urban"/>
    <n v="0.40529999999999999"/>
    <n v="22.909900000000004"/>
    <n v="30.530266666666666"/>
    <n v="23.994666666666664"/>
    <n v="30.306999999999999"/>
    <n v="32.467066666666661"/>
    <n v="24.745799999999999"/>
    <n v="34.481233333333336"/>
    <n v="27.329566666666665"/>
    <n v="31.439333333333337"/>
    <n v="28.689425925925928"/>
  </r>
  <r>
    <x v="8"/>
    <n v="3"/>
    <n v="40"/>
    <n v="2"/>
    <x v="4"/>
    <n v="3"/>
    <s v="NA"/>
    <d v="2021-07-12T00:00:00"/>
    <d v="2021-07-19T00:00:00"/>
    <d v="2021-08-09T00:00:00"/>
    <n v="2"/>
    <n v="3"/>
    <n v="1"/>
    <n v="4.3600000000000003"/>
    <n v="2.38"/>
    <n v="7.81"/>
    <n v="4.0199999999999996"/>
    <n v="8.2200000000000006"/>
    <n v="8.3800000000000008"/>
    <n v="1"/>
    <s v="NA"/>
    <s v="NA"/>
    <s v="NA"/>
    <s v="NA"/>
    <s v="NA"/>
    <s v="NA"/>
    <s v="NA"/>
    <s v="NA"/>
    <s v="NA"/>
    <s v="NA"/>
    <s v="NA"/>
    <s v="NA"/>
    <s v="NA"/>
    <s v="NA"/>
    <n v="19"/>
    <n v="3.92"/>
    <n v="2.06"/>
    <n v="7.6"/>
    <n v="4.1500000000000004"/>
    <n v="8.85"/>
    <n v="8.77"/>
    <n v="0"/>
    <n v="4.07"/>
    <n v="2.46"/>
    <n v="8.2200000000000006"/>
    <n v="4.26"/>
    <n v="8.9700000000000006"/>
    <n v="9.73"/>
    <n v="0"/>
    <n v="3.26"/>
    <n v="2.27"/>
    <n v="7.63"/>
    <n v="4.32"/>
    <n v="8.2200000000000006"/>
    <n v="7.68"/>
    <n v="4"/>
    <n v="22"/>
    <n v="5.29"/>
    <n v="2.2400000000000002"/>
    <n v="7.39"/>
    <n v="4.07"/>
    <n v="9.48"/>
    <n v="9.59"/>
    <n v="2"/>
    <n v="5.01"/>
    <n v="2.13"/>
    <n v="8.19"/>
    <n v="3.78"/>
    <n v="9.65"/>
    <n v="9.82"/>
    <n v="3"/>
    <n v="4.51"/>
    <n v="2.11"/>
    <n v="5.96"/>
    <n v="3.6"/>
    <n v="8.82"/>
    <n v="8.85"/>
    <n v="2"/>
    <n v="1"/>
    <n v="10.376799999999999"/>
    <m/>
    <m/>
    <n v="8.0752000000000006"/>
    <n v="10.0122"/>
    <n v="7.4001999999999999"/>
    <n v="11.849600000000001"/>
    <n v="10.6713"/>
    <n v="9.5160999999999998"/>
    <n v="10.376799999999999"/>
    <n v="8.4958666666666698"/>
    <n v="10.679"/>
    <n v="9.8505555555555606"/>
    <n v="31.3962"/>
    <m/>
    <m/>
    <n v="31.54"/>
    <n v="35.017200000000003"/>
    <n v="32.961599999999997"/>
    <n v="30.077300000000001"/>
    <n v="30.958200000000001"/>
    <n v="21.456"/>
    <n v="31.3962"/>
    <n v="33.172933333333297"/>
    <n v="27.497166666666701"/>
    <n v="30.688766666666702"/>
    <n v="68.883600000000001"/>
    <m/>
    <m/>
    <n v="77.614500000000007"/>
    <n v="87.278099999999995"/>
    <n v="63.129600000000003"/>
    <n v="90.913200000000003"/>
    <n v="94.763000000000005"/>
    <n v="78.057000000000002"/>
    <n v="68.883600000000001"/>
    <n v="76.007400000000004"/>
    <n v="87.911066666666699"/>
    <n v="77.600688888888897"/>
    <n v="14.5"/>
    <n v="29"/>
    <n v="12"/>
    <s v="AS025"/>
    <n v="43.534585"/>
    <n v="-79.645432"/>
    <s v="South"/>
    <n v="25268.1118797278"/>
    <n v="25.268111879727801"/>
    <s v="Urban"/>
    <n v="0.40529999999999999"/>
    <n v="36.885533333333335"/>
    <m/>
    <m/>
    <n v="39.076566666666672"/>
    <n v="44.102499999999999"/>
    <n v="34.497133333333331"/>
    <n v="44.280033333333336"/>
    <n v="45.464166666666671"/>
    <n v="36.343033333333331"/>
    <n v="40.092709523809525"/>
  </r>
  <r>
    <x v="9"/>
    <n v="14"/>
    <n v="39"/>
    <n v="4"/>
    <x v="1"/>
    <n v="1"/>
    <s v="NA"/>
    <d v="2021-07-06T00:00:00"/>
    <d v="2021-07-19T00:00:00"/>
    <d v="2021-08-06T00:00:00"/>
    <n v="17"/>
    <n v="11"/>
    <n v="32"/>
    <n v="3.18"/>
    <n v="2.58"/>
    <n v="7.48"/>
    <n v="4.5199999999999996"/>
    <n v="9.09"/>
    <n v="9.7200000000000006"/>
    <n v="2"/>
    <n v="3.52"/>
    <n v="2.73"/>
    <n v="7.81"/>
    <n v="4.4800000000000004"/>
    <n v="9.8000000000000007"/>
    <n v="9.81"/>
    <n v="0"/>
    <n v="3.81"/>
    <n v="2.57"/>
    <n v="8.18"/>
    <n v="4.49"/>
    <n v="9.5"/>
    <n v="9.6999999999999993"/>
    <n v="0"/>
    <n v="24"/>
    <n v="3.26"/>
    <n v="2.41"/>
    <n v="8.5500000000000007"/>
    <n v="4.2300000000000004"/>
    <n v="9.6"/>
    <n v="9.52"/>
    <n v="0"/>
    <n v="3.78"/>
    <n v="2.5"/>
    <n v="8.3000000000000007"/>
    <n v="4.42"/>
    <n v="9.89"/>
    <n v="9.23"/>
    <n v="0"/>
    <n v="4.32"/>
    <n v="2.62"/>
    <n v="7.92"/>
    <n v="4.16"/>
    <n v="9.06"/>
    <n v="9.25"/>
    <n v="0"/>
    <n v="29"/>
    <n v="3.76"/>
    <n v="2.69"/>
    <n v="8.75"/>
    <n v="4.82"/>
    <n v="9.93"/>
    <n v="9.49"/>
    <n v="1"/>
    <n v="3.42"/>
    <n v="2.5099999999999998"/>
    <n v="9.52"/>
    <n v="4.2300000000000004"/>
    <n v="9.1999999999999993"/>
    <n v="9.11"/>
    <n v="1"/>
    <n v="3.92"/>
    <n v="2.35"/>
    <n v="7.41"/>
    <n v="4.4000000000000004"/>
    <n v="7.31"/>
    <n v="7.53"/>
    <n v="8"/>
    <n v="1"/>
    <n v="8.2043999999999997"/>
    <n v="9.6096000000000004"/>
    <n v="9.7917000000000005"/>
    <n v="7.8566000000000003"/>
    <n v="9.4499999999999993"/>
    <n v="11.3184"/>
    <n v="10.1144"/>
    <n v="8.5841999999999992"/>
    <n v="9.2119999999999997"/>
    <n v="9.2019000000000002"/>
    <n v="9.5416666666666696"/>
    <n v="9.3035333333333305"/>
    <n v="9.3490333333333293"/>
    <n v="33.809600000000003"/>
    <n v="34.988799999999998"/>
    <n v="36.728200000000001"/>
    <n v="36.166499999999999"/>
    <n v="36.686"/>
    <n v="32.947200000000002"/>
    <n v="42.174999999999997"/>
    <n v="40.269599999999997"/>
    <n v="32.603999999999999"/>
    <n v="35.175533333333298"/>
    <n v="35.266566666666698"/>
    <n v="38.349533333333298"/>
    <n v="36.2638777777778"/>
    <n v="88.354799999999997"/>
    <n v="96.138000000000005"/>
    <n v="92.15"/>
    <n v="91.391999999999996"/>
    <n v="91.284700000000001"/>
    <n v="83.805000000000007"/>
    <n v="94.235699999999994"/>
    <n v="83.811999999999998"/>
    <n v="55.0443"/>
    <n v="92.214266666666703"/>
    <n v="88.827233333333297"/>
    <n v="77.697333333333304"/>
    <n v="86.246277777777806"/>
    <n v="14"/>
    <n v="28"/>
    <n v="12"/>
    <s v="AS025"/>
    <n v="43.534585"/>
    <n v="-79.645432"/>
    <s v="South"/>
    <n v="25268.1118797278"/>
    <n v="25.268111879727801"/>
    <s v="Urban"/>
    <n v="0.40529999999999999"/>
    <n v="43.456266666666664"/>
    <n v="46.912133333333337"/>
    <n v="46.223300000000002"/>
    <n v="45.138366666666663"/>
    <n v="45.806900000000006"/>
    <n v="42.690200000000004"/>
    <n v="48.841700000000003"/>
    <n v="44.221933333333332"/>
    <n v="32.286766666666665"/>
    <n v="43.95306296296296"/>
  </r>
  <r>
    <x v="9"/>
    <n v="3"/>
    <n v="5"/>
    <n v="1"/>
    <x v="4"/>
    <n v="5"/>
    <s v="NA"/>
    <d v="2021-07-16T00:00:00"/>
    <d v="2021-07-21T00:00:00"/>
    <d v="2021-08-09T00:00:00"/>
    <n v="10"/>
    <n v="3"/>
    <n v="62"/>
    <n v="4.18"/>
    <n v="2.2599999999999998"/>
    <n v="8.93"/>
    <n v="3.53"/>
    <n v="7.19"/>
    <n v="7.15"/>
    <n v="4"/>
    <n v="4.5199999999999996"/>
    <n v="2.27"/>
    <n v="9.2799999999999994"/>
    <n v="4.32"/>
    <n v="7.46"/>
    <n v="7.27"/>
    <n v="4"/>
    <n v="4.6500000000000004"/>
    <n v="2.35"/>
    <n v="8.67"/>
    <n v="3.94"/>
    <n v="7.31"/>
    <n v="7.26"/>
    <s v="NA"/>
    <n v="34"/>
    <n v="4.28"/>
    <n v="2.29"/>
    <n v="9.82"/>
    <n v="4.08"/>
    <n v="7.4"/>
    <n v="7.95"/>
    <n v="1"/>
    <n v="4.4000000000000004"/>
    <n v="2.34"/>
    <n v="9.56"/>
    <n v="4.4000000000000004"/>
    <n v="7.26"/>
    <n v="7.22"/>
    <n v="3"/>
    <n v="4.04"/>
    <n v="2.1800000000000002"/>
    <n v="8.65"/>
    <n v="4.12"/>
    <n v="7.64"/>
    <n v="7.41"/>
    <n v="0"/>
    <n v="29"/>
    <n v="4.84"/>
    <n v="2.36"/>
    <n v="9.09"/>
    <n v="4.12"/>
    <n v="7.84"/>
    <n v="7.75"/>
    <n v="2"/>
    <n v="4.13"/>
    <n v="2.17"/>
    <n v="8.76"/>
    <n v="3.88"/>
    <n v="8.1999999999999993"/>
    <n v="8.19"/>
    <n v="1"/>
    <n v="4.42"/>
    <n v="2.39"/>
    <n v="9.35"/>
    <n v="3.61"/>
    <n v="8.26"/>
    <n v="8.3800000000000008"/>
    <n v="0"/>
    <n v="1"/>
    <n v="9.4467999999999996"/>
    <n v="10.260400000000001"/>
    <n v="10.9275"/>
    <n v="9.8011999999999997"/>
    <n v="10.295999999999999"/>
    <n v="8.8071999999999999"/>
    <n v="11.4224"/>
    <n v="8.9620999999999995"/>
    <n v="10.563800000000001"/>
    <n v="10.2115666666667"/>
    <n v="9.6348000000000003"/>
    <n v="10.3161"/>
    <n v="10.054155555555599"/>
    <n v="31.5229"/>
    <n v="40.089599999999997"/>
    <n v="34.159799999999997"/>
    <n v="40.065600000000003"/>
    <n v="42.064"/>
    <n v="35.637999999999998"/>
    <n v="37.450800000000001"/>
    <n v="33.988799999999998"/>
    <n v="33.753500000000003"/>
    <n v="35.257433333333303"/>
    <n v="39.255866666666698"/>
    <n v="35.0643666666667"/>
    <n v="36.5258888888889"/>
    <n v="51.408499999999997"/>
    <n v="54.234200000000001"/>
    <n v="53.070599999999999"/>
    <n v="58.83"/>
    <n v="52.417200000000001"/>
    <n v="56.612400000000001"/>
    <n v="60.76"/>
    <n v="67.158000000000001"/>
    <n v="69.218800000000002"/>
    <n v="52.904433333333301"/>
    <n v="55.953200000000002"/>
    <n v="65.712266666666693"/>
    <n v="58.189966666666699"/>
    <n v="46"/>
    <n v="46"/>
    <n v="12"/>
    <s v="AS025"/>
    <n v="43.534585"/>
    <n v="-79.645432"/>
    <s v="South"/>
    <n v="25268.1118797278"/>
    <n v="25.268111879727801"/>
    <s v="Urban"/>
    <n v="0.40529999999999999"/>
    <n v="30.792733333333331"/>
    <n v="34.861399999999996"/>
    <n v="32.719299999999997"/>
    <n v="36.232266666666668"/>
    <n v="34.925733333333334"/>
    <n v="33.685866666666669"/>
    <n v="36.544399999999996"/>
    <n v="36.702966666666669"/>
    <n v="37.845366666666671"/>
    <n v="34.923337037037044"/>
  </r>
  <r>
    <x v="10"/>
    <n v="19"/>
    <n v="45"/>
    <n v="4"/>
    <x v="2"/>
    <n v="2"/>
    <s v="NA"/>
    <d v="2021-06-21T00:00:00"/>
    <d v="2021-07-03T00:00:00"/>
    <d v="2021-07-21T00:00:00"/>
    <n v="3"/>
    <n v="6"/>
    <n v="28"/>
    <n v="2.2400000000000002"/>
    <n v="4.41"/>
    <n v="6.72"/>
    <n v="3.71"/>
    <n v="7.58"/>
    <n v="7.83"/>
    <n v="1"/>
    <n v="2.79"/>
    <n v="5.44"/>
    <n v="8.4499999999999993"/>
    <n v="4.6900000000000004"/>
    <n v="8.02"/>
    <n v="8.75"/>
    <n v="0"/>
    <n v="2.5299999999999998"/>
    <n v="3.18"/>
    <n v="7.18"/>
    <n v="4.6500000000000004"/>
    <n v="8.82"/>
    <n v="9.66"/>
    <n v="0"/>
    <n v="15"/>
    <n v="5.05"/>
    <n v="2.4900000000000002"/>
    <n v="7.43"/>
    <n v="4.5"/>
    <n v="9.4700000000000006"/>
    <n v="8.86"/>
    <n v="2"/>
    <n v="5.21"/>
    <n v="2.58"/>
    <n v="9.1199999999999992"/>
    <n v="4.1500000000000004"/>
    <n v="7.69"/>
    <n v="7.82"/>
    <n v="0"/>
    <n v="5.59"/>
    <n v="2.8"/>
    <n v="7.98"/>
    <n v="4.83"/>
    <n v="7.87"/>
    <n v="8.36"/>
    <n v="1"/>
    <n v="25"/>
    <n v="5.15"/>
    <n v="2.46"/>
    <n v="4.3600000000000003"/>
    <n v="8.76"/>
    <n v="8.01"/>
    <n v="7.91"/>
    <n v="2"/>
    <n v="4.83"/>
    <n v="2.46"/>
    <n v="8.07"/>
    <n v="4.1100000000000003"/>
    <n v="7.39"/>
    <n v="7.33"/>
    <n v="0"/>
    <n v="2.2400000000000002"/>
    <n v="4.6399999999999997"/>
    <n v="7.44"/>
    <n v="3.38"/>
    <n v="8.18"/>
    <n v="8.23"/>
    <n v="1"/>
    <n v="1"/>
    <n v="9.8783999999999992"/>
    <n v="15.1776"/>
    <n v="8.0454000000000008"/>
    <n v="12.5745"/>
    <n v="13.441800000000001"/>
    <n v="15.651999999999999"/>
    <n v="12.669"/>
    <n v="11.8818"/>
    <n v="10.393599999999999"/>
    <n v="11.033799999999999"/>
    <n v="13.889433333333301"/>
    <n v="11.6481333333333"/>
    <n v="12.1904555555556"/>
    <n v="24.9312"/>
    <n v="39.630499999999998"/>
    <n v="33.387"/>
    <n v="33.435000000000002"/>
    <n v="37.847999999999999"/>
    <n v="38.543399999999998"/>
    <n v="38.193600000000004"/>
    <n v="33.167700000000004"/>
    <n v="25.147200000000002"/>
    <n v="32.649566666666701"/>
    <n v="36.608800000000002"/>
    <n v="32.169499999999999"/>
    <n v="33.809288888888901"/>
    <n v="59.351399999999998"/>
    <n v="70.174999999999997"/>
    <n v="85.2012"/>
    <n v="83.904200000000003"/>
    <n v="60.135800000000003"/>
    <n v="65.793199999999999"/>
    <n v="63.359099999999998"/>
    <n v="54.168700000000001"/>
    <n v="67.321399999999997"/>
    <n v="71.575866666666698"/>
    <n v="69.944400000000002"/>
    <n v="61.616399999999999"/>
    <n v="67.712222222222195"/>
    <n v="28.3333333333333"/>
    <n v="85"/>
    <n v="13"/>
    <s v="AS026"/>
    <n v="43.615383999999999"/>
    <n v="-79.570453999999998"/>
    <s v="South"/>
    <n v="15936.9812417788"/>
    <n v="15.936981241778801"/>
    <s v="Urban"/>
    <n v="2.1201599999999998"/>
    <n v="31.387"/>
    <n v="41.661033333333329"/>
    <n v="42.211199999999998"/>
    <n v="43.304566666666666"/>
    <n v="37.141866666666665"/>
    <n v="39.996199999999995"/>
    <n v="38.073900000000002"/>
    <n v="33.072733333333332"/>
    <n v="34.287399999999998"/>
    <n v="37.903988888888883"/>
  </r>
  <r>
    <x v="10"/>
    <n v="8"/>
    <n v="20"/>
    <n v="1"/>
    <x v="4"/>
    <n v="1"/>
    <s v="really interesting! super short plant (30ish cm) yet has 8 inflors! id guess over 100 flowers!"/>
    <d v="2021-07-04T00:00:00"/>
    <d v="2021-07-16T00:00:00"/>
    <d v="2021-08-09T00:00:00"/>
    <n v="2"/>
    <n v="3"/>
    <n v="23"/>
    <n v="3.42"/>
    <n v="2.14"/>
    <n v="7.61"/>
    <n v="3.83"/>
    <n v="9.11"/>
    <n v="9.27"/>
    <n v="0"/>
    <n v="3.88"/>
    <n v="2.85"/>
    <n v="7.68"/>
    <n v="3.75"/>
    <n v="9.08"/>
    <n v="9.25"/>
    <n v="1"/>
    <n v="4.41"/>
    <n v="2.11"/>
    <n v="7.8"/>
    <n v="3.71"/>
    <n v="9.44"/>
    <n v="9.34"/>
    <n v="1"/>
    <n v="21"/>
    <n v="4.12"/>
    <n v="2.0699999999999998"/>
    <n v="7.79"/>
    <n v="4.3899999999999997"/>
    <n v="9.1"/>
    <n v="8.8699999999999992"/>
    <n v="1"/>
    <n v="4.1900000000000004"/>
    <n v="2.1"/>
    <n v="7.33"/>
    <n v="3.91"/>
    <n v="7.39"/>
    <n v="8.1199999999999992"/>
    <n v="0"/>
    <n v="4.34"/>
    <n v="2.17"/>
    <n v="7.9"/>
    <n v="3.9"/>
    <n v="8.76"/>
    <n v="8.2100000000000009"/>
    <n v="2"/>
    <n v="5"/>
    <n v="4.05"/>
    <n v="2.11"/>
    <n v="6.27"/>
    <n v="3.88"/>
    <n v="6.17"/>
    <n v="6.34"/>
    <n v="0"/>
    <n v="4.42"/>
    <n v="1.91"/>
    <n v="6.5"/>
    <n v="3.67"/>
    <n v="8.7899999999999991"/>
    <n v="8.94"/>
    <n v="2"/>
    <n v="4.03"/>
    <n v="2.0299999999999998"/>
    <n v="8.11"/>
    <n v="3.78"/>
    <n v="6.72"/>
    <n v="7.98"/>
    <n v="1"/>
    <n v="1"/>
    <n v="7.3188000000000004"/>
    <n v="11.058"/>
    <n v="9.3050999999999995"/>
    <n v="8.5283999999999995"/>
    <n v="8.7989999999999995"/>
    <n v="9.4177999999999997"/>
    <n v="8.5455000000000005"/>
    <n v="8.4421999999999997"/>
    <n v="8.1808999999999994"/>
    <n v="9.2272999999999996"/>
    <n v="8.9150666666666698"/>
    <n v="8.3895333333333308"/>
    <n v="8.8439666666666703"/>
    <n v="29.1463"/>
    <n v="28.8"/>
    <n v="28.937999999999999"/>
    <n v="34.198099999999997"/>
    <n v="28.660299999999999"/>
    <n v="30.81"/>
    <n v="24.3276"/>
    <n v="23.855"/>
    <n v="30.655799999999999"/>
    <n v="28.9614333333333"/>
    <n v="31.222799999999999"/>
    <n v="26.2794666666667"/>
    <n v="28.8212333333333"/>
    <n v="84.449700000000007"/>
    <n v="83.99"/>
    <n v="88.169600000000003"/>
    <n v="80.716999999999999"/>
    <n v="60.006799999999998"/>
    <n v="71.919600000000003"/>
    <n v="39.117800000000003"/>
    <n v="78.582599999999999"/>
    <n v="53.625599999999999"/>
    <n v="85.536433333333306"/>
    <n v="70.881133333333295"/>
    <n v="57.1086666666667"/>
    <n v="71.175411111111103"/>
    <n v="41.6666666666667"/>
    <n v="125"/>
    <n v="13"/>
    <s v="AS026"/>
    <n v="43.615383999999999"/>
    <n v="-79.570453999999998"/>
    <s v="South"/>
    <n v="15936.9812417788"/>
    <n v="15.936981241778801"/>
    <s v="Urban"/>
    <n v="2.1201599999999998"/>
    <n v="40.304933333333338"/>
    <n v="41.282666666666664"/>
    <n v="42.137566666666665"/>
    <n v="41.147833333333331"/>
    <n v="32.488700000000001"/>
    <n v="37.382466666666666"/>
    <n v="23.996966666666669"/>
    <n v="36.959933333333332"/>
    <n v="30.820766666666668"/>
    <n v="36.280203703703698"/>
  </r>
  <r>
    <x v="11"/>
    <n v="7"/>
    <n v="41"/>
    <n v="2"/>
    <x v="2"/>
    <n v="5"/>
    <s v="NA"/>
    <d v="2021-06-29T00:00:00"/>
    <d v="2021-07-16T00:00:00"/>
    <d v="2021-08-09T00:00:00"/>
    <n v="12"/>
    <n v="12"/>
    <n v="18"/>
    <n v="4.0599999999999996"/>
    <n v="2.4"/>
    <n v="7.3"/>
    <n v="4.78"/>
    <n v="10.48"/>
    <n v="10.29"/>
    <n v="3"/>
    <n v="4.0999999999999996"/>
    <n v="2.5499999999999998"/>
    <n v="6.1550000000000002"/>
    <n v="5.26"/>
    <n v="9.01"/>
    <n v="8.7200000000000006"/>
    <n v="0"/>
    <n v="3.54"/>
    <n v="2.52"/>
    <n v="6"/>
    <n v="4.68"/>
    <n v="10.17"/>
    <n v="10.24"/>
    <n v="3"/>
    <n v="30"/>
    <n v="3.26"/>
    <n v="2.73"/>
    <n v="6.24"/>
    <n v="4.8899999999999997"/>
    <n v="9.99"/>
    <n v="9.81"/>
    <n v="0"/>
    <n v="4.09"/>
    <n v="2.33"/>
    <n v="6.96"/>
    <n v="4.1900000000000004"/>
    <n v="8.82"/>
    <n v="8.6"/>
    <n v="0"/>
    <n v="3.38"/>
    <n v="2.2799999999999998"/>
    <n v="7.15"/>
    <n v="4.43"/>
    <n v="9.16"/>
    <n v="9.82"/>
    <n v="2"/>
    <n v="6"/>
    <n v="3.65"/>
    <n v="2.1800000000000002"/>
    <n v="6.58"/>
    <n v="3.7"/>
    <n v="7.29"/>
    <n v="7.75"/>
    <n v="0"/>
    <n v="3.93"/>
    <n v="2.3199999999999998"/>
    <n v="6.36"/>
    <n v="4.3"/>
    <n v="8.07"/>
    <n v="7.31"/>
    <n v="1"/>
    <n v="3.42"/>
    <n v="2.48"/>
    <n v="7.37"/>
    <n v="4.05"/>
    <n v="7.92"/>
    <n v="7.26"/>
    <n v="0"/>
    <n v="1"/>
    <n v="9.7439999999999998"/>
    <n v="10.455"/>
    <n v="8.9207999999999998"/>
    <n v="8.8998000000000008"/>
    <n v="9.5297000000000001"/>
    <n v="7.7064000000000004"/>
    <n v="7.9569999999999999"/>
    <n v="9.1175999999999995"/>
    <n v="8.4816000000000003"/>
    <n v="9.7065999999999999"/>
    <n v="8.7119666666666706"/>
    <n v="8.5187333333333299"/>
    <n v="8.9791000000000007"/>
    <n v="34.893999999999998"/>
    <n v="32.375300000000003"/>
    <n v="28.08"/>
    <n v="30.5136"/>
    <n v="29.162400000000002"/>
    <n v="31.674499999999998"/>
    <n v="24.346"/>
    <n v="27.347999999999999"/>
    <n v="29.848500000000001"/>
    <n v="31.783100000000001"/>
    <n v="30.4501666666667"/>
    <n v="27.1808333333333"/>
    <n v="29.8047"/>
    <n v="107.83920000000001"/>
    <n v="78.5672"/>
    <n v="104.1408"/>
    <n v="98.001900000000006"/>
    <n v="75.852000000000004"/>
    <n v="89.9512"/>
    <n v="56.497500000000002"/>
    <n v="58.991700000000002"/>
    <n v="57.499200000000002"/>
    <n v="96.849066666666701"/>
    <n v="87.935033333333294"/>
    <n v="57.662799999999997"/>
    <n v="80.815633333333295"/>
    <n v="22.6666666666667"/>
    <n v="68"/>
    <n v="15"/>
    <s v="AS028"/>
    <n v="43.661177000000002"/>
    <n v="-79.500382000000002"/>
    <s v="South"/>
    <n v="9637.3761395879592"/>
    <n v="9.6373761395879605"/>
    <s v="Urban"/>
    <n v="0.14884800000000001"/>
    <n v="50.825733333333339"/>
    <n v="40.465833333333336"/>
    <n v="47.047199999999997"/>
    <n v="45.805100000000003"/>
    <n v="38.181366666666669"/>
    <n v="43.110700000000001"/>
    <n v="29.600166666666667"/>
    <n v="31.819100000000002"/>
    <n v="31.943100000000001"/>
    <n v="39.866477777777781"/>
  </r>
  <r>
    <x v="12"/>
    <n v="3"/>
    <n v="18"/>
    <n v="1"/>
    <x v="0"/>
    <n v="1"/>
    <s v="NA"/>
    <d v="2021-07-12T00:00:00"/>
    <d v="2021-07-16T00:00:00"/>
    <s v="NA"/>
    <n v="0"/>
    <n v="2"/>
    <n v="15"/>
    <n v="3.85"/>
    <n v="2.17"/>
    <n v="6.13"/>
    <n v="3.85"/>
    <n v="6.96"/>
    <n v="7.21"/>
    <n v="0"/>
    <n v="3.48"/>
    <n v="2.2000000000000002"/>
    <n v="6.9"/>
    <n v="4.0199999999999996"/>
    <n v="8.49"/>
    <n v="8.19"/>
    <n v="0"/>
    <n v="3.91"/>
    <n v="2.41"/>
    <n v="6.37"/>
    <n v="3.71"/>
    <n v="7.8"/>
    <n v="8.1199999999999992"/>
    <n v="1"/>
    <n v="11"/>
    <n v="4.5"/>
    <n v="2.06"/>
    <n v="6.74"/>
    <n v="3.96"/>
    <n v="7.3"/>
    <n v="7.05"/>
    <n v="0"/>
    <n v="4.1500000000000004"/>
    <n v="2.11"/>
    <n v="6.19"/>
    <n v="3.54"/>
    <n v="6.3"/>
    <n v="6.32"/>
    <n v="0"/>
    <n v="3.65"/>
    <n v="2.02"/>
    <n v="7.46"/>
    <n v="3.82"/>
    <n v="8.07"/>
    <n v="8.11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8.3544999999999998"/>
    <n v="7.6559999999999997"/>
    <n v="9.4230999999999998"/>
    <n v="9.27"/>
    <n v="8.7565000000000008"/>
    <n v="7.3730000000000002"/>
    <m/>
    <m/>
    <m/>
    <n v="8.4778666666666709"/>
    <n v="8.4664999999999999"/>
    <m/>
    <n v="8.4721833333333301"/>
    <n v="23.6005"/>
    <n v="27.738"/>
    <n v="23.6327"/>
    <n v="26.6904"/>
    <n v="21.912600000000001"/>
    <n v="28.497199999999999"/>
    <m/>
    <m/>
    <m/>
    <n v="24.990400000000001"/>
    <n v="25.7000666666667"/>
    <m/>
    <n v="25.345233333333301"/>
    <n v="50.181600000000003"/>
    <n v="69.533100000000005"/>
    <n v="63.335999999999999"/>
    <n v="51.465000000000003"/>
    <n v="39.816000000000003"/>
    <n v="65.447699999999998"/>
    <m/>
    <m/>
    <m/>
    <n v="61.0169"/>
    <n v="52.242899999999999"/>
    <m/>
    <n v="56.629899999999999"/>
    <n v="16.3333333333333"/>
    <n v="49"/>
    <n v="15"/>
    <s v="AS028"/>
    <n v="43.661177000000002"/>
    <n v="-79.500382000000002"/>
    <s v="South"/>
    <n v="9637.3761395879592"/>
    <n v="9.6373761395879605"/>
    <s v="Urban"/>
    <n v="0.14884800000000001"/>
    <n v="27.378866666666667"/>
    <n v="34.975699999999996"/>
    <n v="32.130599999999994"/>
    <n v="29.1418"/>
    <n v="23.495033333333335"/>
    <n v="33.772633333333332"/>
    <m/>
    <m/>
    <m/>
    <n v="30.149105555555554"/>
  </r>
  <r>
    <x v="13"/>
    <n v="1"/>
    <n v="37"/>
    <n v="2"/>
    <x v="0"/>
    <n v="2"/>
    <s v="NA"/>
    <d v="2021-07-12T00:00:00"/>
    <d v="2021-07-19T00:00:00"/>
    <s v="NA"/>
    <n v="0"/>
    <n v="1"/>
    <n v="2"/>
    <n v="3.72"/>
    <n v="2.3199999999999998"/>
    <n v="5.76"/>
    <n v="4.0599999999999996"/>
    <n v="7.7"/>
    <n v="7.79"/>
    <n v="0"/>
    <n v="4.24"/>
    <n v="2.38"/>
    <n v="6.7"/>
    <n v="3.9"/>
    <n v="7.35"/>
    <n v="6.7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8.6303999999999998"/>
    <n v="10.091200000000001"/>
    <m/>
    <m/>
    <m/>
    <m/>
    <m/>
    <m/>
    <m/>
    <n v="9.3607999999999993"/>
    <m/>
    <m/>
    <n v="9.3607999999999993"/>
    <n v="23.3856"/>
    <n v="26.13"/>
    <m/>
    <m/>
    <m/>
    <m/>
    <m/>
    <m/>
    <m/>
    <n v="24.7578"/>
    <m/>
    <m/>
    <n v="24.7578"/>
    <n v="59.982999999999997"/>
    <n v="49.244999999999997"/>
    <m/>
    <m/>
    <m/>
    <m/>
    <m/>
    <m/>
    <m/>
    <n v="54.613999999999997"/>
    <m/>
    <m/>
    <n v="54.613999999999997"/>
    <n v="18"/>
    <n v="54"/>
    <n v="16"/>
    <s v="AS029"/>
    <n v="43.711948"/>
    <n v="-79.535893999999999"/>
    <s v="North"/>
    <n v="13928.7929727584"/>
    <n v="13.9287929727584"/>
    <s v="Urban"/>
    <n v="0.113649"/>
    <n v="30.666333333333331"/>
    <n v="28.488733333333329"/>
    <m/>
    <m/>
    <m/>
    <m/>
    <m/>
    <m/>
    <m/>
    <n v="29.577533333333328"/>
  </r>
  <r>
    <x v="13"/>
    <n v="16"/>
    <n v="33"/>
    <n v="4"/>
    <x v="1"/>
    <n v="5"/>
    <s v="NA"/>
    <d v="2021-07-09T00:00:00"/>
    <d v="2021-07-14T00:00:00"/>
    <d v="2021-08-06T00:00:00"/>
    <n v="4"/>
    <n v="2"/>
    <n v="2"/>
    <n v="4.3600000000000003"/>
    <n v="2.27"/>
    <n v="6.49"/>
    <n v="4.08"/>
    <n v="6.63"/>
    <n v="6.4"/>
    <n v="0"/>
    <n v="3.63"/>
    <n v="2.2000000000000002"/>
    <n v="6.38"/>
    <n v="4.1100000000000003"/>
    <n v="7.37"/>
    <n v="7.09"/>
    <n v="0"/>
    <s v="NA"/>
    <s v="NA"/>
    <s v="NA"/>
    <s v="NA"/>
    <s v="NA"/>
    <s v="NA"/>
    <s v="NA"/>
    <n v="29"/>
    <n v="4.41"/>
    <n v="2.5"/>
    <n v="7.85"/>
    <n v="4.43"/>
    <n v="9.06"/>
    <n v="9.66"/>
    <n v="1"/>
    <n v="4.72"/>
    <n v="2.54"/>
    <n v="7.74"/>
    <n v="4.38"/>
    <n v="9.6"/>
    <n v="9.4499999999999993"/>
    <n v="1"/>
    <n v="4.4000000000000004"/>
    <n v="2.4900000000000002"/>
    <n v="8.36"/>
    <n v="4.67"/>
    <n v="9.23"/>
    <n v="9.5500000000000007"/>
    <n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9.8971999999999998"/>
    <n v="7.9859999999999998"/>
    <m/>
    <n v="11.025"/>
    <n v="11.988799999999999"/>
    <n v="10.956"/>
    <m/>
    <m/>
    <m/>
    <n v="8.9415999999999993"/>
    <n v="11.323266666666701"/>
    <m/>
    <n v="10.132433333333299"/>
    <n v="26.479199999999999"/>
    <n v="26.221800000000002"/>
    <m/>
    <n v="34.775500000000001"/>
    <n v="33.901200000000003"/>
    <n v="39.041200000000003"/>
    <m/>
    <m/>
    <m/>
    <n v="26.3505"/>
    <n v="35.9059666666667"/>
    <m/>
    <n v="31.128233333333299"/>
    <n v="42.432000000000002"/>
    <n v="52.253300000000003"/>
    <m/>
    <n v="87.519599999999997"/>
    <n v="90.72"/>
    <n v="88.146500000000003"/>
    <m/>
    <m/>
    <m/>
    <n v="47.342649999999999"/>
    <n v="88.795366666666695"/>
    <m/>
    <n v="68.069008333333301"/>
    <n v="13"/>
    <n v="26"/>
    <n v="17"/>
    <s v="AS030"/>
    <n v="43.501061"/>
    <n v="-79.844566999999998"/>
    <s v="Rural"/>
    <n v="41192.643283539997"/>
    <n v="41.192643283540001"/>
    <s v="Rural"/>
    <n v="-0.23072899999999999"/>
    <n v="26.26946666666667"/>
    <n v="28.820366666666668"/>
    <m/>
    <n v="44.440033333333332"/>
    <n v="45.536666666666669"/>
    <n v="46.047900000000006"/>
    <m/>
    <m/>
    <m/>
    <n v="38.222886666666668"/>
  </r>
  <r>
    <x v="14"/>
    <n v="14"/>
    <n v="29"/>
    <n v="4"/>
    <x v="0"/>
    <n v="2"/>
    <s v="NA"/>
    <d v="2021-08-06T00:00:00"/>
    <d v="2021-08-09T00:00:00"/>
    <s v="NA"/>
    <n v="0"/>
    <n v="2"/>
    <n v="8"/>
    <n v="4.3099999999999996"/>
    <n v="2.41"/>
    <n v="6.9"/>
    <n v="4.2699999999999996"/>
    <n v="8.41"/>
    <n v="8.74"/>
    <n v="3"/>
    <s v="NA"/>
    <s v="NA"/>
    <s v="NA"/>
    <s v="NA"/>
    <s v="NA"/>
    <s v="NA"/>
    <s v="NA"/>
    <s v="NA"/>
    <s v="NA"/>
    <s v="NA"/>
    <s v="NA"/>
    <s v="NA"/>
    <s v="NA"/>
    <s v="NA"/>
    <n v="11"/>
    <n v="3.93"/>
    <n v="2.04"/>
    <n v="8.0399999999999991"/>
    <n v="3.43"/>
    <n v="8.64"/>
    <n v="8.48"/>
    <n v="2"/>
    <n v="4.66"/>
    <n v="2.17"/>
    <n v="8.4499999999999993"/>
    <n v="4.05"/>
    <n v="8.73"/>
    <n v="8.75"/>
    <n v="2"/>
    <n v="4.05"/>
    <n v="1.92"/>
    <n v="7.65"/>
    <n v="3.38"/>
    <s v="NA"/>
    <s v="NA"/>
    <n v="5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0.3871"/>
    <m/>
    <m/>
    <n v="8.0172000000000008"/>
    <n v="10.1122"/>
    <n v="7.7759999999999998"/>
    <m/>
    <m/>
    <m/>
    <n v="10.3871"/>
    <n v="8.6351333333333304"/>
    <m/>
    <n v="9.5111166666666698"/>
    <n v="29.463000000000001"/>
    <m/>
    <m/>
    <n v="27.577200000000001"/>
    <n v="34.222499999999997"/>
    <n v="25.856999999999999"/>
    <m/>
    <m/>
    <m/>
    <n v="29.463000000000001"/>
    <n v="29.218900000000001"/>
    <m/>
    <n v="29.340949999999999"/>
    <n v="73.503399999999999"/>
    <m/>
    <m/>
    <n v="73.267200000000003"/>
    <n v="76.387500000000003"/>
    <m/>
    <m/>
    <m/>
    <m/>
    <n v="73.503399999999999"/>
    <n v="74.827349999999996"/>
    <m/>
    <n v="74.165374999999997"/>
    <n v="2"/>
    <n v="2"/>
    <n v="18"/>
    <s v="AS031"/>
    <n v="43.484110999999999"/>
    <n v="-79.837701999999993"/>
    <s v="Rural"/>
    <n v="41532.003506159897"/>
    <n v="41.532003506159903"/>
    <s v="Rural"/>
    <n v="-4.45896E-2"/>
    <n v="37.784500000000001"/>
    <m/>
    <m/>
    <n v="36.287200000000006"/>
    <n v="40.240733333333331"/>
    <n v="16.816499999999998"/>
    <m/>
    <m/>
    <m/>
    <n v="32.78223333333333"/>
  </r>
  <r>
    <x v="14"/>
    <n v="6"/>
    <n v="19"/>
    <n v="1"/>
    <x v="4"/>
    <n v="2"/>
    <s v="NA"/>
    <d v="2021-07-14T00:00:00"/>
    <d v="2021-07-19T00:00:00"/>
    <d v="2021-08-09T00:00:00"/>
    <n v="3"/>
    <n v="3"/>
    <n v="29"/>
    <n v="3.35"/>
    <n v="2.37"/>
    <n v="8.82"/>
    <n v="4.5599999999999996"/>
    <n v="8.7100000000000009"/>
    <n v="8.7799999999999994"/>
    <n v="1"/>
    <n v="3.23"/>
    <n v="2.14"/>
    <n v="8.51"/>
    <n v="4.37"/>
    <n v="8.31"/>
    <n v="8.82"/>
    <n v="1"/>
    <n v="3.28"/>
    <n v="2.09"/>
    <n v="6.88"/>
    <n v="4.07"/>
    <n v="7.35"/>
    <n v="7.48"/>
    <n v="0"/>
    <n v="21"/>
    <n v="3.67"/>
    <n v="2.65"/>
    <n v="8.23"/>
    <n v="4.34"/>
    <n v="8.2799999999999994"/>
    <n v="8.6"/>
    <n v="2"/>
    <n v="3.1"/>
    <n v="2.62"/>
    <n v="8.83"/>
    <n v="4.3"/>
    <n v="8.7200000000000006"/>
    <n v="8.83"/>
    <n v="2"/>
    <n v="4.03"/>
    <n v="2.67"/>
    <n v="7.54"/>
    <n v="4.47"/>
    <n v="7.38"/>
    <n v="6.93"/>
    <n v="1"/>
    <n v="10"/>
    <n v="4.1399999999999997"/>
    <n v="2.4700000000000002"/>
    <n v="8.8800000000000008"/>
    <n v="4.22"/>
    <n v="8.85"/>
    <n v="8.91"/>
    <n v="5"/>
    <n v="3.63"/>
    <n v="2.4500000000000002"/>
    <n v="6.65"/>
    <n v="3.53"/>
    <n v="8.5299999999999994"/>
    <n v="8.76"/>
    <n v="2"/>
    <n v="3.4"/>
    <n v="2.25"/>
    <n v="8.07"/>
    <n v="4.1100000000000003"/>
    <n v="8.81"/>
    <n v="8.59"/>
    <n v="4"/>
    <n v="1"/>
    <n v="7.9394999999999998"/>
    <n v="6.9122000000000003"/>
    <n v="6.8552"/>
    <n v="9.7255000000000003"/>
    <n v="8.1219999999999999"/>
    <n v="10.7601"/>
    <n v="10.2258"/>
    <n v="8.8934999999999995"/>
    <n v="7.65"/>
    <n v="7.2356333333333298"/>
    <n v="9.5358666666666707"/>
    <n v="8.9230999999999998"/>
    <n v="8.5648666666666706"/>
    <n v="40.219200000000001"/>
    <n v="37.188699999999997"/>
    <n v="28.0016"/>
    <n v="35.718200000000003"/>
    <n v="37.969000000000001"/>
    <n v="33.703800000000001"/>
    <n v="37.473599999999998"/>
    <n v="23.474499999999999"/>
    <n v="33.167700000000004"/>
    <n v="35.136499999999998"/>
    <n v="35.796999999999997"/>
    <n v="31.371933333333299"/>
    <n v="34.101811111111097"/>
    <n v="76.473799999999997"/>
    <n v="73.294200000000004"/>
    <n v="54.978000000000002"/>
    <n v="71.207999999999998"/>
    <n v="76.997600000000006"/>
    <n v="51.1434"/>
    <n v="78.853499999999997"/>
    <n v="74.722800000000007"/>
    <n v="75.677899999999994"/>
    <n v="68.248666666666693"/>
    <n v="66.449666666666701"/>
    <n v="76.418066666666704"/>
    <n v="70.372133333333295"/>
    <n v="15.5"/>
    <n v="31"/>
    <n v="18"/>
    <s v="AS031"/>
    <n v="43.484110999999999"/>
    <n v="-79.837701999999993"/>
    <s v="Rural"/>
    <n v="41532.003506159897"/>
    <n v="41.532003506159903"/>
    <s v="Rural"/>
    <n v="-4.45896E-2"/>
    <n v="41.544166666666662"/>
    <n v="39.131700000000002"/>
    <n v="29.944933333333335"/>
    <n v="38.883900000000004"/>
    <n v="41.02953333333334"/>
    <n v="31.869100000000003"/>
    <n v="42.1843"/>
    <n v="35.696933333333334"/>
    <n v="38.831866666666663"/>
    <n v="37.679603703703705"/>
  </r>
  <r>
    <x v="14"/>
    <n v="7"/>
    <n v="39"/>
    <n v="2"/>
    <x v="4"/>
    <n v="3"/>
    <s v="2nd inflor very eaten"/>
    <d v="2021-07-30T00:00:00"/>
    <d v="2021-07-30T00:00:00"/>
    <d v="2021-08-22T00:00:00"/>
    <n v="1"/>
    <n v="2"/>
    <n v="19"/>
    <n v="4.9000000000000004"/>
    <n v="2.46"/>
    <n v="7.83"/>
    <n v="4.21"/>
    <n v="9.08"/>
    <n v="9.0399999999999991"/>
    <n v="2"/>
    <n v="4.66"/>
    <n v="2.71"/>
    <n v="8.11"/>
    <n v="4.5999999999999996"/>
    <n v="9.06"/>
    <n v="9.2100000000000009"/>
    <n v="5"/>
    <n v="5.01"/>
    <n v="2.52"/>
    <n v="8.42"/>
    <n v="4.9400000000000004"/>
    <n v="9.33"/>
    <n v="9.5299999999999994"/>
    <n v="4"/>
    <n v="9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2.054"/>
    <n v="12.6286"/>
    <n v="12.6252"/>
    <m/>
    <m/>
    <m/>
    <m/>
    <m/>
    <m/>
    <n v="12.435933333333301"/>
    <m/>
    <m/>
    <n v="12.435933333333301"/>
    <n v="32.964300000000001"/>
    <n v="37.305999999999997"/>
    <n v="41.594799999999999"/>
    <m/>
    <m/>
    <m/>
    <m/>
    <m/>
    <m/>
    <n v="37.288366666666697"/>
    <m/>
    <m/>
    <n v="37.288366666666697"/>
    <n v="82.083200000000005"/>
    <n v="83.442599999999999"/>
    <n v="88.914900000000003"/>
    <m/>
    <m/>
    <m/>
    <m/>
    <m/>
    <m/>
    <n v="84.813566666666702"/>
    <m/>
    <m/>
    <n v="84.813566666666702"/>
    <n v="14"/>
    <n v="28"/>
    <n v="19"/>
    <s v="AS032"/>
    <n v="43.414009999999998"/>
    <n v="-79.953028000000003"/>
    <s v="Rural"/>
    <n v="53473.189136125096"/>
    <n v="53.4731891361251"/>
    <s v="Rural"/>
    <n v="-3.4489700000000001"/>
    <n v="42.36716666666667"/>
    <n v="44.459066666666665"/>
    <n v="47.711633333333339"/>
    <m/>
    <m/>
    <m/>
    <m/>
    <m/>
    <m/>
    <n v="44.845955555555555"/>
  </r>
  <r>
    <x v="15"/>
    <n v="15"/>
    <n v="43"/>
    <n v="4"/>
    <x v="4"/>
    <n v="2"/>
    <s v="NA"/>
    <d v="2021-07-09T00:00:00"/>
    <d v="2021-07-16T00:00:00"/>
    <s v="NA"/>
    <n v="0"/>
    <n v="3"/>
    <n v="10"/>
    <n v="4.32"/>
    <n v="2.35"/>
    <n v="7.97"/>
    <n v="3.6"/>
    <n v="7.66"/>
    <n v="7.74"/>
    <n v="1"/>
    <n v="3.72"/>
    <n v="2.3199999999999998"/>
    <n v="7.82"/>
    <n v="3.88"/>
    <n v="7.66"/>
    <n v="7.2"/>
    <n v="2"/>
    <n v="3.42"/>
    <n v="2.25"/>
    <n v="7.05"/>
    <n v="3.57"/>
    <n v="6.93"/>
    <n v="7.17"/>
    <n v="0"/>
    <n v="13"/>
    <n v="4.13"/>
    <n v="2.19"/>
    <n v="6.79"/>
    <n v="3.59"/>
    <n v="7.69"/>
    <n v="7.89"/>
    <n v="2"/>
    <n v="4.1100000000000003"/>
    <n v="2.31"/>
    <n v="7.14"/>
    <n v="3.66"/>
    <n v="7.88"/>
    <n v="7.97"/>
    <n v="1"/>
    <n v="3.96"/>
    <n v="2.29"/>
    <n v="6.35"/>
    <n v="3.46"/>
    <n v="7.54"/>
    <n v="8.0299999999999994"/>
    <n v="2"/>
    <n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0.151999999999999"/>
    <n v="8.6303999999999998"/>
    <n v="7.6950000000000003"/>
    <n v="9.0447000000000006"/>
    <n v="9.4940999999999995"/>
    <n v="9.0684000000000005"/>
    <m/>
    <m/>
    <m/>
    <n v="8.8257999999999992"/>
    <n v="9.2024000000000008"/>
    <m/>
    <n v="9.0140999999999991"/>
    <n v="28.692"/>
    <n v="30.3416"/>
    <n v="25.168500000000002"/>
    <n v="24.376100000000001"/>
    <n v="26.132400000000001"/>
    <n v="21.971"/>
    <m/>
    <m/>
    <m/>
    <n v="28.0673666666667"/>
    <n v="24.1598333333333"/>
    <m/>
    <n v="26.113600000000002"/>
    <n v="59.288400000000003"/>
    <n v="55.152000000000001"/>
    <n v="49.688099999999999"/>
    <n v="60.674100000000003"/>
    <n v="62.803600000000003"/>
    <n v="60.546199999999999"/>
    <m/>
    <m/>
    <m/>
    <n v="54.709499999999998"/>
    <n v="61.341299999999997"/>
    <m/>
    <n v="58.025399999999998"/>
    <n v="20"/>
    <n v="60"/>
    <n v="19"/>
    <s v="AS032"/>
    <n v="43.414009999999998"/>
    <n v="-79.953028000000003"/>
    <s v="Rural"/>
    <n v="53473.189136125096"/>
    <n v="53.4731891361251"/>
    <s v="Rural"/>
    <n v="-3.4489700000000001"/>
    <n v="32.710799999999999"/>
    <n v="31.374666666666666"/>
    <n v="27.517200000000003"/>
    <n v="31.364966666666664"/>
    <n v="32.810033333333337"/>
    <n v="30.528533333333332"/>
    <m/>
    <m/>
    <m/>
    <n v="31.051033333333336"/>
  </r>
  <r>
    <x v="16"/>
    <n v="8"/>
    <n v="33"/>
    <n v="2"/>
    <x v="0"/>
    <n v="2"/>
    <s v="NA"/>
    <d v="2021-07-13T00:00:00"/>
    <d v="2021-07-26T00:00:00"/>
    <d v="2021-08-09T00:00:00"/>
    <n v="2"/>
    <n v="2"/>
    <n v="20"/>
    <n v="3.9"/>
    <n v="2.44"/>
    <n v="6.28"/>
    <n v="3.61"/>
    <n v="7.13"/>
    <n v="7.14"/>
    <n v="1"/>
    <n v="3.99"/>
    <n v="2.39"/>
    <n v="6.18"/>
    <n v="3.35"/>
    <n v="7.02"/>
    <n v="6.98"/>
    <n v="1"/>
    <n v="4.09"/>
    <n v="2.39"/>
    <n v="6.47"/>
    <n v="3.75"/>
    <n v="7.43"/>
    <n v="7.43"/>
    <n v="2"/>
    <n v="25"/>
    <n v="4.7"/>
    <n v="2.4300000000000002"/>
    <n v="7.23"/>
    <n v="3.72"/>
    <n v="7.35"/>
    <n v="7.58"/>
    <n v="3"/>
    <n v="4.28"/>
    <n v="2.54"/>
    <n v="7.53"/>
    <n v="3.61"/>
    <n v="7.35"/>
    <n v="7.53"/>
    <n v="3"/>
    <n v="4.34"/>
    <n v="2.74"/>
    <n v="7.06"/>
    <n v="3.64"/>
    <n v="7.91"/>
    <n v="7.46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9.516"/>
    <n v="9.5360999999999994"/>
    <n v="9.7751000000000001"/>
    <n v="11.420999999999999"/>
    <n v="10.8712"/>
    <n v="11.8916"/>
    <m/>
    <m/>
    <m/>
    <n v="9.6090666666666706"/>
    <n v="11.394600000000001"/>
    <m/>
    <n v="10.5018333333333"/>
    <n v="22.6708"/>
    <n v="20.702999999999999"/>
    <n v="24.262499999999999"/>
    <n v="26.895600000000002"/>
    <n v="27.183299999999999"/>
    <n v="25.698399999999999"/>
    <m/>
    <m/>
    <m/>
    <n v="22.5454333333333"/>
    <n v="26.5924333333333"/>
    <m/>
    <n v="24.568933333333302"/>
    <n v="50.908200000000001"/>
    <n v="48.999600000000001"/>
    <n v="55.204900000000002"/>
    <n v="55.713000000000001"/>
    <n v="55.345500000000001"/>
    <n v="59.008600000000001"/>
    <m/>
    <m/>
    <m/>
    <n v="51.704233333333299"/>
    <n v="56.689033333333299"/>
    <m/>
    <n v="54.196633333333303"/>
    <n v="9.5"/>
    <n v="19"/>
    <n v="19"/>
    <s v="AS032"/>
    <n v="43.414009999999998"/>
    <n v="-79.953028000000003"/>
    <s v="Rural"/>
    <n v="53473.189136125096"/>
    <n v="53.4731891361251"/>
    <s v="Rural"/>
    <n v="-3.4489700000000001"/>
    <n v="27.698333333333334"/>
    <n v="26.412899999999997"/>
    <n v="29.747500000000002"/>
    <n v="31.3432"/>
    <n v="31.133333333333336"/>
    <n v="32.199533333333335"/>
    <m/>
    <m/>
    <m/>
    <n v="29.755799999999997"/>
  </r>
  <r>
    <x v="16"/>
    <n v="14"/>
    <n v="7"/>
    <n v="3"/>
    <x v="0"/>
    <n v="4"/>
    <s v="NA"/>
    <d v="2021-07-12T00:00:00"/>
    <d v="2021-08-06T00:00:00"/>
    <d v="2021-08-09T00:00:00"/>
    <n v="2"/>
    <n v="6"/>
    <n v="36"/>
    <n v="4.03"/>
    <n v="2.85"/>
    <n v="7.18"/>
    <n v="4.1100000000000003"/>
    <n v="8.34"/>
    <n v="8.1999999999999993"/>
    <n v="2"/>
    <n v="4.1399999999999997"/>
    <n v="2.5099999999999998"/>
    <n v="6.76"/>
    <n v="3.74"/>
    <n v="8.3000000000000007"/>
    <n v="8.08"/>
    <n v="1"/>
    <n v="3.4"/>
    <n v="2.52"/>
    <n v="7.41"/>
    <n v="3.77"/>
    <n v="8.31"/>
    <n v="8.32"/>
    <n v="3"/>
    <n v="31"/>
    <n v="4.7699999999999996"/>
    <n v="2.57"/>
    <n v="7.06"/>
    <n v="3.6"/>
    <n v="9.57"/>
    <n v="9.84"/>
    <n v="3"/>
    <n v="4.54"/>
    <n v="2.5"/>
    <n v="7.44"/>
    <n v="4.12"/>
    <n v="8.7100000000000009"/>
    <n v="9.02"/>
    <n v="5"/>
    <n v="4.4400000000000004"/>
    <n v="2.36"/>
    <n v="6.66"/>
    <n v="3.8"/>
    <n v="7.98"/>
    <n v="8.08"/>
    <n v="3"/>
    <n v="28"/>
    <n v="5"/>
    <n v="2.66"/>
    <n v="6.83"/>
    <n v="3.67"/>
    <n v="8.5299999999999994"/>
    <n v="8.6199999999999992"/>
    <n v="3"/>
    <n v="4.91"/>
    <n v="2.59"/>
    <n v="7.06"/>
    <n v="3.93"/>
    <n v="8.52"/>
    <n v="8.91"/>
    <n v="4"/>
    <n v="4.43"/>
    <n v="2.56"/>
    <n v="7.65"/>
    <n v="3.86"/>
    <n v="8.48"/>
    <n v="8.7100000000000009"/>
    <n v="3"/>
    <n v="1"/>
    <n v="11.4855"/>
    <n v="10.391400000000001"/>
    <n v="8.5679999999999996"/>
    <n v="12.258900000000001"/>
    <n v="11.35"/>
    <n v="10.478400000000001"/>
    <n v="13.3"/>
    <n v="12.716900000000001"/>
    <n v="11.3408"/>
    <n v="10.148300000000001"/>
    <n v="11.3624333333333"/>
    <n v="12.4525666666667"/>
    <n v="11.321099999999999"/>
    <n v="29.509799999999998"/>
    <n v="25.282399999999999"/>
    <n v="27.935700000000001"/>
    <n v="25.416"/>
    <n v="30.652799999999999"/>
    <n v="25.308"/>
    <n v="25.066099999999999"/>
    <n v="27.745799999999999"/>
    <n v="29.529"/>
    <n v="27.575966666666702"/>
    <n v="27.125599999999999"/>
    <n v="27.4469666666667"/>
    <n v="27.382844444444402"/>
    <n v="68.388000000000005"/>
    <n v="67.063999999999993"/>
    <n v="69.139200000000002"/>
    <n v="94.168800000000005"/>
    <n v="78.5642"/>
    <n v="64.478399999999993"/>
    <n v="73.528599999999997"/>
    <n v="75.913200000000003"/>
    <n v="73.860799999999998"/>
    <n v="68.1970666666667"/>
    <n v="79.070466666666704"/>
    <n v="74.434200000000004"/>
    <n v="73.900577777777798"/>
    <n v="8.3333333333333304"/>
    <n v="25"/>
    <n v="20"/>
    <s v="AS033"/>
    <n v="43.387611999999997"/>
    <n v="-79.959232"/>
    <s v="Rural"/>
    <n v="55443.548344120303"/>
    <n v="55.443548344120302"/>
    <s v="Rural"/>
    <n v="-3.34998"/>
    <n v="36.461100000000002"/>
    <n v="34.245933333333333"/>
    <n v="35.214300000000001"/>
    <n v="43.947900000000004"/>
    <n v="40.189"/>
    <n v="33.421599999999998"/>
    <n v="37.298233333333336"/>
    <n v="38.791966666666667"/>
    <n v="38.243533333333332"/>
    <n v="37.534840740740741"/>
  </r>
  <r>
    <x v="16"/>
    <n v="18"/>
    <n v="30"/>
    <n v="4"/>
    <x v="0"/>
    <n v="5"/>
    <s v="NA"/>
    <d v="2021-07-21T00:00:00"/>
    <d v="2021-07-30T00:00:00"/>
    <d v="2021-08-19T00:00:00"/>
    <n v="3"/>
    <n v="4"/>
    <n v="18"/>
    <n v="5.24"/>
    <n v="2.5"/>
    <n v="7.63"/>
    <n v="3.75"/>
    <n v="7.24"/>
    <n v="6.82"/>
    <n v="3"/>
    <n v="4.95"/>
    <n v="2.8"/>
    <n v="7.77"/>
    <n v="3.83"/>
    <n v="7.23"/>
    <n v="6.96"/>
    <n v="1"/>
    <n v="5.09"/>
    <n v="2.67"/>
    <n v="7.61"/>
    <n v="3.56"/>
    <n v="6.98"/>
    <n v="6.8"/>
    <n v="3"/>
    <n v="32"/>
    <n v="5.0599999999999996"/>
    <n v="2.5"/>
    <n v="8.07"/>
    <n v="4.03"/>
    <n v="6.75"/>
    <n v="6.85"/>
    <n v="3"/>
    <n v="5.49"/>
    <n v="2.46"/>
    <n v="6.73"/>
    <n v="3.76"/>
    <n v="7.31"/>
    <n v="7.1"/>
    <n v="4"/>
    <n v="5.09"/>
    <n v="2.46"/>
    <n v="7.79"/>
    <n v="3.38"/>
    <n v="6.51"/>
    <n v="6.5"/>
    <n v="1"/>
    <n v="33"/>
    <n v="4.17"/>
    <n v="2.4"/>
    <n v="6"/>
    <n v="3.75"/>
    <n v="6.6"/>
    <n v="7.08"/>
    <n v="1"/>
    <n v="5.07"/>
    <n v="2.41"/>
    <n v="6.88"/>
    <n v="3.57"/>
    <n v="6.83"/>
    <n v="6.43"/>
    <n v="3"/>
    <n v="4.84"/>
    <n v="2.41"/>
    <n v="6.64"/>
    <n v="3.9"/>
    <n v="7.17"/>
    <n v="7.11"/>
    <n v="2"/>
    <n v="1"/>
    <n v="13.1"/>
    <n v="13.86"/>
    <n v="13.590299999999999"/>
    <n v="12.65"/>
    <n v="13.5054"/>
    <n v="12.5214"/>
    <n v="10.007999999999999"/>
    <n v="12.2187"/>
    <n v="11.664400000000001"/>
    <n v="13.516766666666699"/>
    <n v="12.8922666666667"/>
    <n v="11.2970333333333"/>
    <n v="12.5686888888889"/>
    <n v="28.612500000000001"/>
    <n v="29.7591"/>
    <n v="27.0916"/>
    <n v="32.522100000000002"/>
    <n v="25.3048"/>
    <n v="26.330200000000001"/>
    <n v="22.5"/>
    <n v="24.561599999999999"/>
    <n v="25.896000000000001"/>
    <n v="28.487733333333299"/>
    <n v="28.0523666666667"/>
    <n v="24.319199999999999"/>
    <n v="26.953099999999999"/>
    <n v="49.376800000000003"/>
    <n v="50.320799999999998"/>
    <n v="47.463999999999999"/>
    <n v="46.237499999999997"/>
    <n v="51.901000000000003"/>
    <n v="42.314999999999998"/>
    <n v="46.728000000000002"/>
    <n v="43.916899999999998"/>
    <n v="50.978700000000003"/>
    <n v="49.0538666666667"/>
    <n v="46.817833333333297"/>
    <n v="47.207866666666703"/>
    <n v="47.693188888888898"/>
    <n v="4"/>
    <n v="8"/>
    <n v="21"/>
    <s v="AS034"/>
    <n v="43.399222000000002"/>
    <n v="-79.930576000000002"/>
    <s v="Rural"/>
    <n v="52795.394439800402"/>
    <n v="52.795394439800397"/>
    <s v="Rural"/>
    <n v="-3.55627"/>
    <n v="30.363100000000003"/>
    <n v="31.313299999999998"/>
    <n v="29.381966666666667"/>
    <n v="30.469866666666665"/>
    <n v="30.237066666666667"/>
    <n v="27.055533333333333"/>
    <n v="26.411999999999995"/>
    <n v="26.899066666666666"/>
    <n v="29.513033333333336"/>
    <n v="29.071659259259256"/>
  </r>
  <r>
    <x v="16"/>
    <n v="4"/>
    <n v="6"/>
    <n v="1"/>
    <x v="1"/>
    <n v="3"/>
    <s v="NA"/>
    <d v="2021-07-16T00:00:00"/>
    <d v="2021-07-26T00:00:00"/>
    <d v="2021-08-09T00:00:00"/>
    <n v="4"/>
    <n v="5"/>
    <n v="48"/>
    <n v="5.15"/>
    <n v="2.5499999999999998"/>
    <n v="8.31"/>
    <n v="3.76"/>
    <n v="8.3800000000000008"/>
    <n v="8.42"/>
    <n v="1"/>
    <n v="4.7"/>
    <n v="2.71"/>
    <n v="7.87"/>
    <n v="3.82"/>
    <n v="8.16"/>
    <n v="8.2799999999999994"/>
    <n v="4"/>
    <n v="5.04"/>
    <n v="2.52"/>
    <n v="6.98"/>
    <n v="3.08"/>
    <n v="8.2100000000000009"/>
    <n v="7.72"/>
    <n v="2"/>
    <n v="58"/>
    <n v="4.82"/>
    <n v="2.71"/>
    <n v="7.94"/>
    <n v="3.49"/>
    <n v="8.07"/>
    <n v="8.19"/>
    <n v="2"/>
    <n v="5.16"/>
    <n v="2.4700000000000002"/>
    <n v="8.14"/>
    <n v="3.33"/>
    <n v="7.26"/>
    <n v="7.4"/>
    <n v="1"/>
    <n v="5.4"/>
    <n v="2.85"/>
    <n v="8.44"/>
    <n v="3.97"/>
    <n v="8.31"/>
    <n v="8.2899999999999991"/>
    <n v="0"/>
    <n v="41"/>
    <n v="4.37"/>
    <n v="2.44"/>
    <n v="7.41"/>
    <n v="3.26"/>
    <n v="8.26"/>
    <n v="7.85"/>
    <n v="1"/>
    <n v="5.58"/>
    <n v="2.79"/>
    <n v="8.11"/>
    <n v="3.13"/>
    <n v="8.17"/>
    <n v="8.18"/>
    <n v="3"/>
    <n v="5.23"/>
    <n v="2.78"/>
    <n v="7.98"/>
    <n v="3.61"/>
    <n v="7.99"/>
    <n v="8.3000000000000007"/>
    <n v="2"/>
    <n v="1"/>
    <n v="13.1325"/>
    <n v="12.737"/>
    <n v="12.700799999999999"/>
    <n v="13.062200000000001"/>
    <n v="12.745200000000001"/>
    <n v="15.39"/>
    <n v="10.662800000000001"/>
    <n v="15.568199999999999"/>
    <n v="14.539400000000001"/>
    <n v="12.856766666666701"/>
    <n v="13.732466666666699"/>
    <n v="13.5901333333333"/>
    <n v="13.3931222222222"/>
    <n v="31.2456"/>
    <n v="30.063400000000001"/>
    <n v="21.4984"/>
    <n v="27.710599999999999"/>
    <n v="27.106200000000001"/>
    <n v="33.506799999999998"/>
    <n v="24.156600000000001"/>
    <n v="25.3843"/>
    <n v="28.8078"/>
    <n v="27.6024666666667"/>
    <n v="29.441199999999998"/>
    <n v="26.116233333333302"/>
    <n v="27.7199666666667"/>
    <n v="70.559600000000003"/>
    <n v="67.564800000000005"/>
    <n v="63.3812"/>
    <n v="66.093299999999999"/>
    <n v="53.723999999999997"/>
    <n v="68.889899999999997"/>
    <n v="64.840999999999994"/>
    <n v="66.830600000000004"/>
    <n v="66.316999999999993"/>
    <n v="67.168533333333301"/>
    <n v="62.9024"/>
    <n v="65.996200000000002"/>
    <n v="65.355711111111106"/>
    <n v="49"/>
    <n v="147"/>
    <n v="21"/>
    <s v="AS034"/>
    <n v="43.399222000000002"/>
    <n v="-79.930576000000002"/>
    <s v="Rural"/>
    <n v="52795.394439800402"/>
    <n v="52.795394439800397"/>
    <s v="Rural"/>
    <n v="-3.55627"/>
    <n v="38.312566666666669"/>
    <n v="36.788400000000003"/>
    <n v="32.526800000000001"/>
    <n v="35.622033333333334"/>
    <n v="31.191800000000001"/>
    <n v="39.262233333333334"/>
    <n v="33.22013333333333"/>
    <n v="35.927700000000002"/>
    <n v="36.554733333333331"/>
    <n v="35.489600000000003"/>
  </r>
  <r>
    <x v="16"/>
    <n v="4"/>
    <n v="1"/>
    <n v="1"/>
    <x v="3"/>
    <n v="1"/>
    <s v="inflor eaten before quantified"/>
    <d v="2021-07-10T00:00:00"/>
    <d v="2021-07-21T00:00:00"/>
    <s v="NA"/>
    <n v="0"/>
    <n v="2"/>
    <n v="7"/>
    <n v="3.8"/>
    <n v="2.25"/>
    <n v="7.01"/>
    <n v="3.67"/>
    <n v="7.28"/>
    <n v="6.44"/>
    <n v="0"/>
    <n v="3.32"/>
    <n v="1.97"/>
    <n v="6.41"/>
    <n v="3.65"/>
    <n v="7.11"/>
    <n v="6.86"/>
    <n v="1"/>
    <n v="3.3"/>
    <n v="1.7"/>
    <n v="6"/>
    <n v="3.24"/>
    <n v="6.35"/>
    <n v="6.43"/>
    <n v="1"/>
    <n v="1"/>
    <n v="4.51"/>
    <n v="2.2999999999999998"/>
    <n v="6.56"/>
    <n v="4.13"/>
    <n v="6.41"/>
    <n v="6.8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8.5500000000000007"/>
    <n v="6.5404"/>
    <n v="5.61"/>
    <n v="10.372999999999999"/>
    <m/>
    <m/>
    <m/>
    <m/>
    <m/>
    <n v="6.9001333333333301"/>
    <n v="10.372999999999999"/>
    <m/>
    <n v="8.6365666666666705"/>
    <n v="25.726700000000001"/>
    <n v="23.3965"/>
    <n v="19.440000000000001"/>
    <n v="27.0928"/>
    <m/>
    <m/>
    <m/>
    <m/>
    <m/>
    <n v="22.854399999999998"/>
    <n v="27.0928"/>
    <m/>
    <n v="24.973600000000001"/>
    <n v="46.883200000000002"/>
    <n v="48.7746"/>
    <n v="40.830500000000001"/>
    <n v="43.588000000000001"/>
    <m/>
    <m/>
    <m/>
    <m/>
    <m/>
    <n v="45.496099999999998"/>
    <n v="43.588000000000001"/>
    <m/>
    <n v="44.542050000000003"/>
    <n v="27.6666666666667"/>
    <n v="83"/>
    <n v="21"/>
    <s v="AS034"/>
    <n v="43.399222000000002"/>
    <n v="-79.930576000000002"/>
    <s v="Rural"/>
    <n v="52795.394439800402"/>
    <n v="52.795394439800397"/>
    <s v="Rural"/>
    <n v="-3.55627"/>
    <n v="27.053300000000004"/>
    <n v="26.237166666666667"/>
    <n v="21.960166666666666"/>
    <n v="27.017933333333332"/>
    <m/>
    <m/>
    <m/>
    <m/>
    <m/>
    <n v="25.567141666666668"/>
  </r>
  <r>
    <x v="17"/>
    <n v="9"/>
    <n v="1"/>
    <n v="1"/>
    <x v="0"/>
    <n v="5"/>
    <s v="Flowers all eaten or fell off so no follicles"/>
    <d v="2021-07-05T00:00:00"/>
    <d v="2021-07-14T00:00:00"/>
    <s v="NA"/>
    <n v="0"/>
    <n v="5"/>
    <n v="13"/>
    <n v="3.11"/>
    <n v="1.44"/>
    <n v="7.31"/>
    <n v="3.16"/>
    <n v="6.18"/>
    <n v="5.76"/>
    <n v="0"/>
    <n v="2.67"/>
    <n v="1.76"/>
    <n v="6.56"/>
    <n v="3.23"/>
    <n v="6.26"/>
    <n v="6.38"/>
    <n v="1"/>
    <n v="2.91"/>
    <n v="1.72"/>
    <n v="6.54"/>
    <n v="3.18"/>
    <n v="5.48"/>
    <n v="5.77"/>
    <n v="0"/>
    <n v="6"/>
    <n v="3.34"/>
    <n v="1.69"/>
    <n v="7.21"/>
    <n v="3.34"/>
    <n v="5.97"/>
    <n v="5.77"/>
    <n v="0"/>
    <n v="3.07"/>
    <n v="1.87"/>
    <n v="7.23"/>
    <n v="3.81"/>
    <n v="6.57"/>
    <n v="5.89"/>
    <n v="1"/>
    <n v="2.68"/>
    <n v="1.57"/>
    <n v="5.86"/>
    <n v="3.16"/>
    <n v="5.9"/>
    <n v="6.21"/>
    <n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4.4783999999999997"/>
    <n v="4.6992000000000003"/>
    <n v="5.0052000000000003"/>
    <n v="5.6445999999999996"/>
    <n v="5.7408999999999999"/>
    <n v="4.2076000000000002"/>
    <m/>
    <m/>
    <m/>
    <n v="4.7275999999999998"/>
    <n v="5.1977000000000002"/>
    <m/>
    <n v="4.96265"/>
    <n v="23.099599999999999"/>
    <n v="21.188800000000001"/>
    <n v="20.7972"/>
    <n v="24.081399999999999"/>
    <n v="27.546299999999999"/>
    <n v="18.517600000000002"/>
    <m/>
    <m/>
    <m/>
    <n v="21.6952"/>
    <n v="23.381766666666699"/>
    <m/>
    <n v="22.5384833333333"/>
    <n v="35.596800000000002"/>
    <n v="39.938800000000001"/>
    <n v="31.619599999999998"/>
    <n v="34.446899999999999"/>
    <n v="38.697299999999998"/>
    <n v="36.639000000000003"/>
    <m/>
    <m/>
    <m/>
    <n v="35.718400000000003"/>
    <n v="36.5944"/>
    <m/>
    <n v="36.156399999999998"/>
    <n v="31.6666666666667"/>
    <n v="95"/>
    <n v="21"/>
    <s v="AS034"/>
    <n v="43.399222000000002"/>
    <n v="-79.930576000000002"/>
    <s v="Rural"/>
    <n v="52795.394439800402"/>
    <n v="52.795394439800397"/>
    <s v="Rural"/>
    <n v="-3.55627"/>
    <n v="21.058266666666668"/>
    <n v="21.942266666666669"/>
    <n v="19.140666666666664"/>
    <n v="21.390966666666667"/>
    <n v="23.994833333333332"/>
    <n v="19.788066666666669"/>
    <m/>
    <m/>
    <m/>
    <n v="21.219177777777777"/>
  </r>
  <r>
    <x v="18"/>
    <n v="7"/>
    <n v="46"/>
    <n v="2"/>
    <x v="4"/>
    <n v="2"/>
    <s v="NA"/>
    <d v="2021-07-14T00:00:00"/>
    <d v="2021-07-23T00:00:00"/>
    <s v="NA"/>
    <n v="0"/>
    <n v="3"/>
    <n v="14"/>
    <n v="4.29"/>
    <n v="2.4300000000000002"/>
    <n v="7.06"/>
    <n v="4.04"/>
    <n v="8.6"/>
    <n v="8.24"/>
    <n v="1"/>
    <n v="4.53"/>
    <n v="2.4300000000000002"/>
    <n v="6.26"/>
    <n v="3.77"/>
    <n v="7.69"/>
    <n v="8.42"/>
    <n v="0"/>
    <n v="4.1399999999999997"/>
    <n v="2.33"/>
    <n v="6.78"/>
    <n v="3.79"/>
    <n v="8.5299999999999994"/>
    <n v="8.6300000000000008"/>
    <n v="0"/>
    <n v="12"/>
    <n v="4.3899999999999997"/>
    <n v="2.37"/>
    <n v="6.3"/>
    <n v="2.9"/>
    <n v="8.43"/>
    <n v="8.34"/>
    <n v="3"/>
    <n v="4.9800000000000004"/>
    <n v="2.4700000000000002"/>
    <n v="4.63"/>
    <n v="3.01"/>
    <n v="8.25"/>
    <n v="8.41"/>
    <n v="4"/>
    <n v="4.93"/>
    <n v="2.61"/>
    <n v="6.04"/>
    <n v="3.38"/>
    <n v="8.4"/>
    <n v="8.4"/>
    <n v="3"/>
    <n v="6"/>
    <n v="5.12"/>
    <n v="2.67"/>
    <n v="7.31"/>
    <n v="3.98"/>
    <n v="7.31"/>
    <n v="7.13"/>
    <n v="0"/>
    <n v="4.6399999999999997"/>
    <n v="2.16"/>
    <n v="5.35"/>
    <n v="3.07"/>
    <n v="5.5"/>
    <n v="5.66"/>
    <n v="2"/>
    <n v="5.12"/>
    <n v="2.68"/>
    <n v="6.68"/>
    <n v="4.08"/>
    <n v="8.77"/>
    <n v="8.74"/>
    <n v="2"/>
    <n v="1"/>
    <n v="10.4247"/>
    <n v="11.007899999999999"/>
    <n v="9.6462000000000003"/>
    <n v="10.404299999999999"/>
    <n v="12.300599999999999"/>
    <n v="12.8673"/>
    <n v="13.670400000000001"/>
    <n v="10.022399999999999"/>
    <n v="13.7216"/>
    <n v="10.3596"/>
    <n v="11.8574"/>
    <n v="12.4714666666667"/>
    <n v="11.5628222222222"/>
    <n v="28.522400000000001"/>
    <n v="23.600200000000001"/>
    <n v="25.696200000000001"/>
    <n v="18.27"/>
    <n v="13.936299999999999"/>
    <n v="20.415199999999999"/>
    <n v="29.093800000000002"/>
    <n v="16.424499999999998"/>
    <n v="27.2544"/>
    <n v="25.939599999999999"/>
    <n v="17.540500000000002"/>
    <n v="24.257566666666701"/>
    <n v="22.579222222222199"/>
    <n v="70.864000000000004"/>
    <n v="64.749799999999993"/>
    <n v="73.613900000000001"/>
    <n v="70.306200000000004"/>
    <n v="69.382499999999993"/>
    <n v="70.56"/>
    <n v="52.1203"/>
    <n v="31.13"/>
    <n v="76.649799999999999"/>
    <n v="69.742566666666704"/>
    <n v="70.082899999999995"/>
    <n v="53.300033333333303"/>
    <n v="64.375166666666701"/>
    <n v="22.5"/>
    <n v="45"/>
    <n v="21"/>
    <s v="AS034"/>
    <n v="43.399222000000002"/>
    <n v="-79.930576000000002"/>
    <s v="Rural"/>
    <n v="52795.394439800402"/>
    <n v="52.795394439800397"/>
    <s v="Rural"/>
    <n v="-3.55627"/>
    <n v="36.603700000000003"/>
    <n v="33.119300000000003"/>
    <n v="36.318766666666669"/>
    <n v="32.993500000000004"/>
    <n v="31.873133333333328"/>
    <n v="34.614166666666669"/>
    <n v="31.628166666666669"/>
    <n v="19.192299999999999"/>
    <n v="39.208599999999997"/>
    <n v="32.839070370370372"/>
  </r>
  <r>
    <x v="19"/>
    <n v="7"/>
    <n v="40"/>
    <n v="2"/>
    <x v="3"/>
    <n v="4"/>
    <s v="NA"/>
    <d v="2021-07-16T00:00:00"/>
    <d v="2021-07-26T00:00:00"/>
    <s v="NA"/>
    <n v="0"/>
    <n v="6"/>
    <n v="61"/>
    <n v="4.32"/>
    <n v="2.4900000000000002"/>
    <n v="9.02"/>
    <n v="4.28"/>
    <n v="9.08"/>
    <n v="9.18"/>
    <n v="3"/>
    <n v="4.76"/>
    <n v="2.5299999999999998"/>
    <n v="8.83"/>
    <n v="4.32"/>
    <n v="9.35"/>
    <n v="9.5500000000000007"/>
    <n v="1"/>
    <n v="4.95"/>
    <n v="2.5499999999999998"/>
    <n v="9.58"/>
    <n v="4.0999999999999996"/>
    <n v="9.6999999999999993"/>
    <n v="9.1300000000000008"/>
    <n v="2"/>
    <n v="29"/>
    <n v="5.0199999999999996"/>
    <n v="2.31"/>
    <n v="7.93"/>
    <n v="4.05"/>
    <n v="9.65"/>
    <n v="9.58"/>
    <n v="2"/>
    <n v="4.75"/>
    <n v="2.36"/>
    <n v="8.33"/>
    <n v="3.9"/>
    <n v="9.3000000000000007"/>
    <n v="9.33"/>
    <n v="2"/>
    <n v="4.22"/>
    <n v="2.44"/>
    <n v="8.5399999999999991"/>
    <n v="4.6399999999999997"/>
    <n v="9.4600000000000009"/>
    <n v="9.67"/>
    <n v="3"/>
    <n v="40"/>
    <n v="4.58"/>
    <n v="2.4"/>
    <n v="7.4"/>
    <n v="4.24"/>
    <n v="9.06"/>
    <n v="9.4600000000000009"/>
    <n v="3"/>
    <n v="5.0999999999999996"/>
    <n v="2.48"/>
    <n v="8.81"/>
    <n v="3.57"/>
    <n v="9.15"/>
    <n v="8.9700000000000006"/>
    <n v="0"/>
    <n v="4.57"/>
    <n v="2.12"/>
    <n v="9.52"/>
    <n v="4.21"/>
    <n v="9.4499999999999993"/>
    <n v="9.48"/>
    <n v="2"/>
    <n v="1"/>
    <n v="10.7568"/>
    <n v="12.0428"/>
    <n v="12.6225"/>
    <n v="11.5962"/>
    <n v="11.21"/>
    <n v="10.296799999999999"/>
    <n v="10.992000000000001"/>
    <n v="12.648"/>
    <n v="9.6883999999999997"/>
    <n v="11.807366666666701"/>
    <n v="11.034333333333301"/>
    <n v="11.1094666666667"/>
    <n v="11.3170555555556"/>
    <n v="38.605600000000003"/>
    <n v="38.145600000000002"/>
    <n v="39.277999999999999"/>
    <n v="32.116500000000002"/>
    <n v="32.487000000000002"/>
    <n v="39.625599999999999"/>
    <n v="31.376000000000001"/>
    <n v="31.451699999999999"/>
    <n v="40.0792"/>
    <n v="38.676400000000001"/>
    <n v="34.743033333333301"/>
    <n v="34.302300000000002"/>
    <n v="35.907244444444402"/>
    <n v="83.354399999999998"/>
    <n v="89.292500000000004"/>
    <n v="88.561000000000007"/>
    <n v="92.447000000000003"/>
    <n v="86.769000000000005"/>
    <n v="91.478200000000001"/>
    <n v="85.707599999999999"/>
    <n v="82.075500000000005"/>
    <n v="89.585999999999999"/>
    <n v="87.069299999999998"/>
    <n v="90.231399999999994"/>
    <n v="85.789699999999996"/>
    <n v="87.696799999999996"/>
    <n v="9.5"/>
    <n v="19"/>
    <n v="28"/>
    <s v="AS041"/>
    <n v="43.713472000000003"/>
    <n v="-79.463271000000006"/>
    <s v="North"/>
    <n v="9188.6641988510291"/>
    <n v="9.1886641988510291"/>
    <s v="Urban"/>
    <n v="1.62646"/>
    <n v="44.238933333333335"/>
    <n v="46.493633333333342"/>
    <n v="46.820500000000003"/>
    <n v="45.38656666666666"/>
    <n v="43.488666666666667"/>
    <n v="47.133533333333332"/>
    <n v="42.69186666666667"/>
    <n v="42.058399999999999"/>
    <n v="46.4512"/>
    <n v="44.973699999999994"/>
  </r>
  <r>
    <x v="20"/>
    <n v="16"/>
    <n v="7"/>
    <n v="3"/>
    <x v="0"/>
    <n v="2"/>
    <s v="NA"/>
    <d v="2021-07-14T00:00:00"/>
    <d v="2021-07-19T00:00:00"/>
    <s v="NA"/>
    <n v="0"/>
    <n v="2"/>
    <n v="4"/>
    <n v="4.67"/>
    <n v="2.17"/>
    <n v="6.62"/>
    <n v="3.85"/>
    <n v="9.02"/>
    <n v="9.27"/>
    <n v="2"/>
    <s v="NA"/>
    <s v="NA"/>
    <s v="NA"/>
    <s v="NA"/>
    <s v="NA"/>
    <s v="NA"/>
    <s v="NA"/>
    <s v="NA"/>
    <s v="NA"/>
    <s v="NA"/>
    <s v="NA"/>
    <s v="NA"/>
    <s v="NA"/>
    <s v="NA"/>
    <n v="32"/>
    <n v="5.0599999999999996"/>
    <n v="2.27"/>
    <n v="6.95"/>
    <n v="3.8"/>
    <n v="7.77"/>
    <n v="8.17"/>
    <n v="0"/>
    <n v="4.92"/>
    <n v="2.27"/>
    <n v="6.47"/>
    <n v="3.95"/>
    <n v="8.6300000000000008"/>
    <n v="8.48"/>
    <n v="1"/>
    <n v="4.1900000000000004"/>
    <n v="2.25"/>
    <n v="5.45"/>
    <n v="4.08"/>
    <n v="6.45"/>
    <n v="6.3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0.133900000000001"/>
    <m/>
    <m/>
    <n v="11.4862"/>
    <n v="11.1684"/>
    <n v="9.4275000000000002"/>
    <m/>
    <m/>
    <m/>
    <n v="10.133900000000001"/>
    <n v="10.6940333333333"/>
    <m/>
    <n v="10.413966666666701"/>
    <n v="25.486999999999998"/>
    <m/>
    <m/>
    <n v="26.41"/>
    <n v="25.5565"/>
    <n v="22.236000000000001"/>
    <m/>
    <m/>
    <m/>
    <n v="25.486999999999998"/>
    <n v="24.734166666666699"/>
    <m/>
    <n v="25.110583333333299"/>
    <n v="83.615399999999994"/>
    <m/>
    <m/>
    <n v="63.480899999999998"/>
    <n v="73.182400000000001"/>
    <n v="40.634999999999998"/>
    <m/>
    <m/>
    <m/>
    <n v="83.615399999999994"/>
    <n v="59.099433333333302"/>
    <m/>
    <n v="71.357416666666694"/>
    <n v="10.6666666666667"/>
    <n v="32"/>
    <n v="29"/>
    <s v="AS042"/>
    <n v="43.713583999999997"/>
    <n v="-79.475768000000002"/>
    <s v="North"/>
    <n v="9947.0220037931595"/>
    <n v="9.94702200379316"/>
    <s v="Urban"/>
    <n v="1.68161"/>
    <n v="39.745433333333331"/>
    <m/>
    <m/>
    <n v="33.792366666666666"/>
    <n v="36.635766666666662"/>
    <n v="24.099499999999995"/>
    <m/>
    <m/>
    <m/>
    <n v="33.568266666666666"/>
  </r>
  <r>
    <x v="20"/>
    <n v="3"/>
    <n v="34"/>
    <n v="2"/>
    <x v="0"/>
    <n v="3"/>
    <s v="NA"/>
    <d v="2021-07-12T00:00:00"/>
    <d v="2021-07-19T00:00:00"/>
    <d v="2021-08-09T00:00:00"/>
    <n v="7"/>
    <n v="3"/>
    <n v="44"/>
    <n v="5.84"/>
    <n v="2.2200000000000002"/>
    <n v="8.5399999999999991"/>
    <n v="3.84"/>
    <n v="9.56"/>
    <n v="9.2200000000000006"/>
    <n v="2"/>
    <n v="5.77"/>
    <n v="2.2999999999999998"/>
    <n v="7.42"/>
    <n v="3.72"/>
    <n v="9.51"/>
    <n v="9.26"/>
    <n v="3"/>
    <n v="5.62"/>
    <n v="2.29"/>
    <n v="8.1199999999999992"/>
    <n v="3.72"/>
    <n v="9.33"/>
    <n v="9.1999999999999993"/>
    <n v="0"/>
    <n v="35"/>
    <n v="6.32"/>
    <n v="2.12"/>
    <n v="8.32"/>
    <n v="4.1399999999999997"/>
    <n v="10.19"/>
    <n v="10.16"/>
    <n v="5"/>
    <n v="6.51"/>
    <n v="2.21"/>
    <n v="8.24"/>
    <n v="3.95"/>
    <n v="8.1300000000000008"/>
    <n v="8.3000000000000007"/>
    <n v="0"/>
    <n v="4.97"/>
    <n v="2.14"/>
    <n v="7.26"/>
    <n v="4.0999999999999996"/>
    <n v="9.57"/>
    <n v="8.7200000000000006"/>
    <n v="1"/>
    <n v="11"/>
    <n v="6.31"/>
    <n v="2.65"/>
    <n v="8.52"/>
    <n v="3.83"/>
    <n v="7.02"/>
    <n v="7.27"/>
    <n v="0"/>
    <n v="6.6"/>
    <n v="2.31"/>
    <n v="8.91"/>
    <n v="4.2699999999999996"/>
    <n v="8.9600000000000009"/>
    <n v="8.4499999999999993"/>
    <n v="0"/>
    <n v="8.43"/>
    <n v="2.3199999999999998"/>
    <n v="8.3699999999999992"/>
    <n v="4.29"/>
    <n v="6.57"/>
    <n v="6.43"/>
    <n v="0"/>
    <n v="1"/>
    <n v="12.9648"/>
    <n v="13.271000000000001"/>
    <n v="12.8698"/>
    <n v="13.398400000000001"/>
    <n v="14.3871"/>
    <n v="10.6358"/>
    <n v="16.721499999999999"/>
    <n v="15.246"/>
    <n v="19.557600000000001"/>
    <n v="13.0352"/>
    <n v="12.8071"/>
    <n v="17.1750333333333"/>
    <n v="14.3391111111111"/>
    <n v="32.793599999999998"/>
    <n v="27.602399999999999"/>
    <n v="30.206399999999999"/>
    <n v="34.444800000000001"/>
    <n v="32.548000000000002"/>
    <n v="29.765999999999998"/>
    <n v="32.631599999999999"/>
    <n v="38.045699999999997"/>
    <n v="35.907299999999999"/>
    <n v="30.200800000000001"/>
    <n v="32.252933333333303"/>
    <n v="35.528199999999998"/>
    <n v="32.660644444444401"/>
    <n v="88.143199999999993"/>
    <n v="88.062600000000003"/>
    <n v="85.835999999999999"/>
    <n v="103.5304"/>
    <n v="67.478999999999999"/>
    <n v="83.450400000000002"/>
    <n v="51.035400000000003"/>
    <n v="75.712000000000003"/>
    <n v="42.245100000000001"/>
    <n v="87.347266666666698"/>
    <n v="84.819933333333296"/>
    <n v="56.330833333333302"/>
    <n v="76.166011111111104"/>
    <n v="43.3333333333333"/>
    <n v="130"/>
    <n v="30"/>
    <s v="AS043"/>
    <n v="43.71387"/>
    <n v="-79.505919000000006"/>
    <s v="North"/>
    <n v="11929.436122093801"/>
    <n v="11.929436122093801"/>
    <s v="Urban"/>
    <n v="0.942832"/>
    <n v="44.633866666666655"/>
    <n v="42.978666666666669"/>
    <n v="42.970733333333328"/>
    <n v="50.457866666666668"/>
    <n v="38.138033333333333"/>
    <n v="41.284066666666668"/>
    <n v="33.462833333333329"/>
    <n v="43.001233333333339"/>
    <n v="32.57"/>
    <n v="41.055255555555554"/>
  </r>
  <r>
    <x v="20"/>
    <n v="21"/>
    <n v="3"/>
    <n v="3"/>
    <x v="0"/>
    <n v="4"/>
    <s v="NA"/>
    <d v="2021-07-04T00:00:00"/>
    <d v="2021-07-18T00:00:00"/>
    <s v="NA"/>
    <n v="0"/>
    <n v="3"/>
    <n v="11"/>
    <n v="3.62"/>
    <n v="2.33"/>
    <n v="7.07"/>
    <n v="4.0599999999999996"/>
    <n v="8.77"/>
    <n v="8.68"/>
    <n v="0"/>
    <n v="3.25"/>
    <n v="2.08"/>
    <n v="8.1300000000000008"/>
    <n v="4"/>
    <n v="8.25"/>
    <n v="8.41"/>
    <n v="0"/>
    <n v="3.48"/>
    <n v="2.0299999999999998"/>
    <n v="7.28"/>
    <n v="3.76"/>
    <n v="8.6999999999999993"/>
    <n v="8.67"/>
    <n v="0"/>
    <n v="4"/>
    <n v="3.79"/>
    <n v="1.83"/>
    <n v="6.37"/>
    <n v="4.1399999999999997"/>
    <n v="8.0500000000000007"/>
    <n v="7.96"/>
    <n v="0"/>
    <n v="4.34"/>
    <n v="2.2799999999999998"/>
    <n v="6.7"/>
    <n v="3.37"/>
    <n v="7.41"/>
    <n v="7.44"/>
    <n v="3"/>
    <n v="4.88"/>
    <n v="1.95"/>
    <n v="7.21"/>
    <n v="3.93"/>
    <n v="7.51"/>
    <n v="7.45"/>
    <n v="0"/>
    <n v="26"/>
    <n v="3.32"/>
    <n v="1.9"/>
    <n v="7.02"/>
    <n v="3.88"/>
    <n v="7.61"/>
    <n v="7.51"/>
    <n v="2"/>
    <n v="4.3899999999999997"/>
    <n v="1.52"/>
    <n v="7.71"/>
    <n v="3.83"/>
    <n v="6.88"/>
    <n v="6.68"/>
    <n v="0"/>
    <n v="3.73"/>
    <n v="1.81"/>
    <n v="7.8"/>
    <n v="3.62"/>
    <n v="7.28"/>
    <n v="7.43"/>
    <n v="1"/>
    <n v="1"/>
    <n v="8.4345999999999997"/>
    <n v="6.76"/>
    <n v="7.0644"/>
    <n v="6.9356999999999998"/>
    <n v="9.8952000000000009"/>
    <n v="9.516"/>
    <n v="6.3079999999999998"/>
    <n v="6.6727999999999996"/>
    <n v="6.7512999999999996"/>
    <n v="7.4196666666666697"/>
    <n v="8.7822999999999993"/>
    <n v="6.5773666666666699"/>
    <n v="7.59311111111111"/>
    <n v="28.7042"/>
    <n v="32.520000000000003"/>
    <n v="27.372800000000002"/>
    <n v="26.3718"/>
    <n v="22.579000000000001"/>
    <n v="28.3353"/>
    <n v="27.2376"/>
    <n v="29.529299999999999"/>
    <n v="28.236000000000001"/>
    <n v="29.532333333333298"/>
    <n v="25.762033333333299"/>
    <n v="28.334299999999999"/>
    <n v="27.8762222222222"/>
    <n v="76.123599999999996"/>
    <n v="69.382499999999993"/>
    <n v="75.429000000000002"/>
    <n v="64.078000000000003"/>
    <n v="55.130400000000002"/>
    <n v="55.9495"/>
    <n v="57.1511"/>
    <n v="45.958399999999997"/>
    <n v="54.090400000000002"/>
    <n v="73.645033333333302"/>
    <n v="58.385966666666697"/>
    <n v="52.3999666666667"/>
    <n v="61.476988888888897"/>
    <n v="18"/>
    <n v="36"/>
    <n v="31"/>
    <s v="AS044"/>
    <n v="43.713092000000003"/>
    <n v="-79.515598999999995"/>
    <s v="North"/>
    <n v="12549.9941861896"/>
    <n v="12.5499941861896"/>
    <s v="Urban"/>
    <n v="1.87618"/>
    <n v="37.754133333333336"/>
    <n v="36.220833333333331"/>
    <n v="36.622066666666669"/>
    <n v="32.461833333333338"/>
    <n v="29.201533333333334"/>
    <n v="31.266933333333338"/>
    <n v="30.23223333333333"/>
    <n v="27.386833333333332"/>
    <n v="29.692566666666664"/>
    <n v="32.31544074074074"/>
  </r>
  <r>
    <x v="20"/>
    <n v="11"/>
    <n v="46"/>
    <n v="4"/>
    <x v="0"/>
    <n v="5"/>
    <s v="NA"/>
    <d v="2021-07-11T00:00:00"/>
    <d v="2021-07-16T00:00:00"/>
    <d v="2021-08-12T00:00:00"/>
    <n v="1"/>
    <n v="4"/>
    <n v="5"/>
    <n v="4.0199999999999996"/>
    <n v="1.92"/>
    <n v="9.0399999999999991"/>
    <n v="4.6100000000000003"/>
    <n v="7.65"/>
    <n v="8.23"/>
    <n v="0"/>
    <n v="4.03"/>
    <n v="2.21"/>
    <n v="9.06"/>
    <n v="4.3600000000000003"/>
    <n v="10.02"/>
    <n v="9.6300000000000008"/>
    <n v="1"/>
    <n v="3.89"/>
    <n v="2.0499999999999998"/>
    <n v="8.2200000000000006"/>
    <n v="4.29"/>
    <n v="9.1199999999999992"/>
    <n v="8.58"/>
    <n v="0"/>
    <n v="10"/>
    <n v="4.6500000000000004"/>
    <n v="1.72"/>
    <n v="7.45"/>
    <n v="4.03"/>
    <n v="6.14"/>
    <n v="6.08"/>
    <n v="0"/>
    <n v="4.88"/>
    <n v="2.11"/>
    <n v="7.92"/>
    <n v="4.13"/>
    <n v="8.0299999999999994"/>
    <n v="8.14"/>
    <n v="0"/>
    <n v="4.9000000000000004"/>
    <n v="1.93"/>
    <n v="8.31"/>
    <n v="4.09"/>
    <n v="7.41"/>
    <n v="7.91"/>
    <n v="2"/>
    <n v="31"/>
    <n v="4.18"/>
    <n v="2.21"/>
    <n v="7.81"/>
    <n v="4.2300000000000004"/>
    <n v="6.86"/>
    <n v="6.62"/>
    <n v="1"/>
    <n v="4.37"/>
    <n v="1.75"/>
    <n v="7.42"/>
    <n v="4.0599999999999996"/>
    <n v="8.24"/>
    <n v="8.27"/>
    <n v="1"/>
    <n v="4.99"/>
    <n v="1.96"/>
    <n v="7.27"/>
    <n v="3.52"/>
    <n v="9.1300000000000008"/>
    <n v="9.18"/>
    <n v="5"/>
    <n v="1"/>
    <n v="7.7183999999999999"/>
    <n v="8.9062999999999999"/>
    <n v="7.9744999999999999"/>
    <n v="7.9980000000000002"/>
    <n v="10.296799999999999"/>
    <n v="9.4570000000000007"/>
    <n v="9.2378"/>
    <n v="7.6475"/>
    <n v="9.7804000000000002"/>
    <n v="8.1997333333333309"/>
    <n v="9.2506000000000004"/>
    <n v="8.8885666666666694"/>
    <n v="8.7796333333333294"/>
    <n v="41.674399999999999"/>
    <n v="39.501600000000003"/>
    <n v="35.263800000000003"/>
    <n v="30.023499999999999"/>
    <n v="32.709600000000002"/>
    <n v="33.987900000000003"/>
    <n v="33.036299999999997"/>
    <n v="30.1252"/>
    <n v="25.590399999999999"/>
    <n v="38.813266666666699"/>
    <n v="32.240333333333297"/>
    <n v="29.583966666666701"/>
    <n v="33.545855555555598"/>
    <n v="62.959499999999998"/>
    <n v="96.492599999999996"/>
    <n v="78.249600000000001"/>
    <n v="37.331200000000003"/>
    <n v="65.364199999999997"/>
    <n v="58.613100000000003"/>
    <n v="45.413200000000003"/>
    <n v="68.144800000000004"/>
    <n v="83.813400000000001"/>
    <n v="79.233900000000006"/>
    <n v="53.769500000000001"/>
    <n v="65.790466666666703"/>
    <n v="66.264622222222201"/>
    <n v="30"/>
    <n v="90"/>
    <n v="31"/>
    <s v="AS044"/>
    <n v="43.713092000000003"/>
    <n v="-79.515598999999995"/>
    <s v="North"/>
    <n v="12549.9941861896"/>
    <n v="12.5499941861896"/>
    <s v="Urban"/>
    <n v="1.87618"/>
    <n v="37.450766666666667"/>
    <n v="48.300166666666662"/>
    <n v="40.495966666666668"/>
    <n v="25.117566666666665"/>
    <n v="36.123533333333334"/>
    <n v="34.019333333333336"/>
    <n v="29.229099999999999"/>
    <n v="35.305833333333332"/>
    <n v="39.72806666666667"/>
    <n v="36.196703703703704"/>
  </r>
  <r>
    <x v="21"/>
    <n v="4"/>
    <n v="27"/>
    <n v="2"/>
    <x v="0"/>
    <n v="2"/>
    <s v="NA"/>
    <d v="2021-07-04T00:00:00"/>
    <d v="2021-07-19T00:00:00"/>
    <d v="2021-08-12T00:00:00"/>
    <n v="1"/>
    <n v="3"/>
    <n v="14"/>
    <n v="3.94"/>
    <n v="2.3199999999999998"/>
    <n v="7.05"/>
    <n v="4.3899999999999997"/>
    <n v="8.18"/>
    <n v="8.11"/>
    <n v="0"/>
    <n v="3.54"/>
    <n v="2.33"/>
    <n v="7.18"/>
    <n v="3.57"/>
    <n v="8.7200000000000006"/>
    <n v="8.69"/>
    <n v="3"/>
    <n v="3.81"/>
    <n v="2.58"/>
    <n v="7.51"/>
    <n v="4.34"/>
    <n v="8.51"/>
    <n v="8.4700000000000006"/>
    <n v="3"/>
    <n v="23"/>
    <n v="3.87"/>
    <n v="2.1"/>
    <n v="6.1"/>
    <n v="3.68"/>
    <n v="7.62"/>
    <n v="8.11"/>
    <n v="2"/>
    <n v="3.45"/>
    <n v="2.4900000000000002"/>
    <n v="7.54"/>
    <n v="3.51"/>
    <n v="7.26"/>
    <n v="7.73"/>
    <n v="2"/>
    <n v="3.35"/>
    <n v="2.19"/>
    <n v="6.73"/>
    <n v="3.3"/>
    <n v="7.39"/>
    <n v="7.02"/>
    <n v="1"/>
    <n v="11"/>
    <n v="4.2699999999999996"/>
    <n v="2.4900000000000002"/>
    <n v="6.87"/>
    <n v="3.77"/>
    <n v="7.85"/>
    <n v="7.92"/>
    <n v="3"/>
    <n v="4.47"/>
    <n v="2.36"/>
    <n v="6.43"/>
    <n v="2.9"/>
    <n v="7.72"/>
    <n v="8.02"/>
    <n v="1"/>
    <n v="4.3499999999999996"/>
    <n v="2.6"/>
    <n v="7.6"/>
    <n v="4.38"/>
    <n v="8.1"/>
    <n v="7.93"/>
    <n v="3"/>
    <n v="1"/>
    <n v="9.1408000000000005"/>
    <n v="8.2482000000000006"/>
    <n v="9.8298000000000005"/>
    <n v="8.1270000000000007"/>
    <n v="8.5905000000000005"/>
    <n v="7.3365"/>
    <n v="10.632300000000001"/>
    <n v="10.549200000000001"/>
    <n v="11.31"/>
    <n v="9.0729333333333297"/>
    <n v="8.0180000000000007"/>
    <n v="10.830500000000001"/>
    <n v="9.3071444444444396"/>
    <n v="30.9495"/>
    <n v="25.6326"/>
    <n v="32.593400000000003"/>
    <n v="22.448"/>
    <n v="26.465399999999999"/>
    <n v="22.209"/>
    <n v="25.899899999999999"/>
    <n v="18.646999999999998"/>
    <n v="33.287999999999997"/>
    <n v="29.725166666666698"/>
    <n v="23.707466666666701"/>
    <n v="25.944966666666701"/>
    <n v="26.459199999999999"/>
    <n v="66.339799999999997"/>
    <n v="75.776799999999994"/>
    <n v="72.079700000000003"/>
    <n v="61.798200000000001"/>
    <n v="56.119799999999998"/>
    <n v="51.877800000000001"/>
    <n v="62.171999999999997"/>
    <n v="61.914400000000001"/>
    <n v="64.233000000000004"/>
    <n v="71.398766666666702"/>
    <n v="56.598599999999998"/>
    <n v="62.773133333333298"/>
    <n v="63.590166666666697"/>
    <n v="15.3333333333333"/>
    <n v="46"/>
    <n v="31"/>
    <s v="AS044"/>
    <n v="43.713092000000003"/>
    <n v="-79.515598999999995"/>
    <s v="North"/>
    <n v="12549.9941861896"/>
    <n v="12.5499941861896"/>
    <s v="Urban"/>
    <n v="1.87618"/>
    <n v="35.476700000000001"/>
    <n v="36.552533333333336"/>
    <n v="38.167633333333335"/>
    <n v="30.791066666666666"/>
    <n v="30.391900000000003"/>
    <n v="27.141099999999998"/>
    <n v="32.901400000000002"/>
    <n v="30.370200000000001"/>
    <n v="36.277000000000001"/>
    <n v="33.118837037037032"/>
  </r>
  <r>
    <x v="22"/>
    <n v="14"/>
    <n v="16"/>
    <n v="3"/>
    <x v="1"/>
    <n v="5"/>
    <s v="NA"/>
    <d v="2021-07-16T00:00:00"/>
    <d v="2021-07-26T00:00:00"/>
    <s v="NA"/>
    <n v="0"/>
    <n v="2"/>
    <n v="2"/>
    <n v="6.31"/>
    <n v="2.2400000000000002"/>
    <n v="7.74"/>
    <n v="4.1900000000000004"/>
    <n v="8.2200000000000006"/>
    <n v="8.41"/>
    <n v="4"/>
    <n v="5.9"/>
    <n v="2.4500000000000002"/>
    <n v="7.81"/>
    <n v="4.58"/>
    <s v="NA"/>
    <s v="NA"/>
    <s v="NA"/>
    <s v="NA"/>
    <s v="NA"/>
    <s v="NA"/>
    <s v="NA"/>
    <s v="NA"/>
    <s v="NA"/>
    <s v="NA"/>
    <n v="3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4.134399999999999"/>
    <n v="14.455"/>
    <m/>
    <m/>
    <m/>
    <m/>
    <m/>
    <m/>
    <m/>
    <n v="14.294700000000001"/>
    <m/>
    <m/>
    <n v="14.294700000000001"/>
    <n v="32.430599999999998"/>
    <n v="35.769799999999996"/>
    <m/>
    <m/>
    <m/>
    <m/>
    <m/>
    <m/>
    <m/>
    <n v="34.100200000000001"/>
    <m/>
    <m/>
    <n v="34.100200000000001"/>
    <n v="69.130200000000002"/>
    <m/>
    <m/>
    <m/>
    <m/>
    <m/>
    <m/>
    <m/>
    <m/>
    <n v="69.130200000000002"/>
    <m/>
    <m/>
    <n v="69.130200000000002"/>
    <n v="13.6666666666667"/>
    <n v="41"/>
    <n v="31"/>
    <s v="AS044"/>
    <n v="43.713092000000003"/>
    <n v="-79.515598999999995"/>
    <s v="North"/>
    <n v="12549.9941861896"/>
    <n v="12.5499941861896"/>
    <s v="Urban"/>
    <n v="1.87618"/>
    <n v="38.565066666666667"/>
    <n v="25.112399999999997"/>
    <m/>
    <m/>
    <m/>
    <m/>
    <m/>
    <m/>
    <m/>
    <n v="31.83873333333333"/>
  </r>
  <r>
    <x v="22"/>
    <n v="14"/>
    <n v="12"/>
    <n v="3"/>
    <x v="2"/>
    <n v="1"/>
    <s v="NA"/>
    <d v="2021-07-12T00:00:00"/>
    <d v="2021-07-13T00:00:00"/>
    <s v="NA"/>
    <n v="0"/>
    <n v="1"/>
    <n v="6"/>
    <n v="4.3099999999999996"/>
    <n v="2.21"/>
    <n v="7.77"/>
    <n v="3.73"/>
    <n v="9.85"/>
    <n v="9.6199999999999992"/>
    <n v="3"/>
    <n v="5.3"/>
    <n v="2.31"/>
    <n v="8.41"/>
    <n v="3.91"/>
    <n v="9.3800000000000008"/>
    <n v="8.93"/>
    <n v="2"/>
    <n v="5.23"/>
    <n v="2.27"/>
    <n v="8.26"/>
    <n v="3.69"/>
    <n v="8.73"/>
    <n v="9.35"/>
    <n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9.5251000000000001"/>
    <n v="12.243"/>
    <n v="11.8721"/>
    <m/>
    <m/>
    <m/>
    <m/>
    <m/>
    <m/>
    <n v="11.2134"/>
    <m/>
    <m/>
    <n v="11.2134"/>
    <n v="28.982099999999999"/>
    <n v="32.883099999999999"/>
    <n v="30.479399999999998"/>
    <m/>
    <m/>
    <m/>
    <m/>
    <m/>
    <m/>
    <n v="30.7815333333333"/>
    <m/>
    <m/>
    <n v="30.7815333333333"/>
    <n v="94.757000000000005"/>
    <n v="83.763400000000004"/>
    <n v="81.625500000000002"/>
    <m/>
    <m/>
    <m/>
    <m/>
    <m/>
    <m/>
    <n v="86.715299999999999"/>
    <m/>
    <m/>
    <n v="86.715299999999999"/>
    <n v="16"/>
    <n v="48"/>
    <n v="32"/>
    <s v="AS045"/>
    <n v="43.669629999999998"/>
    <n v="-79.498026999999993"/>
    <s v="South"/>
    <n v="9547.4629897184495"/>
    <n v="9.5474629897184506"/>
    <s v="Urban"/>
    <n v="1.9821"/>
    <n v="44.421400000000006"/>
    <n v="42.963166666666666"/>
    <n v="41.32566666666667"/>
    <m/>
    <m/>
    <m/>
    <m/>
    <m/>
    <m/>
    <n v="42.903411111111119"/>
  </r>
  <r>
    <x v="22"/>
    <n v="12"/>
    <n v="33"/>
    <n v="4"/>
    <x v="4"/>
    <n v="2"/>
    <s v="NA"/>
    <d v="2021-07-21T00:00:00"/>
    <d v="2021-07-30T00:00:00"/>
    <d v="2021-08-16T00:00:00"/>
    <n v="19"/>
    <n v="6"/>
    <n v="73"/>
    <n v="4.75"/>
    <n v="1.97"/>
    <n v="8.51"/>
    <n v="4.29"/>
    <n v="9"/>
    <n v="9.07"/>
    <n v="0"/>
    <n v="4.63"/>
    <n v="2.11"/>
    <n v="9.02"/>
    <n v="4.67"/>
    <n v="9.16"/>
    <n v="9.23"/>
    <n v="0"/>
    <n v="4.1100000000000003"/>
    <n v="2.04"/>
    <n v="8.75"/>
    <n v="4.5999999999999996"/>
    <n v="7.98"/>
    <n v="7.99"/>
    <n v="0"/>
    <n v="41"/>
    <n v="4.3899999999999997"/>
    <n v="2.0099999999999998"/>
    <n v="8.02"/>
    <n v="4.46"/>
    <n v="8.07"/>
    <n v="7.82"/>
    <n v="2"/>
    <n v="5.18"/>
    <n v="2.21"/>
    <n v="8.49"/>
    <n v="4.5999999999999996"/>
    <n v="8.7799999999999994"/>
    <n v="8.82"/>
    <n v="1"/>
    <n v="4.3099999999999996"/>
    <n v="2.23"/>
    <n v="9.36"/>
    <n v="4.6500000000000004"/>
    <n v="9.3000000000000007"/>
    <n v="9.1199999999999992"/>
    <n v="3"/>
    <n v="54"/>
    <n v="4.53"/>
    <n v="2.2200000000000002"/>
    <n v="8.74"/>
    <n v="4.51"/>
    <n v="9.51"/>
    <n v="9.5500000000000007"/>
    <n v="2"/>
    <n v="4.9800000000000004"/>
    <n v="2.59"/>
    <n v="8.92"/>
    <n v="4.9400000000000004"/>
    <n v="9.34"/>
    <n v="9.65"/>
    <n v="0"/>
    <n v="4.47"/>
    <n v="2.34"/>
    <n v="9.4"/>
    <n v="4.4000000000000004"/>
    <n v="9.2799999999999994"/>
    <n v="9.3000000000000007"/>
    <n v="3"/>
    <n v="1"/>
    <n v="9.3574999999999999"/>
    <n v="9.7692999999999994"/>
    <n v="8.3843999999999994"/>
    <n v="8.8239000000000001"/>
    <n v="11.447800000000001"/>
    <n v="9.6113"/>
    <n v="10.0566"/>
    <n v="12.898199999999999"/>
    <n v="10.4598"/>
    <n v="9.1704000000000008"/>
    <n v="9.9610000000000003"/>
    <n v="11.138199999999999"/>
    <n v="10.089866666666699"/>
    <n v="36.507899999999999"/>
    <n v="42.123399999999997"/>
    <n v="40.25"/>
    <n v="35.769199999999998"/>
    <n v="39.054000000000002"/>
    <n v="43.524000000000001"/>
    <n v="39.417400000000001"/>
    <n v="44.064799999999998"/>
    <n v="41.36"/>
    <n v="39.627099999999999"/>
    <n v="39.449066666666702"/>
    <n v="41.614066666666702"/>
    <n v="40.230077777777801"/>
    <n v="81.63"/>
    <n v="84.546800000000005"/>
    <n v="63.760199999999998"/>
    <n v="63.107399999999998"/>
    <n v="77.439599999999999"/>
    <n v="84.816000000000003"/>
    <n v="90.820499999999996"/>
    <n v="90.131"/>
    <n v="86.304000000000002"/>
    <n v="76.645666666666699"/>
    <n v="75.120999999999995"/>
    <n v="89.085166666666694"/>
    <n v="80.283944444444401"/>
    <n v="2.5"/>
    <n v="5"/>
    <n v="35"/>
    <s v="AS048"/>
    <n v="43.349550999999998"/>
    <n v="-80.098406999999995"/>
    <s v="Rural"/>
    <n v="67250.047423939701"/>
    <n v="67.250047423939705"/>
    <s v="Rural"/>
    <n v="-3.5518200000000002"/>
    <n v="42.498466666666666"/>
    <n v="45.479833333333339"/>
    <n v="37.464866666666666"/>
    <n v="35.900166666666671"/>
    <n v="42.647133333333336"/>
    <n v="45.983766666666668"/>
    <n v="46.764833333333335"/>
    <n v="49.031333333333329"/>
    <n v="46.041266666666672"/>
    <n v="43.534629629629627"/>
  </r>
  <r>
    <x v="23"/>
    <n v="3"/>
    <n v="20"/>
    <n v="1"/>
    <x v="1"/>
    <n v="2"/>
    <s v="NA"/>
    <d v="2021-07-12T00:00:00"/>
    <d v="2021-07-13T00:00:00"/>
    <s v="NA"/>
    <n v="0"/>
    <n v="1"/>
    <n v="11"/>
    <n v="3.87"/>
    <n v="2.19"/>
    <n v="8.07"/>
    <n v="3.96"/>
    <n v="7.12"/>
    <n v="7.79"/>
    <n v="1"/>
    <n v="3.58"/>
    <n v="2.15"/>
    <n v="6.98"/>
    <n v="4.0599999999999996"/>
    <n v="7.36"/>
    <n v="7.71"/>
    <n v="0"/>
    <n v="3.24"/>
    <n v="1.96"/>
    <n v="7.31"/>
    <n v="3.92"/>
    <n v="7.5"/>
    <n v="7.35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8.4753000000000007"/>
    <n v="7.6970000000000001"/>
    <n v="6.3503999999999996"/>
    <m/>
    <m/>
    <m/>
    <m/>
    <m/>
    <m/>
    <n v="7.5075666666666701"/>
    <m/>
    <m/>
    <n v="7.5075666666666701"/>
    <n v="31.9572"/>
    <n v="28.338799999999999"/>
    <n v="28.655200000000001"/>
    <m/>
    <m/>
    <m/>
    <m/>
    <m/>
    <m/>
    <n v="29.650400000000001"/>
    <m/>
    <m/>
    <n v="29.650400000000001"/>
    <n v="55.464799999999997"/>
    <n v="56.745600000000003"/>
    <n v="55.125"/>
    <m/>
    <m/>
    <m/>
    <m/>
    <m/>
    <m/>
    <n v="55.778466666666702"/>
    <m/>
    <m/>
    <n v="55.778466666666702"/>
    <n v="56"/>
    <n v="168"/>
    <n v="35"/>
    <s v="AS048"/>
    <n v="43.349550999999998"/>
    <n v="-80.098406999999995"/>
    <s v="Rural"/>
    <n v="67250.047423939701"/>
    <n v="67.250047423939705"/>
    <s v="Rural"/>
    <n v="-3.5518200000000002"/>
    <n v="31.965766666666667"/>
    <n v="30.927133333333334"/>
    <n v="30.043533333333333"/>
    <m/>
    <m/>
    <m/>
    <m/>
    <m/>
    <m/>
    <n v="30.97881111111111"/>
  </r>
  <r>
    <x v="23"/>
    <n v="9"/>
    <n v="30"/>
    <n v="2"/>
    <x v="3"/>
    <n v="1"/>
    <s v="NA"/>
    <d v="2021-07-19T00:00:00"/>
    <d v="2021-07-19T00:00:00"/>
    <s v="NA"/>
    <n v="0"/>
    <n v="1"/>
    <n v="1"/>
    <n v="3.38"/>
    <n v="2.0499999999999998"/>
    <n v="5.19"/>
    <n v="4.05"/>
    <n v="6.99"/>
    <n v="7.09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6.9290000000000003"/>
    <m/>
    <m/>
    <m/>
    <m/>
    <m/>
    <m/>
    <m/>
    <m/>
    <n v="6.9290000000000003"/>
    <m/>
    <m/>
    <n v="6.9290000000000003"/>
    <n v="21.019500000000001"/>
    <m/>
    <m/>
    <m/>
    <m/>
    <m/>
    <m/>
    <m/>
    <m/>
    <n v="21.019500000000001"/>
    <m/>
    <m/>
    <n v="21.019500000000001"/>
    <n v="49.559100000000001"/>
    <m/>
    <m/>
    <m/>
    <m/>
    <m/>
    <m/>
    <m/>
    <m/>
    <n v="49.559100000000001"/>
    <m/>
    <m/>
    <n v="49.559100000000001"/>
    <n v="6"/>
    <n v="6"/>
    <n v="35"/>
    <s v="AS048"/>
    <n v="43.349550999999998"/>
    <n v="-80.098406999999995"/>
    <s v="Rural"/>
    <n v="67250.047423939701"/>
    <n v="67.250047423939705"/>
    <s v="Rural"/>
    <n v="-3.5518200000000002"/>
    <n v="25.835866666666664"/>
    <m/>
    <m/>
    <m/>
    <m/>
    <m/>
    <m/>
    <m/>
    <m/>
    <n v="25.835866666666664"/>
  </r>
  <r>
    <x v="23"/>
    <n v="4"/>
    <n v="37"/>
    <n v="2"/>
    <x v="4"/>
    <n v="3"/>
    <s v="NA"/>
    <d v="2021-07-19T00:00:00"/>
    <d v="2021-07-26T00:00:00"/>
    <d v="2021-08-09T00:00:00"/>
    <n v="9"/>
    <n v="2"/>
    <n v="32"/>
    <n v="3.86"/>
    <n v="2.4300000000000002"/>
    <n v="9.77"/>
    <n v="4.2300000000000004"/>
    <n v="10.09"/>
    <n v="10.14"/>
    <n v="4"/>
    <n v="4.0999999999999996"/>
    <n v="2.48"/>
    <n v="9.5399999999999991"/>
    <n v="3.95"/>
    <n v="10.77"/>
    <n v="10.26"/>
    <n v="2"/>
    <n v="4.4400000000000004"/>
    <n v="2.1"/>
    <n v="8.57"/>
    <n v="3.86"/>
    <n v="9.35"/>
    <n v="9.44"/>
    <n v="2"/>
    <n v="19"/>
    <n v="4.82"/>
    <n v="1.93"/>
    <n v="7.07"/>
    <n v="3.42"/>
    <n v="8.42"/>
    <n v="8.34"/>
    <n v="2"/>
    <n v="5.2"/>
    <n v="2.14"/>
    <n v="7.61"/>
    <n v="3.64"/>
    <n v="7.62"/>
    <n v="7.75"/>
    <n v="0"/>
    <n v="4.24"/>
    <n v="2.04"/>
    <n v="9.36"/>
    <n v="3.68"/>
    <n v="7.86"/>
    <n v="8.23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9.3797999999999995"/>
    <n v="10.167999999999999"/>
    <n v="9.3239999999999998"/>
    <n v="9.3026"/>
    <n v="11.128"/>
    <n v="8.6495999999999995"/>
    <m/>
    <m/>
    <m/>
    <n v="9.6239333333333299"/>
    <n v="9.6934000000000005"/>
    <m/>
    <n v="9.6586666666666705"/>
    <n v="41.327100000000002"/>
    <n v="37.683"/>
    <n v="33.080199999999998"/>
    <n v="24.179400000000001"/>
    <n v="27.700399999999998"/>
    <n v="34.444800000000001"/>
    <m/>
    <m/>
    <m/>
    <n v="37.363433333333298"/>
    <n v="28.7748666666667"/>
    <m/>
    <n v="33.06915"/>
    <n v="102.3126"/>
    <n v="110.50020000000001"/>
    <n v="88.263999999999996"/>
    <n v="70.222800000000007"/>
    <n v="59.055"/>
    <n v="64.687799999999996"/>
    <m/>
    <m/>
    <m/>
    <n v="100.358933333333"/>
    <n v="64.655199999999994"/>
    <m/>
    <n v="82.507066666666702"/>
    <n v="1"/>
    <n v="1"/>
    <n v="36"/>
    <s v="AS049"/>
    <n v="43.321018000000002"/>
    <n v="-80.049312999999998"/>
    <s v="Rural"/>
    <n v="65630.649050805005"/>
    <n v="65.630649050805005"/>
    <s v="Rural"/>
    <n v="-3.25583"/>
    <n v="51.006499999999996"/>
    <n v="52.783733333333338"/>
    <n v="43.556066666666659"/>
    <n v="34.568266666666666"/>
    <n v="32.627800000000001"/>
    <n v="35.927399999999999"/>
    <m/>
    <m/>
    <m/>
    <n v="41.74496111111111"/>
  </r>
  <r>
    <x v="24"/>
    <n v="7"/>
    <n v="29"/>
    <n v="2"/>
    <x v="1"/>
    <n v="5"/>
    <s v="NA"/>
    <d v="2021-07-09T00:00:00"/>
    <d v="2021-07-19T00:00:00"/>
    <d v="2021-08-06T00:00:00"/>
    <n v="10"/>
    <n v="7"/>
    <n v="36"/>
    <n v="3.43"/>
    <n v="2.2599999999999998"/>
    <n v="7.83"/>
    <n v="4.46"/>
    <n v="8.02"/>
    <n v="7.83"/>
    <n v="1"/>
    <n v="3.3"/>
    <n v="2.2999999999999998"/>
    <n v="6.73"/>
    <n v="4.5"/>
    <n v="8.0399999999999991"/>
    <n v="8.2200000000000006"/>
    <n v="0"/>
    <n v="3.13"/>
    <n v="2.39"/>
    <n v="7.61"/>
    <n v="4.41"/>
    <n v="8.19"/>
    <n v="8.1999999999999993"/>
    <n v="0"/>
    <n v="50"/>
    <n v="3.22"/>
    <n v="2.17"/>
    <n v="6.92"/>
    <n v="4.29"/>
    <n v="7.77"/>
    <n v="7.91"/>
    <n v="3"/>
    <n v="3.04"/>
    <n v="2.13"/>
    <n v="7.17"/>
    <n v="4.57"/>
    <n v="7.82"/>
    <n v="8.1300000000000008"/>
    <n v="1"/>
    <n v="3.35"/>
    <n v="1.99"/>
    <n v="6.82"/>
    <n v="4.17"/>
    <n v="8.49"/>
    <n v="8.1300000000000008"/>
    <n v="2"/>
    <n v="35"/>
    <n v="3.41"/>
    <n v="2.1"/>
    <n v="6.66"/>
    <n v="4.3"/>
    <n v="7.81"/>
    <n v="7.69"/>
    <n v="0"/>
    <n v="3.14"/>
    <n v="1.91"/>
    <n v="5.35"/>
    <n v="4.26"/>
    <n v="8.2200000000000006"/>
    <n v="8.06"/>
    <n v="3"/>
    <n v="3.43"/>
    <n v="1.97"/>
    <n v="5.66"/>
    <n v="3.83"/>
    <n v="7.08"/>
    <n v="7.38"/>
    <n v="0"/>
    <n v="1"/>
    <n v="7.7518000000000002"/>
    <n v="7.59"/>
    <n v="7.4806999999999997"/>
    <n v="6.9874000000000001"/>
    <n v="6.4752000000000001"/>
    <n v="6.6665000000000001"/>
    <n v="7.1609999999999996"/>
    <n v="5.9973999999999998"/>
    <n v="6.7571000000000003"/>
    <n v="7.6074999999999999"/>
    <n v="6.7096999999999998"/>
    <n v="6.6384999999999996"/>
    <n v="6.9852333333333299"/>
    <n v="34.921799999999998"/>
    <n v="30.285"/>
    <n v="33.560099999999998"/>
    <n v="29.686800000000002"/>
    <n v="32.7669"/>
    <n v="28.439399999999999"/>
    <n v="28.638000000000002"/>
    <n v="22.791"/>
    <n v="21.677800000000001"/>
    <n v="32.9223"/>
    <n v="30.297699999999999"/>
    <n v="24.368933333333299"/>
    <n v="29.1963111111111"/>
    <n v="62.796599999999998"/>
    <n v="66.088800000000006"/>
    <n v="67.158000000000001"/>
    <n v="61.460700000000003"/>
    <n v="63.576599999999999"/>
    <n v="69.023700000000005"/>
    <n v="60.058900000000001"/>
    <n v="66.253200000000007"/>
    <n v="52.250399999999999"/>
    <n v="65.347800000000007"/>
    <n v="64.686999999999998"/>
    <n v="59.5208333333333"/>
    <n v="63.185211111111101"/>
    <n v="25.5"/>
    <n v="51"/>
    <n v="36"/>
    <s v="AS049"/>
    <n v="43.321018000000002"/>
    <n v="-80.049312999999998"/>
    <s v="Rural"/>
    <n v="65630.649050805005"/>
    <n v="65.630649050805005"/>
    <s v="Rural"/>
    <n v="-3.25583"/>
    <n v="35.156733333333335"/>
    <n v="34.654600000000002"/>
    <n v="36.066266666666671"/>
    <n v="32.711633333333332"/>
    <n v="34.2729"/>
    <n v="34.70986666666667"/>
    <n v="31.952633333333335"/>
    <n v="31.680533333333333"/>
    <n v="26.895099999999999"/>
    <n v="33.122251851851857"/>
  </r>
  <r>
    <x v="24"/>
    <n v="11"/>
    <n v="23"/>
    <n v="1"/>
    <x v="4"/>
    <n v="1"/>
    <s v="NA"/>
    <d v="2021-07-12T00:00:00"/>
    <d v="2021-07-16T00:00:00"/>
    <s v="NA"/>
    <n v="0"/>
    <n v="2"/>
    <n v="3"/>
    <n v="4.28"/>
    <n v="2.08"/>
    <n v="5.69"/>
    <n v="4.04"/>
    <n v="8.25"/>
    <n v="8"/>
    <n v="0"/>
    <n v="3.93"/>
    <n v="2.2400000000000002"/>
    <n v="6.37"/>
    <n v="4.07"/>
    <n v="7.95"/>
    <n v="8.18"/>
    <n v="8"/>
    <n v="4.22"/>
    <n v="2.4900000000000002"/>
    <n v="5.84"/>
    <n v="3.94"/>
    <n v="7.99"/>
    <n v="8.0299999999999994"/>
    <n v="0"/>
    <n v="2"/>
    <n v="3.99"/>
    <n v="2.0499999999999998"/>
    <n v="6.23"/>
    <n v="3.42"/>
    <n v="6.76"/>
    <n v="6.75"/>
    <n v="1"/>
    <n v="3.4"/>
    <n v="1.62"/>
    <n v="5.88"/>
    <n v="3"/>
    <n v="5.91"/>
    <n v="5.84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8.9024000000000001"/>
    <n v="8.8032000000000004"/>
    <n v="10.5078"/>
    <n v="8.1795000000000009"/>
    <n v="5.508"/>
    <m/>
    <m/>
    <m/>
    <m/>
    <n v="9.4044666666666696"/>
    <n v="6.84375"/>
    <m/>
    <n v="8.1241083333333304"/>
    <n v="22.9876"/>
    <n v="25.925899999999999"/>
    <n v="23.009599999999999"/>
    <n v="21.3066"/>
    <n v="17.64"/>
    <m/>
    <m/>
    <m/>
    <m/>
    <n v="23.9743666666667"/>
    <n v="19.473299999999998"/>
    <m/>
    <n v="21.7238333333333"/>
    <n v="66"/>
    <n v="65.031000000000006"/>
    <n v="64.159700000000001"/>
    <n v="45.63"/>
    <n v="34.514400000000002"/>
    <m/>
    <m/>
    <m/>
    <m/>
    <n v="65.063566666666702"/>
    <n v="40.072200000000002"/>
    <m/>
    <n v="52.567883333333299"/>
    <n v="11"/>
    <n v="11"/>
    <n v="36"/>
    <s v="AS049"/>
    <n v="43.321018000000002"/>
    <n v="-80.049312999999998"/>
    <s v="Rural"/>
    <n v="65630.649050805005"/>
    <n v="65.630649050805005"/>
    <s v="Rural"/>
    <n v="-3.25583"/>
    <n v="32.630000000000003"/>
    <n v="33.253366666666672"/>
    <n v="32.559033333333332"/>
    <n v="25.038700000000002"/>
    <n v="19.220800000000001"/>
    <m/>
    <m/>
    <m/>
    <m/>
    <n v="28.540380000000006"/>
  </r>
  <r>
    <x v="24"/>
    <n v="13"/>
    <n v="37"/>
    <n v="4"/>
    <x v="4"/>
    <n v="4"/>
    <s v="Small inflor almost all eaten check second flow for measurments"/>
    <d v="2021-07-30T00:00:00"/>
    <d v="2021-08-06T00:00:00"/>
    <s v="NA"/>
    <n v="0"/>
    <n v="3"/>
    <n v="12"/>
    <n v="3.34"/>
    <n v="1.56"/>
    <n v="5.0199999999999996"/>
    <n v="2.9"/>
    <n v="5.94"/>
    <n v="6.38"/>
    <n v="0"/>
    <n v="3.93"/>
    <n v="2.1"/>
    <n v="6.26"/>
    <n v="3.93"/>
    <n v="6.99"/>
    <n v="7.43"/>
    <n v="1"/>
    <s v="NA"/>
    <s v="NA"/>
    <s v="NA"/>
    <s v="NA"/>
    <s v="NA"/>
    <s v="NA"/>
    <s v="NA"/>
    <n v="7"/>
    <n v="4.5"/>
    <n v="2.04"/>
    <n v="7.63"/>
    <n v="3.66"/>
    <n v="4.68"/>
    <n v="6.46"/>
    <n v="2"/>
    <s v="NA"/>
    <s v="NA"/>
    <s v="NA"/>
    <s v="NA"/>
    <s v="NA"/>
    <s v="NA"/>
    <s v="NA"/>
    <s v="NA"/>
    <s v="NA"/>
    <s v="NA"/>
    <s v="NA"/>
    <s v="NA"/>
    <s v="NA"/>
    <s v="NA"/>
    <n v="6"/>
    <n v="3.84"/>
    <n v="1.87"/>
    <n v="7.06"/>
    <n v="3.45"/>
    <n v="6.76"/>
    <n v="6.35"/>
    <n v="2"/>
    <s v="NA"/>
    <s v="NA"/>
    <s v="NA"/>
    <s v="NA"/>
    <s v="NA"/>
    <s v="NA"/>
    <s v="NA"/>
    <s v="NA"/>
    <s v="NA"/>
    <s v="NA"/>
    <s v="NA"/>
    <s v="NA"/>
    <s v="NA"/>
    <s v="NA"/>
    <n v="1"/>
    <n v="5.2103999999999999"/>
    <n v="8.2530000000000001"/>
    <m/>
    <n v="9.18"/>
    <m/>
    <m/>
    <n v="7.1807999999999996"/>
    <m/>
    <m/>
    <n v="6.7317"/>
    <n v="9.18"/>
    <n v="7.1807999999999996"/>
    <n v="7.6974999999999998"/>
    <n v="14.558"/>
    <n v="24.601800000000001"/>
    <m/>
    <n v="27.925799999999999"/>
    <m/>
    <m/>
    <n v="24.356999999999999"/>
    <m/>
    <m/>
    <n v="19.579899999999999"/>
    <n v="27.925799999999999"/>
    <n v="24.356999999999999"/>
    <n v="23.954233333333299"/>
    <n v="37.897199999999998"/>
    <n v="51.935699999999997"/>
    <m/>
    <n v="30.232800000000001"/>
    <m/>
    <m/>
    <n v="42.926000000000002"/>
    <m/>
    <m/>
    <n v="44.916449999999998"/>
    <n v="30.232800000000001"/>
    <n v="42.926000000000002"/>
    <n v="39.358416666666699"/>
    <n v="8.3333333333333304"/>
    <n v="25"/>
    <n v="39"/>
    <s v="AS052"/>
    <n v="43.701431999999997"/>
    <n v="-79.562510000000003"/>
    <s v="North"/>
    <n v="15458.994072802499"/>
    <n v="15.458994072802501"/>
    <s v="Urban"/>
    <n v="2.3073700000000001"/>
    <n v="19.221866666666667"/>
    <n v="28.263499999999997"/>
    <m/>
    <n v="22.446200000000001"/>
    <m/>
    <m/>
    <n v="24.821266666666663"/>
    <m/>
    <m/>
    <n v="23.688208333333332"/>
  </r>
  <r>
    <x v="25"/>
    <n v="11"/>
    <n v="35"/>
    <n v="4"/>
    <x v="2"/>
    <n v="2"/>
    <s v="NA"/>
    <d v="2021-07-26T00:00:00"/>
    <d v="2021-07-30T00:00:00"/>
    <d v="2021-08-12T00:00:00"/>
    <n v="9"/>
    <n v="3"/>
    <n v="32"/>
    <n v="4.2699999999999996"/>
    <n v="2.4500000000000002"/>
    <n v="9.18"/>
    <n v="3.8"/>
    <n v="9.0299999999999994"/>
    <n v="8.99"/>
    <n v="0"/>
    <n v="4.29"/>
    <n v="2.5499999999999998"/>
    <n v="9.49"/>
    <n v="4.57"/>
    <n v="9.0299999999999994"/>
    <n v="9.1"/>
    <n v="0"/>
    <n v="4.3899999999999997"/>
    <n v="2.4500000000000002"/>
    <n v="9.3000000000000007"/>
    <n v="4.37"/>
    <n v="8.14"/>
    <n v="8.06"/>
    <n v="2"/>
    <n v="19"/>
    <n v="3.77"/>
    <n v="2.68"/>
    <n v="6.72"/>
    <n v="3.94"/>
    <n v="8.2200000000000006"/>
    <n v="8.51"/>
    <n v="1"/>
    <n v="4.8899999999999997"/>
    <n v="2.52"/>
    <n v="6.27"/>
    <n v="3.91"/>
    <n v="8.65"/>
    <n v="8.7899999999999991"/>
    <n v="1"/>
    <n v="4.32"/>
    <n v="2.38"/>
    <n v="7.57"/>
    <n v="4.03"/>
    <n v="7.99"/>
    <n v="8.4700000000000006"/>
    <n v="0"/>
    <n v="17"/>
    <n v="4.0599999999999996"/>
    <n v="2.5299999999999998"/>
    <n v="6.98"/>
    <n v="4.17"/>
    <n v="8.08"/>
    <n v="7.97"/>
    <n v="3"/>
    <n v="4.24"/>
    <n v="2.39"/>
    <n v="6.86"/>
    <n v="4.53"/>
    <n v="7.92"/>
    <n v="8.02"/>
    <n v="0"/>
    <n v="4.4400000000000004"/>
    <n v="2.42"/>
    <n v="6.77"/>
    <n v="4.4800000000000004"/>
    <n v="7.38"/>
    <n v="7.67"/>
    <n v="1"/>
    <n v="1"/>
    <n v="10.461499999999999"/>
    <n v="10.939500000000001"/>
    <n v="10.7555"/>
    <n v="10.1036"/>
    <n v="12.322800000000001"/>
    <n v="10.281599999999999"/>
    <n v="10.271800000000001"/>
    <n v="10.133599999999999"/>
    <n v="10.7448"/>
    <n v="10.718833333333301"/>
    <n v="10.9026666666667"/>
    <n v="10.3834"/>
    <n v="10.6683"/>
    <n v="34.884"/>
    <n v="43.369300000000003"/>
    <n v="40.640999999999998"/>
    <n v="26.476800000000001"/>
    <n v="24.515699999999999"/>
    <n v="30.507100000000001"/>
    <n v="29.1066"/>
    <n v="31.075800000000001"/>
    <n v="30.329599999999999"/>
    <n v="39.631433333333298"/>
    <n v="27.166533333333302"/>
    <n v="30.170666666666701"/>
    <n v="32.322877777777798"/>
    <n v="81.179699999999997"/>
    <n v="82.173000000000002"/>
    <n v="65.608400000000003"/>
    <n v="69.952200000000005"/>
    <n v="76.033500000000004"/>
    <n v="67.675299999999993"/>
    <n v="64.397599999999997"/>
    <n v="63.5184"/>
    <n v="56.604599999999998"/>
    <n v="76.3203666666667"/>
    <n v="71.220333333333301"/>
    <n v="61.506866666666703"/>
    <n v="69.682522222222204"/>
    <n v="2.5"/>
    <n v="5"/>
    <n v="39"/>
    <s v="AS052"/>
    <n v="43.701431999999997"/>
    <n v="-79.562510000000003"/>
    <s v="North"/>
    <n v="15458.994072802499"/>
    <n v="15.458994072802501"/>
    <s v="Urban"/>
    <n v="2.3073700000000001"/>
    <n v="42.175066666666666"/>
    <n v="45.493933333333338"/>
    <n v="39.001633333333331"/>
    <n v="35.510866666666665"/>
    <n v="37.624000000000002"/>
    <n v="36.154666666666664"/>
    <n v="34.591999999999999"/>
    <n v="34.909266666666667"/>
    <n v="32.559666666666665"/>
    <n v="37.557899999999997"/>
  </r>
  <r>
    <x v="25"/>
    <n v="15"/>
    <n v="41"/>
    <n v="4"/>
    <x v="2"/>
    <n v="3"/>
    <s v="NA"/>
    <d v="2021-07-30T00:00:00"/>
    <d v="2021-07-30T00:00:00"/>
    <d v="2021-08-19T00:00:00"/>
    <n v="3"/>
    <n v="1"/>
    <n v="26"/>
    <n v="4.43"/>
    <n v="2.21"/>
    <n v="7.75"/>
    <n v="3.81"/>
    <n v="8.43"/>
    <n v="8.1300000000000008"/>
    <n v="2"/>
    <n v="4.3899999999999997"/>
    <n v="2.21"/>
    <n v="7.06"/>
    <n v="3.77"/>
    <n v="8.64"/>
    <n v="8.83"/>
    <n v="1"/>
    <n v="4.2300000000000004"/>
    <n v="2.1800000000000002"/>
    <n v="6.54"/>
    <n v="4.01"/>
    <n v="8.3699999999999992"/>
    <n v="8.1"/>
    <n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9.7903000000000002"/>
    <n v="9.7019000000000002"/>
    <n v="9.2213999999999992"/>
    <m/>
    <m/>
    <m/>
    <m/>
    <m/>
    <m/>
    <n v="9.5711999999999993"/>
    <m/>
    <m/>
    <n v="9.5711999999999993"/>
    <n v="29.5275"/>
    <n v="26.616199999999999"/>
    <n v="26.2254"/>
    <m/>
    <m/>
    <m/>
    <m/>
    <m/>
    <m/>
    <n v="27.4563666666667"/>
    <m/>
    <m/>
    <n v="27.4563666666667"/>
    <n v="68.535899999999998"/>
    <n v="76.291200000000003"/>
    <n v="67.796999999999997"/>
    <m/>
    <m/>
    <m/>
    <m/>
    <m/>
    <m/>
    <n v="70.874700000000004"/>
    <m/>
    <m/>
    <n v="70.874700000000004"/>
    <n v="40.3333333333333"/>
    <n v="121"/>
    <n v="39"/>
    <s v="AS052"/>
    <n v="43.701431999999997"/>
    <n v="-79.562510000000003"/>
    <s v="North"/>
    <n v="15458.994072802499"/>
    <n v="15.458994072802501"/>
    <s v="Urban"/>
    <n v="2.3073700000000001"/>
    <n v="35.951233333333334"/>
    <n v="37.536433333333335"/>
    <n v="34.4146"/>
    <m/>
    <m/>
    <m/>
    <m/>
    <m/>
    <m/>
    <n v="35.967422222222218"/>
  </r>
  <r>
    <x v="25"/>
    <n v="4"/>
    <n v="38"/>
    <n v="2"/>
    <x v="4"/>
    <n v="3"/>
    <s v="NA"/>
    <d v="2021-07-21T00:00:00"/>
    <d v="2021-07-26T00:00:00"/>
    <d v="2021-08-16T00:00:00"/>
    <n v="1"/>
    <n v="2"/>
    <n v="25"/>
    <n v="4.47"/>
    <n v="1.99"/>
    <n v="7.37"/>
    <n v="3.7"/>
    <n v="9.0299999999999994"/>
    <n v="9.25"/>
    <n v="1"/>
    <n v="3.64"/>
    <n v="1.98"/>
    <n v="7.18"/>
    <n v="3.81"/>
    <n v="7.88"/>
    <n v="7.44"/>
    <n v="0"/>
    <n v="3.54"/>
    <n v="1.59"/>
    <n v="7.47"/>
    <n v="3.55"/>
    <n v="8.99"/>
    <n v="8.89"/>
    <n v="0"/>
    <n v="15"/>
    <n v="4.04"/>
    <n v="2.1800000000000002"/>
    <n v="7.72"/>
    <n v="3.96"/>
    <n v="8.83"/>
    <n v="8.82"/>
    <n v="3"/>
    <n v="4.82"/>
    <n v="2.1800000000000002"/>
    <n v="8.17"/>
    <n v="3.66"/>
    <n v="9.51"/>
    <n v="9.33"/>
    <n v="2"/>
    <n v="4.1900000000000004"/>
    <n v="1.91"/>
    <n v="7.99"/>
    <n v="3.68"/>
    <n v="8.7200000000000006"/>
    <n v="8.6199999999999992"/>
    <n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8.8953000000000007"/>
    <n v="7.2072000000000003"/>
    <n v="5.6285999999999996"/>
    <n v="8.8071999999999999"/>
    <n v="10.5076"/>
    <n v="8.0029000000000003"/>
    <m/>
    <m/>
    <m/>
    <n v="7.2436999999999996"/>
    <n v="9.1059000000000001"/>
    <m/>
    <n v="8.1747999999999994"/>
    <n v="27.268999999999998"/>
    <n v="27.355799999999999"/>
    <n v="26.5185"/>
    <n v="30.571200000000001"/>
    <n v="29.902200000000001"/>
    <n v="29.403199999999998"/>
    <m/>
    <m/>
    <m/>
    <n v="27.0477666666667"/>
    <n v="29.958866666666701"/>
    <m/>
    <n v="28.503316666666699"/>
    <n v="83.527500000000003"/>
    <n v="58.627200000000002"/>
    <n v="79.921099999999996"/>
    <n v="77.880600000000001"/>
    <n v="88.728300000000004"/>
    <n v="75.166399999999996"/>
    <m/>
    <m/>
    <m/>
    <n v="74.025266666666695"/>
    <n v="80.5917666666667"/>
    <m/>
    <n v="77.308516666666705"/>
    <n v="26"/>
    <n v="26"/>
    <n v="40"/>
    <s v="AS053"/>
    <n v="43.690086000000001"/>
    <n v="-79.572325000000006"/>
    <s v="North"/>
    <n v="15864.051343064801"/>
    <n v="15.8640513430648"/>
    <s v="Urban"/>
    <n v="1.5481"/>
    <n v="39.897266666666667"/>
    <n v="31.063400000000001"/>
    <n v="37.356066666666663"/>
    <n v="39.086333333333336"/>
    <n v="43.046033333333334"/>
    <n v="37.524166666666666"/>
    <m/>
    <m/>
    <m/>
    <n v="37.995544444444441"/>
  </r>
  <r>
    <x v="26"/>
    <n v="10"/>
    <n v="22"/>
    <n v="1"/>
    <x v="0"/>
    <n v="1"/>
    <s v="NA"/>
    <d v="2021-07-19T00:00:00"/>
    <d v="2021-07-19T00:00:00"/>
    <s v="NA"/>
    <n v="0"/>
    <n v="2"/>
    <n v="20"/>
    <n v="4.2699999999999996"/>
    <n v="2.3199999999999998"/>
    <n v="4.83"/>
    <n v="3.88"/>
    <n v="8.2799999999999994"/>
    <n v="8.25"/>
    <n v="0"/>
    <n v="4.3899999999999997"/>
    <n v="2.16"/>
    <n v="6.02"/>
    <n v="4.18"/>
    <n v="10.119999999999999"/>
    <n v="10.28"/>
    <n v="1"/>
    <n v="4.03"/>
    <n v="2.2999999999999998"/>
    <n v="6.61"/>
    <n v="3.34"/>
    <n v="10.33"/>
    <n v="10.19"/>
    <n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9.9063999999999997"/>
    <n v="9.4824000000000002"/>
    <n v="9.2690000000000001"/>
    <m/>
    <m/>
    <m/>
    <m/>
    <m/>
    <m/>
    <n v="9.5526"/>
    <m/>
    <m/>
    <n v="9.5526"/>
    <n v="18.740400000000001"/>
    <n v="25.163599999999999"/>
    <n v="22.077400000000001"/>
    <m/>
    <m/>
    <m/>
    <m/>
    <m/>
    <m/>
    <n v="21.9938"/>
    <m/>
    <m/>
    <n v="21.9938"/>
    <n v="68.31"/>
    <n v="104.03360000000001"/>
    <n v="105.2627"/>
    <m/>
    <m/>
    <m/>
    <m/>
    <m/>
    <m/>
    <n v="92.535433333333302"/>
    <m/>
    <m/>
    <n v="92.535433333333302"/>
    <n v="22.6666666666667"/>
    <n v="68"/>
    <n v="40"/>
    <s v="AS053"/>
    <n v="43.690086000000001"/>
    <n v="-79.572325000000006"/>
    <s v="North"/>
    <n v="15864.051343064801"/>
    <n v="15.8640513430648"/>
    <s v="Urban"/>
    <n v="1.5481"/>
    <n v="32.318933333333334"/>
    <n v="46.226533333333329"/>
    <n v="45.536366666666673"/>
    <m/>
    <m/>
    <m/>
    <m/>
    <m/>
    <m/>
    <n v="41.360611111111119"/>
  </r>
  <r>
    <x v="26"/>
    <n v="3"/>
    <n v="42"/>
    <n v="2"/>
    <x v="1"/>
    <n v="2"/>
    <s v="NA"/>
    <d v="2021-08-06T00:00:00"/>
    <d v="2021-08-06T00:00:00"/>
    <d v="2021-08-30T00:00:00"/>
    <n v="4"/>
    <n v="2"/>
    <n v="21"/>
    <n v="4.1399999999999997"/>
    <n v="2.42"/>
    <n v="7.42"/>
    <n v="3.7"/>
    <n v="8.68"/>
    <n v="8.3800000000000008"/>
    <n v="1"/>
    <n v="4.08"/>
    <n v="2.3199999999999998"/>
    <n v="7.8"/>
    <n v="4.12"/>
    <n v="9.83"/>
    <n v="9.7799999999999994"/>
    <n v="5"/>
    <n v="3.86"/>
    <n v="2.34"/>
    <n v="7.61"/>
    <n v="4.42"/>
    <n v="4.4400000000000004"/>
    <n v="9.5"/>
    <n v="5"/>
    <n v="17"/>
    <n v="3.98"/>
    <n v="2.29"/>
    <n v="7.3"/>
    <n v="4.3600000000000003"/>
    <n v="9.64"/>
    <n v="9.59"/>
    <n v="1"/>
    <n v="4.74"/>
    <n v="2.5099999999999998"/>
    <n v="7.89"/>
    <n v="4.43"/>
    <n v="10.18"/>
    <n v="10.210000000000001"/>
    <n v="2"/>
    <n v="3.57"/>
    <n v="2.2599999999999998"/>
    <n v="7.36"/>
    <n v="4.37"/>
    <n v="10.38"/>
    <n v="10.33"/>
    <n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0.018800000000001"/>
    <n v="9.4656000000000002"/>
    <n v="9.0324000000000009"/>
    <n v="9.1142000000000003"/>
    <n v="11.897399999999999"/>
    <n v="8.0681999999999992"/>
    <m/>
    <m/>
    <m/>
    <n v="9.5055999999999994"/>
    <n v="9.6932666666666698"/>
    <m/>
    <n v="9.5994333333333302"/>
    <n v="27.454000000000001"/>
    <n v="32.136000000000003"/>
    <n v="33.636200000000002"/>
    <n v="31.827999999999999"/>
    <n v="34.9527"/>
    <n v="32.163200000000003"/>
    <m/>
    <m/>
    <m/>
    <n v="31.075399999999998"/>
    <n v="32.981299999999997"/>
    <m/>
    <n v="32.028350000000003"/>
    <n v="72.738399999999999"/>
    <n v="96.1374"/>
    <n v="42.18"/>
    <n v="92.447599999999994"/>
    <n v="103.9378"/>
    <n v="107.22539999999999"/>
    <m/>
    <m/>
    <m/>
    <n v="70.351933333333307"/>
    <n v="101.20359999999999"/>
    <m/>
    <n v="85.777766666666693"/>
    <n v="20"/>
    <n v="40"/>
    <n v="40"/>
    <s v="AS053"/>
    <n v="43.690086000000001"/>
    <n v="-79.572325000000006"/>
    <s v="North"/>
    <n v="15864.051343064801"/>
    <n v="15.8640513430648"/>
    <s v="Urban"/>
    <n v="1.5481"/>
    <n v="36.737066666666664"/>
    <n v="45.913000000000004"/>
    <n v="28.282866666666667"/>
    <n v="44.463266666666662"/>
    <n v="50.262633333333326"/>
    <n v="49.152266666666662"/>
    <m/>
    <m/>
    <m/>
    <n v="42.468516666666666"/>
  </r>
  <r>
    <x v="26"/>
    <n v="17"/>
    <n v="8"/>
    <n v="3"/>
    <x v="2"/>
    <n v="4"/>
    <s v="NA"/>
    <d v="2021-06-29T00:00:00"/>
    <d v="2021-07-04T00:00:00"/>
    <s v="NA"/>
    <n v="0"/>
    <n v="3"/>
    <n v="9"/>
    <n v="3.12"/>
    <n v="1.69"/>
    <n v="5.24"/>
    <n v="3.64"/>
    <n v="7.53"/>
    <n v="6.92"/>
    <n v="2"/>
    <n v="3.34"/>
    <n v="1.95"/>
    <n v="4.93"/>
    <n v="3.18"/>
    <n v="8.23"/>
    <n v="7.87"/>
    <n v="2"/>
    <n v="3.8"/>
    <n v="1.88"/>
    <n v="5.12"/>
    <n v="3.85"/>
    <n v="7.5"/>
    <n v="7.4"/>
    <n v="1"/>
    <n v="19"/>
    <n v="3.49"/>
    <n v="1.64"/>
    <n v="4.83"/>
    <n v="3.41"/>
    <n v="7.11"/>
    <n v="6.84"/>
    <n v="1"/>
    <n v="3.02"/>
    <n v="1.89"/>
    <n v="3.81"/>
    <n v="3.52"/>
    <n v="7.05"/>
    <n v="6.91"/>
    <n v="1"/>
    <n v="2.84"/>
    <n v="1.81"/>
    <n v="4.09"/>
    <n v="3.13"/>
    <n v="6.78"/>
    <n v="6.93"/>
    <n v="1"/>
    <n v="21"/>
    <n v="3.58"/>
    <n v="1.85"/>
    <n v="5.35"/>
    <n v="4.05"/>
    <n v="6.85"/>
    <n v="6.79"/>
    <n v="2"/>
    <n v="3.37"/>
    <n v="1.94"/>
    <n v="4.29"/>
    <n v="3.91"/>
    <n v="6.31"/>
    <n v="5.98"/>
    <n v="1"/>
    <n v="3.42"/>
    <n v="1.9"/>
    <n v="4.79"/>
    <n v="3.08"/>
    <n v="5.85"/>
    <n v="6.2"/>
    <n v="0"/>
    <n v="1"/>
    <n v="5.2728000000000002"/>
    <n v="6.5129999999999999"/>
    <n v="7.1440000000000001"/>
    <n v="5.7236000000000002"/>
    <n v="5.7077999999999998"/>
    <n v="5.1403999999999996"/>
    <n v="6.6230000000000002"/>
    <n v="6.5377999999999998"/>
    <n v="6.4980000000000002"/>
    <n v="6.3099333333333298"/>
    <n v="5.5239333333333303"/>
    <n v="6.5529333333333302"/>
    <n v="6.1289333333333298"/>
    <n v="19.073599999999999"/>
    <n v="15.6774"/>
    <n v="19.712"/>
    <n v="16.470300000000002"/>
    <n v="13.411199999999999"/>
    <n v="12.8017"/>
    <n v="21.6675"/>
    <n v="16.773900000000001"/>
    <n v="14.7532"/>
    <n v="18.154333333333302"/>
    <n v="14.227733333333299"/>
    <n v="17.731533333333299"/>
    <n v="16.704533333333298"/>
    <n v="52.107599999999998"/>
    <n v="64.770099999999999"/>
    <n v="55.5"/>
    <n v="48.632399999999997"/>
    <n v="48.715499999999999"/>
    <n v="46.985399999999998"/>
    <n v="46.511499999999998"/>
    <n v="37.733800000000002"/>
    <n v="36.270000000000003"/>
    <n v="57.459233333333302"/>
    <n v="48.1111"/>
    <n v="40.171766666666699"/>
    <n v="48.5807"/>
    <n v="30.3333333333333"/>
    <n v="91"/>
    <n v="46"/>
    <s v="AS059"/>
    <n v="43.343046000000001"/>
    <n v="-79.959704000000002"/>
    <s v="Rural"/>
    <n v="58314.385532329303"/>
    <n v="58.314385532329297"/>
    <s v="Rural"/>
    <n v="-2.2685399999999998"/>
    <n v="25.484666666666666"/>
    <n v="28.986833333333333"/>
    <n v="27.451999999999998"/>
    <n v="23.608766666666668"/>
    <n v="22.611499999999996"/>
    <n v="21.642499999999998"/>
    <n v="24.933999999999997"/>
    <n v="20.348500000000001"/>
    <n v="19.173733333333335"/>
    <n v="23.804722222222225"/>
  </r>
  <r>
    <x v="26"/>
    <n v="4"/>
    <n v="46"/>
    <n v="2"/>
    <x v="3"/>
    <n v="1"/>
    <s v="NA"/>
    <d v="2021-07-12T00:00:00"/>
    <d v="2021-07-13T00:00:00"/>
    <s v="NA"/>
    <n v="0"/>
    <n v="1"/>
    <n v="3"/>
    <n v="3.9"/>
    <n v="2.6"/>
    <n v="8.48"/>
    <n v="3.57"/>
    <n v="8.1999999999999993"/>
    <n v="8.08"/>
    <n v="2"/>
    <n v="4.0599999999999996"/>
    <n v="2.2599999999999998"/>
    <n v="8.5399999999999991"/>
    <n v="3.24"/>
    <n v="8.4700000000000006"/>
    <n v="7.98"/>
    <n v="4"/>
    <n v="4.41"/>
    <n v="2.27"/>
    <n v="7.75"/>
    <n v="3.7"/>
    <n v="8.25"/>
    <n v="8.86"/>
    <n v="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0.14"/>
    <n v="9.1755999999999993"/>
    <n v="10.0107"/>
    <m/>
    <m/>
    <m/>
    <m/>
    <m/>
    <m/>
    <n v="9.7754333333333303"/>
    <m/>
    <m/>
    <n v="9.7754333333333303"/>
    <n v="30.273599999999998"/>
    <n v="27.669599999999999"/>
    <n v="28.675000000000001"/>
    <m/>
    <m/>
    <m/>
    <m/>
    <m/>
    <m/>
    <n v="28.872733333333301"/>
    <m/>
    <m/>
    <n v="28.872733333333301"/>
    <n v="66.256"/>
    <n v="67.590599999999995"/>
    <n v="73.094999999999999"/>
    <m/>
    <m/>
    <m/>
    <m/>
    <m/>
    <m/>
    <n v="68.980533333333298"/>
    <m/>
    <m/>
    <n v="68.980533333333298"/>
    <n v="3"/>
    <n v="3"/>
    <n v="46"/>
    <s v="AS059"/>
    <n v="43.343046000000001"/>
    <n v="-79.959704000000002"/>
    <s v="Rural"/>
    <n v="58314.385532329303"/>
    <n v="58.314385532329297"/>
    <s v="Rural"/>
    <n v="-2.2685399999999998"/>
    <n v="35.556533333333334"/>
    <n v="34.811933333333336"/>
    <n v="37.260233333333332"/>
    <m/>
    <m/>
    <m/>
    <m/>
    <m/>
    <m/>
    <n v="35.876233333333339"/>
  </r>
  <r>
    <x v="26"/>
    <n v="5"/>
    <n v="18"/>
    <n v="1"/>
    <x v="4"/>
    <n v="3"/>
    <s v="NA"/>
    <d v="2021-07-21T00:00:00"/>
    <d v="2021-07-26T00:00:00"/>
    <d v="2021-08-16T00:00:00"/>
    <n v="2"/>
    <n v="3"/>
    <n v="36"/>
    <n v="4.8899999999999997"/>
    <n v="2.02"/>
    <n v="8.11"/>
    <n v="3.69"/>
    <n v="8.68"/>
    <n v="8.56"/>
    <n v="2"/>
    <n v="4.91"/>
    <n v="1.96"/>
    <n v="8.7899999999999991"/>
    <n v="4.1500000000000004"/>
    <n v="7.95"/>
    <n v="8.1199999999999992"/>
    <n v="0"/>
    <n v="3.96"/>
    <n v="2.13"/>
    <n v="7.96"/>
    <n v="3.84"/>
    <n v="7.71"/>
    <n v="7.96"/>
    <n v="0"/>
    <n v="35"/>
    <n v="5.0999999999999996"/>
    <n v="2.1"/>
    <n v="9.64"/>
    <n v="3.52"/>
    <n v="9.39"/>
    <n v="9.08"/>
    <n v="1"/>
    <n v="4.87"/>
    <n v="2.25"/>
    <n v="9.1"/>
    <n v="3.99"/>
    <n v="9.39"/>
    <n v="9.42"/>
    <n v="2"/>
    <n v="5.16"/>
    <n v="2.19"/>
    <n v="9.0500000000000007"/>
    <n v="3.35"/>
    <n v="9.23"/>
    <n v="8.57"/>
    <n v="1"/>
    <n v="20"/>
    <n v="5.0999999999999996"/>
    <n v="1.89"/>
    <n v="8.52"/>
    <n v="3.42"/>
    <n v="7.53"/>
    <n v="6.99"/>
    <n v="0"/>
    <n v="4.9400000000000004"/>
    <n v="2.0299999999999998"/>
    <n v="7.3"/>
    <n v="3.25"/>
    <n v="5.81"/>
    <n v="5.69"/>
    <n v="0"/>
    <n v="5.13"/>
    <n v="2.04"/>
    <n v="8.83"/>
    <n v="3.73"/>
    <n v="7.28"/>
    <n v="7.82"/>
    <n v="3"/>
    <n v="1"/>
    <n v="9.8778000000000006"/>
    <n v="9.6235999999999997"/>
    <n v="8.4347999999999992"/>
    <n v="10.71"/>
    <n v="10.9575"/>
    <n v="11.3004"/>
    <n v="9.6389999999999993"/>
    <n v="10.0282"/>
    <n v="10.465199999999999"/>
    <n v="9.31206666666667"/>
    <n v="10.9893"/>
    <n v="10.044133333333299"/>
    <n v="10.115166666666701"/>
    <n v="29.925899999999999"/>
    <n v="36.478499999999997"/>
    <n v="30.566400000000002"/>
    <n v="33.9328"/>
    <n v="36.308999999999997"/>
    <n v="30.317499999999999"/>
    <n v="29.138400000000001"/>
    <n v="23.725000000000001"/>
    <n v="32.935899999999997"/>
    <n v="32.323599999999999"/>
    <n v="33.519766666666698"/>
    <n v="28.599766666666699"/>
    <n v="31.4810444444444"/>
    <n v="74.300799999999995"/>
    <n v="64.554000000000002"/>
    <n v="61.371600000000001"/>
    <n v="85.261200000000002"/>
    <n v="88.453800000000001"/>
    <n v="79.101100000000002"/>
    <n v="52.634700000000002"/>
    <n v="33.058900000000001"/>
    <n v="56.929600000000001"/>
    <n v="66.7421333333333"/>
    <n v="84.272033333333297"/>
    <n v="47.541066666666701"/>
    <n v="66.185077777777806"/>
    <n v="16.3333333333333"/>
    <n v="49"/>
    <n v="46"/>
    <s v="AS059"/>
    <n v="43.343046000000001"/>
    <n v="-79.959704000000002"/>
    <s v="Rural"/>
    <n v="58314.385532329303"/>
    <n v="58.314385532329297"/>
    <s v="Rural"/>
    <n v="-2.2685399999999998"/>
    <n v="38.034833333333331"/>
    <n v="36.885366666666663"/>
    <n v="33.457599999999999"/>
    <n v="43.301333333333332"/>
    <n v="45.240100000000005"/>
    <n v="40.239666666666665"/>
    <n v="30.470700000000004"/>
    <n v="22.270700000000001"/>
    <n v="33.443566666666669"/>
    <n v="35.927096296296291"/>
  </r>
  <r>
    <x v="27"/>
    <n v="5"/>
    <n v="16"/>
    <n v="1"/>
    <x v="0"/>
    <n v="5"/>
    <s v="NA"/>
    <d v="2021-07-14T00:00:00"/>
    <d v="2021-07-16T00:00:00"/>
    <s v="NA"/>
    <n v="0"/>
    <n v="1"/>
    <n v="6"/>
    <n v="4.5999999999999996"/>
    <n v="1.99"/>
    <n v="6.95"/>
    <n v="3.56"/>
    <n v="7.03"/>
    <n v="7.31"/>
    <n v="2"/>
    <n v="3.84"/>
    <n v="1.31"/>
    <n v="8.0299999999999994"/>
    <n v="3.35"/>
    <n v="6.81"/>
    <n v="6.89"/>
    <n v="0"/>
    <n v="4.34"/>
    <n v="1.85"/>
    <n v="8.6199999999999992"/>
    <n v="3.53"/>
    <n v="7.12"/>
    <n v="7.52"/>
    <n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9.1539999999999999"/>
    <n v="5.0304000000000002"/>
    <n v="8.0289999999999999"/>
    <m/>
    <m/>
    <m/>
    <m/>
    <m/>
    <m/>
    <n v="7.4044666666666696"/>
    <m/>
    <m/>
    <n v="7.4044666666666696"/>
    <n v="24.742000000000001"/>
    <n v="26.900500000000001"/>
    <n v="30.428599999999999"/>
    <m/>
    <m/>
    <m/>
    <m/>
    <m/>
    <m/>
    <n v="27.357033333333298"/>
    <m/>
    <m/>
    <n v="27.357033333333298"/>
    <n v="51.389299999999999"/>
    <n v="46.920900000000003"/>
    <n v="53.542400000000001"/>
    <m/>
    <m/>
    <m/>
    <m/>
    <m/>
    <m/>
    <n v="50.617533333333299"/>
    <m/>
    <m/>
    <n v="50.617533333333299"/>
    <n v="19"/>
    <n v="38"/>
    <n v="46"/>
    <s v="AS059"/>
    <n v="43.343046000000001"/>
    <n v="-79.959704000000002"/>
    <s v="Rural"/>
    <n v="58314.385532329303"/>
    <n v="58.314385532329297"/>
    <s v="Rural"/>
    <n v="-2.2685399999999998"/>
    <n v="28.428433333333334"/>
    <n v="26.283933333333334"/>
    <n v="30.666666666666668"/>
    <m/>
    <m/>
    <m/>
    <m/>
    <m/>
    <m/>
    <n v="28.459677777777781"/>
  </r>
  <r>
    <x v="27"/>
    <n v="2"/>
    <n v="40"/>
    <n v="2"/>
    <x v="1"/>
    <n v="4"/>
    <s v="NA"/>
    <d v="2021-07-06T00:00:00"/>
    <d v="2021-07-06T00:00:00"/>
    <s v="NA"/>
    <n v="0"/>
    <n v="1"/>
    <n v="14"/>
    <n v="4.32"/>
    <n v="2.41"/>
    <n v="5.57"/>
    <n v="3.9"/>
    <n v="6.96"/>
    <n v="6.31"/>
    <n v="0"/>
    <n v="4.09"/>
    <n v="2.7"/>
    <n v="5.75"/>
    <n v="3.67"/>
    <n v="8.24"/>
    <n v="8.82"/>
    <n v="0"/>
    <n v="4.46"/>
    <n v="2.44"/>
    <n v="7.26"/>
    <n v="3.48"/>
    <n v="6.59"/>
    <n v="6.25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0.411199999999999"/>
    <n v="11.042999999999999"/>
    <n v="10.882400000000001"/>
    <m/>
    <m/>
    <m/>
    <m/>
    <m/>
    <m/>
    <n v="10.778866666666699"/>
    <m/>
    <m/>
    <n v="10.778866666666699"/>
    <n v="21.722999999999999"/>
    <n v="21.102499999999999"/>
    <n v="25.264800000000001"/>
    <m/>
    <m/>
    <m/>
    <m/>
    <m/>
    <m/>
    <n v="22.696766666666701"/>
    <m/>
    <m/>
    <n v="22.696766666666701"/>
    <n v="43.9176"/>
    <n v="72.6768"/>
    <n v="41.1875"/>
    <m/>
    <m/>
    <m/>
    <m/>
    <m/>
    <m/>
    <n v="52.593966666666702"/>
    <m/>
    <m/>
    <n v="52.593966666666702"/>
    <n v="20"/>
    <n v="20"/>
    <n v="46"/>
    <s v="AS059"/>
    <n v="43.343046000000001"/>
    <n v="-79.959704000000002"/>
    <s v="Rural"/>
    <n v="58314.385532329303"/>
    <n v="58.314385532329297"/>
    <s v="Rural"/>
    <n v="-2.2685399999999998"/>
    <n v="25.3506"/>
    <n v="34.940766666666669"/>
    <n v="25.778233333333333"/>
    <m/>
    <m/>
    <m/>
    <m/>
    <m/>
    <m/>
    <n v="28.689866666666671"/>
  </r>
  <r>
    <x v="28"/>
    <n v="13"/>
    <n v="26"/>
    <n v="4"/>
    <x v="0"/>
    <n v="2"/>
    <s v="NA"/>
    <d v="2021-07-23T00:00:00"/>
    <d v="2021-07-23T00:00:00"/>
    <s v="NA"/>
    <n v="0"/>
    <n v="1"/>
    <n v="9"/>
    <n v="5.31"/>
    <n v="2.2200000000000002"/>
    <n v="9.1300000000000008"/>
    <n v="4.4000000000000004"/>
    <n v="7.96"/>
    <n v="7.98"/>
    <n v="2"/>
    <n v="5.09"/>
    <n v="2.72"/>
    <n v="8.0399999999999991"/>
    <n v="3.41"/>
    <n v="8.11"/>
    <n v="7.7"/>
    <n v="1"/>
    <n v="5.23"/>
    <n v="2.0499999999999998"/>
    <n v="7.91"/>
    <n v="3.89"/>
    <n v="6.35"/>
    <n v="6.55"/>
    <n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1.7882"/>
    <n v="13.844799999999999"/>
    <n v="10.721500000000001"/>
    <m/>
    <m/>
    <m/>
    <m/>
    <m/>
    <m/>
    <n v="12.118166666666699"/>
    <m/>
    <m/>
    <n v="12.118166666666699"/>
    <n v="40.171999999999997"/>
    <n v="27.416399999999999"/>
    <n v="30.7699"/>
    <m/>
    <m/>
    <m/>
    <m/>
    <m/>
    <m/>
    <n v="32.786099999999998"/>
    <m/>
    <m/>
    <n v="32.786099999999998"/>
    <n v="63.520800000000001"/>
    <n v="62.447000000000003"/>
    <n v="41.592500000000001"/>
    <m/>
    <m/>
    <m/>
    <m/>
    <m/>
    <m/>
    <n v="55.8534333333333"/>
    <m/>
    <m/>
    <n v="55.8534333333333"/>
    <n v="6"/>
    <n v="6"/>
    <n v="47"/>
    <s v="AS060"/>
    <n v="43.519441"/>
    <n v="-79.750471000000005"/>
    <s v="Rural"/>
    <n v="33468.535448864299"/>
    <n v="33.468535448864301"/>
    <s v="Rural"/>
    <n v="-2.6634199999999999"/>
    <n v="38.493666666666662"/>
    <n v="34.569400000000002"/>
    <n v="27.694633333333332"/>
    <m/>
    <m/>
    <m/>
    <m/>
    <m/>
    <m/>
    <n v="33.585899999999995"/>
  </r>
  <r>
    <x v="28"/>
    <n v="3"/>
    <n v="39"/>
    <n v="2"/>
    <x v="4"/>
    <n v="3"/>
    <s v="NA"/>
    <d v="2021-07-19T00:00:00"/>
    <d v="2021-07-21T00:00:00"/>
    <s v="NA"/>
    <n v="0"/>
    <n v="3"/>
    <n v="27"/>
    <n v="5.41"/>
    <n v="2.09"/>
    <n v="7.65"/>
    <n v="3.81"/>
    <n v="6.76"/>
    <n v="6.8"/>
    <n v="0"/>
    <n v="4.84"/>
    <n v="2.16"/>
    <n v="8.6199999999999992"/>
    <n v="3.37"/>
    <n v="6.9"/>
    <n v="6.8"/>
    <n v="0"/>
    <n v="5.55"/>
    <n v="2"/>
    <n v="6.63"/>
    <n v="4.08"/>
    <n v="6.12"/>
    <n v="6.43"/>
    <n v="0"/>
    <n v="4"/>
    <n v="5.16"/>
    <n v="2.08"/>
    <n v="7.13"/>
    <n v="3.37"/>
    <n v="7.53"/>
    <n v="7.64"/>
    <n v="3"/>
    <n v="5.47"/>
    <n v="2.2999999999999998"/>
    <n v="8.32"/>
    <n v="4.55"/>
    <n v="8.74"/>
    <n v="7.93"/>
    <n v="1"/>
    <n v="4.67"/>
    <n v="2.12"/>
    <n v="8.58"/>
    <n v="3.88"/>
    <n v="7.93"/>
    <n v="7.66"/>
    <n v="1"/>
    <n v="3"/>
    <n v="5.57"/>
    <n v="2.14"/>
    <n v="6.62"/>
    <n v="4.1500000000000004"/>
    <n v="6.4"/>
    <n v="6.3"/>
    <n v="0"/>
    <s v="NA"/>
    <s v="NA"/>
    <s v="NA"/>
    <s v="NA"/>
    <s v="NA"/>
    <s v="NA"/>
    <s v="NA"/>
    <s v="NA"/>
    <s v="NA"/>
    <s v="NA"/>
    <s v="NA"/>
    <s v="NA"/>
    <s v="NA"/>
    <s v="NA"/>
    <n v="1"/>
    <n v="11.306900000000001"/>
    <n v="10.4544"/>
    <n v="11.1"/>
    <n v="10.732799999999999"/>
    <n v="12.581"/>
    <n v="9.9003999999999994"/>
    <n v="11.9198"/>
    <m/>
    <m/>
    <n v="10.9537666666667"/>
    <n v="11.071400000000001"/>
    <n v="11.9198"/>
    <n v="11.3149888888889"/>
    <n v="29.1465"/>
    <n v="29.049399999999999"/>
    <n v="27.0504"/>
    <n v="24.028099999999998"/>
    <n v="37.856000000000002"/>
    <n v="33.290399999999998"/>
    <n v="27.472999999999999"/>
    <m/>
    <m/>
    <n v="28.415433333333301"/>
    <n v="31.724833333333301"/>
    <n v="27.472999999999999"/>
    <n v="29.204422222222199"/>
    <n v="45.968000000000004"/>
    <n v="46.92"/>
    <n v="39.351599999999998"/>
    <n v="57.529200000000003"/>
    <n v="69.308199999999999"/>
    <n v="60.7438"/>
    <n v="40.32"/>
    <m/>
    <m/>
    <n v="44.079866666666703"/>
    <n v="62.527066666666698"/>
    <n v="40.32"/>
    <n v="48.975644444444399"/>
    <n v="14"/>
    <n v="14"/>
    <n v="47"/>
    <s v="AS060"/>
    <n v="43.519441"/>
    <n v="-79.750471000000005"/>
    <s v="Rural"/>
    <n v="33468.535448864299"/>
    <n v="33.468535448864301"/>
    <s v="Rural"/>
    <n v="-2.6634199999999999"/>
    <n v="28.807133333333336"/>
    <n v="28.807933333333335"/>
    <n v="25.834"/>
    <n v="30.763366666666666"/>
    <n v="39.915066666666668"/>
    <n v="34.644866666666665"/>
    <n v="26.570933333333333"/>
    <m/>
    <m/>
    <n v="30.76332857142857"/>
  </r>
  <r>
    <x v="29"/>
    <n v="4"/>
    <n v="34"/>
    <n v="2"/>
    <x v="3"/>
    <n v="3"/>
    <s v="NA"/>
    <d v="2021-07-12T00:00:00"/>
    <d v="2021-07-26T00:00:00"/>
    <d v="2021-08-06T00:00:00"/>
    <n v="18"/>
    <n v="7"/>
    <n v="26"/>
    <n v="4.29"/>
    <n v="2.14"/>
    <n v="8.14"/>
    <n v="3.75"/>
    <n v="8.9600000000000009"/>
    <n v="9.34"/>
    <n v="2"/>
    <n v="4.25"/>
    <n v="2.14"/>
    <n v="8.7200000000000006"/>
    <n v="4.34"/>
    <n v="9.84"/>
    <n v="9.75"/>
    <n v="2"/>
    <n v="4.99"/>
    <n v="2.23"/>
    <n v="8.25"/>
    <n v="3.87"/>
    <n v="9.3000000000000007"/>
    <n v="9.15"/>
    <n v="4"/>
    <n v="25"/>
    <n v="4.8499999999999996"/>
    <n v="2.29"/>
    <n v="7.92"/>
    <n v="4.08"/>
    <n v="7.66"/>
    <n v="7.92"/>
    <n v="2"/>
    <n v="4.78"/>
    <n v="2.13"/>
    <n v="7.94"/>
    <n v="4.17"/>
    <n v="7.92"/>
    <n v="8.1199999999999992"/>
    <n v="0"/>
    <n v="4.4000000000000004"/>
    <n v="2.41"/>
    <n v="7.3"/>
    <n v="4.2"/>
    <n v="7.75"/>
    <n v="8.1"/>
    <n v="0"/>
    <n v="25"/>
    <n v="5.05"/>
    <n v="2.1"/>
    <n v="8.24"/>
    <n v="4.16"/>
    <n v="8.6"/>
    <n v="8.6199999999999992"/>
    <n v="5"/>
    <n v="5.18"/>
    <n v="2.06"/>
    <n v="7.21"/>
    <n v="4.38"/>
    <n v="8.56"/>
    <n v="8.82"/>
    <n v="2"/>
    <n v="4.9400000000000004"/>
    <n v="2.11"/>
    <n v="8.73"/>
    <n v="3.92"/>
    <n v="8.08"/>
    <n v="8.0500000000000007"/>
    <n v="3"/>
    <n v="1"/>
    <n v="9.1806000000000001"/>
    <n v="9.0950000000000006"/>
    <n v="11.127700000000001"/>
    <n v="11.1065"/>
    <n v="10.1814"/>
    <n v="10.603999999999999"/>
    <n v="10.605"/>
    <n v="10.6708"/>
    <n v="10.423400000000001"/>
    <n v="9.8010999999999999"/>
    <n v="10.6306333333333"/>
    <n v="10.5664"/>
    <n v="10.332711111111101"/>
    <n v="30.524999999999999"/>
    <n v="37.844799999999999"/>
    <n v="31.927499999999998"/>
    <n v="32.313600000000001"/>
    <n v="33.1098"/>
    <n v="30.66"/>
    <n v="34.278399999999998"/>
    <n v="31.579799999999999"/>
    <n v="34.221600000000002"/>
    <n v="33.4324333333333"/>
    <n v="32.027799999999999"/>
    <n v="33.359933333333302"/>
    <n v="32.940055555555602"/>
    <n v="83.686400000000006"/>
    <n v="95.94"/>
    <n v="85.094999999999999"/>
    <n v="60.667200000000001"/>
    <n v="64.310400000000001"/>
    <n v="62.774999999999999"/>
    <n v="74.132000000000005"/>
    <n v="75.499200000000002"/>
    <n v="65.043999999999997"/>
    <n v="88.240466666666705"/>
    <n v="62.584200000000003"/>
    <n v="71.558400000000006"/>
    <n v="74.127688888888898"/>
    <n v="16"/>
    <n v="16"/>
    <n v="49"/>
    <s v="AS062"/>
    <n v="43.534939000000001"/>
    <n v="-79.732911999999999"/>
    <s v="South"/>
    <n v="31431.8593230486"/>
    <n v="31.431859323048599"/>
    <s v="Urban"/>
    <n v="0.2286"/>
    <n v="41.130666666666663"/>
    <n v="47.626599999999996"/>
    <n v="42.71673333333333"/>
    <n v="34.695766666666664"/>
    <n v="35.867200000000004"/>
    <n v="34.679666666666662"/>
    <n v="39.671799999999998"/>
    <n v="39.249933333333331"/>
    <n v="36.562999999999995"/>
    <n v="39.133485185185179"/>
  </r>
  <r>
    <x v="30"/>
    <n v="10"/>
    <n v="37"/>
    <n v="2"/>
    <x v="0"/>
    <n v="1"/>
    <s v="NA"/>
    <d v="2021-07-17T00:00:00"/>
    <d v="2021-07-21T00:00:00"/>
    <d v="2021-08-12T00:00:00"/>
    <n v="1"/>
    <n v="4"/>
    <n v="33"/>
    <n v="4.53"/>
    <n v="2.23"/>
    <n v="6.06"/>
    <n v="3.56"/>
    <n v="8.32"/>
    <n v="8.56"/>
    <n v="2"/>
    <n v="4.47"/>
    <n v="2.36"/>
    <n v="6.76"/>
    <n v="3.19"/>
    <n v="7.89"/>
    <n v="8.4600000000000009"/>
    <n v="5"/>
    <n v="4.51"/>
    <n v="2.2000000000000002"/>
    <n v="6.58"/>
    <n v="3.27"/>
    <n v="8.41"/>
    <n v="8.5"/>
    <n v="2"/>
    <n v="36"/>
    <n v="3.92"/>
    <n v="2.17"/>
    <n v="6.28"/>
    <n v="3.43"/>
    <n v="8.7100000000000009"/>
    <n v="8.08"/>
    <n v="2"/>
    <n v="3.68"/>
    <n v="2.15"/>
    <n v="6.4"/>
    <n v="3.45"/>
    <n v="8.43"/>
    <n v="9.1199999999999992"/>
    <n v="2"/>
    <n v="4.3899999999999997"/>
    <n v="2.3199999999999998"/>
    <n v="6.13"/>
    <n v="3.38"/>
    <n v="8.8800000000000008"/>
    <n v="8.76"/>
    <n v="3"/>
    <n v="11"/>
    <n v="4.9000000000000004"/>
    <n v="2.0099999999999998"/>
    <n v="7.99"/>
    <n v="3.85"/>
    <n v="8.27"/>
    <n v="8.11"/>
    <n v="2"/>
    <n v="4.0599999999999996"/>
    <n v="1.96"/>
    <n v="5.5"/>
    <n v="3.19"/>
    <n v="7.56"/>
    <n v="6.6"/>
    <n v="0"/>
    <n v="4.5599999999999996"/>
    <n v="2.09"/>
    <n v="7.34"/>
    <n v="3.59"/>
    <n v="7.96"/>
    <n v="7.74"/>
    <n v="1"/>
    <n v="1"/>
    <n v="10.101900000000001"/>
    <n v="10.549200000000001"/>
    <n v="9.9220000000000006"/>
    <n v="8.5063999999999993"/>
    <n v="7.9119999999999999"/>
    <n v="10.184799999999999"/>
    <n v="9.8490000000000002"/>
    <n v="7.9576000000000002"/>
    <n v="9.5304000000000002"/>
    <n v="10.1910333333333"/>
    <n v="8.8677333333333301"/>
    <n v="9.1123333333333303"/>
    <n v="9.3903666666666705"/>
    <n v="21.573599999999999"/>
    <n v="21.564399999999999"/>
    <n v="21.5166"/>
    <n v="21.540400000000002"/>
    <n v="22.08"/>
    <n v="20.7194"/>
    <n v="30.761500000000002"/>
    <n v="17.545000000000002"/>
    <n v="26.3506"/>
    <n v="21.5515333333333"/>
    <n v="21.4466"/>
    <n v="24.8857"/>
    <n v="22.627944444444399"/>
    <n v="71.219200000000001"/>
    <n v="66.749399999999994"/>
    <n v="71.484999999999999"/>
    <n v="70.376800000000003"/>
    <n v="76.881600000000006"/>
    <n v="77.788799999999995"/>
    <n v="67.069699999999997"/>
    <n v="49.896000000000001"/>
    <n v="61.610399999999998"/>
    <n v="69.817866666666703"/>
    <n v="75.015733333333301"/>
    <n v="59.525366666666699"/>
    <n v="68.119655555555596"/>
    <n v="11.3333333333333"/>
    <n v="34"/>
    <n v="49"/>
    <s v="AS062"/>
    <n v="43.534939000000001"/>
    <n v="-79.732911999999999"/>
    <s v="South"/>
    <n v="31431.8593230486"/>
    <n v="31.431859323048599"/>
    <s v="Urban"/>
    <n v="0.2286"/>
    <n v="34.298233333333336"/>
    <n v="32.954333333333331"/>
    <n v="34.307866666666662"/>
    <n v="33.474533333333333"/>
    <n v="35.624533333333339"/>
    <n v="36.231000000000002"/>
    <n v="35.8934"/>
    <n v="25.132866666666668"/>
    <n v="32.497133333333331"/>
    <n v="33.379322222222221"/>
  </r>
  <r>
    <x v="30"/>
    <n v="8"/>
    <n v="2"/>
    <n v="1"/>
    <x v="0"/>
    <n v="2"/>
    <s v="Flowers all eaten or fell off so no follicles"/>
    <d v="2021-07-04T00:00:00"/>
    <d v="2021-07-09T00:00:00"/>
    <s v="NA"/>
    <n v="0"/>
    <n v="2"/>
    <n v="1"/>
    <n v="4.08"/>
    <n v="2.34"/>
    <n v="7.76"/>
    <n v="4.84"/>
    <n v="8.2899999999999991"/>
    <n v="8.58"/>
    <n v="0"/>
    <s v="NA"/>
    <s v="NA"/>
    <s v="NA"/>
    <s v="NA"/>
    <s v="NA"/>
    <s v="NA"/>
    <s v="NA"/>
    <s v="NA"/>
    <s v="NA"/>
    <s v="NA"/>
    <s v="NA"/>
    <s v="NA"/>
    <s v="NA"/>
    <s v="NA"/>
    <n v="15"/>
    <n v="4.8"/>
    <n v="2.0099999999999998"/>
    <n v="7.53"/>
    <n v="4.1100000000000003"/>
    <n v="8.74"/>
    <n v="8.7899999999999991"/>
    <n v="1"/>
    <n v="3.71"/>
    <n v="1.96"/>
    <n v="5.88"/>
    <n v="4.2"/>
    <n v="7.99"/>
    <n v="8.16"/>
    <n v="1"/>
    <n v="3.61"/>
    <n v="2.2200000000000002"/>
    <n v="6.36"/>
    <n v="4.41"/>
    <n v="8.61"/>
    <n v="8.26"/>
    <n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9.5472000000000001"/>
    <m/>
    <m/>
    <n v="9.6479999999999997"/>
    <n v="7.2716000000000003"/>
    <n v="8.0142000000000007"/>
    <m/>
    <m/>
    <m/>
    <n v="9.5472000000000001"/>
    <n v="8.3112666666666701"/>
    <m/>
    <n v="8.9292333333333307"/>
    <n v="37.558399999999999"/>
    <m/>
    <m/>
    <n v="30.9483"/>
    <n v="24.696000000000002"/>
    <n v="28.047599999999999"/>
    <m/>
    <m/>
    <m/>
    <n v="37.558399999999999"/>
    <n v="27.897300000000001"/>
    <m/>
    <n v="32.727849999999997"/>
    <n v="71.128200000000007"/>
    <m/>
    <m/>
    <n v="76.824600000000004"/>
    <n v="65.198400000000007"/>
    <n v="71.118600000000001"/>
    <m/>
    <m/>
    <m/>
    <n v="71.128200000000007"/>
    <n v="71.047200000000004"/>
    <m/>
    <n v="71.087699999999998"/>
    <n v="9"/>
    <n v="9"/>
    <n v="49"/>
    <s v="AS062"/>
    <n v="43.534939000000001"/>
    <n v="-79.732911999999999"/>
    <s v="South"/>
    <n v="31431.8593230486"/>
    <n v="31.431859323048599"/>
    <s v="Urban"/>
    <n v="0.2286"/>
    <n v="39.41126666666667"/>
    <m/>
    <m/>
    <n v="39.140300000000003"/>
    <n v="32.388666666666673"/>
    <n v="35.726799999999997"/>
    <m/>
    <m/>
    <m/>
    <n v="36.666758333333334"/>
  </r>
  <r>
    <x v="30"/>
    <n v="7"/>
    <n v="34"/>
    <n v="2"/>
    <x v="3"/>
    <n v="5"/>
    <s v="NA"/>
    <d v="2021-07-12T00:00:00"/>
    <d v="2021-07-19T00:00:00"/>
    <d v="2021-08-06T00:00:00"/>
    <n v="17"/>
    <n v="8"/>
    <n v="17"/>
    <n v="3.59"/>
    <n v="2.17"/>
    <n v="7.95"/>
    <n v="4.3600000000000003"/>
    <n v="10.14"/>
    <n v="10.07"/>
    <n v="5"/>
    <n v="3.9"/>
    <n v="2.17"/>
    <n v="8.44"/>
    <n v="3.71"/>
    <n v="9.4700000000000006"/>
    <n v="9.09"/>
    <n v="5"/>
    <n v="3.42"/>
    <n v="2.16"/>
    <n v="7.9"/>
    <n v="4.38"/>
    <n v="9.83"/>
    <n v="10.130000000000001"/>
    <n v="3"/>
    <n v="24"/>
    <n v="3.94"/>
    <n v="2.29"/>
    <n v="7.77"/>
    <n v="4.33"/>
    <n v="9.67"/>
    <n v="9.5399999999999991"/>
    <n v="4"/>
    <n v="3.74"/>
    <n v="2.2599999999999998"/>
    <n v="9.27"/>
    <n v="4.3899999999999997"/>
    <n v="10.15"/>
    <n v="10.15"/>
    <n v="4"/>
    <n v="3.93"/>
    <n v="2.27"/>
    <n v="8.85"/>
    <n v="4.13"/>
    <n v="9.26"/>
    <n v="9.1300000000000008"/>
    <n v="1"/>
    <n v="26"/>
    <n v="3.38"/>
    <n v="2.29"/>
    <n v="7.31"/>
    <n v="4.1500000000000004"/>
    <n v="10.17"/>
    <n v="9.89"/>
    <n v="4"/>
    <n v="3.49"/>
    <n v="2.09"/>
    <n v="8.0500000000000007"/>
    <n v="3.99"/>
    <n v="9.98"/>
    <n v="9.39"/>
    <n v="2"/>
    <n v="3.62"/>
    <n v="2.4300000000000002"/>
    <n v="9.7899999999999991"/>
    <n v="4.28"/>
    <n v="9.83"/>
    <n v="9.7799999999999994"/>
    <n v="5"/>
    <n v="1"/>
    <n v="7.7903000000000002"/>
    <n v="8.4629999999999992"/>
    <n v="7.3872"/>
    <n v="9.0226000000000006"/>
    <n v="8.4524000000000008"/>
    <n v="8.9210999999999991"/>
    <n v="7.7401999999999997"/>
    <n v="7.2941000000000003"/>
    <n v="8.7965999999999998"/>
    <n v="7.8801666666666703"/>
    <n v="8.7987000000000002"/>
    <n v="7.94363333333333"/>
    <n v="8.2074999999999996"/>
    <n v="34.661999999999999"/>
    <n v="31.3124"/>
    <n v="34.601999999999997"/>
    <n v="33.644100000000002"/>
    <n v="40.695300000000003"/>
    <n v="36.5505"/>
    <n v="30.336500000000001"/>
    <n v="32.119500000000002"/>
    <n v="41.901200000000003"/>
    <n v="33.525466666666702"/>
    <n v="36.963299999999997"/>
    <n v="34.785733333333297"/>
    <n v="35.091500000000003"/>
    <n v="102.10980000000001"/>
    <n v="86.082300000000004"/>
    <n v="99.5779"/>
    <n v="92.251800000000003"/>
    <n v="103.02249999999999"/>
    <n v="84.543800000000005"/>
    <n v="100.5813"/>
    <n v="93.712199999999996"/>
    <n v="96.1374"/>
    <n v="95.923333333333304"/>
    <n v="93.2727"/>
    <n v="96.810299999999998"/>
    <n v="95.335444444444406"/>
    <n v="25.3333333333333"/>
    <n v="76"/>
    <n v="51"/>
    <s v="AS064"/>
    <n v="43.669676000000003"/>
    <n v="-79.422881000000004"/>
    <s v="South"/>
    <n v="3692.6086619173102"/>
    <n v="3.6926086619173102"/>
    <s v="Urban"/>
    <n v="2.6713900000000002"/>
    <n v="48.187366666666669"/>
    <n v="41.952566666666662"/>
    <n v="47.189033333333327"/>
    <n v="44.972833333333334"/>
    <n v="50.723399999999998"/>
    <n v="43.338466666666669"/>
    <n v="46.219333333333338"/>
    <n v="44.375266666666668"/>
    <n v="48.945066666666662"/>
    <n v="46.211481481481478"/>
  </r>
  <r>
    <x v="31"/>
    <n v="10"/>
    <n v="28"/>
    <n v="2"/>
    <x v="3"/>
    <n v="1"/>
    <s v="NA"/>
    <d v="2021-07-14T00:00:00"/>
    <d v="2021-07-30T00:00:00"/>
    <d v="2021-08-16T00:00:00"/>
    <n v="11"/>
    <n v="20"/>
    <n v="60"/>
    <n v="4.75"/>
    <n v="1.85"/>
    <n v="9.4"/>
    <n v="4.0999999999999996"/>
    <n v="8.73"/>
    <n v="8.3000000000000007"/>
    <n v="2"/>
    <n v="3.55"/>
    <n v="1.98"/>
    <n v="9.24"/>
    <n v="4.04"/>
    <n v="8.26"/>
    <n v="8.5500000000000007"/>
    <n v="1"/>
    <n v="4.21"/>
    <n v="2.11"/>
    <n v="8.3800000000000008"/>
    <n v="3.98"/>
    <n v="8.09"/>
    <n v="8.2899999999999991"/>
    <n v="1"/>
    <n v="42"/>
    <n v="5.13"/>
    <n v="1.97"/>
    <n v="8.68"/>
    <n v="4.16"/>
    <n v="8.42"/>
    <n v="8.33"/>
    <n v="2"/>
    <n v="4.38"/>
    <n v="2.08"/>
    <n v="8.0299999999999994"/>
    <n v="4.6100000000000003"/>
    <n v="8.68"/>
    <n v="8.5500000000000007"/>
    <n v="1"/>
    <n v="4.2300000000000004"/>
    <n v="2.64"/>
    <n v="8.66"/>
    <n v="4.09"/>
    <n v="8.42"/>
    <n v="8.7899999999999991"/>
    <n v="1"/>
    <n v="60"/>
    <n v="5.24"/>
    <n v="2.27"/>
    <n v="9.6300000000000008"/>
    <n v="4.1900000000000004"/>
    <n v="10.24"/>
    <n v="10.39"/>
    <n v="3"/>
    <n v="4.75"/>
    <n v="2.2999999999999998"/>
    <n v="9.33"/>
    <n v="4.3499999999999996"/>
    <n v="9.8800000000000008"/>
    <n v="9.7799999999999994"/>
    <n v="0"/>
    <n v="4.7300000000000004"/>
    <n v="2.15"/>
    <n v="9.94"/>
    <n v="4.33"/>
    <n v="9.57"/>
    <n v="10"/>
    <n v="5"/>
    <n v="1"/>
    <n v="8.7874999999999996"/>
    <n v="7.0289999999999999"/>
    <n v="8.8831000000000007"/>
    <n v="10.1061"/>
    <n v="9.1104000000000003"/>
    <n v="11.167199999999999"/>
    <n v="11.8948"/>
    <n v="10.925000000000001"/>
    <n v="10.169499999999999"/>
    <n v="8.2332000000000001"/>
    <n v="10.1279"/>
    <n v="10.9964333333333"/>
    <n v="9.7858444444444395"/>
    <n v="38.54"/>
    <n v="37.329599999999999"/>
    <n v="33.352400000000003"/>
    <n v="36.108800000000002"/>
    <n v="37.018300000000004"/>
    <n v="35.419400000000003"/>
    <n v="40.349699999999999"/>
    <n v="40.585500000000003"/>
    <n v="43.040199999999999"/>
    <n v="36.407333333333298"/>
    <n v="36.182166666666703"/>
    <n v="41.325133333333298"/>
    <n v="37.971544444444397"/>
    <n v="72.459000000000003"/>
    <n v="70.623000000000005"/>
    <n v="67.066100000000006"/>
    <n v="70.138599999999997"/>
    <n v="74.213999999999999"/>
    <n v="74.011799999999994"/>
    <n v="106.39360000000001"/>
    <n v="96.626400000000004"/>
    <n v="95.7"/>
    <n v="70.0493666666667"/>
    <n v="72.788133333333306"/>
    <n v="99.573333333333295"/>
    <n v="80.803611111111096"/>
    <n v="26.6666666666667"/>
    <n v="80"/>
    <n v="57"/>
    <s v="AS070"/>
    <n v="43.67024"/>
    <n v="-79.462135000000004"/>
    <s v="South"/>
    <n v="6722.3481645642796"/>
    <n v="6.7223481645642797"/>
    <s v="Urban"/>
    <n v="2.7176200000000001"/>
    <n v="39.928833333333337"/>
    <n v="38.327199999999998"/>
    <n v="36.433866666666667"/>
    <n v="38.784500000000001"/>
    <n v="40.114233333333338"/>
    <n v="40.199466666666666"/>
    <n v="52.87936666666667"/>
    <n v="49.378966666666678"/>
    <n v="49.63656666666666"/>
    <n v="42.853666666666669"/>
  </r>
  <r>
    <x v="32"/>
    <n v="2"/>
    <n v="41"/>
    <n v="2"/>
    <x v="0"/>
    <n v="3"/>
    <s v="NA"/>
    <d v="2021-07-19T00:00:00"/>
    <d v="2021-07-19T00:00:00"/>
    <d v="2021-08-12T00:00:00"/>
    <n v="2"/>
    <n v="1"/>
    <n v="10"/>
    <n v="3.85"/>
    <n v="2.39"/>
    <n v="7.73"/>
    <n v="4.95"/>
    <n v="8.73"/>
    <n v="8.49"/>
    <n v="0"/>
    <n v="3.99"/>
    <n v="2.15"/>
    <n v="8.66"/>
    <n v="4.2699999999999996"/>
    <n v="9.16"/>
    <n v="9.0299999999999994"/>
    <n v="0"/>
    <n v="4.28"/>
    <n v="2.57"/>
    <n v="7.75"/>
    <n v="4.8600000000000003"/>
    <n v="8.4700000000000006"/>
    <n v="8.4600000000000009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9.2014999999999993"/>
    <n v="8.5785"/>
    <n v="10.999599999999999"/>
    <m/>
    <m/>
    <m/>
    <m/>
    <m/>
    <m/>
    <n v="9.5931999999999995"/>
    <m/>
    <m/>
    <n v="9.5931999999999995"/>
    <n v="38.263500000000001"/>
    <n v="36.978200000000001"/>
    <n v="37.664999999999999"/>
    <m/>
    <m/>
    <m/>
    <m/>
    <m/>
    <m/>
    <n v="37.635566666666698"/>
    <m/>
    <m/>
    <n v="37.635566666666698"/>
    <n v="74.117699999999999"/>
    <n v="82.714799999999997"/>
    <n v="71.656199999999998"/>
    <m/>
    <m/>
    <m/>
    <m/>
    <m/>
    <m/>
    <n v="76.162899999999993"/>
    <m/>
    <m/>
    <n v="76.162899999999993"/>
    <n v="22.3333333333333"/>
    <n v="67"/>
    <n v="57"/>
    <s v="AS070"/>
    <n v="43.67024"/>
    <n v="-79.462135000000004"/>
    <s v="South"/>
    <n v="6722.3481645642796"/>
    <n v="6.7223481645642797"/>
    <s v="Urban"/>
    <n v="2.7176200000000001"/>
    <n v="40.527566666666665"/>
    <n v="42.75716666666667"/>
    <n v="40.10693333333333"/>
    <m/>
    <m/>
    <m/>
    <m/>
    <m/>
    <m/>
    <n v="41.130555555555553"/>
  </r>
  <r>
    <x v="32"/>
    <n v="7"/>
    <n v="38"/>
    <n v="2"/>
    <x v="2"/>
    <n v="4"/>
    <s v="NA"/>
    <d v="2021-07-16T00:00:00"/>
    <d v="2021-07-16T00:00:00"/>
    <n v="0"/>
    <n v="0"/>
    <n v="2"/>
    <n v="8"/>
    <n v="5.18"/>
    <n v="2.4300000000000002"/>
    <n v="8.36"/>
    <n v="3.94"/>
    <n v="8.14"/>
    <n v="8.23"/>
    <n v="1"/>
    <n v="4.38"/>
    <n v="2.2000000000000002"/>
    <n v="6.95"/>
    <n v="3.74"/>
    <n v="7.5"/>
    <n v="7.83"/>
    <n v="1"/>
    <n v="4.54"/>
    <n v="2.48"/>
    <n v="6.94"/>
    <n v="3.75"/>
    <n v="7.31"/>
    <n v="7.17"/>
    <n v="2"/>
    <n v="17"/>
    <n v="4.6900000000000004"/>
    <n v="2.61"/>
    <n v="8.8000000000000007"/>
    <n v="4.3499999999999996"/>
    <n v="9.9499999999999993"/>
    <n v="10.06"/>
    <n v="3"/>
    <n v="3.83"/>
    <n v="2.2200000000000002"/>
    <n v="7.73"/>
    <n v="3.81"/>
    <n v="8.9499999999999993"/>
    <n v="9.4600000000000009"/>
    <n v="1"/>
    <n v="4.4800000000000004"/>
    <n v="2.44"/>
    <n v="8.26"/>
    <n v="4.0199999999999996"/>
    <n v="8.81"/>
    <n v="9.1999999999999993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2.587400000000001"/>
    <n v="9.6359999999999992"/>
    <n v="11.2592"/>
    <n v="12.2409"/>
    <n v="8.5025999999999993"/>
    <n v="10.9312"/>
    <m/>
    <m/>
    <m/>
    <n v="11.160866666666699"/>
    <n v="10.5582333333333"/>
    <m/>
    <n v="10.85955"/>
    <n v="32.938400000000001"/>
    <n v="25.992999999999999"/>
    <n v="26.024999999999999"/>
    <n v="38.28"/>
    <n v="29.4513"/>
    <n v="33.205199999999998"/>
    <m/>
    <m/>
    <m/>
    <n v="28.3188"/>
    <n v="33.645499999999998"/>
    <m/>
    <n v="30.982150000000001"/>
    <n v="66.992199999999997"/>
    <n v="58.725000000000001"/>
    <n v="52.412700000000001"/>
    <n v="100.09699999999999"/>
    <n v="84.667000000000002"/>
    <n v="81.052000000000007"/>
    <m/>
    <m/>
    <m/>
    <n v="59.376633333333302"/>
    <n v="88.605333333333306"/>
    <m/>
    <n v="73.990983333333304"/>
    <n v="8"/>
    <n v="16"/>
    <n v="57"/>
    <s v="AS070"/>
    <n v="43.67024"/>
    <n v="-79.462135000000004"/>
    <s v="South"/>
    <n v="6722.3481645642796"/>
    <n v="6.7223481645642797"/>
    <s v="Urban"/>
    <n v="2.7176200000000001"/>
    <n v="37.506"/>
    <n v="31.451333333333334"/>
    <n v="29.898966666666666"/>
    <n v="50.205966666666662"/>
    <n v="40.873633333333338"/>
    <n v="41.729466666666667"/>
    <m/>
    <m/>
    <m/>
    <n v="38.610894444444448"/>
  </r>
  <r>
    <x v="32"/>
    <n v="9"/>
    <n v="25"/>
    <n v="2"/>
    <x v="4"/>
    <n v="3"/>
    <s v="NA"/>
    <d v="2021-08-03T00:00:00"/>
    <d v="2021-08-03T00:00:00"/>
    <d v="2021-08-22T00:00:00"/>
    <n v="2"/>
    <n v="1"/>
    <n v="29"/>
    <n v="4.51"/>
    <n v="1.98"/>
    <n v="7.09"/>
    <n v="3.78"/>
    <n v="8.94"/>
    <n v="8.99"/>
    <n v="4"/>
    <n v="4.42"/>
    <n v="2.2200000000000002"/>
    <n v="7.75"/>
    <n v="3.64"/>
    <n v="8.32"/>
    <n v="8.94"/>
    <n v="3"/>
    <n v="4.59"/>
    <n v="1.98"/>
    <n v="7.87"/>
    <n v="3.68"/>
    <n v="8.5"/>
    <n v="8.65"/>
    <n v="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8.9298000000000002"/>
    <n v="9.8124000000000002"/>
    <n v="9.0882000000000005"/>
    <m/>
    <m/>
    <m/>
    <m/>
    <m/>
    <m/>
    <n v="9.2767999999999997"/>
    <m/>
    <m/>
    <n v="9.2767999999999997"/>
    <n v="26.8002"/>
    <n v="28.21"/>
    <n v="28.961600000000001"/>
    <m/>
    <m/>
    <m/>
    <m/>
    <m/>
    <m/>
    <n v="27.990600000000001"/>
    <m/>
    <m/>
    <n v="27.990600000000001"/>
    <n v="80.370599999999996"/>
    <n v="74.380799999999994"/>
    <n v="73.525000000000006"/>
    <m/>
    <m/>
    <m/>
    <m/>
    <m/>
    <m/>
    <n v="76.092133333333294"/>
    <m/>
    <m/>
    <n v="76.092133333333294"/>
    <n v="54"/>
    <n v="162"/>
    <n v="61"/>
    <s v="AS074"/>
    <n v="43.654606999999999"/>
    <n v="-79.607518999999996"/>
    <s v="North"/>
    <n v="18252.590496949899"/>
    <n v="18.2525904969498"/>
    <s v="Urban"/>
    <n v="0.64441099999999996"/>
    <n v="38.700200000000002"/>
    <n v="37.467733333333335"/>
    <n v="37.191600000000001"/>
    <m/>
    <m/>
    <m/>
    <m/>
    <m/>
    <m/>
    <n v="37.78651111111111"/>
  </r>
  <r>
    <x v="33"/>
    <n v="7"/>
    <n v="16"/>
    <n v="1"/>
    <x v="0"/>
    <n v="5"/>
    <s v="NA"/>
    <d v="2021-07-06T00:00:00"/>
    <d v="2021-07-14T00:00:00"/>
    <s v="NA"/>
    <n v="0"/>
    <n v="3"/>
    <n v="1"/>
    <n v="4.71"/>
    <n v="2.13"/>
    <n v="7.69"/>
    <n v="3.87"/>
    <n v="7.07"/>
    <n v="7.36"/>
    <n v="1"/>
    <s v="NA"/>
    <s v="NA"/>
    <s v="NA"/>
    <s v="NA"/>
    <s v="NA"/>
    <s v="NA"/>
    <s v="NA"/>
    <s v="NA"/>
    <s v="NA"/>
    <s v="NA"/>
    <s v="NA"/>
    <s v="NA"/>
    <s v="NA"/>
    <s v="NA"/>
    <n v="2"/>
    <n v="5.69"/>
    <n v="2.15"/>
    <n v="8.5399999999999991"/>
    <n v="3.74"/>
    <n v="7.02"/>
    <n v="7.51"/>
    <n v="1"/>
    <n v="5.35"/>
    <n v="2.2999999999999998"/>
    <n v="8.8699999999999992"/>
    <n v="4.47"/>
    <n v="6.56"/>
    <n v="6.8"/>
    <n v="0"/>
    <s v="NA"/>
    <s v="NA"/>
    <s v="NA"/>
    <s v="NA"/>
    <s v="NA"/>
    <s v="NA"/>
    <s v="NA"/>
    <n v="1"/>
    <n v="5.24"/>
    <n v="2.27"/>
    <n v="9.57"/>
    <n v="4.3499999999999996"/>
    <n v="7.14"/>
    <n v="7.17"/>
    <n v="0"/>
    <s v="NA"/>
    <s v="NA"/>
    <s v="NA"/>
    <s v="NA"/>
    <s v="NA"/>
    <s v="NA"/>
    <s v="NA"/>
    <s v="NA"/>
    <s v="NA"/>
    <s v="NA"/>
    <s v="NA"/>
    <s v="NA"/>
    <s v="NA"/>
    <s v="NA"/>
    <n v="1"/>
    <n v="10.032299999999999"/>
    <m/>
    <m/>
    <n v="12.233499999999999"/>
    <n v="12.305"/>
    <m/>
    <n v="11.8948"/>
    <m/>
    <m/>
    <n v="10.032299999999999"/>
    <n v="12.26925"/>
    <n v="11.8948"/>
    <n v="11.3987833333333"/>
    <n v="29.760300000000001"/>
    <m/>
    <m/>
    <n v="31.939599999999999"/>
    <n v="39.648899999999998"/>
    <m/>
    <n v="41.6295"/>
    <m/>
    <m/>
    <n v="29.760300000000001"/>
    <n v="35.794249999999998"/>
    <n v="41.6295"/>
    <n v="35.728016666666697"/>
    <n v="52.035200000000003"/>
    <m/>
    <m/>
    <n v="52.720199999999998"/>
    <n v="44.607999999999997"/>
    <m/>
    <n v="51.193800000000003"/>
    <m/>
    <m/>
    <n v="52.035200000000003"/>
    <n v="48.664099999999998"/>
    <n v="51.193800000000003"/>
    <n v="50.631033333333299"/>
    <n v="12.5"/>
    <n v="25"/>
    <n v="64"/>
    <s v="AS077"/>
    <n v="43.628807000000002"/>
    <n v="-79.652009000000007"/>
    <s v="North"/>
    <n v="22053.318669202599"/>
    <n v="22.0533186692026"/>
    <s v="Urban"/>
    <n v="1.05287"/>
    <n v="30.609266666666667"/>
    <m/>
    <m/>
    <n v="32.297766666666668"/>
    <n v="32.1873"/>
    <m/>
    <n v="34.906033333333333"/>
    <m/>
    <m/>
    <n v="32.50009166666667"/>
  </r>
  <r>
    <x v="33"/>
    <n v="11"/>
    <n v="36"/>
    <n v="4"/>
    <x v="4"/>
    <n v="4"/>
    <s v="NA"/>
    <d v="2021-07-16T00:00:00"/>
    <d v="2021-07-16T00:00:00"/>
    <d v="2021-08-09T00:00:00"/>
    <n v="2"/>
    <n v="1"/>
    <n v="29"/>
    <n v="4.53"/>
    <n v="2.1800000000000002"/>
    <n v="7.88"/>
    <n v="3.81"/>
    <n v="7.75"/>
    <n v="8.0500000000000007"/>
    <n v="3"/>
    <n v="4.37"/>
    <n v="2.36"/>
    <n v="6.92"/>
    <n v="3.46"/>
    <n v="7.87"/>
    <n v="7.66"/>
    <n v="2"/>
    <n v="4.67"/>
    <n v="2.17"/>
    <n v="6.26"/>
    <n v="3.7"/>
    <n v="8.1300000000000008"/>
    <n v="7.49"/>
    <n v="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9.8754000000000008"/>
    <n v="10.3132"/>
    <n v="10.133900000000001"/>
    <m/>
    <m/>
    <m/>
    <m/>
    <m/>
    <m/>
    <n v="10.1075"/>
    <m/>
    <m/>
    <n v="10.1075"/>
    <n v="30.0228"/>
    <n v="23.943200000000001"/>
    <n v="23.161999999999999"/>
    <m/>
    <m/>
    <m/>
    <m/>
    <m/>
    <m/>
    <n v="25.709333333333301"/>
    <m/>
    <m/>
    <n v="25.709333333333301"/>
    <n v="62.387500000000003"/>
    <n v="60.284199999999998"/>
    <n v="60.893700000000003"/>
    <m/>
    <m/>
    <m/>
    <m/>
    <m/>
    <m/>
    <n v="61.188466666666699"/>
    <m/>
    <m/>
    <n v="61.188466666666699"/>
    <n v="29"/>
    <n v="29"/>
    <n v="64"/>
    <s v="AS077"/>
    <n v="43.628807000000002"/>
    <n v="-79.652009000000007"/>
    <s v="North"/>
    <n v="22053.318669202599"/>
    <n v="22.0533186692026"/>
    <s v="Urban"/>
    <n v="1.05287"/>
    <n v="34.095233333333333"/>
    <n v="31.513533333333331"/>
    <n v="31.396533333333338"/>
    <m/>
    <m/>
    <m/>
    <m/>
    <m/>
    <m/>
    <n v="32.335100000000004"/>
  </r>
  <r>
    <x v="34"/>
    <n v="2"/>
    <n v="33"/>
    <n v="2"/>
    <x v="0"/>
    <n v="2"/>
    <s v="second inflor eaten"/>
    <d v="2021-07-12T00:00:00"/>
    <d v="2021-07-12T00:00:00"/>
    <d v="2021-08-09T00:00:00"/>
    <n v="1"/>
    <n v="2"/>
    <n v="35"/>
    <n v="4.53"/>
    <n v="1.96"/>
    <n v="7.81"/>
    <n v="4.28"/>
    <n v="7.22"/>
    <n v="6.49"/>
    <n v="0"/>
    <n v="4.47"/>
    <n v="1.94"/>
    <n v="8.44"/>
    <n v="3.67"/>
    <n v="7.31"/>
    <n v="7.39"/>
    <n v="0"/>
    <n v="3.96"/>
    <n v="2.0299999999999998"/>
    <n v="8.39"/>
    <n v="4.7300000000000004"/>
    <n v="8.18"/>
    <n v="7.77"/>
    <n v="0"/>
    <n v="1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8.8788"/>
    <n v="8.6717999999999993"/>
    <n v="8.0388000000000002"/>
    <m/>
    <m/>
    <m/>
    <m/>
    <m/>
    <m/>
    <n v="8.5297999999999998"/>
    <m/>
    <m/>
    <n v="8.5297999999999998"/>
    <n v="33.4268"/>
    <n v="30.974799999999998"/>
    <n v="39.684699999999999"/>
    <m/>
    <m/>
    <m/>
    <m/>
    <m/>
    <m/>
    <n v="34.695433333333298"/>
    <m/>
    <m/>
    <n v="34.695433333333298"/>
    <n v="46.857799999999997"/>
    <n v="54.020899999999997"/>
    <n v="63.558599999999998"/>
    <m/>
    <m/>
    <m/>
    <m/>
    <m/>
    <m/>
    <n v="54.812433333333303"/>
    <m/>
    <m/>
    <n v="54.812433333333303"/>
    <n v="10"/>
    <n v="10"/>
    <n v="64"/>
    <s v="AS077"/>
    <n v="43.628807000000002"/>
    <n v="-79.652009000000007"/>
    <s v="North"/>
    <n v="22053.318669202599"/>
    <n v="22.0533186692026"/>
    <s v="Urban"/>
    <n v="1.05287"/>
    <n v="29.721133333333331"/>
    <n v="31.222499999999997"/>
    <n v="37.094033333333336"/>
    <m/>
    <m/>
    <m/>
    <m/>
    <m/>
    <m/>
    <n v="32.679222222222222"/>
  </r>
  <r>
    <x v="34"/>
    <n v="9"/>
    <n v="19"/>
    <n v="1"/>
    <x v="2"/>
    <n v="1"/>
    <s v="NA"/>
    <d v="2021-07-30T00:00:00"/>
    <d v="2021-08-06T00:00:00"/>
    <d v="2021-08-22T00:00:00"/>
    <n v="2"/>
    <n v="3"/>
    <n v="30"/>
    <n v="4.6500000000000004"/>
    <n v="2.41"/>
    <n v="8.0299999999999994"/>
    <n v="4.12"/>
    <n v="8.58"/>
    <n v="8.26"/>
    <n v="0"/>
    <n v="4.91"/>
    <n v="2.58"/>
    <n v="8.07"/>
    <n v="4.55"/>
    <n v="9.52"/>
    <n v="9.57"/>
    <n v="1"/>
    <n v="4.53"/>
    <n v="2.19"/>
    <n v="7.3"/>
    <n v="4.17"/>
    <n v="9.06"/>
    <n v="8.59"/>
    <n v="1"/>
    <n v="29"/>
    <n v="3.57"/>
    <n v="2.0299999999999998"/>
    <n v="6.52"/>
    <n v="3.88"/>
    <n v="9.4600000000000009"/>
    <n v="9.44"/>
    <n v="1"/>
    <n v="4.51"/>
    <n v="2.3199999999999998"/>
    <n v="8.32"/>
    <n v="3.93"/>
    <n v="6.63"/>
    <n v="8.8800000000000008"/>
    <n v="2"/>
    <n v="4.12"/>
    <n v="2.4300000000000002"/>
    <n v="7.27"/>
    <n v="3.23"/>
    <n v="8.42"/>
    <n v="8.1199999999999992"/>
    <n v="0"/>
    <n v="7"/>
    <n v="3.72"/>
    <n v="2.27"/>
    <n v="7.2"/>
    <n v="3.87"/>
    <n v="5.9"/>
    <n v="5.59"/>
    <n v="0"/>
    <s v="NA"/>
    <s v="NA"/>
    <s v="NA"/>
    <s v="NA"/>
    <s v="NA"/>
    <s v="NA"/>
    <s v="NA"/>
    <s v="NA"/>
    <s v="NA"/>
    <s v="NA"/>
    <s v="NA"/>
    <s v="NA"/>
    <s v="NA"/>
    <s v="NA"/>
    <n v="1"/>
    <n v="11.2065"/>
    <n v="12.6678"/>
    <n v="9.9207000000000001"/>
    <n v="7.2470999999999997"/>
    <n v="10.463200000000001"/>
    <n v="10.0116"/>
    <n v="8.4443999999999999"/>
    <m/>
    <m/>
    <n v="11.265000000000001"/>
    <n v="9.2406333333333297"/>
    <n v="8.4443999999999999"/>
    <n v="9.6500111111111107"/>
    <n v="33.083599999999997"/>
    <n v="36.718499999999999"/>
    <n v="30.440999999999999"/>
    <n v="25.297599999999999"/>
    <n v="32.697600000000001"/>
    <n v="23.482099999999999"/>
    <n v="27.864000000000001"/>
    <m/>
    <m/>
    <n v="33.414366666666702"/>
    <n v="27.159099999999999"/>
    <n v="27.864000000000001"/>
    <n v="29.4791555555556"/>
    <n v="70.870800000000003"/>
    <n v="91.106399999999994"/>
    <n v="77.825400000000002"/>
    <n v="89.302400000000006"/>
    <n v="58.874400000000001"/>
    <n v="68.370400000000004"/>
    <n v="32.981000000000002"/>
    <m/>
    <m/>
    <n v="79.934200000000004"/>
    <n v="72.182400000000001"/>
    <n v="32.981000000000002"/>
    <n v="61.699199999999998"/>
    <n v="1.3333333333333299"/>
    <n v="4"/>
    <n v="68"/>
    <s v="AS081"/>
    <n v="43.595801999999999"/>
    <n v="-79.719547000000006"/>
    <s v="North"/>
    <n v="28107.152545464302"/>
    <n v="28.107152545464299"/>
    <s v="Urban"/>
    <n v="1.16536"/>
    <n v="38.386966666666666"/>
    <n v="46.830899999999993"/>
    <n v="39.395699999999998"/>
    <n v="40.615700000000004"/>
    <n v="34.011733333333332"/>
    <n v="33.954700000000003"/>
    <n v="23.096466666666668"/>
    <m/>
    <m/>
    <n v="36.613166666666665"/>
  </r>
  <r>
    <x v="35"/>
    <n v="16"/>
    <n v="4"/>
    <n v="3"/>
    <x v="1"/>
    <n v="1"/>
    <s v="NA"/>
    <d v="2021-07-04T00:00:00"/>
    <d v="2021-07-14T00:00:00"/>
    <d v="2021-08-06T00:00:00"/>
    <n v="3"/>
    <n v="3"/>
    <n v="2"/>
    <n v="3.92"/>
    <n v="2.41"/>
    <n v="6.4"/>
    <n v="4.55"/>
    <n v="8.67"/>
    <n v="8.56"/>
    <n v="0"/>
    <n v="4.62"/>
    <n v="2.37"/>
    <n v="6.94"/>
    <n v="3.91"/>
    <n v="8.5399999999999991"/>
    <n v="8.74"/>
    <n v="0"/>
    <s v="NA"/>
    <s v="NA"/>
    <s v="NA"/>
    <s v="NA"/>
    <s v="NA"/>
    <s v="NA"/>
    <s v="NA"/>
    <n v="19"/>
    <n v="3.78"/>
    <n v="2.2799999999999998"/>
    <n v="8.39"/>
    <n v="4.3499999999999996"/>
    <n v="9.3800000000000008"/>
    <n v="9.1300000000000008"/>
    <n v="0"/>
    <n v="4.42"/>
    <n v="2.69"/>
    <n v="8.2899999999999991"/>
    <n v="4.26"/>
    <n v="8.48"/>
    <n v="8.0500000000000007"/>
    <n v="0"/>
    <n v="4.24"/>
    <n v="2.59"/>
    <n v="6.05"/>
    <n v="4.55"/>
    <n v="7.62"/>
    <n v="7.46"/>
    <n v="0"/>
    <n v="9"/>
    <n v="4.1500000000000004"/>
    <n v="2.33"/>
    <n v="6.29"/>
    <n v="4.13"/>
    <n v="9.5399999999999991"/>
    <n v="9.41"/>
    <n v="1"/>
    <n v="4"/>
    <n v="1.99"/>
    <n v="6.54"/>
    <n v="3.84"/>
    <n v="8.86"/>
    <n v="8.93"/>
    <n v="0"/>
    <n v="3.99"/>
    <n v="2"/>
    <n v="7.5"/>
    <n v="3.91"/>
    <n v="8.8000000000000007"/>
    <n v="8.86"/>
    <n v="0"/>
    <n v="1"/>
    <n v="9.4472000000000005"/>
    <n v="10.949400000000001"/>
    <m/>
    <n v="8.6183999999999994"/>
    <n v="11.889799999999999"/>
    <n v="10.9816"/>
    <n v="9.6694999999999993"/>
    <n v="7.96"/>
    <n v="7.98"/>
    <n v="10.1983"/>
    <n v="10.496600000000001"/>
    <n v="8.5365000000000002"/>
    <n v="9.7438000000000002"/>
    <n v="29.12"/>
    <n v="27.135400000000001"/>
    <m/>
    <n v="36.496499999999997"/>
    <n v="35.315399999999997"/>
    <n v="27.5275"/>
    <n v="25.977699999999999"/>
    <n v="25.113600000000002"/>
    <n v="29.324999999999999"/>
    <n v="28.127700000000001"/>
    <n v="33.113133333333302"/>
    <n v="26.805433333333301"/>
    <n v="29.348755555555599"/>
    <n v="74.215199999999996"/>
    <n v="74.639600000000002"/>
    <m/>
    <n v="85.639399999999995"/>
    <n v="68.263999999999996"/>
    <n v="56.845199999999998"/>
    <n v="89.7714"/>
    <n v="79.119799999999998"/>
    <n v="77.968000000000004"/>
    <n v="74.427400000000006"/>
    <n v="70.249533333333304"/>
    <n v="82.2864"/>
    <n v="75.654444444444493"/>
    <n v="6"/>
    <n v="6"/>
    <n v="68"/>
    <s v="AS081"/>
    <n v="43.595801999999999"/>
    <n v="-79.719547000000006"/>
    <s v="North"/>
    <n v="28107.152545464302"/>
    <n v="28.107152545464299"/>
    <s v="Urban"/>
    <n v="1.16536"/>
    <n v="37.594133333333332"/>
    <n v="37.574800000000003"/>
    <m/>
    <n v="43.584766666666667"/>
    <n v="38.489733333333334"/>
    <n v="31.784766666666666"/>
    <n v="41.806199999999997"/>
    <n v="37.397799999999997"/>
    <n v="38.42433333333333"/>
    <n v="38.332066666666663"/>
  </r>
  <r>
    <x v="35"/>
    <n v="2"/>
    <n v="39"/>
    <n v="2"/>
    <x v="1"/>
    <n v="2"/>
    <s v="NA"/>
    <d v="2021-07-03T00:00:00"/>
    <d v="2021-07-26T00:00:00"/>
    <d v="2021-08-06T00:00:00"/>
    <n v="13"/>
    <n v="23"/>
    <n v="23"/>
    <n v="3.92"/>
    <n v="1.74"/>
    <n v="7.97"/>
    <n v="3.79"/>
    <n v="9.06"/>
    <n v="9.25"/>
    <n v="0"/>
    <n v="3.46"/>
    <n v="1.95"/>
    <n v="7.7"/>
    <n v="3.87"/>
    <n v="10.25"/>
    <n v="9.81"/>
    <n v="0"/>
    <n v="4.08"/>
    <n v="2.0499999999999998"/>
    <n v="8.0500000000000007"/>
    <n v="3.98"/>
    <n v="9.93"/>
    <n v="9.33"/>
    <n v="0"/>
    <n v="32"/>
    <n v="4.41"/>
    <n v="1.85"/>
    <n v="7.55"/>
    <n v="3.75"/>
    <n v="9.2899999999999991"/>
    <n v="9.7100000000000009"/>
    <n v="3"/>
    <n v="4.29"/>
    <n v="2"/>
    <n v="6.98"/>
    <n v="4.12"/>
    <n v="10"/>
    <n v="9.39"/>
    <n v="2"/>
    <n v="4.08"/>
    <n v="1.97"/>
    <n v="8.77"/>
    <n v="3.75"/>
    <n v="9.94"/>
    <n v="9.84"/>
    <n v="2"/>
    <n v="28"/>
    <n v="3.8"/>
    <n v="2"/>
    <n v="7.81"/>
    <n v="3.92"/>
    <n v="9.67"/>
    <n v="9.16"/>
    <n v="1"/>
    <n v="4.37"/>
    <n v="2.0499999999999998"/>
    <n v="6.58"/>
    <n v="3.92"/>
    <n v="8.5500000000000007"/>
    <n v="8.34"/>
    <n v="1"/>
    <n v="4.4000000000000004"/>
    <n v="2.15"/>
    <n v="7.86"/>
    <n v="3.77"/>
    <n v="9.42"/>
    <n v="8.9"/>
    <n v="1"/>
    <n v="1"/>
    <n v="6.8208000000000002"/>
    <n v="6.7469999999999999"/>
    <n v="8.3640000000000008"/>
    <n v="8.1585000000000001"/>
    <n v="8.58"/>
    <n v="8.0375999999999994"/>
    <n v="7.6"/>
    <n v="8.9585000000000008"/>
    <n v="9.4600000000000009"/>
    <n v="7.3106"/>
    <n v="8.2586999999999993"/>
    <n v="8.6728333333333296"/>
    <n v="8.0807111111111105"/>
    <n v="30.206299999999999"/>
    <n v="29.798999999999999"/>
    <n v="32.039000000000001"/>
    <n v="28.3125"/>
    <n v="28.7576"/>
    <n v="32.887500000000003"/>
    <n v="30.615200000000002"/>
    <n v="25.793600000000001"/>
    <n v="29.632200000000001"/>
    <n v="30.681433333333299"/>
    <n v="29.985866666666698"/>
    <n v="28.680333333333301"/>
    <n v="29.782544444444401"/>
    <n v="83.805000000000007"/>
    <n v="100.55249999999999"/>
    <n v="92.646900000000002"/>
    <n v="90.2059"/>
    <n v="93.9"/>
    <n v="97.809600000000003"/>
    <n v="88.577200000000005"/>
    <n v="71.307000000000002"/>
    <n v="83.837999999999994"/>
    <n v="92.334800000000001"/>
    <n v="93.971833333333294"/>
    <n v="81.240733333333296"/>
    <n v="89.182455555555606"/>
    <n v="29"/>
    <n v="29"/>
    <n v="68"/>
    <s v="AS081"/>
    <n v="43.595801999999999"/>
    <n v="-79.719547000000006"/>
    <s v="North"/>
    <n v="28107.152545464302"/>
    <n v="28.107152545464299"/>
    <s v="Urban"/>
    <n v="1.16536"/>
    <n v="40.277366666666666"/>
    <n v="45.6995"/>
    <n v="44.349966666666667"/>
    <n v="42.225633333333334"/>
    <n v="43.745866666666672"/>
    <n v="46.244900000000001"/>
    <n v="42.264133333333341"/>
    <n v="35.353033333333336"/>
    <n v="40.976733333333335"/>
    <n v="42.348570370370368"/>
  </r>
  <r>
    <x v="35"/>
    <n v="3"/>
    <n v="28"/>
    <n v="2"/>
    <x v="2"/>
    <n v="2"/>
    <s v="NA"/>
    <d v="2021-07-12T00:00:00"/>
    <d v="2021-07-21T00:00:00"/>
    <d v="2021-08-09T00:00:00"/>
    <n v="10"/>
    <n v="5"/>
    <n v="4"/>
    <n v="3.83"/>
    <n v="2.31"/>
    <n v="5.03"/>
    <n v="3.78"/>
    <n v="8.91"/>
    <n v="9.2200000000000006"/>
    <n v="1"/>
    <n v="4.1100000000000003"/>
    <n v="2.2200000000000002"/>
    <n v="5.0599999999999996"/>
    <n v="3.95"/>
    <n v="9.2200000000000006"/>
    <n v="9.41"/>
    <n v="2"/>
    <n v="3.46"/>
    <n v="2.11"/>
    <n v="4.76"/>
    <n v="3.44"/>
    <n v="9.34"/>
    <n v="9.4600000000000009"/>
    <n v="3"/>
    <n v="28"/>
    <n v="4.54"/>
    <n v="2.2200000000000002"/>
    <n v="6.07"/>
    <n v="3.72"/>
    <n v="7.86"/>
    <n v="8.83"/>
    <n v="5"/>
    <n v="4.3099999999999996"/>
    <n v="2.21"/>
    <n v="6.86"/>
    <n v="3.83"/>
    <n v="8.8800000000000008"/>
    <n v="8.86"/>
    <n v="1"/>
    <n v="4.28"/>
    <n v="2.1"/>
    <n v="6.68"/>
    <n v="4.3099999999999996"/>
    <n v="9.2100000000000009"/>
    <n v="9.2799999999999994"/>
    <n v="2"/>
    <n v="26"/>
    <n v="4.01"/>
    <n v="2.1"/>
    <n v="5.23"/>
    <n v="3.52"/>
    <n v="8.5500000000000007"/>
    <n v="8.81"/>
    <n v="3"/>
    <n v="3.24"/>
    <n v="2.14"/>
    <n v="5.91"/>
    <n v="3.18"/>
    <n v="8.7799999999999994"/>
    <n v="9.3699999999999992"/>
    <n v="4"/>
    <n v="3.32"/>
    <n v="1.97"/>
    <n v="5.0599999999999996"/>
    <n v="3.69"/>
    <n v="8.27"/>
    <n v="8.68"/>
    <n v="1"/>
    <n v="1"/>
    <n v="8.8473000000000006"/>
    <n v="9.1242000000000001"/>
    <n v="7.3006000000000002"/>
    <n v="10.078799999999999"/>
    <n v="9.5251000000000001"/>
    <n v="8.9879999999999995"/>
    <n v="8.4209999999999994"/>
    <n v="6.9336000000000002"/>
    <n v="6.5404"/>
    <n v="8.4240333333333304"/>
    <n v="9.5306333333333306"/>
    <n v="7.2983333333333302"/>
    <n v="8.4176666666666708"/>
    <n v="19.013400000000001"/>
    <n v="19.986999999999998"/>
    <n v="16.374400000000001"/>
    <n v="22.580400000000001"/>
    <n v="26.273800000000001"/>
    <n v="28.790800000000001"/>
    <n v="18.409600000000001"/>
    <n v="18.793800000000001"/>
    <n v="18.671399999999998"/>
    <n v="18.458266666666699"/>
    <n v="25.8816666666667"/>
    <n v="18.624933333333299"/>
    <n v="20.988288888888899"/>
    <n v="82.150199999999998"/>
    <n v="86.760199999999998"/>
    <n v="88.356399999999994"/>
    <n v="69.403800000000004"/>
    <n v="78.6768"/>
    <n v="85.468800000000002"/>
    <n v="75.325500000000005"/>
    <n v="82.268600000000006"/>
    <n v="71.783600000000007"/>
    <n v="85.755600000000001"/>
    <n v="77.849800000000002"/>
    <n v="76.459233333333302"/>
    <n v="80.021544444444402"/>
    <n v="22"/>
    <n v="66"/>
    <n v="72"/>
    <s v="AS085"/>
    <n v="43.578899999999997"/>
    <n v="-79.713397999999998"/>
    <s v="North"/>
    <n v="28148.0398703139"/>
    <n v="28.148039870313902"/>
    <s v="Urban"/>
    <n v="1.5591699999999999"/>
    <n v="36.670299999999997"/>
    <n v="38.623799999999996"/>
    <n v="37.343799999999995"/>
    <n v="34.021000000000001"/>
    <n v="38.158566666666665"/>
    <n v="41.082533333333338"/>
    <n v="34.052033333333334"/>
    <n v="35.998666666666672"/>
    <n v="32.331800000000001"/>
    <n v="36.475833333333327"/>
  </r>
  <r>
    <x v="35"/>
    <n v="8"/>
    <n v="34"/>
    <n v="2"/>
    <x v="3"/>
    <n v="3"/>
    <s v="NA"/>
    <d v="2021-07-12T00:00:00"/>
    <d v="2021-07-13T00:00:00"/>
    <s v="NA"/>
    <n v="0"/>
    <n v="1"/>
    <n v="2"/>
    <n v="4"/>
    <n v="2.37"/>
    <n v="7.37"/>
    <n v="4"/>
    <n v="8.76"/>
    <n v="8.74"/>
    <n v="2"/>
    <n v="3.79"/>
    <n v="2.06"/>
    <n v="7.28"/>
    <n v="3.88"/>
    <n v="7.61"/>
    <n v="7.39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9.48"/>
    <n v="7.8074000000000003"/>
    <m/>
    <m/>
    <m/>
    <m/>
    <m/>
    <m/>
    <m/>
    <n v="8.6437000000000008"/>
    <m/>
    <m/>
    <n v="8.6437000000000008"/>
    <n v="29.48"/>
    <n v="28.246400000000001"/>
    <m/>
    <m/>
    <m/>
    <m/>
    <m/>
    <m/>
    <m/>
    <n v="28.863199999999999"/>
    <m/>
    <m/>
    <n v="28.863199999999999"/>
    <n v="76.562399999999997"/>
    <n v="56.237900000000003"/>
    <m/>
    <m/>
    <m/>
    <m/>
    <m/>
    <m/>
    <m/>
    <n v="66.400149999999996"/>
    <m/>
    <m/>
    <n v="66.400149999999996"/>
    <n v="18"/>
    <n v="36"/>
    <n v="72"/>
    <s v="AS085"/>
    <n v="43.578899999999997"/>
    <n v="-79.713397999999998"/>
    <s v="North"/>
    <n v="28148.0398703139"/>
    <n v="28.148039870313902"/>
    <s v="Urban"/>
    <n v="1.5591699999999999"/>
    <n v="38.507466666666666"/>
    <n v="30.763900000000003"/>
    <m/>
    <m/>
    <m/>
    <m/>
    <m/>
    <m/>
    <m/>
    <n v="34.635683333333333"/>
  </r>
  <r>
    <x v="35"/>
    <n v="13"/>
    <n v="9"/>
    <n v="3"/>
    <x v="3"/>
    <n v="4"/>
    <s v="NA"/>
    <d v="2021-06-25T00:00:00"/>
    <d v="2021-07-09T00:00:00"/>
    <d v="2021-07-21T00:00:00"/>
    <n v="5"/>
    <n v="8"/>
    <n v="12"/>
    <n v="4.45"/>
    <n v="2.2799999999999998"/>
    <n v="7.54"/>
    <n v="3.62"/>
    <n v="8.76"/>
    <n v="8.48"/>
    <n v="2"/>
    <n v="3.93"/>
    <n v="2.02"/>
    <n v="6.73"/>
    <n v="3.83"/>
    <n v="8.7100000000000009"/>
    <n v="8.23"/>
    <n v="1"/>
    <n v="4.28"/>
    <n v="2.42"/>
    <n v="6.09"/>
    <n v="4.21"/>
    <n v="9.4700000000000006"/>
    <n v="9.16"/>
    <n v="5"/>
    <n v="10"/>
    <n v="4.1399999999999997"/>
    <n v="2.16"/>
    <n v="6.85"/>
    <n v="5.13"/>
    <n v="9.42"/>
    <n v="9.57"/>
    <n v="3"/>
    <n v="4.28"/>
    <n v="2.34"/>
    <n v="7.73"/>
    <n v="4.2699999999999996"/>
    <n v="9.31"/>
    <n v="9.17"/>
    <n v="3"/>
    <n v="3.98"/>
    <n v="2.13"/>
    <n v="7.55"/>
    <n v="3.84"/>
    <n v="8.7899999999999991"/>
    <n v="8.73"/>
    <n v="3"/>
    <n v="15"/>
    <n v="3.61"/>
    <n v="1.93"/>
    <n v="6.71"/>
    <n v="3.75"/>
    <n v="9.7899999999999991"/>
    <n v="8.9499999999999993"/>
    <n v="3"/>
    <n v="3.81"/>
    <n v="2.04"/>
    <n v="5.73"/>
    <n v="3.81"/>
    <n v="9.3699999999999992"/>
    <n v="8.6199999999999992"/>
    <n v="2"/>
    <n v="3.81"/>
    <n v="2.12"/>
    <n v="6.04"/>
    <n v="3.86"/>
    <n v="8.09"/>
    <n v="8.14"/>
    <n v="2"/>
    <n v="1"/>
    <n v="10.146000000000001"/>
    <n v="7.9386000000000001"/>
    <n v="10.3576"/>
    <n v="8.9423999999999992"/>
    <n v="10.0152"/>
    <n v="8.4773999999999994"/>
    <n v="6.9672999999999998"/>
    <n v="7.7724000000000002"/>
    <n v="8.0771999999999995"/>
    <n v="9.4807333333333297"/>
    <n v="9.1449999999999996"/>
    <n v="7.6056333333333299"/>
    <n v="8.7437888888888899"/>
    <n v="27.294799999999999"/>
    <n v="25.7759"/>
    <n v="25.6389"/>
    <n v="35.140500000000003"/>
    <n v="33.007100000000001"/>
    <n v="28.992000000000001"/>
    <n v="25.162500000000001"/>
    <n v="21.831299999999999"/>
    <n v="23.314399999999999"/>
    <n v="26.236533333333298"/>
    <n v="32.3798666666667"/>
    <n v="23.436066666666701"/>
    <n v="27.350822222222199"/>
    <n v="74.284800000000004"/>
    <n v="71.683300000000003"/>
    <n v="86.745199999999997"/>
    <n v="90.1494"/>
    <n v="85.372699999999995"/>
    <n v="76.736699999999999"/>
    <n v="87.620500000000007"/>
    <n v="80.769400000000005"/>
    <n v="65.852599999999995"/>
    <n v="77.571100000000001"/>
    <n v="84.086266666666702"/>
    <n v="78.080833333333302"/>
    <n v="79.912733333333307"/>
    <n v="10"/>
    <n v="30"/>
    <n v="77"/>
    <s v="AS090"/>
    <n v="43.589965999999997"/>
    <n v="-79.618300000000005"/>
    <s v="South"/>
    <n v="20506.9567190536"/>
    <n v="20.506956719053601"/>
    <s v="Urban"/>
    <n v="2.0308299999999999"/>
    <n v="37.241866666666667"/>
    <n v="35.132600000000004"/>
    <n v="40.913899999999998"/>
    <n v="44.744100000000003"/>
    <n v="42.798333333333325"/>
    <n v="38.0687"/>
    <n v="39.916766666666668"/>
    <n v="36.791033333333338"/>
    <n v="32.414733333333331"/>
    <n v="38.669114814814819"/>
  </r>
  <r>
    <x v="35"/>
    <n v="5"/>
    <n v="39"/>
    <n v="2"/>
    <x v="4"/>
    <n v="1"/>
    <s v="NA"/>
    <d v="2021-07-19T00:00:00"/>
    <d v="2021-07-26T00:00:00"/>
    <d v="2021-08-12T00:00:00"/>
    <n v="2"/>
    <n v="7"/>
    <n v="1"/>
    <n v="3.82"/>
    <n v="2.29"/>
    <n v="7.39"/>
    <n v="3.42"/>
    <n v="9.08"/>
    <n v="9.2200000000000006"/>
    <n v="1"/>
    <s v="NA"/>
    <s v="NA"/>
    <s v="NA"/>
    <s v="NA"/>
    <s v="NA"/>
    <s v="NA"/>
    <s v="NA"/>
    <s v="NA"/>
    <s v="NA"/>
    <s v="NA"/>
    <s v="NA"/>
    <s v="NA"/>
    <s v="NA"/>
    <s v="NA"/>
    <n v="14"/>
    <n v="4.0999999999999996"/>
    <n v="1.88"/>
    <n v="8.61"/>
    <n v="3.6"/>
    <n v="10.6"/>
    <n v="10.43"/>
    <n v="4"/>
    <n v="4.47"/>
    <n v="2.39"/>
    <n v="7.88"/>
    <n v="3.47"/>
    <n v="10.050000000000001"/>
    <n v="10.31"/>
    <n v="1"/>
    <n v="4.2699999999999996"/>
    <n v="1.97"/>
    <n v="8.42"/>
    <n v="3.38"/>
    <n v="9.75"/>
    <n v="9.76"/>
    <n v="1"/>
    <n v="17"/>
    <n v="3.01"/>
    <n v="1.91"/>
    <n v="4.2300000000000004"/>
    <n v="2.54"/>
    <n v="9.51"/>
    <n v="9.4600000000000009"/>
    <n v="1"/>
    <n v="3.57"/>
    <n v="2.2799999999999998"/>
    <n v="6.82"/>
    <n v="3.08"/>
    <n v="9.85"/>
    <n v="9.9700000000000006"/>
    <n v="1"/>
    <n v="3.09"/>
    <n v="2.08"/>
    <n v="6.66"/>
    <n v="3.02"/>
    <n v="8.42"/>
    <n v="8.89"/>
    <n v="0"/>
    <n v="1"/>
    <n v="8.7477999999999998"/>
    <m/>
    <m/>
    <n v="7.7080000000000002"/>
    <n v="10.683299999999999"/>
    <n v="8.4118999999999993"/>
    <n v="5.7491000000000003"/>
    <n v="8.1395999999999997"/>
    <n v="6.4272"/>
    <n v="8.7477999999999998"/>
    <n v="8.9344000000000001"/>
    <n v="6.7719666666666702"/>
    <n v="8.1513888888888903"/>
    <n v="25.273800000000001"/>
    <m/>
    <m/>
    <n v="30.995999999999999"/>
    <n v="27.343599999999999"/>
    <n v="28.459599999999998"/>
    <n v="10.744199999999999"/>
    <n v="21.005600000000001"/>
    <n v="20.113199999999999"/>
    <n v="25.273800000000001"/>
    <n v="28.933066666666701"/>
    <n v="17.287666666666698"/>
    <n v="23.831511111111102"/>
    <n v="83.717600000000004"/>
    <m/>
    <m/>
    <n v="110.55800000000001"/>
    <n v="103.6155"/>
    <n v="95.16"/>
    <n v="89.964600000000004"/>
    <n v="98.204499999999996"/>
    <n v="74.853800000000007"/>
    <n v="83.717600000000004"/>
    <n v="103.111166666667"/>
    <n v="87.674300000000002"/>
    <n v="91.501022222222204"/>
    <n v="19.3333333333333"/>
    <n v="58"/>
    <n v="77"/>
    <s v="AS090"/>
    <n v="43.589965999999997"/>
    <n v="-79.618300000000005"/>
    <s v="South"/>
    <n v="20506.9567190536"/>
    <n v="20.506956719053601"/>
    <s v="Urban"/>
    <n v="2.0308299999999999"/>
    <n v="39.246400000000001"/>
    <m/>
    <m/>
    <n v="49.753999999999998"/>
    <n v="47.214133333333336"/>
    <n v="44.0105"/>
    <n v="35.485966666666663"/>
    <n v="42.4499"/>
    <n v="33.798066666666671"/>
    <n v="41.708423809523815"/>
  </r>
  <r>
    <x v="35"/>
    <n v="3"/>
    <n v="35"/>
    <n v="2"/>
    <x v="4"/>
    <n v="5"/>
    <s v="NA"/>
    <d v="2021-07-16T00:00:00"/>
    <d v="2021-07-21T00:00:00"/>
    <d v="2021-08-09T00:00:00"/>
    <n v="4"/>
    <n v="3"/>
    <n v="52"/>
    <n v="4.1100000000000003"/>
    <n v="2.92"/>
    <n v="9.06"/>
    <n v="4.21"/>
    <n v="10.49"/>
    <n v="11.09"/>
    <n v="1"/>
    <n v="4.99"/>
    <n v="2.64"/>
    <n v="9.31"/>
    <n v="3.49"/>
    <n v="8.34"/>
    <n v="9.3699999999999992"/>
    <n v="0"/>
    <n v="5.96"/>
    <n v="2.41"/>
    <n v="8.5399999999999991"/>
    <n v="4.1399999999999997"/>
    <n v="11.88"/>
    <n v="11.63"/>
    <n v="4"/>
    <n v="36"/>
    <n v="6.09"/>
    <n v="2.4900000000000002"/>
    <n v="9.01"/>
    <n v="3.98"/>
    <n v="8"/>
    <n v="8.18"/>
    <n v="0"/>
    <n v="4.47"/>
    <n v="2.62"/>
    <n v="8.85"/>
    <n v="4.0599999999999996"/>
    <n v="11.88"/>
    <n v="11.85"/>
    <n v="0"/>
    <n v="6.02"/>
    <n v="2.2999999999999998"/>
    <n v="8.3800000000000008"/>
    <n v="3.57"/>
    <n v="9.51"/>
    <n v="8.6999999999999993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2.001200000000001"/>
    <n v="13.1736"/>
    <n v="14.3636"/>
    <n v="15.164099999999999"/>
    <n v="11.711399999999999"/>
    <n v="13.846"/>
    <m/>
    <m/>
    <m/>
    <n v="13.1794666666667"/>
    <n v="13.573833333333299"/>
    <m/>
    <n v="13.37665"/>
    <n v="38.142600000000002"/>
    <n v="32.491900000000001"/>
    <n v="35.355600000000003"/>
    <n v="35.8598"/>
    <n v="35.930999999999997"/>
    <n v="29.916599999999999"/>
    <m/>
    <m/>
    <m/>
    <n v="35.330033333333297"/>
    <n v="33.902466666666697"/>
    <m/>
    <n v="34.616250000000001"/>
    <n v="116.33410000000001"/>
    <n v="78.145799999999994"/>
    <n v="138.1644"/>
    <n v="65.44"/>
    <n v="140.77799999999999"/>
    <n v="82.736999999999995"/>
    <m/>
    <m/>
    <m/>
    <n v="110.88143333333301"/>
    <n v="96.3183333333333"/>
    <m/>
    <n v="103.599883333333"/>
    <n v="27.6666666666667"/>
    <n v="83"/>
    <n v="77"/>
    <s v="AS090"/>
    <n v="43.589965999999997"/>
    <n v="-79.618300000000005"/>
    <s v="South"/>
    <n v="20506.9567190536"/>
    <n v="20.506956719053601"/>
    <s v="Urban"/>
    <n v="2.0308299999999999"/>
    <n v="55.492633333333337"/>
    <n v="41.27043333333333"/>
    <n v="62.627866666666669"/>
    <n v="38.821300000000001"/>
    <n v="62.806799999999988"/>
    <n v="42.166533333333327"/>
    <m/>
    <m/>
    <m/>
    <n v="50.530927777777784"/>
  </r>
  <r>
    <x v="36"/>
    <n v="20"/>
    <n v="32"/>
    <n v="4"/>
    <x v="0"/>
    <n v="2"/>
    <s v="NA"/>
    <d v="2021-07-23T00:00:00"/>
    <d v="2021-07-26T00:00:00"/>
    <d v="2021-08-16T00:00:00"/>
    <n v="5"/>
    <n v="2"/>
    <n v="21"/>
    <n v="3.87"/>
    <n v="2.2200000000000002"/>
    <n v="8.2200000000000006"/>
    <n v="3.98"/>
    <n v="7.8"/>
    <n v="7.8"/>
    <n v="0"/>
    <n v="3.85"/>
    <n v="2.36"/>
    <n v="7.41"/>
    <n v="4.3600000000000003"/>
    <n v="7.49"/>
    <n v="7.4"/>
    <n v="0"/>
    <n v="3.52"/>
    <n v="2.36"/>
    <n v="9"/>
    <n v="4.04"/>
    <n v="8.15"/>
    <n v="8.0299999999999994"/>
    <n v="1"/>
    <n v="19"/>
    <n v="3.85"/>
    <n v="2.17"/>
    <n v="7.8"/>
    <n v="3.71"/>
    <n v="7.71"/>
    <n v="7.75"/>
    <n v="2"/>
    <n v="3.37"/>
    <n v="2.06"/>
    <n v="7.55"/>
    <n v="4.18"/>
    <n v="7.31"/>
    <n v="7.47"/>
    <n v="0"/>
    <n v="3.22"/>
    <n v="2.15"/>
    <n v="6.7"/>
    <n v="3.77"/>
    <n v="7.34"/>
    <n v="7.19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8.5914000000000001"/>
    <n v="9.0860000000000003"/>
    <n v="8.3071999999999999"/>
    <n v="8.3544999999999998"/>
    <n v="6.9421999999999997"/>
    <n v="6.923"/>
    <m/>
    <m/>
    <m/>
    <n v="8.6615333333333293"/>
    <n v="7.4065666666666701"/>
    <m/>
    <n v="8.0340500000000006"/>
    <n v="32.715600000000002"/>
    <n v="32.307600000000001"/>
    <n v="36.36"/>
    <n v="28.937999999999999"/>
    <n v="31.559000000000001"/>
    <n v="25.259"/>
    <m/>
    <m/>
    <m/>
    <n v="33.794400000000003"/>
    <n v="28.585333333333299"/>
    <m/>
    <n v="31.189866666666699"/>
    <n v="60.84"/>
    <n v="55.426000000000002"/>
    <n v="65.444500000000005"/>
    <n v="59.752499999999998"/>
    <n v="54.605699999999999"/>
    <n v="52.7746"/>
    <m/>
    <m/>
    <m/>
    <n v="60.570166666666701"/>
    <n v="55.710933333333301"/>
    <m/>
    <n v="58.140549999999998"/>
    <n v="10.6666666666667"/>
    <n v="32"/>
    <n v="77"/>
    <s v="AS090"/>
    <n v="43.589965999999997"/>
    <n v="-79.618300000000005"/>
    <s v="South"/>
    <n v="20506.9567190536"/>
    <n v="20.506956719053601"/>
    <s v="Urban"/>
    <n v="2.0308299999999999"/>
    <n v="34.048999999999999"/>
    <n v="32.273200000000003"/>
    <n v="36.703900000000004"/>
    <n v="32.348333333333329"/>
    <n v="31.035633333333333"/>
    <n v="28.318866666666668"/>
    <m/>
    <m/>
    <m/>
    <n v="32.454822222222226"/>
  </r>
  <r>
    <x v="36"/>
    <n v="2"/>
    <n v="45"/>
    <n v="2"/>
    <x v="4"/>
    <n v="2"/>
    <s v="3rd flower too eaten"/>
    <d v="2021-07-26T00:00:00"/>
    <d v="2021-07-26T00:00:00"/>
    <s v="NA"/>
    <n v="0"/>
    <n v="1"/>
    <n v="8"/>
    <n v="4.91"/>
    <n v="2.12"/>
    <n v="6.57"/>
    <n v="3.75"/>
    <n v="6.41"/>
    <n v="6.54"/>
    <n v="0"/>
    <n v="4.0999999999999996"/>
    <n v="1.87"/>
    <n v="4.8499999999999996"/>
    <n v="2.95"/>
    <n v="5.55"/>
    <n v="5.27"/>
    <n v="0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"/>
    <n v="10.4092"/>
    <n v="7.6669999999999998"/>
    <m/>
    <m/>
    <m/>
    <m/>
    <m/>
    <m/>
    <m/>
    <n v="9.0381"/>
    <m/>
    <m/>
    <n v="9.0381"/>
    <n v="24.637499999999999"/>
    <n v="14.307499999999999"/>
    <m/>
    <m/>
    <m/>
    <m/>
    <m/>
    <m/>
    <m/>
    <n v="19.4725"/>
    <m/>
    <m/>
    <n v="19.4725"/>
    <n v="41.921399999999998"/>
    <n v="29.2485"/>
    <m/>
    <m/>
    <m/>
    <m/>
    <m/>
    <m/>
    <m/>
    <n v="35.584949999999999"/>
    <m/>
    <m/>
    <n v="35.584949999999999"/>
    <n v="2"/>
    <n v="2"/>
    <n v="77"/>
    <s v="AS090"/>
    <n v="43.589965999999997"/>
    <n v="-79.618300000000005"/>
    <s v="South"/>
    <n v="20506.9567190536"/>
    <n v="20.506956719053601"/>
    <s v="Urban"/>
    <n v="2.0308299999999999"/>
    <n v="25.65603333333333"/>
    <n v="17.074333333333332"/>
    <m/>
    <m/>
    <m/>
    <m/>
    <m/>
    <m/>
    <m/>
    <n v="21.365183333333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opulation, Family">
  <location ref="EP5:ER116" firstHeaderRow="0" firstDataRow="1" firstDataCol="1"/>
  <pivotFields count="139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</pivotFields>
  <rowFields count="2">
    <field x="0"/>
    <field x="4"/>
  </rowFields>
  <rowItems count="11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3"/>
    </i>
    <i>
      <x v="2"/>
    </i>
    <i r="1">
      <x v="2"/>
    </i>
    <i>
      <x v="3"/>
    </i>
    <i r="1">
      <x/>
    </i>
    <i r="1">
      <x v="4"/>
    </i>
    <i>
      <x v="4"/>
    </i>
    <i r="1">
      <x v="4"/>
    </i>
    <i>
      <x v="5"/>
    </i>
    <i r="1">
      <x v="3"/>
    </i>
    <i r="1">
      <x v="4"/>
    </i>
    <i>
      <x v="6"/>
    </i>
    <i r="1">
      <x v="2"/>
    </i>
    <i>
      <x v="7"/>
    </i>
    <i r="1">
      <x/>
    </i>
    <i>
      <x v="8"/>
    </i>
    <i r="1">
      <x v="1"/>
    </i>
    <i r="1">
      <x v="4"/>
    </i>
    <i>
      <x v="9"/>
    </i>
    <i r="1">
      <x v="1"/>
    </i>
    <i r="1">
      <x v="4"/>
    </i>
    <i>
      <x v="10"/>
    </i>
    <i r="1">
      <x v="2"/>
    </i>
    <i r="1">
      <x v="4"/>
    </i>
    <i>
      <x v="11"/>
    </i>
    <i r="1">
      <x v="2"/>
    </i>
    <i>
      <x v="12"/>
    </i>
    <i r="1">
      <x/>
    </i>
    <i>
      <x v="13"/>
    </i>
    <i r="1">
      <x/>
    </i>
    <i r="1">
      <x v="1"/>
    </i>
    <i>
      <x v="14"/>
    </i>
    <i r="1">
      <x/>
    </i>
    <i r="1">
      <x v="4"/>
    </i>
    <i>
      <x v="15"/>
    </i>
    <i r="1">
      <x v="4"/>
    </i>
    <i>
      <x v="16"/>
    </i>
    <i r="1">
      <x/>
    </i>
    <i r="1">
      <x v="1"/>
    </i>
    <i r="1">
      <x v="3"/>
    </i>
    <i>
      <x v="17"/>
    </i>
    <i r="1">
      <x/>
    </i>
    <i>
      <x v="18"/>
    </i>
    <i r="1">
      <x v="4"/>
    </i>
    <i>
      <x v="19"/>
    </i>
    <i r="1">
      <x v="3"/>
    </i>
    <i>
      <x v="20"/>
    </i>
    <i r="1">
      <x/>
    </i>
    <i>
      <x v="21"/>
    </i>
    <i r="1">
      <x/>
    </i>
    <i>
      <x v="22"/>
    </i>
    <i r="1">
      <x v="1"/>
    </i>
    <i r="1">
      <x v="2"/>
    </i>
    <i r="1">
      <x v="4"/>
    </i>
    <i>
      <x v="23"/>
    </i>
    <i r="1">
      <x v="1"/>
    </i>
    <i r="1">
      <x v="3"/>
    </i>
    <i r="1">
      <x v="4"/>
    </i>
    <i>
      <x v="24"/>
    </i>
    <i r="1">
      <x v="1"/>
    </i>
    <i r="1">
      <x v="4"/>
    </i>
    <i>
      <x v="25"/>
    </i>
    <i r="1">
      <x v="2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>
      <x v="28"/>
    </i>
    <i r="1">
      <x/>
    </i>
    <i r="1">
      <x v="4"/>
    </i>
    <i>
      <x v="29"/>
    </i>
    <i r="1">
      <x v="3"/>
    </i>
    <i>
      <x v="30"/>
    </i>
    <i r="1">
      <x/>
    </i>
    <i r="1">
      <x v="3"/>
    </i>
    <i>
      <x v="31"/>
    </i>
    <i r="1">
      <x v="3"/>
    </i>
    <i>
      <x v="32"/>
    </i>
    <i r="1">
      <x/>
    </i>
    <i r="1">
      <x v="2"/>
    </i>
    <i r="1">
      <x v="4"/>
    </i>
    <i>
      <x v="33"/>
    </i>
    <i r="1">
      <x/>
    </i>
    <i r="1">
      <x v="4"/>
    </i>
    <i>
      <x v="34"/>
    </i>
    <i r="1">
      <x/>
    </i>
    <i r="1">
      <x v="2"/>
    </i>
    <i>
      <x v="35"/>
    </i>
    <i r="1">
      <x v="1"/>
    </i>
    <i r="1">
      <x v="2"/>
    </i>
    <i r="1">
      <x v="3"/>
    </i>
    <i r="1">
      <x v="4"/>
    </i>
    <i>
      <x v="36"/>
    </i>
    <i r="1">
      <x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Replicates" fld="5" subtotal="count" baseField="0" baseItem="0"/>
    <dataField name="StdDev of Overall_mean" fld="138" subtotal="stdDev" baseField="0" baseItem="0" numFmtId="2"/>
  </dataFields>
  <formats count="43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0" count="1" selected="0">
            <x v="0"/>
          </reference>
          <reference field="4" count="0"/>
        </references>
      </pivotArea>
    </format>
    <format dxfId="36">
      <pivotArea dataOnly="0" labelOnly="1" fieldPosition="0">
        <references count="2">
          <reference field="0" count="1" selected="0">
            <x v="1"/>
          </reference>
          <reference field="4" count="3">
            <x v="0"/>
            <x v="1"/>
            <x v="3"/>
          </reference>
        </references>
      </pivotArea>
    </format>
    <format dxfId="35">
      <pivotArea dataOnly="0" labelOnly="1" fieldPosition="0">
        <references count="2">
          <reference field="0" count="1" selected="0">
            <x v="2"/>
          </reference>
          <reference field="4" count="1">
            <x v="2"/>
          </reference>
        </references>
      </pivotArea>
    </format>
    <format dxfId="34">
      <pivotArea dataOnly="0" labelOnly="1" fieldPosition="0">
        <references count="2">
          <reference field="0" count="1" selected="0">
            <x v="3"/>
          </reference>
          <reference field="4" count="2">
            <x v="0"/>
            <x v="4"/>
          </reference>
        </references>
      </pivotArea>
    </format>
    <format dxfId="33">
      <pivotArea dataOnly="0" labelOnly="1" fieldPosition="0">
        <references count="2">
          <reference field="0" count="1" selected="0">
            <x v="4"/>
          </reference>
          <reference field="4" count="1">
            <x v="4"/>
          </reference>
        </references>
      </pivotArea>
    </format>
    <format dxfId="32">
      <pivotArea dataOnly="0" labelOnly="1" fieldPosition="0">
        <references count="2">
          <reference field="0" count="1" selected="0">
            <x v="5"/>
          </reference>
          <reference field="4" count="2">
            <x v="3"/>
            <x v="4"/>
          </reference>
        </references>
      </pivotArea>
    </format>
    <format dxfId="31">
      <pivotArea dataOnly="0" labelOnly="1" fieldPosition="0">
        <references count="2">
          <reference field="0" count="1" selected="0">
            <x v="6"/>
          </reference>
          <reference field="4" count="1">
            <x v="2"/>
          </reference>
        </references>
      </pivotArea>
    </format>
    <format dxfId="30">
      <pivotArea dataOnly="0" labelOnly="1" fieldPosition="0">
        <references count="2">
          <reference field="0" count="1" selected="0">
            <x v="7"/>
          </reference>
          <reference field="4" count="1">
            <x v="0"/>
          </reference>
        </references>
      </pivotArea>
    </format>
    <format dxfId="29">
      <pivotArea dataOnly="0" labelOnly="1" fieldPosition="0">
        <references count="2">
          <reference field="0" count="1" selected="0">
            <x v="8"/>
          </reference>
          <reference field="4" count="2">
            <x v="1"/>
            <x v="4"/>
          </reference>
        </references>
      </pivotArea>
    </format>
    <format dxfId="28">
      <pivotArea dataOnly="0" labelOnly="1" fieldPosition="0">
        <references count="2">
          <reference field="0" count="1" selected="0">
            <x v="9"/>
          </reference>
          <reference field="4" count="2">
            <x v="1"/>
            <x v="4"/>
          </reference>
        </references>
      </pivotArea>
    </format>
    <format dxfId="27">
      <pivotArea dataOnly="0" labelOnly="1" fieldPosition="0">
        <references count="2">
          <reference field="0" count="1" selected="0">
            <x v="10"/>
          </reference>
          <reference field="4" count="2">
            <x v="2"/>
            <x v="4"/>
          </reference>
        </references>
      </pivotArea>
    </format>
    <format dxfId="26">
      <pivotArea dataOnly="0" labelOnly="1" fieldPosition="0">
        <references count="2">
          <reference field="0" count="1" selected="0">
            <x v="11"/>
          </reference>
          <reference field="4" count="1">
            <x v="2"/>
          </reference>
        </references>
      </pivotArea>
    </format>
    <format dxfId="25">
      <pivotArea dataOnly="0" labelOnly="1" fieldPosition="0">
        <references count="2">
          <reference field="0" count="1" selected="0">
            <x v="12"/>
          </reference>
          <reference field="4" count="1">
            <x v="0"/>
          </reference>
        </references>
      </pivotArea>
    </format>
    <format dxfId="24">
      <pivotArea dataOnly="0" labelOnly="1" fieldPosition="0">
        <references count="2">
          <reference field="0" count="1" selected="0">
            <x v="13"/>
          </reference>
          <reference field="4" count="2">
            <x v="0"/>
            <x v="1"/>
          </reference>
        </references>
      </pivotArea>
    </format>
    <format dxfId="23">
      <pivotArea dataOnly="0" labelOnly="1" fieldPosition="0">
        <references count="2">
          <reference field="0" count="1" selected="0">
            <x v="14"/>
          </reference>
          <reference field="4" count="2">
            <x v="0"/>
            <x v="4"/>
          </reference>
        </references>
      </pivotArea>
    </format>
    <format dxfId="22">
      <pivotArea dataOnly="0" labelOnly="1" fieldPosition="0">
        <references count="2">
          <reference field="0" count="1" selected="0">
            <x v="15"/>
          </reference>
          <reference field="4" count="1">
            <x v="4"/>
          </reference>
        </references>
      </pivotArea>
    </format>
    <format dxfId="21">
      <pivotArea dataOnly="0" labelOnly="1" fieldPosition="0">
        <references count="2">
          <reference field="0" count="1" selected="0">
            <x v="16"/>
          </reference>
          <reference field="4" count="3">
            <x v="0"/>
            <x v="1"/>
            <x v="3"/>
          </reference>
        </references>
      </pivotArea>
    </format>
    <format dxfId="20">
      <pivotArea dataOnly="0" labelOnly="1" fieldPosition="0">
        <references count="2">
          <reference field="0" count="1" selected="0">
            <x v="17"/>
          </reference>
          <reference field="4" count="1">
            <x v="0"/>
          </reference>
        </references>
      </pivotArea>
    </format>
    <format dxfId="19">
      <pivotArea dataOnly="0" labelOnly="1" fieldPosition="0">
        <references count="2">
          <reference field="0" count="1" selected="0">
            <x v="18"/>
          </reference>
          <reference field="4" count="1">
            <x v="4"/>
          </reference>
        </references>
      </pivotArea>
    </format>
    <format dxfId="18">
      <pivotArea dataOnly="0" labelOnly="1" fieldPosition="0">
        <references count="2">
          <reference field="0" count="1" selected="0">
            <x v="19"/>
          </reference>
          <reference field="4" count="1">
            <x v="3"/>
          </reference>
        </references>
      </pivotArea>
    </format>
    <format dxfId="17">
      <pivotArea dataOnly="0" labelOnly="1" fieldPosition="0">
        <references count="2">
          <reference field="0" count="1" selected="0">
            <x v="20"/>
          </reference>
          <reference field="4" count="1">
            <x v="0"/>
          </reference>
        </references>
      </pivotArea>
    </format>
    <format dxfId="16">
      <pivotArea dataOnly="0" labelOnly="1" fieldPosition="0">
        <references count="2">
          <reference field="0" count="1" selected="0">
            <x v="21"/>
          </reference>
          <reference field="4" count="1">
            <x v="0"/>
          </reference>
        </references>
      </pivotArea>
    </format>
    <format dxfId="15">
      <pivotArea dataOnly="0" labelOnly="1" fieldPosition="0">
        <references count="2">
          <reference field="0" count="1" selected="0">
            <x v="22"/>
          </reference>
          <reference field="4" count="3">
            <x v="1"/>
            <x v="2"/>
            <x v="4"/>
          </reference>
        </references>
      </pivotArea>
    </format>
    <format dxfId="14">
      <pivotArea dataOnly="0" labelOnly="1" fieldPosition="0">
        <references count="2">
          <reference field="0" count="1" selected="0">
            <x v="23"/>
          </reference>
          <reference field="4" count="3">
            <x v="1"/>
            <x v="3"/>
            <x v="4"/>
          </reference>
        </references>
      </pivotArea>
    </format>
    <format dxfId="13">
      <pivotArea dataOnly="0" labelOnly="1" fieldPosition="0">
        <references count="2">
          <reference field="0" count="1" selected="0">
            <x v="24"/>
          </reference>
          <reference field="4" count="2">
            <x v="1"/>
            <x v="4"/>
          </reference>
        </references>
      </pivotArea>
    </format>
    <format dxfId="12">
      <pivotArea dataOnly="0" labelOnly="1" fieldPosition="0">
        <references count="2">
          <reference field="0" count="1" selected="0">
            <x v="25"/>
          </reference>
          <reference field="4" count="2">
            <x v="2"/>
            <x v="4"/>
          </reference>
        </references>
      </pivotArea>
    </format>
    <format dxfId="11">
      <pivotArea dataOnly="0" labelOnly="1" fieldPosition="0">
        <references count="2">
          <reference field="0" count="1" selected="0">
            <x v="26"/>
          </reference>
          <reference field="4" count="0"/>
        </references>
      </pivotArea>
    </format>
    <format dxfId="10">
      <pivotArea dataOnly="0" labelOnly="1" fieldPosition="0">
        <references count="2">
          <reference field="0" count="1" selected="0">
            <x v="27"/>
          </reference>
          <reference field="4" count="2">
            <x v="0"/>
            <x v="1"/>
          </reference>
        </references>
      </pivotArea>
    </format>
    <format dxfId="9">
      <pivotArea dataOnly="0" labelOnly="1" fieldPosition="0">
        <references count="2">
          <reference field="0" count="1" selected="0">
            <x v="28"/>
          </reference>
          <reference field="4" count="2">
            <x v="0"/>
            <x v="4"/>
          </reference>
        </references>
      </pivotArea>
    </format>
    <format dxfId="8">
      <pivotArea dataOnly="0" labelOnly="1" fieldPosition="0">
        <references count="2">
          <reference field="0" count="1" selected="0">
            <x v="29"/>
          </reference>
          <reference field="4" count="1">
            <x v="3"/>
          </reference>
        </references>
      </pivotArea>
    </format>
    <format dxfId="7">
      <pivotArea dataOnly="0" labelOnly="1" fieldPosition="0">
        <references count="2">
          <reference field="0" count="1" selected="0">
            <x v="30"/>
          </reference>
          <reference field="4" count="2">
            <x v="0"/>
            <x v="3"/>
          </reference>
        </references>
      </pivotArea>
    </format>
    <format dxfId="6">
      <pivotArea dataOnly="0" labelOnly="1" fieldPosition="0">
        <references count="2">
          <reference field="0" count="1" selected="0">
            <x v="31"/>
          </reference>
          <reference field="4" count="1">
            <x v="3"/>
          </reference>
        </references>
      </pivotArea>
    </format>
    <format dxfId="5">
      <pivotArea dataOnly="0" labelOnly="1" fieldPosition="0">
        <references count="2">
          <reference field="0" count="1" selected="0">
            <x v="32"/>
          </reference>
          <reference field="4" count="3">
            <x v="0"/>
            <x v="2"/>
            <x v="4"/>
          </reference>
        </references>
      </pivotArea>
    </format>
    <format dxfId="4">
      <pivotArea dataOnly="0" labelOnly="1" fieldPosition="0">
        <references count="2">
          <reference field="0" count="1" selected="0">
            <x v="33"/>
          </reference>
          <reference field="4" count="2">
            <x v="0"/>
            <x v="4"/>
          </reference>
        </references>
      </pivotArea>
    </format>
    <format dxfId="3">
      <pivotArea dataOnly="0" labelOnly="1" fieldPosition="0">
        <references count="2">
          <reference field="0" count="1" selected="0">
            <x v="34"/>
          </reference>
          <reference field="4" count="2">
            <x v="0"/>
            <x v="2"/>
          </reference>
        </references>
      </pivotArea>
    </format>
    <format dxfId="2">
      <pivotArea dataOnly="0" labelOnly="1" fieldPosition="0">
        <references count="2">
          <reference field="0" count="1" selected="0">
            <x v="35"/>
          </reference>
          <reference field="4" count="4">
            <x v="1"/>
            <x v="2"/>
            <x v="3"/>
            <x v="4"/>
          </reference>
        </references>
      </pivotArea>
    </format>
    <format dxfId="1">
      <pivotArea dataOnly="0" labelOnly="1" fieldPosition="0">
        <references count="2">
          <reference field="0" count="1" selected="0">
            <x v="36"/>
          </reference>
          <reference field="4" count="2">
            <x v="0"/>
            <x v="4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116"/>
  <sheetViews>
    <sheetView tabSelected="1" topLeftCell="B1" workbookViewId="0">
      <pane xSplit="4" topLeftCell="F1" activePane="topRight" state="frozen"/>
      <selection activeCell="B1" sqref="B1"/>
      <selection pane="topRight" activeCell="EJ4" sqref="EJ4"/>
    </sheetView>
  </sheetViews>
  <sheetFormatPr defaultRowHeight="15.6" x14ac:dyDescent="0.3"/>
  <cols>
    <col min="1" max="1" width="8.21875" style="1" hidden="1" customWidth="1"/>
    <col min="2" max="2" width="11.21875" style="1" bestFit="1" customWidth="1"/>
    <col min="3" max="3" width="4.6640625" style="1" hidden="1" customWidth="1"/>
    <col min="4" max="4" width="7.21875" style="1" hidden="1" customWidth="1"/>
    <col min="5" max="5" width="5.44140625" style="1" hidden="1" customWidth="1"/>
    <col min="6" max="6" width="7" style="1" bestFit="1" customWidth="1"/>
    <col min="7" max="7" width="10.6640625" style="1" customWidth="1"/>
    <col min="8" max="8" width="75.109375" style="1" hidden="1" customWidth="1"/>
    <col min="9" max="9" width="22.88671875" style="1" hidden="1" customWidth="1"/>
    <col min="10" max="10" width="25.21875" style="1" hidden="1" customWidth="1"/>
    <col min="11" max="11" width="19.21875" style="1" hidden="1" customWidth="1"/>
    <col min="12" max="12" width="4.88671875" style="1" hidden="1" customWidth="1"/>
    <col min="13" max="13" width="9.109375" style="1" hidden="1" customWidth="1"/>
    <col min="14" max="14" width="14.88671875" style="1" hidden="1" customWidth="1"/>
    <col min="15" max="15" width="11.33203125" style="1" hidden="1" customWidth="1"/>
    <col min="16" max="16" width="12.21875" style="1" hidden="1" customWidth="1"/>
    <col min="17" max="17" width="12.77734375" style="1" hidden="1" customWidth="1"/>
    <col min="18" max="18" width="13.77734375" style="1" hidden="1" customWidth="1"/>
    <col min="19" max="19" width="12.44140625" style="1" hidden="1" customWidth="1"/>
    <col min="20" max="20" width="13.44140625" style="1" hidden="1" customWidth="1"/>
    <col min="21" max="21" width="12.21875" style="1" hidden="1" customWidth="1"/>
    <col min="22" max="22" width="11.33203125" style="1" hidden="1" customWidth="1"/>
    <col min="23" max="23" width="12.21875" style="1" hidden="1" customWidth="1"/>
    <col min="24" max="24" width="12.77734375" style="1" hidden="1" customWidth="1"/>
    <col min="25" max="25" width="13.77734375" style="1" hidden="1" customWidth="1"/>
    <col min="26" max="26" width="12.44140625" style="1" hidden="1" customWidth="1"/>
    <col min="27" max="27" width="13.44140625" style="1" hidden="1" customWidth="1"/>
    <col min="28" max="28" width="12.21875" style="1" hidden="1" customWidth="1"/>
    <col min="29" max="29" width="11.33203125" style="1" hidden="1" customWidth="1"/>
    <col min="30" max="30" width="12.21875" style="1" hidden="1" customWidth="1"/>
    <col min="31" max="31" width="12.77734375" style="1" hidden="1" customWidth="1"/>
    <col min="32" max="32" width="13.77734375" style="1" hidden="1" customWidth="1"/>
    <col min="33" max="33" width="12.44140625" style="1" hidden="1" customWidth="1"/>
    <col min="34" max="34" width="13.44140625" style="1" hidden="1" customWidth="1"/>
    <col min="35" max="35" width="12.21875" style="1" hidden="1" customWidth="1"/>
    <col min="36" max="36" width="14.88671875" style="1" hidden="1" customWidth="1"/>
    <col min="37" max="37" width="11.33203125" style="1" hidden="1" customWidth="1"/>
    <col min="38" max="38" width="12.21875" style="1" hidden="1" customWidth="1"/>
    <col min="39" max="39" width="12.77734375" style="1" hidden="1" customWidth="1"/>
    <col min="40" max="40" width="13.77734375" style="1" hidden="1" customWidth="1"/>
    <col min="41" max="41" width="12.44140625" style="1" hidden="1" customWidth="1"/>
    <col min="42" max="42" width="13.44140625" style="1" hidden="1" customWidth="1"/>
    <col min="43" max="43" width="12.21875" style="1" hidden="1" customWidth="1"/>
    <col min="44" max="44" width="11.33203125" style="1" hidden="1" customWidth="1"/>
    <col min="45" max="45" width="12.21875" style="1" hidden="1" customWidth="1"/>
    <col min="46" max="46" width="12.77734375" style="1" hidden="1" customWidth="1"/>
    <col min="47" max="47" width="13.77734375" style="1" hidden="1" customWidth="1"/>
    <col min="48" max="48" width="12.44140625" style="1" hidden="1" customWidth="1"/>
    <col min="49" max="49" width="13.44140625" style="1" hidden="1" customWidth="1"/>
    <col min="50" max="50" width="12.21875" style="1" hidden="1" customWidth="1"/>
    <col min="51" max="51" width="11.33203125" style="1" hidden="1" customWidth="1"/>
    <col min="52" max="52" width="12.21875" style="1" hidden="1" customWidth="1"/>
    <col min="53" max="53" width="12.77734375" style="1" hidden="1" customWidth="1"/>
    <col min="54" max="54" width="13.77734375" style="1" hidden="1" customWidth="1"/>
    <col min="55" max="55" width="12.44140625" style="1" hidden="1" customWidth="1"/>
    <col min="56" max="56" width="13.44140625" style="1" hidden="1" customWidth="1"/>
    <col min="57" max="57" width="12.21875" style="1" hidden="1" customWidth="1"/>
    <col min="58" max="58" width="14.88671875" style="1" hidden="1" customWidth="1"/>
    <col min="59" max="59" width="11.33203125" style="1" hidden="1" customWidth="1"/>
    <col min="60" max="60" width="12.21875" style="1" hidden="1" customWidth="1"/>
    <col min="61" max="61" width="12.77734375" style="1" hidden="1" customWidth="1"/>
    <col min="62" max="62" width="13.77734375" style="1" hidden="1" customWidth="1"/>
    <col min="63" max="63" width="12.44140625" style="1" hidden="1" customWidth="1"/>
    <col min="64" max="64" width="13.44140625" style="1" hidden="1" customWidth="1"/>
    <col min="65" max="65" width="12.21875" style="1" hidden="1" customWidth="1"/>
    <col min="66" max="66" width="11.33203125" style="1" hidden="1" customWidth="1"/>
    <col min="67" max="67" width="12.21875" style="1" hidden="1" customWidth="1"/>
    <col min="68" max="68" width="12.77734375" style="1" hidden="1" customWidth="1"/>
    <col min="69" max="69" width="13.77734375" style="1" hidden="1" customWidth="1"/>
    <col min="70" max="70" width="12.44140625" style="1" hidden="1" customWidth="1"/>
    <col min="71" max="71" width="13.44140625" style="1" hidden="1" customWidth="1"/>
    <col min="72" max="72" width="12.21875" style="1" hidden="1" customWidth="1"/>
    <col min="73" max="73" width="11.33203125" style="1" hidden="1" customWidth="1"/>
    <col min="74" max="74" width="12.21875" style="1" hidden="1" customWidth="1"/>
    <col min="75" max="75" width="12.77734375" style="1" hidden="1" customWidth="1"/>
    <col min="76" max="76" width="13.77734375" style="1" hidden="1" customWidth="1"/>
    <col min="77" max="77" width="12.44140625" style="1" hidden="1" customWidth="1"/>
    <col min="78" max="78" width="13.44140625" style="1" hidden="1" customWidth="1"/>
    <col min="79" max="79" width="12.21875" style="1" hidden="1" customWidth="1"/>
    <col min="80" max="80" width="12.5546875" style="1" hidden="1" customWidth="1"/>
    <col min="81" max="89" width="9.44140625" style="1" hidden="1" customWidth="1"/>
    <col min="90" max="93" width="12" style="1" hidden="1" customWidth="1"/>
    <col min="94" max="102" width="10.88671875" style="1" hidden="1" customWidth="1"/>
    <col min="103" max="105" width="12" style="1" hidden="1" customWidth="1"/>
    <col min="106" max="106" width="12.44140625" style="1" hidden="1" customWidth="1"/>
    <col min="107" max="115" width="10.5546875" style="1" hidden="1" customWidth="1"/>
    <col min="116" max="118" width="12" style="1" hidden="1" customWidth="1"/>
    <col min="119" max="119" width="12.109375" style="1" hidden="1" customWidth="1"/>
    <col min="120" max="120" width="17.77734375" style="1" hidden="1" customWidth="1"/>
    <col min="121" max="121" width="17" style="1" hidden="1" customWidth="1"/>
    <col min="122" max="122" width="3" style="1" hidden="1" customWidth="1"/>
    <col min="123" max="123" width="8.33203125" style="1" hidden="1" customWidth="1"/>
    <col min="124" max="124" width="10" style="1" hidden="1" customWidth="1"/>
    <col min="125" max="125" width="10.6640625" style="1" hidden="1" customWidth="1"/>
    <col min="126" max="126" width="10.77734375" style="1" hidden="1" customWidth="1"/>
    <col min="127" max="128" width="12" style="1" hidden="1" customWidth="1"/>
    <col min="129" max="129" width="7.77734375" style="1" hidden="1" customWidth="1"/>
    <col min="130" max="130" width="10.6640625" style="1" hidden="1" customWidth="1"/>
    <col min="131" max="131" width="11.109375" style="3" bestFit="1" customWidth="1"/>
    <col min="132" max="132" width="11.109375" style="4" bestFit="1" customWidth="1"/>
    <col min="133" max="133" width="11.109375" style="5" bestFit="1" customWidth="1"/>
    <col min="134" max="134" width="11.109375" style="3" bestFit="1" customWidth="1"/>
    <col min="135" max="135" width="11.109375" style="4" bestFit="1" customWidth="1"/>
    <col min="136" max="136" width="11.109375" style="5" bestFit="1" customWidth="1"/>
    <col min="137" max="137" width="11.109375" style="3" bestFit="1" customWidth="1"/>
    <col min="138" max="138" width="11.109375" style="4" bestFit="1" customWidth="1"/>
    <col min="139" max="139" width="11.109375" style="5" bestFit="1" customWidth="1"/>
    <col min="140" max="140" width="14" style="2" bestFit="1" customWidth="1"/>
    <col min="141" max="141" width="11.44140625" style="6" customWidth="1"/>
    <col min="142" max="142" width="12.5546875" style="6" customWidth="1"/>
    <col min="143" max="143" width="13.109375" style="6" customWidth="1"/>
    <col min="144" max="144" width="14.77734375" style="2" customWidth="1"/>
    <col min="145" max="145" width="15.21875" style="1" customWidth="1"/>
    <col min="146" max="146" width="20.88671875" style="1" bestFit="1" customWidth="1"/>
    <col min="147" max="147" width="10.44140625" style="1" bestFit="1" customWidth="1"/>
    <col min="148" max="148" width="23.88671875" style="1" bestFit="1" customWidth="1"/>
    <col min="149" max="149" width="20.44140625" style="1" bestFit="1" customWidth="1"/>
    <col min="150" max="150" width="12" style="1" bestFit="1" customWidth="1"/>
    <col min="151" max="151" width="7" style="1" bestFit="1" customWidth="1"/>
    <col min="152" max="159" width="12" style="1" bestFit="1" customWidth="1"/>
    <col min="160" max="160" width="8" style="1" bestFit="1" customWidth="1"/>
    <col min="161" max="161" width="12" style="1" bestFit="1" customWidth="1"/>
    <col min="162" max="162" width="8" style="1" bestFit="1" customWidth="1"/>
    <col min="163" max="166" width="12" style="1" bestFit="1" customWidth="1"/>
    <col min="167" max="167" width="8" style="1" bestFit="1" customWidth="1"/>
    <col min="168" max="170" width="12" style="1" bestFit="1" customWidth="1"/>
    <col min="171" max="171" width="8" style="1" bestFit="1" customWidth="1"/>
    <col min="172" max="179" width="12" style="1" bestFit="1" customWidth="1"/>
    <col min="180" max="180" width="8" style="1" bestFit="1" customWidth="1"/>
    <col min="181" max="185" width="12" style="1" bestFit="1" customWidth="1"/>
    <col min="186" max="187" width="8" style="1" bestFit="1" customWidth="1"/>
    <col min="188" max="189" width="12" style="1" bestFit="1" customWidth="1"/>
    <col min="190" max="190" width="11" style="1" bestFit="1" customWidth="1"/>
    <col min="191" max="192" width="12" style="1" bestFit="1" customWidth="1"/>
    <col min="193" max="194" width="11" style="1" bestFit="1" customWidth="1"/>
    <col min="195" max="195" width="10" style="1" bestFit="1" customWidth="1"/>
    <col min="196" max="197" width="12" style="1" bestFit="1" customWidth="1"/>
    <col min="198" max="198" width="8" style="1" bestFit="1" customWidth="1"/>
    <col min="199" max="200" width="12" style="1" bestFit="1" customWidth="1"/>
    <col min="201" max="201" width="11" style="1" bestFit="1" customWidth="1"/>
    <col min="202" max="203" width="12" style="1" bestFit="1" customWidth="1"/>
    <col min="204" max="204" width="8" style="1" bestFit="1" customWidth="1"/>
    <col min="205" max="205" width="12" style="1" bestFit="1" customWidth="1"/>
    <col min="206" max="206" width="7" style="1" bestFit="1" customWidth="1"/>
    <col min="207" max="210" width="12" style="1" bestFit="1" customWidth="1"/>
    <col min="211" max="211" width="8" style="1" bestFit="1" customWidth="1"/>
    <col min="212" max="212" width="12" style="1" bestFit="1" customWidth="1"/>
    <col min="213" max="213" width="11" style="1" bestFit="1" customWidth="1"/>
    <col min="214" max="233" width="12" style="1" bestFit="1" customWidth="1"/>
    <col min="234" max="234" width="8" style="1" bestFit="1" customWidth="1"/>
    <col min="235" max="237" width="12" style="1" bestFit="1" customWidth="1"/>
    <col min="238" max="238" width="3.5546875" style="1" bestFit="1" customWidth="1"/>
    <col min="239" max="239" width="7" style="1" bestFit="1" customWidth="1"/>
    <col min="240" max="240" width="10.77734375" style="1" bestFit="1" customWidth="1"/>
    <col min="241" max="241" width="12" style="1" bestFit="1" customWidth="1"/>
    <col min="242" max="242" width="9" style="1" bestFit="1" customWidth="1"/>
    <col min="243" max="254" width="12" style="1" bestFit="1" customWidth="1"/>
    <col min="255" max="255" width="8" style="1" bestFit="1" customWidth="1"/>
    <col min="256" max="256" width="12" style="1" bestFit="1" customWidth="1"/>
    <col min="257" max="257" width="8" style="1" bestFit="1" customWidth="1"/>
    <col min="258" max="261" width="12" style="1" bestFit="1" customWidth="1"/>
    <col min="262" max="262" width="8" style="1" bestFit="1" customWidth="1"/>
    <col min="263" max="265" width="12" style="1" bestFit="1" customWidth="1"/>
    <col min="266" max="266" width="8" style="1" bestFit="1" customWidth="1"/>
    <col min="267" max="274" width="12" style="1" bestFit="1" customWidth="1"/>
    <col min="275" max="275" width="8" style="1" bestFit="1" customWidth="1"/>
    <col min="276" max="280" width="12" style="1" bestFit="1" customWidth="1"/>
    <col min="281" max="282" width="8" style="1" bestFit="1" customWidth="1"/>
    <col min="283" max="284" width="12" style="1" bestFit="1" customWidth="1"/>
    <col min="285" max="285" width="11" style="1" bestFit="1" customWidth="1"/>
    <col min="286" max="287" width="12" style="1" bestFit="1" customWidth="1"/>
    <col min="288" max="289" width="11" style="1" bestFit="1" customWidth="1"/>
    <col min="290" max="290" width="10" style="1" bestFit="1" customWidth="1"/>
    <col min="291" max="292" width="12" style="1" bestFit="1" customWidth="1"/>
    <col min="293" max="293" width="8" style="1" bestFit="1" customWidth="1"/>
    <col min="294" max="295" width="12" style="1" bestFit="1" customWidth="1"/>
    <col min="296" max="296" width="11" style="1" bestFit="1" customWidth="1"/>
    <col min="297" max="298" width="12" style="1" bestFit="1" customWidth="1"/>
    <col min="299" max="299" width="8" style="1" bestFit="1" customWidth="1"/>
    <col min="300" max="300" width="12" style="1" bestFit="1" customWidth="1"/>
    <col min="301" max="301" width="7" style="1" bestFit="1" customWidth="1"/>
    <col min="302" max="305" width="12" style="1" bestFit="1" customWidth="1"/>
    <col min="306" max="306" width="8" style="1" bestFit="1" customWidth="1"/>
    <col min="307" max="307" width="12" style="1" bestFit="1" customWidth="1"/>
    <col min="308" max="308" width="11" style="1" bestFit="1" customWidth="1"/>
    <col min="309" max="328" width="12" style="1" bestFit="1" customWidth="1"/>
    <col min="329" max="329" width="8" style="1" bestFit="1" customWidth="1"/>
    <col min="330" max="332" width="12" style="1" bestFit="1" customWidth="1"/>
    <col min="333" max="333" width="4" style="1" bestFit="1" customWidth="1"/>
    <col min="334" max="334" width="7" style="1" bestFit="1" customWidth="1"/>
    <col min="335" max="335" width="20" style="1" bestFit="1" customWidth="1"/>
    <col min="336" max="336" width="21.6640625" style="1" bestFit="1" customWidth="1"/>
    <col min="337" max="428" width="16.77734375" style="1" bestFit="1" customWidth="1"/>
    <col min="429" max="429" width="17.77734375" style="1" bestFit="1" customWidth="1"/>
    <col min="430" max="430" width="20" style="1" bestFit="1" customWidth="1"/>
    <col min="431" max="431" width="21.6640625" style="1" bestFit="1" customWidth="1"/>
    <col min="432" max="16384" width="8.88671875" style="1"/>
  </cols>
  <sheetData>
    <row r="1" spans="1:150" ht="47.4" x14ac:dyDescent="0.35">
      <c r="EA1" s="28" t="s">
        <v>230</v>
      </c>
      <c r="EB1" s="29"/>
      <c r="EC1" s="30"/>
      <c r="ED1" s="28" t="s">
        <v>231</v>
      </c>
      <c r="EE1" s="29"/>
      <c r="EF1" s="30"/>
      <c r="EG1" s="28" t="s">
        <v>232</v>
      </c>
      <c r="EH1" s="29"/>
      <c r="EI1" s="30"/>
      <c r="EJ1" s="31" t="s">
        <v>119</v>
      </c>
      <c r="EK1" s="33" t="s">
        <v>235</v>
      </c>
      <c r="EL1" s="33" t="s">
        <v>238</v>
      </c>
      <c r="EM1" s="33" t="s">
        <v>234</v>
      </c>
      <c r="EN1" s="22" t="s">
        <v>236</v>
      </c>
      <c r="EO1" s="23" t="s">
        <v>237</v>
      </c>
    </row>
    <row r="2" spans="1:150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120</v>
      </c>
      <c r="DQ2" s="1" t="s">
        <v>121</v>
      </c>
      <c r="DR2" s="1" t="s">
        <v>122</v>
      </c>
      <c r="DS2" s="1" t="s">
        <v>123</v>
      </c>
      <c r="DT2" s="1" t="s">
        <v>124</v>
      </c>
      <c r="DU2" s="1" t="s">
        <v>125</v>
      </c>
      <c r="DV2" s="1" t="s">
        <v>126</v>
      </c>
      <c r="DW2" s="1" t="s">
        <v>127</v>
      </c>
      <c r="DX2" s="1" t="s">
        <v>128</v>
      </c>
      <c r="DY2" s="1" t="s">
        <v>129</v>
      </c>
      <c r="DZ2" s="1" t="s">
        <v>130</v>
      </c>
      <c r="EA2" s="19" t="s">
        <v>221</v>
      </c>
      <c r="EB2" s="20" t="s">
        <v>222</v>
      </c>
      <c r="EC2" s="21" t="s">
        <v>223</v>
      </c>
      <c r="ED2" s="19" t="s">
        <v>224</v>
      </c>
      <c r="EE2" s="20" t="s">
        <v>225</v>
      </c>
      <c r="EF2" s="21" t="s">
        <v>226</v>
      </c>
      <c r="EG2" s="19" t="s">
        <v>227</v>
      </c>
      <c r="EH2" s="20" t="s">
        <v>228</v>
      </c>
      <c r="EI2" s="21" t="s">
        <v>229</v>
      </c>
      <c r="EJ2" s="32"/>
      <c r="EK2" s="34"/>
      <c r="EL2" s="34"/>
      <c r="EM2" s="34"/>
      <c r="EN2" s="7">
        <f>STDEV(EJ3:EJ95)</f>
        <v>5.8619379559700331</v>
      </c>
      <c r="EO2" s="7">
        <f>VAR(EJ3:EJ95)</f>
        <v>34.362316599642128</v>
      </c>
    </row>
    <row r="3" spans="1:150" x14ac:dyDescent="0.3">
      <c r="A3" s="1" t="s">
        <v>131</v>
      </c>
      <c r="B3" s="1">
        <v>1</v>
      </c>
      <c r="C3" s="1">
        <v>7</v>
      </c>
      <c r="D3" s="1">
        <v>37</v>
      </c>
      <c r="E3" s="1">
        <v>2</v>
      </c>
      <c r="F3" s="1">
        <v>1</v>
      </c>
      <c r="G3" s="1">
        <v>1</v>
      </c>
      <c r="H3" s="1" t="s">
        <v>132</v>
      </c>
      <c r="I3" s="8">
        <v>44389</v>
      </c>
      <c r="J3" s="8">
        <v>44403</v>
      </c>
      <c r="K3" s="8">
        <v>44420</v>
      </c>
      <c r="L3" s="1">
        <v>5</v>
      </c>
      <c r="M3" s="1">
        <v>6</v>
      </c>
      <c r="N3" s="1">
        <v>26</v>
      </c>
      <c r="O3" s="1">
        <v>4.0999999999999996</v>
      </c>
      <c r="P3" s="1">
        <v>2.36</v>
      </c>
      <c r="Q3" s="1">
        <v>7.07</v>
      </c>
      <c r="R3" s="1">
        <v>3.84</v>
      </c>
      <c r="S3" s="1">
        <v>8.73</v>
      </c>
      <c r="T3" s="1">
        <v>8.7200000000000006</v>
      </c>
      <c r="U3" s="1">
        <v>0</v>
      </c>
      <c r="V3" s="1">
        <v>3.4</v>
      </c>
      <c r="W3" s="1">
        <v>2.16</v>
      </c>
      <c r="X3" s="1">
        <v>6.9</v>
      </c>
      <c r="Y3" s="1">
        <v>3.77</v>
      </c>
      <c r="Z3" s="1">
        <v>8.09</v>
      </c>
      <c r="AA3" s="1">
        <v>8.33</v>
      </c>
      <c r="AB3" s="1">
        <v>1</v>
      </c>
      <c r="AC3" s="1">
        <v>3.39</v>
      </c>
      <c r="AD3" s="1">
        <v>2.23</v>
      </c>
      <c r="AE3" s="1">
        <v>7.92</v>
      </c>
      <c r="AF3" s="1">
        <v>4.18</v>
      </c>
      <c r="AG3" s="1">
        <v>8.42</v>
      </c>
      <c r="AH3" s="1">
        <v>8.77</v>
      </c>
      <c r="AI3" s="1">
        <v>0</v>
      </c>
      <c r="AJ3" s="1">
        <v>39</v>
      </c>
      <c r="AK3" s="1">
        <v>4.07</v>
      </c>
      <c r="AL3" s="1">
        <v>2.4900000000000002</v>
      </c>
      <c r="AM3" s="1">
        <v>6.5</v>
      </c>
      <c r="AN3" s="1">
        <v>4.24</v>
      </c>
      <c r="AO3" s="1">
        <v>8.48</v>
      </c>
      <c r="AP3" s="1">
        <v>8.69</v>
      </c>
      <c r="AQ3" s="1">
        <v>5</v>
      </c>
      <c r="AR3" s="1">
        <v>3.86</v>
      </c>
      <c r="AS3" s="1">
        <v>2.38</v>
      </c>
      <c r="AT3" s="1">
        <v>8.14</v>
      </c>
      <c r="AU3" s="1">
        <v>3.92</v>
      </c>
      <c r="AV3" s="1">
        <v>8.7899999999999991</v>
      </c>
      <c r="AW3" s="1">
        <v>8.6</v>
      </c>
      <c r="AX3" s="1">
        <v>3</v>
      </c>
      <c r="AY3" s="1">
        <v>3.78</v>
      </c>
      <c r="AZ3" s="1">
        <v>2.2400000000000002</v>
      </c>
      <c r="BA3" s="1">
        <v>5.41</v>
      </c>
      <c r="BB3" s="1">
        <v>4.1500000000000004</v>
      </c>
      <c r="BC3" s="1">
        <v>8.09</v>
      </c>
      <c r="BD3" s="1">
        <v>8.0299999999999994</v>
      </c>
      <c r="BE3" s="1">
        <v>4</v>
      </c>
      <c r="BF3" s="1">
        <v>36</v>
      </c>
      <c r="BG3" s="1">
        <v>2.91</v>
      </c>
      <c r="BH3" s="1">
        <v>2.0499999999999998</v>
      </c>
      <c r="BI3" s="1">
        <v>6.41</v>
      </c>
      <c r="BJ3" s="1">
        <v>3.68</v>
      </c>
      <c r="BK3" s="1">
        <v>8.42</v>
      </c>
      <c r="BL3" s="1">
        <v>8.1199999999999992</v>
      </c>
      <c r="BM3" s="1">
        <v>0</v>
      </c>
      <c r="BN3" s="1">
        <v>3.88</v>
      </c>
      <c r="BO3" s="1">
        <v>2.11</v>
      </c>
      <c r="BP3" s="1">
        <v>6.3</v>
      </c>
      <c r="BQ3" s="1">
        <v>3.54</v>
      </c>
      <c r="BR3" s="1">
        <v>9.0299999999999994</v>
      </c>
      <c r="BS3" s="1">
        <v>9.2200000000000006</v>
      </c>
      <c r="BT3" s="1">
        <v>0</v>
      </c>
      <c r="BU3" s="1">
        <v>3.81</v>
      </c>
      <c r="BV3" s="1">
        <v>2.41</v>
      </c>
      <c r="BW3" s="1">
        <v>7.23</v>
      </c>
      <c r="BX3" s="1">
        <v>4.0999999999999996</v>
      </c>
      <c r="BY3" s="1">
        <v>8.15</v>
      </c>
      <c r="BZ3" s="1">
        <v>8.92</v>
      </c>
      <c r="CA3" s="1">
        <v>0</v>
      </c>
      <c r="CB3" s="1">
        <v>1</v>
      </c>
      <c r="CC3" s="1">
        <v>9.6760000000000002</v>
      </c>
      <c r="CD3" s="1">
        <v>7.3440000000000003</v>
      </c>
      <c r="CE3" s="1">
        <v>7.5597000000000003</v>
      </c>
      <c r="CF3" s="1">
        <v>10.1343</v>
      </c>
      <c r="CG3" s="1">
        <v>9.1867999999999999</v>
      </c>
      <c r="CH3" s="1">
        <v>8.4672000000000001</v>
      </c>
      <c r="CI3" s="1">
        <v>5.9654999999999996</v>
      </c>
      <c r="CJ3" s="1">
        <v>8.1867999999999999</v>
      </c>
      <c r="CK3" s="1">
        <v>9.1821000000000002</v>
      </c>
      <c r="CL3" s="1">
        <v>8.19323333333333</v>
      </c>
      <c r="CM3" s="1">
        <v>9.2627666666666695</v>
      </c>
      <c r="CN3" s="1">
        <v>7.7781333333333302</v>
      </c>
      <c r="CO3" s="1">
        <v>8.4113777777777798</v>
      </c>
      <c r="CP3" s="1">
        <v>27.148800000000001</v>
      </c>
      <c r="CQ3" s="1">
        <v>26.013000000000002</v>
      </c>
      <c r="CR3" s="1">
        <v>33.105600000000003</v>
      </c>
      <c r="CS3" s="1">
        <v>27.56</v>
      </c>
      <c r="CT3" s="1">
        <v>31.908799999999999</v>
      </c>
      <c r="CU3" s="1">
        <v>22.451499999999999</v>
      </c>
      <c r="CV3" s="1">
        <v>23.588799999999999</v>
      </c>
      <c r="CW3" s="1">
        <v>22.302</v>
      </c>
      <c r="CX3" s="1">
        <v>29.643000000000001</v>
      </c>
      <c r="CY3" s="1">
        <v>28.755800000000001</v>
      </c>
      <c r="CZ3" s="1">
        <v>27.3067666666667</v>
      </c>
      <c r="DA3" s="1">
        <v>25.1779333333333</v>
      </c>
      <c r="DB3" s="1">
        <v>27.080166666666699</v>
      </c>
      <c r="DC3" s="1">
        <v>76.125600000000006</v>
      </c>
      <c r="DD3" s="1">
        <v>67.389700000000005</v>
      </c>
      <c r="DE3" s="1">
        <v>73.843400000000003</v>
      </c>
      <c r="DF3" s="1">
        <v>73.691199999999995</v>
      </c>
      <c r="DG3" s="1">
        <v>75.593999999999994</v>
      </c>
      <c r="DH3" s="1">
        <v>64.962699999999998</v>
      </c>
      <c r="DI3" s="1">
        <v>68.370400000000004</v>
      </c>
      <c r="DJ3" s="1">
        <v>83.256600000000006</v>
      </c>
      <c r="DK3" s="1">
        <v>72.697999999999993</v>
      </c>
      <c r="DL3" s="1">
        <v>72.4529</v>
      </c>
      <c r="DM3" s="1">
        <v>71.415966666666705</v>
      </c>
      <c r="DN3" s="1">
        <v>74.775000000000006</v>
      </c>
      <c r="DO3" s="1">
        <v>72.881288888888903</v>
      </c>
      <c r="DP3" s="1">
        <v>33.6666666666667</v>
      </c>
      <c r="DQ3" s="1">
        <v>101</v>
      </c>
      <c r="DR3" s="1">
        <v>1</v>
      </c>
      <c r="DS3" s="1" t="s">
        <v>133</v>
      </c>
      <c r="DT3" s="1">
        <v>43.550556</v>
      </c>
      <c r="DU3" s="1">
        <v>-79.662999999999997</v>
      </c>
      <c r="DV3" s="1" t="s">
        <v>134</v>
      </c>
      <c r="DW3" s="1">
        <v>25607.211785104701</v>
      </c>
      <c r="DX3" s="1">
        <v>25.607211785104699</v>
      </c>
      <c r="DY3" s="1" t="s">
        <v>135</v>
      </c>
      <c r="DZ3" s="1">
        <v>-1.17377</v>
      </c>
      <c r="EA3" s="9">
        <f>AVERAGE(CC3,CP3,DC3)</f>
        <v>37.650133333333336</v>
      </c>
      <c r="EB3" s="10">
        <f t="shared" ref="EB3:EI3" si="0">AVERAGE(CD3,CQ3,DD3)</f>
        <v>33.582233333333335</v>
      </c>
      <c r="EC3" s="11">
        <f t="shared" si="0"/>
        <v>38.169566666666668</v>
      </c>
      <c r="ED3" s="9">
        <f t="shared" si="0"/>
        <v>37.128499999999995</v>
      </c>
      <c r="EE3" s="10">
        <f t="shared" si="0"/>
        <v>38.896533333333331</v>
      </c>
      <c r="EF3" s="11">
        <f t="shared" si="0"/>
        <v>31.960466666666665</v>
      </c>
      <c r="EG3" s="9">
        <f t="shared" si="0"/>
        <v>32.64156666666667</v>
      </c>
      <c r="EH3" s="10">
        <f t="shared" si="0"/>
        <v>37.915133333333337</v>
      </c>
      <c r="EI3" s="11">
        <f t="shared" si="0"/>
        <v>37.174366666666664</v>
      </c>
      <c r="EJ3" s="12">
        <f>AVERAGE(EA3:EI3)</f>
        <v>36.124277777777785</v>
      </c>
      <c r="EK3" s="13">
        <f>STDEVA(DZ3:EI3)</f>
        <v>12.053001821067138</v>
      </c>
      <c r="EL3" s="13">
        <f>VAR(DZ3:EI3)</f>
        <v>145.27485289864774</v>
      </c>
      <c r="EM3" s="24">
        <f>COUNT(EA3:EI3)</f>
        <v>9</v>
      </c>
      <c r="EN3" s="12"/>
    </row>
    <row r="4" spans="1:150" x14ac:dyDescent="0.3">
      <c r="A4" s="1" t="s">
        <v>131</v>
      </c>
      <c r="B4" s="1">
        <v>1</v>
      </c>
      <c r="C4" s="1">
        <v>4</v>
      </c>
      <c r="D4" s="1">
        <v>8</v>
      </c>
      <c r="E4" s="1">
        <v>1</v>
      </c>
      <c r="F4" s="1">
        <v>2</v>
      </c>
      <c r="G4" s="1">
        <v>2</v>
      </c>
      <c r="H4" s="1" t="s">
        <v>132</v>
      </c>
      <c r="I4" s="8">
        <v>44417</v>
      </c>
      <c r="J4" s="8">
        <v>44417</v>
      </c>
      <c r="K4" s="8">
        <v>44438</v>
      </c>
      <c r="L4" s="1">
        <v>4</v>
      </c>
      <c r="M4" s="1">
        <v>2</v>
      </c>
      <c r="N4" s="1">
        <v>32</v>
      </c>
      <c r="O4" s="1">
        <v>4.5199999999999996</v>
      </c>
      <c r="P4" s="1">
        <v>2.15</v>
      </c>
      <c r="Q4" s="1">
        <v>7.92</v>
      </c>
      <c r="R4" s="1">
        <v>4.32</v>
      </c>
      <c r="S4" s="1">
        <v>8.6</v>
      </c>
      <c r="T4" s="1">
        <v>8.57</v>
      </c>
      <c r="U4" s="1">
        <v>0</v>
      </c>
      <c r="V4" s="1">
        <v>4.2</v>
      </c>
      <c r="W4" s="1">
        <v>2.2000000000000002</v>
      </c>
      <c r="X4" s="1">
        <v>8.86</v>
      </c>
      <c r="Y4" s="1">
        <v>4.45</v>
      </c>
      <c r="Z4" s="1">
        <v>10.07</v>
      </c>
      <c r="AA4" s="1">
        <v>10.09</v>
      </c>
      <c r="AB4" s="1">
        <v>3</v>
      </c>
      <c r="AC4" s="1">
        <v>3.72</v>
      </c>
      <c r="AD4" s="1">
        <v>2.06</v>
      </c>
      <c r="AE4" s="1">
        <v>8.49</v>
      </c>
      <c r="AF4" s="1">
        <v>3.98</v>
      </c>
      <c r="AG4" s="1">
        <v>9.89</v>
      </c>
      <c r="AH4" s="1">
        <v>9.8000000000000007</v>
      </c>
      <c r="AI4" s="1">
        <v>2</v>
      </c>
      <c r="AJ4" s="1">
        <v>30</v>
      </c>
      <c r="AK4" s="1">
        <v>5.59</v>
      </c>
      <c r="AL4" s="1">
        <v>2.1800000000000002</v>
      </c>
      <c r="AM4" s="1">
        <v>8.07</v>
      </c>
      <c r="AN4" s="1">
        <v>3.99</v>
      </c>
      <c r="AO4" s="1">
        <v>9.52</v>
      </c>
      <c r="AP4" s="1">
        <v>9.65</v>
      </c>
      <c r="AQ4" s="1">
        <v>4</v>
      </c>
      <c r="AR4" s="1">
        <v>3.76</v>
      </c>
      <c r="AS4" s="1">
        <v>1.91</v>
      </c>
      <c r="AT4" s="1">
        <v>9.48</v>
      </c>
      <c r="AU4" s="1">
        <v>4.13</v>
      </c>
      <c r="AV4" s="1">
        <v>9.81</v>
      </c>
      <c r="AW4" s="1">
        <v>9.74</v>
      </c>
      <c r="AX4" s="1">
        <v>3</v>
      </c>
      <c r="AY4" s="1">
        <v>3.63</v>
      </c>
      <c r="AZ4" s="1">
        <v>2.06</v>
      </c>
      <c r="BA4" s="1">
        <v>8.39</v>
      </c>
      <c r="BB4" s="1">
        <v>3.75</v>
      </c>
      <c r="BC4" s="1">
        <v>9.51</v>
      </c>
      <c r="BD4" s="1">
        <v>9.52</v>
      </c>
      <c r="BE4" s="1">
        <v>4</v>
      </c>
      <c r="BF4" s="1" t="s">
        <v>132</v>
      </c>
      <c r="BG4" s="1" t="s">
        <v>132</v>
      </c>
      <c r="BH4" s="1" t="s">
        <v>132</v>
      </c>
      <c r="BI4" s="1" t="s">
        <v>132</v>
      </c>
      <c r="BJ4" s="1" t="s">
        <v>132</v>
      </c>
      <c r="BK4" s="1" t="s">
        <v>132</v>
      </c>
      <c r="BL4" s="1" t="s">
        <v>132</v>
      </c>
      <c r="BM4" s="1" t="s">
        <v>132</v>
      </c>
      <c r="BN4" s="1" t="s">
        <v>132</v>
      </c>
      <c r="BO4" s="1" t="s">
        <v>132</v>
      </c>
      <c r="BP4" s="1" t="s">
        <v>132</v>
      </c>
      <c r="BQ4" s="1" t="s">
        <v>132</v>
      </c>
      <c r="BR4" s="1" t="s">
        <v>132</v>
      </c>
      <c r="BS4" s="1" t="s">
        <v>132</v>
      </c>
      <c r="BT4" s="1" t="s">
        <v>132</v>
      </c>
      <c r="BU4" s="1" t="s">
        <v>132</v>
      </c>
      <c r="BV4" s="1" t="s">
        <v>132</v>
      </c>
      <c r="BW4" s="1" t="s">
        <v>132</v>
      </c>
      <c r="BX4" s="1" t="s">
        <v>132</v>
      </c>
      <c r="BY4" s="1" t="s">
        <v>132</v>
      </c>
      <c r="BZ4" s="1" t="s">
        <v>132</v>
      </c>
      <c r="CA4" s="1" t="s">
        <v>132</v>
      </c>
      <c r="CB4" s="1">
        <v>1</v>
      </c>
      <c r="CC4" s="1">
        <v>9.718</v>
      </c>
      <c r="CD4" s="1">
        <v>9.24</v>
      </c>
      <c r="CE4" s="1">
        <v>7.6631999999999998</v>
      </c>
      <c r="CF4" s="1">
        <v>12.186199999999999</v>
      </c>
      <c r="CG4" s="1">
        <v>7.1816000000000004</v>
      </c>
      <c r="CH4" s="1">
        <v>7.4778000000000002</v>
      </c>
      <c r="CL4" s="1">
        <v>8.8737333333333304</v>
      </c>
      <c r="CM4" s="1">
        <v>8.9485333333333301</v>
      </c>
      <c r="CO4" s="1">
        <v>8.9111333333333302</v>
      </c>
      <c r="CP4" s="1">
        <v>34.214399999999998</v>
      </c>
      <c r="CQ4" s="1">
        <v>39.427</v>
      </c>
      <c r="CR4" s="1">
        <v>33.790199999999999</v>
      </c>
      <c r="CS4" s="1">
        <v>32.199300000000001</v>
      </c>
      <c r="CT4" s="1">
        <v>39.1524</v>
      </c>
      <c r="CU4" s="1">
        <v>31.462499999999999</v>
      </c>
      <c r="CY4" s="1">
        <v>35.810533333333296</v>
      </c>
      <c r="CZ4" s="1">
        <v>34.2714</v>
      </c>
      <c r="DB4" s="1">
        <v>35.040966666666698</v>
      </c>
      <c r="DC4" s="1">
        <v>73.701999999999998</v>
      </c>
      <c r="DD4" s="1">
        <v>101.6063</v>
      </c>
      <c r="DE4" s="1">
        <v>96.921999999999997</v>
      </c>
      <c r="DF4" s="1">
        <v>91.867999999999995</v>
      </c>
      <c r="DG4" s="1">
        <v>95.549400000000006</v>
      </c>
      <c r="DH4" s="1">
        <v>90.535200000000003</v>
      </c>
      <c r="DL4" s="1">
        <v>90.7434333333333</v>
      </c>
      <c r="DM4" s="1">
        <v>92.650866666666701</v>
      </c>
      <c r="DO4" s="1">
        <v>91.697149999999993</v>
      </c>
      <c r="DP4" s="1">
        <v>16</v>
      </c>
      <c r="DQ4" s="1">
        <v>48</v>
      </c>
      <c r="DR4" s="1">
        <v>1</v>
      </c>
      <c r="DS4" s="1" t="s">
        <v>133</v>
      </c>
      <c r="DT4" s="1">
        <v>43.550556</v>
      </c>
      <c r="DU4" s="1">
        <v>-79.662999999999997</v>
      </c>
      <c r="DV4" s="1" t="s">
        <v>134</v>
      </c>
      <c r="DW4" s="1">
        <v>25607.211785104701</v>
      </c>
      <c r="DX4" s="1">
        <v>25.607211785104699</v>
      </c>
      <c r="DY4" s="1" t="s">
        <v>135</v>
      </c>
      <c r="DZ4" s="1">
        <v>-1.17377</v>
      </c>
      <c r="EA4" s="9">
        <f t="shared" ref="EA4:EA67" si="1">AVERAGE(CC4,CP4,DC4)</f>
        <v>39.211466666666666</v>
      </c>
      <c r="EB4" s="10">
        <f t="shared" ref="EB4:EB67" si="2">AVERAGE(CD4,CQ4,DD4)</f>
        <v>50.091100000000004</v>
      </c>
      <c r="EC4" s="11">
        <f t="shared" ref="EC4:EC67" si="3">AVERAGE(CE4,CR4,DE4)</f>
        <v>46.125133333333338</v>
      </c>
      <c r="ED4" s="9">
        <f t="shared" ref="ED4:ED67" si="4">AVERAGE(CF4,CS4,DF4)</f>
        <v>45.417833333333334</v>
      </c>
      <c r="EE4" s="10">
        <f t="shared" ref="EE4:EE67" si="5">AVERAGE(CG4,CT4,DG4)</f>
        <v>47.294466666666665</v>
      </c>
      <c r="EF4" s="11">
        <f t="shared" ref="EF4:EF67" si="6">AVERAGE(CH4,CU4,DH4)</f>
        <v>43.158500000000004</v>
      </c>
      <c r="EG4" s="9"/>
      <c r="EH4" s="10"/>
      <c r="EI4" s="11"/>
      <c r="EJ4" s="12">
        <f>AVERAGE(EA4:EI4)</f>
        <v>45.216416666666667</v>
      </c>
      <c r="EK4" s="13">
        <f t="shared" ref="EK4:EK67" si="7">STDEVA(DZ4:EI4)</f>
        <v>17.859896403456183</v>
      </c>
      <c r="EL4" s="13">
        <f t="shared" ref="EL4:EL67" si="8">VAR(DZ4:EI4)</f>
        <v>318.97589954218711</v>
      </c>
      <c r="EM4" s="24">
        <f t="shared" ref="EM4:EM67" si="9">COUNT(EA4:EI4)</f>
        <v>6</v>
      </c>
      <c r="EN4" s="12"/>
    </row>
    <row r="5" spans="1:150" x14ac:dyDescent="0.3">
      <c r="A5" s="1" t="s">
        <v>131</v>
      </c>
      <c r="B5" s="1">
        <v>1</v>
      </c>
      <c r="C5" s="1">
        <v>4</v>
      </c>
      <c r="D5" s="1">
        <v>43</v>
      </c>
      <c r="E5" s="1">
        <v>2</v>
      </c>
      <c r="F5" s="1">
        <v>3</v>
      </c>
      <c r="G5" s="1">
        <v>5</v>
      </c>
      <c r="H5" s="1" t="s">
        <v>132</v>
      </c>
      <c r="I5" s="8">
        <v>44411</v>
      </c>
      <c r="J5" s="8">
        <v>44417</v>
      </c>
      <c r="K5" s="1" t="s">
        <v>132</v>
      </c>
      <c r="L5" s="1">
        <v>0</v>
      </c>
      <c r="M5" s="1">
        <v>4</v>
      </c>
      <c r="N5" s="1">
        <v>20</v>
      </c>
      <c r="O5" s="1">
        <v>3.43</v>
      </c>
      <c r="P5" s="1">
        <v>2.11</v>
      </c>
      <c r="Q5" s="1">
        <v>6.79</v>
      </c>
      <c r="R5" s="1">
        <v>4.16</v>
      </c>
      <c r="S5" s="1">
        <v>8.35</v>
      </c>
      <c r="T5" s="1">
        <v>8.1300000000000008</v>
      </c>
      <c r="U5" s="1">
        <v>0</v>
      </c>
      <c r="V5" s="1">
        <v>3.58</v>
      </c>
      <c r="W5" s="1">
        <v>2.19</v>
      </c>
      <c r="X5" s="1">
        <v>9.09</v>
      </c>
      <c r="Y5" s="1">
        <v>4.21</v>
      </c>
      <c r="Z5" s="1">
        <v>9.06</v>
      </c>
      <c r="AA5" s="1">
        <v>9.01</v>
      </c>
      <c r="AB5" s="1">
        <v>0</v>
      </c>
      <c r="AC5" s="1">
        <v>3.74</v>
      </c>
      <c r="AD5" s="1">
        <v>2.04</v>
      </c>
      <c r="AE5" s="1">
        <v>8.1300000000000008</v>
      </c>
      <c r="AF5" s="1">
        <v>3.87</v>
      </c>
      <c r="AG5" s="1">
        <v>8.77</v>
      </c>
      <c r="AH5" s="1">
        <v>8.6999999999999993</v>
      </c>
      <c r="AI5" s="1">
        <v>0</v>
      </c>
      <c r="AJ5" s="1">
        <v>17</v>
      </c>
      <c r="AK5" s="1">
        <v>3.8</v>
      </c>
      <c r="AL5" s="1">
        <v>2.15</v>
      </c>
      <c r="AM5" s="1">
        <v>7.25</v>
      </c>
      <c r="AN5" s="1">
        <v>4.43</v>
      </c>
      <c r="AO5" s="1">
        <v>8.2100000000000009</v>
      </c>
      <c r="AP5" s="1">
        <v>8.33</v>
      </c>
      <c r="AQ5" s="1">
        <v>0</v>
      </c>
      <c r="AR5" s="1">
        <v>4.3600000000000003</v>
      </c>
      <c r="AS5" s="1">
        <v>2.17</v>
      </c>
      <c r="AT5" s="1">
        <v>8.36</v>
      </c>
      <c r="AU5" s="1">
        <v>4.3499999999999996</v>
      </c>
      <c r="AV5" s="1">
        <v>9.64</v>
      </c>
      <c r="AW5" s="1">
        <v>9.75</v>
      </c>
      <c r="AX5" s="1">
        <v>2</v>
      </c>
      <c r="AY5" s="1">
        <v>4.1900000000000004</v>
      </c>
      <c r="AZ5" s="1">
        <v>1.94</v>
      </c>
      <c r="BA5" s="1">
        <v>7.93</v>
      </c>
      <c r="BB5" s="1">
        <v>4</v>
      </c>
      <c r="BC5" s="1">
        <v>8.81</v>
      </c>
      <c r="BD5" s="1">
        <v>8.7100000000000009</v>
      </c>
      <c r="BE5" s="1">
        <v>1</v>
      </c>
      <c r="BF5" s="1">
        <v>23</v>
      </c>
      <c r="BG5" s="1">
        <v>3.27</v>
      </c>
      <c r="BH5" s="1">
        <v>2.06</v>
      </c>
      <c r="BI5" s="1">
        <v>7.45</v>
      </c>
      <c r="BJ5" s="1">
        <v>3.71</v>
      </c>
      <c r="BK5" s="1">
        <v>8.8699999999999992</v>
      </c>
      <c r="BL5" s="1">
        <v>8.8699999999999992</v>
      </c>
      <c r="BM5" s="1">
        <v>3</v>
      </c>
      <c r="BN5" s="1">
        <v>3.98</v>
      </c>
      <c r="BO5" s="1">
        <v>2.15</v>
      </c>
      <c r="BP5" s="1">
        <v>7.56</v>
      </c>
      <c r="BQ5" s="1">
        <v>4.1100000000000003</v>
      </c>
      <c r="BR5" s="1">
        <v>8.7200000000000006</v>
      </c>
      <c r="BS5" s="1">
        <v>8.76</v>
      </c>
      <c r="BT5" s="1">
        <v>1</v>
      </c>
      <c r="BU5" s="1">
        <v>3.46</v>
      </c>
      <c r="BV5" s="1">
        <v>2.06</v>
      </c>
      <c r="BW5" s="1">
        <v>6.62</v>
      </c>
      <c r="BX5" s="1">
        <v>4.37</v>
      </c>
      <c r="BY5" s="1">
        <v>8.23</v>
      </c>
      <c r="BZ5" s="1">
        <v>8.23</v>
      </c>
      <c r="CA5" s="1">
        <v>0</v>
      </c>
      <c r="CB5" s="1">
        <v>1</v>
      </c>
      <c r="CC5" s="1">
        <v>7.2373000000000003</v>
      </c>
      <c r="CD5" s="1">
        <v>7.8402000000000003</v>
      </c>
      <c r="CE5" s="1">
        <v>7.6295999999999999</v>
      </c>
      <c r="CF5" s="1">
        <v>8.17</v>
      </c>
      <c r="CG5" s="1">
        <v>9.4611999999999998</v>
      </c>
      <c r="CH5" s="1">
        <v>8.1286000000000005</v>
      </c>
      <c r="CI5" s="1">
        <v>6.7362000000000002</v>
      </c>
      <c r="CJ5" s="1">
        <v>8.5570000000000004</v>
      </c>
      <c r="CK5" s="1">
        <v>7.1276000000000002</v>
      </c>
      <c r="CL5" s="1">
        <v>7.5690333333333299</v>
      </c>
      <c r="CM5" s="1">
        <v>8.5866000000000007</v>
      </c>
      <c r="CN5" s="1">
        <v>7.4736000000000002</v>
      </c>
      <c r="CO5" s="1">
        <v>7.8764111111111097</v>
      </c>
      <c r="CP5" s="1">
        <v>28.246400000000001</v>
      </c>
      <c r="CQ5" s="1">
        <v>38.268900000000002</v>
      </c>
      <c r="CR5" s="1">
        <v>31.463100000000001</v>
      </c>
      <c r="CS5" s="1">
        <v>32.1175</v>
      </c>
      <c r="CT5" s="1">
        <v>36.366</v>
      </c>
      <c r="CU5" s="1">
        <v>31.72</v>
      </c>
      <c r="CV5" s="1">
        <v>27.639500000000002</v>
      </c>
      <c r="CW5" s="1">
        <v>31.0716</v>
      </c>
      <c r="CX5" s="1">
        <v>28.929400000000001</v>
      </c>
      <c r="CY5" s="1">
        <v>32.659466666666702</v>
      </c>
      <c r="CZ5" s="1">
        <v>33.401166666666697</v>
      </c>
      <c r="DA5" s="1">
        <v>29.2135</v>
      </c>
      <c r="DB5" s="1">
        <v>31.758044444444401</v>
      </c>
      <c r="DC5" s="1">
        <v>67.885499999999993</v>
      </c>
      <c r="DD5" s="1">
        <v>81.630600000000001</v>
      </c>
      <c r="DE5" s="1">
        <v>76.299000000000007</v>
      </c>
      <c r="DF5" s="1">
        <v>68.389300000000006</v>
      </c>
      <c r="DG5" s="1">
        <v>93.99</v>
      </c>
      <c r="DH5" s="1">
        <v>76.735100000000003</v>
      </c>
      <c r="DI5" s="1">
        <v>78.676900000000003</v>
      </c>
      <c r="DJ5" s="1">
        <v>76.387200000000007</v>
      </c>
      <c r="DK5" s="1">
        <v>67.732900000000001</v>
      </c>
      <c r="DL5" s="1">
        <v>75.271699999999996</v>
      </c>
      <c r="DM5" s="1">
        <v>79.704800000000006</v>
      </c>
      <c r="DN5" s="1">
        <v>74.265666666666704</v>
      </c>
      <c r="DO5" s="1">
        <v>76.414055555555507</v>
      </c>
      <c r="DP5" s="1">
        <v>20</v>
      </c>
      <c r="DQ5" s="1">
        <v>60</v>
      </c>
      <c r="DR5" s="1">
        <v>1</v>
      </c>
      <c r="DS5" s="1" t="s">
        <v>133</v>
      </c>
      <c r="DT5" s="1">
        <v>43.550556</v>
      </c>
      <c r="DU5" s="1">
        <v>-79.662999999999997</v>
      </c>
      <c r="DV5" s="1" t="s">
        <v>134</v>
      </c>
      <c r="DW5" s="1">
        <v>25607.211785104701</v>
      </c>
      <c r="DX5" s="1">
        <v>25.607211785104699</v>
      </c>
      <c r="DY5" s="1" t="s">
        <v>135</v>
      </c>
      <c r="DZ5" s="1">
        <v>-1.17377</v>
      </c>
      <c r="EA5" s="9">
        <f t="shared" si="1"/>
        <v>34.456399999999995</v>
      </c>
      <c r="EB5" s="10">
        <f t="shared" si="2"/>
        <v>42.579900000000002</v>
      </c>
      <c r="EC5" s="11">
        <f t="shared" si="3"/>
        <v>38.463900000000002</v>
      </c>
      <c r="ED5" s="9">
        <f t="shared" si="4"/>
        <v>36.225600000000007</v>
      </c>
      <c r="EE5" s="10">
        <f t="shared" si="5"/>
        <v>46.605733333333326</v>
      </c>
      <c r="EF5" s="11">
        <f t="shared" si="6"/>
        <v>38.861233333333331</v>
      </c>
      <c r="EG5" s="9">
        <f t="shared" ref="EG5:EG63" si="10">AVERAGE(CI5,CV5,DI5)</f>
        <v>37.684200000000004</v>
      </c>
      <c r="EH5" s="10">
        <f t="shared" ref="EH5:EH63" si="11">AVERAGE(CJ5,CW5,DJ5)</f>
        <v>38.671933333333335</v>
      </c>
      <c r="EI5" s="11">
        <f t="shared" ref="EI5:EI63" si="12">AVERAGE(CK5,CX5,DK5)</f>
        <v>34.596633333333337</v>
      </c>
      <c r="EJ5" s="12">
        <f t="shared" ref="EJ5:EJ67" si="13">AVERAGE(EA5:EI5)</f>
        <v>38.682837037037046</v>
      </c>
      <c r="EK5" s="13">
        <f t="shared" si="7"/>
        <v>13.120503867327805</v>
      </c>
      <c r="EL5" s="13">
        <f t="shared" si="8"/>
        <v>172.14762173256389</v>
      </c>
      <c r="EM5" s="24">
        <f t="shared" si="9"/>
        <v>9</v>
      </c>
      <c r="EN5" s="12"/>
      <c r="EP5" s="14" t="s">
        <v>233</v>
      </c>
      <c r="EQ5" s="1" t="s">
        <v>234</v>
      </c>
      <c r="ER5" s="1" t="s">
        <v>220</v>
      </c>
      <c r="ES5" s="25" t="s">
        <v>239</v>
      </c>
      <c r="ET5" s="15"/>
    </row>
    <row r="6" spans="1:150" x14ac:dyDescent="0.3">
      <c r="A6" s="1" t="s">
        <v>131</v>
      </c>
      <c r="B6" s="1">
        <v>1</v>
      </c>
      <c r="C6" s="1">
        <v>17</v>
      </c>
      <c r="D6" s="1">
        <v>46</v>
      </c>
      <c r="E6" s="1">
        <v>4</v>
      </c>
      <c r="F6" s="1">
        <v>4</v>
      </c>
      <c r="G6" s="1">
        <v>4</v>
      </c>
      <c r="H6" s="1" t="s">
        <v>132</v>
      </c>
      <c r="I6" s="8">
        <v>44396</v>
      </c>
      <c r="J6" s="8">
        <v>44414</v>
      </c>
      <c r="K6" s="8">
        <v>44424</v>
      </c>
      <c r="L6" s="1">
        <v>8</v>
      </c>
      <c r="M6" s="1">
        <v>7</v>
      </c>
      <c r="N6" s="1">
        <v>9</v>
      </c>
      <c r="O6" s="1">
        <v>2.76</v>
      </c>
      <c r="P6" s="1">
        <v>1.84</v>
      </c>
      <c r="Q6" s="1">
        <v>6.55</v>
      </c>
      <c r="R6" s="1">
        <v>4.17</v>
      </c>
      <c r="S6" s="1">
        <v>7.68</v>
      </c>
      <c r="T6" s="1">
        <v>8.1</v>
      </c>
      <c r="U6" s="1">
        <v>2</v>
      </c>
      <c r="V6" s="1">
        <v>2.46</v>
      </c>
      <c r="W6" s="1">
        <v>2.11</v>
      </c>
      <c r="X6" s="1">
        <v>6.82</v>
      </c>
      <c r="Y6" s="1">
        <v>4.21</v>
      </c>
      <c r="Z6" s="1">
        <v>8.75</v>
      </c>
      <c r="AA6" s="1">
        <v>10.029999999999999</v>
      </c>
      <c r="AB6" s="1">
        <v>2</v>
      </c>
      <c r="AC6" s="1">
        <v>3.02</v>
      </c>
      <c r="AD6" s="1">
        <v>1.8</v>
      </c>
      <c r="AE6" s="1">
        <v>7.1</v>
      </c>
      <c r="AF6" s="1">
        <v>4.75</v>
      </c>
      <c r="AG6" s="1">
        <v>9.26</v>
      </c>
      <c r="AH6" s="1">
        <v>9.36</v>
      </c>
      <c r="AI6" s="1">
        <v>0</v>
      </c>
      <c r="AJ6" s="1">
        <v>14</v>
      </c>
      <c r="AK6" s="1">
        <v>3.05</v>
      </c>
      <c r="AL6" s="1">
        <v>2.06</v>
      </c>
      <c r="AM6" s="1">
        <v>8.0399999999999991</v>
      </c>
      <c r="AN6" s="1">
        <v>4.12</v>
      </c>
      <c r="AO6" s="1">
        <v>8.73</v>
      </c>
      <c r="AP6" s="1">
        <v>8.8699999999999992</v>
      </c>
      <c r="AQ6" s="1">
        <v>2</v>
      </c>
      <c r="AR6" s="1">
        <v>3.36</v>
      </c>
      <c r="AS6" s="1">
        <v>1.96</v>
      </c>
      <c r="AT6" s="1">
        <v>8.5399999999999991</v>
      </c>
      <c r="AU6" s="1">
        <v>4.54</v>
      </c>
      <c r="AV6" s="1">
        <v>8.83</v>
      </c>
      <c r="AW6" s="1">
        <v>9.07</v>
      </c>
      <c r="AX6" s="1">
        <v>2</v>
      </c>
      <c r="AY6" s="1">
        <v>3.57</v>
      </c>
      <c r="AZ6" s="1">
        <v>1.85</v>
      </c>
      <c r="BA6" s="1">
        <v>7.19</v>
      </c>
      <c r="BB6" s="1">
        <v>4.4400000000000004</v>
      </c>
      <c r="BC6" s="1">
        <v>8.2200000000000006</v>
      </c>
      <c r="BD6" s="1">
        <v>8.3800000000000008</v>
      </c>
      <c r="BE6" s="1">
        <v>2</v>
      </c>
      <c r="BF6" s="1">
        <v>25</v>
      </c>
      <c r="BG6" s="1">
        <v>3.32</v>
      </c>
      <c r="BH6" s="1">
        <v>2.13</v>
      </c>
      <c r="BI6" s="1">
        <v>9.24</v>
      </c>
      <c r="BJ6" s="1">
        <v>4.7</v>
      </c>
      <c r="BK6" s="1">
        <v>8.7100000000000009</v>
      </c>
      <c r="BL6" s="1">
        <v>9.11</v>
      </c>
      <c r="BM6" s="1">
        <v>3</v>
      </c>
      <c r="BN6" s="1">
        <v>3.31</v>
      </c>
      <c r="BO6" s="1">
        <v>2.08</v>
      </c>
      <c r="BP6" s="1">
        <v>9.02</v>
      </c>
      <c r="BQ6" s="1">
        <v>4.5</v>
      </c>
      <c r="BR6" s="1">
        <v>8.65</v>
      </c>
      <c r="BS6" s="1">
        <v>8.9499999999999993</v>
      </c>
      <c r="BT6" s="1">
        <v>1</v>
      </c>
      <c r="BU6" s="1">
        <v>3.38</v>
      </c>
      <c r="BV6" s="1">
        <v>1.73</v>
      </c>
      <c r="BW6" s="1">
        <v>8.11</v>
      </c>
      <c r="BX6" s="1">
        <v>4.1500000000000004</v>
      </c>
      <c r="BY6" s="1">
        <v>8.59</v>
      </c>
      <c r="BZ6" s="1">
        <v>8.2799999999999994</v>
      </c>
      <c r="CA6" s="1">
        <v>2</v>
      </c>
      <c r="CB6" s="1">
        <v>1</v>
      </c>
      <c r="CC6" s="1">
        <v>5.0784000000000002</v>
      </c>
      <c r="CD6" s="1">
        <v>5.1905999999999999</v>
      </c>
      <c r="CE6" s="1">
        <v>5.4359999999999999</v>
      </c>
      <c r="CF6" s="1">
        <v>6.2830000000000004</v>
      </c>
      <c r="CG6" s="1">
        <v>6.5856000000000003</v>
      </c>
      <c r="CH6" s="1">
        <v>6.6044999999999998</v>
      </c>
      <c r="CI6" s="1">
        <v>7.0716000000000001</v>
      </c>
      <c r="CJ6" s="1">
        <v>6.8848000000000003</v>
      </c>
      <c r="CK6" s="1">
        <v>5.8474000000000004</v>
      </c>
      <c r="CL6" s="1">
        <v>5.2350000000000003</v>
      </c>
      <c r="CM6" s="1">
        <v>6.4910333333333297</v>
      </c>
      <c r="CN6" s="1">
        <v>6.6012666666666702</v>
      </c>
      <c r="CO6" s="1">
        <v>6.1090999999999998</v>
      </c>
      <c r="CP6" s="1">
        <v>27.313500000000001</v>
      </c>
      <c r="CQ6" s="1">
        <v>28.712199999999999</v>
      </c>
      <c r="CR6" s="1">
        <v>33.725000000000001</v>
      </c>
      <c r="CS6" s="1">
        <v>33.1248</v>
      </c>
      <c r="CT6" s="1">
        <v>38.771599999999999</v>
      </c>
      <c r="CU6" s="1">
        <v>31.9236</v>
      </c>
      <c r="CV6" s="1">
        <v>43.427999999999997</v>
      </c>
      <c r="CW6" s="1">
        <v>40.590000000000003</v>
      </c>
      <c r="CX6" s="1">
        <v>33.656500000000001</v>
      </c>
      <c r="CY6" s="1">
        <v>29.916899999999998</v>
      </c>
      <c r="CZ6" s="1">
        <v>34.606666666666698</v>
      </c>
      <c r="DA6" s="1">
        <v>39.224833333333301</v>
      </c>
      <c r="DB6" s="1">
        <v>34.582799999999999</v>
      </c>
      <c r="DC6" s="1">
        <v>62.207999999999998</v>
      </c>
      <c r="DD6" s="1">
        <v>87.762500000000003</v>
      </c>
      <c r="DE6" s="1">
        <v>86.673599999999993</v>
      </c>
      <c r="DF6" s="1">
        <v>77.435100000000006</v>
      </c>
      <c r="DG6" s="1">
        <v>80.088099999999997</v>
      </c>
      <c r="DH6" s="1">
        <v>68.883600000000001</v>
      </c>
      <c r="DI6" s="1">
        <v>79.348100000000002</v>
      </c>
      <c r="DJ6" s="1">
        <v>77.417500000000004</v>
      </c>
      <c r="DK6" s="1">
        <v>71.125200000000007</v>
      </c>
      <c r="DL6" s="1">
        <v>78.881366666666693</v>
      </c>
      <c r="DM6" s="1">
        <v>75.468933333333297</v>
      </c>
      <c r="DN6" s="1">
        <v>75.9636</v>
      </c>
      <c r="DO6" s="1">
        <v>76.771299999999997</v>
      </c>
      <c r="DP6" s="1">
        <v>2</v>
      </c>
      <c r="DQ6" s="1">
        <v>2</v>
      </c>
      <c r="DR6" s="1">
        <v>1</v>
      </c>
      <c r="DS6" s="1" t="s">
        <v>133</v>
      </c>
      <c r="DT6" s="1">
        <v>43.550556</v>
      </c>
      <c r="DU6" s="1">
        <v>-79.662999999999997</v>
      </c>
      <c r="DV6" s="1" t="s">
        <v>134</v>
      </c>
      <c r="DW6" s="1">
        <v>25607.211785104701</v>
      </c>
      <c r="DX6" s="1">
        <v>25.607211785104699</v>
      </c>
      <c r="DY6" s="1" t="s">
        <v>135</v>
      </c>
      <c r="DZ6" s="1">
        <v>-1.17377</v>
      </c>
      <c r="EA6" s="9">
        <f t="shared" si="1"/>
        <v>31.533299999999997</v>
      </c>
      <c r="EB6" s="10">
        <f t="shared" si="2"/>
        <v>40.555100000000003</v>
      </c>
      <c r="EC6" s="11">
        <f t="shared" si="3"/>
        <v>41.944866666666663</v>
      </c>
      <c r="ED6" s="9">
        <f t="shared" si="4"/>
        <v>38.947633333333336</v>
      </c>
      <c r="EE6" s="10">
        <f t="shared" si="5"/>
        <v>41.815100000000001</v>
      </c>
      <c r="EF6" s="11">
        <f t="shared" si="6"/>
        <v>35.803899999999999</v>
      </c>
      <c r="EG6" s="9">
        <f t="shared" si="10"/>
        <v>43.282566666666668</v>
      </c>
      <c r="EH6" s="10">
        <f t="shared" si="11"/>
        <v>41.630766666666666</v>
      </c>
      <c r="EI6" s="11">
        <f t="shared" si="12"/>
        <v>36.876366666666669</v>
      </c>
      <c r="EJ6" s="12">
        <f t="shared" si="13"/>
        <v>39.154400000000003</v>
      </c>
      <c r="EK6" s="13">
        <f t="shared" si="7"/>
        <v>13.242467506177743</v>
      </c>
      <c r="EL6" s="13">
        <f t="shared" si="8"/>
        <v>175.36294565217335</v>
      </c>
      <c r="EM6" s="24">
        <f t="shared" si="9"/>
        <v>9</v>
      </c>
      <c r="EN6" s="12"/>
      <c r="EP6" s="16">
        <v>1</v>
      </c>
      <c r="EQ6" s="17">
        <v>5</v>
      </c>
      <c r="ER6" s="15">
        <v>3.4201918926876256</v>
      </c>
      <c r="ES6" s="26">
        <v>11.697712582806162</v>
      </c>
    </row>
    <row r="7" spans="1:150" x14ac:dyDescent="0.3">
      <c r="A7" s="1" t="s">
        <v>131</v>
      </c>
      <c r="B7" s="1">
        <v>1</v>
      </c>
      <c r="C7" s="1">
        <v>15</v>
      </c>
      <c r="D7" s="1">
        <v>16</v>
      </c>
      <c r="E7" s="1">
        <v>3</v>
      </c>
      <c r="F7" s="1">
        <v>5</v>
      </c>
      <c r="G7" s="1">
        <v>5</v>
      </c>
      <c r="H7" s="1" t="s">
        <v>132</v>
      </c>
      <c r="I7" s="8">
        <v>44396</v>
      </c>
      <c r="J7" s="8">
        <v>44403</v>
      </c>
      <c r="K7" s="1" t="s">
        <v>132</v>
      </c>
      <c r="L7" s="1">
        <v>0</v>
      </c>
      <c r="M7" s="1">
        <v>2</v>
      </c>
      <c r="N7" s="1">
        <v>17</v>
      </c>
      <c r="O7" s="1">
        <v>2.99</v>
      </c>
      <c r="P7" s="1">
        <v>2.2000000000000002</v>
      </c>
      <c r="Q7" s="1">
        <v>7.69</v>
      </c>
      <c r="R7" s="1">
        <v>4.3</v>
      </c>
      <c r="S7" s="1">
        <v>9.32</v>
      </c>
      <c r="T7" s="1">
        <v>9.56</v>
      </c>
      <c r="U7" s="1">
        <v>0</v>
      </c>
      <c r="V7" s="1">
        <v>3.9</v>
      </c>
      <c r="W7" s="1">
        <v>2.06</v>
      </c>
      <c r="X7" s="1">
        <v>6.17</v>
      </c>
      <c r="Y7" s="1">
        <v>3.94</v>
      </c>
      <c r="Z7" s="1">
        <v>9.64</v>
      </c>
      <c r="AA7" s="1">
        <v>9.77</v>
      </c>
      <c r="AB7" s="1">
        <v>1</v>
      </c>
      <c r="AC7" s="1">
        <v>3.19</v>
      </c>
      <c r="AD7" s="1">
        <v>2.0299999999999998</v>
      </c>
      <c r="AE7" s="1">
        <v>7.82</v>
      </c>
      <c r="AF7" s="1">
        <v>4.01</v>
      </c>
      <c r="AG7" s="1">
        <v>8.77</v>
      </c>
      <c r="AH7" s="1">
        <v>8.52</v>
      </c>
      <c r="AI7" s="1">
        <v>0</v>
      </c>
      <c r="AJ7" s="1">
        <v>22</v>
      </c>
      <c r="AK7" s="1">
        <v>3.56</v>
      </c>
      <c r="AL7" s="1">
        <v>2.08</v>
      </c>
      <c r="AM7" s="1">
        <v>7.09</v>
      </c>
      <c r="AN7" s="1">
        <v>3.78</v>
      </c>
      <c r="AO7" s="1">
        <v>9.6300000000000008</v>
      </c>
      <c r="AP7" s="1">
        <v>9.7200000000000006</v>
      </c>
      <c r="AQ7" s="1">
        <v>0</v>
      </c>
      <c r="AR7" s="1">
        <v>4.07</v>
      </c>
      <c r="AS7" s="1">
        <v>2.0699999999999998</v>
      </c>
      <c r="AT7" s="1">
        <v>8.4600000000000009</v>
      </c>
      <c r="AU7" s="1">
        <v>3.84</v>
      </c>
      <c r="AV7" s="1">
        <v>8.9499999999999993</v>
      </c>
      <c r="AW7" s="1">
        <v>8.94</v>
      </c>
      <c r="AX7" s="1">
        <v>0</v>
      </c>
      <c r="AY7" s="1">
        <v>3.89</v>
      </c>
      <c r="AZ7" s="1">
        <v>2</v>
      </c>
      <c r="BA7" s="1">
        <v>8.25</v>
      </c>
      <c r="BB7" s="1">
        <v>3.82</v>
      </c>
      <c r="BC7" s="1">
        <v>9.49</v>
      </c>
      <c r="BD7" s="1">
        <v>9.57</v>
      </c>
      <c r="BE7" s="1">
        <v>1</v>
      </c>
      <c r="BF7" s="1">
        <v>2</v>
      </c>
      <c r="BG7" s="1" t="s">
        <v>132</v>
      </c>
      <c r="BH7" s="1" t="s">
        <v>132</v>
      </c>
      <c r="BI7" s="1" t="s">
        <v>132</v>
      </c>
      <c r="BJ7" s="1" t="s">
        <v>132</v>
      </c>
      <c r="BK7" s="1" t="s">
        <v>132</v>
      </c>
      <c r="BL7" s="1" t="s">
        <v>132</v>
      </c>
      <c r="BM7" s="1" t="s">
        <v>132</v>
      </c>
      <c r="BN7" s="1" t="s">
        <v>132</v>
      </c>
      <c r="BO7" s="1" t="s">
        <v>132</v>
      </c>
      <c r="BP7" s="1" t="s">
        <v>132</v>
      </c>
      <c r="BQ7" s="1" t="s">
        <v>132</v>
      </c>
      <c r="BR7" s="1" t="s">
        <v>132</v>
      </c>
      <c r="BS7" s="1" t="s">
        <v>132</v>
      </c>
      <c r="BT7" s="1" t="s">
        <v>132</v>
      </c>
      <c r="BU7" s="1" t="s">
        <v>132</v>
      </c>
      <c r="BV7" s="1" t="s">
        <v>132</v>
      </c>
      <c r="BW7" s="1" t="s">
        <v>132</v>
      </c>
      <c r="BX7" s="1" t="s">
        <v>132</v>
      </c>
      <c r="BY7" s="1" t="s">
        <v>132</v>
      </c>
      <c r="BZ7" s="1" t="s">
        <v>132</v>
      </c>
      <c r="CA7" s="1" t="s">
        <v>132</v>
      </c>
      <c r="CB7" s="1">
        <v>1</v>
      </c>
      <c r="CC7" s="1">
        <v>6.5780000000000003</v>
      </c>
      <c r="CD7" s="1">
        <v>8.0340000000000007</v>
      </c>
      <c r="CE7" s="1">
        <v>6.4756999999999998</v>
      </c>
      <c r="CF7" s="1">
        <v>7.4047999999999998</v>
      </c>
      <c r="CG7" s="1">
        <v>8.4248999999999992</v>
      </c>
      <c r="CH7" s="1">
        <v>7.78</v>
      </c>
      <c r="CL7" s="1">
        <v>7.0292333333333303</v>
      </c>
      <c r="CM7" s="1">
        <v>7.8699000000000003</v>
      </c>
      <c r="CO7" s="1">
        <v>7.4495666666666702</v>
      </c>
      <c r="CP7" s="1">
        <v>33.067</v>
      </c>
      <c r="CQ7" s="1">
        <v>24.309799999999999</v>
      </c>
      <c r="CR7" s="1">
        <v>31.3582</v>
      </c>
      <c r="CS7" s="1">
        <v>26.8002</v>
      </c>
      <c r="CT7" s="1">
        <v>32.486400000000003</v>
      </c>
      <c r="CU7" s="1">
        <v>31.515000000000001</v>
      </c>
      <c r="CY7" s="1">
        <v>29.578333333333301</v>
      </c>
      <c r="CZ7" s="1">
        <v>30.267199999999999</v>
      </c>
      <c r="DB7" s="1">
        <v>29.9227666666667</v>
      </c>
      <c r="DC7" s="1">
        <v>89.099199999999996</v>
      </c>
      <c r="DD7" s="1">
        <v>94.1828</v>
      </c>
      <c r="DE7" s="1">
        <v>74.720399999999998</v>
      </c>
      <c r="DF7" s="1">
        <v>93.6036</v>
      </c>
      <c r="DG7" s="1">
        <v>80.013000000000005</v>
      </c>
      <c r="DH7" s="1">
        <v>90.819299999999998</v>
      </c>
      <c r="DL7" s="1">
        <v>86.000799999999998</v>
      </c>
      <c r="DM7" s="1">
        <v>88.145300000000006</v>
      </c>
      <c r="DO7" s="1">
        <v>87.073049999999995</v>
      </c>
      <c r="DP7" s="1">
        <v>31</v>
      </c>
      <c r="DQ7" s="1">
        <v>62</v>
      </c>
      <c r="DR7" s="1">
        <v>1</v>
      </c>
      <c r="DS7" s="1" t="s">
        <v>133</v>
      </c>
      <c r="DT7" s="1">
        <v>43.550556</v>
      </c>
      <c r="DU7" s="1">
        <v>-79.662999999999997</v>
      </c>
      <c r="DV7" s="1" t="s">
        <v>134</v>
      </c>
      <c r="DW7" s="1">
        <v>25607.211785104701</v>
      </c>
      <c r="DX7" s="1">
        <v>25.607211785104699</v>
      </c>
      <c r="DY7" s="1" t="s">
        <v>135</v>
      </c>
      <c r="DZ7" s="1">
        <v>-1.17377</v>
      </c>
      <c r="EA7" s="9">
        <f t="shared" si="1"/>
        <v>42.914733333333338</v>
      </c>
      <c r="EB7" s="10">
        <f t="shared" si="2"/>
        <v>42.175533333333334</v>
      </c>
      <c r="EC7" s="11">
        <f t="shared" si="3"/>
        <v>37.518099999999997</v>
      </c>
      <c r="ED7" s="9">
        <f t="shared" si="4"/>
        <v>42.602866666666664</v>
      </c>
      <c r="EE7" s="10">
        <f t="shared" si="5"/>
        <v>40.308100000000003</v>
      </c>
      <c r="EF7" s="11">
        <f t="shared" si="6"/>
        <v>43.371433333333336</v>
      </c>
      <c r="EG7" s="9"/>
      <c r="EH7" s="10"/>
      <c r="EI7" s="11"/>
      <c r="EJ7" s="12">
        <f t="shared" si="13"/>
        <v>41.481794444444446</v>
      </c>
      <c r="EK7" s="13">
        <f t="shared" si="7"/>
        <v>16.248177167704966</v>
      </c>
      <c r="EL7" s="13">
        <f t="shared" si="8"/>
        <v>264.003261273129</v>
      </c>
      <c r="EM7" s="24">
        <f t="shared" si="9"/>
        <v>6</v>
      </c>
      <c r="EN7" s="12"/>
      <c r="EP7" s="18">
        <v>1</v>
      </c>
      <c r="EQ7" s="17">
        <v>1</v>
      </c>
      <c r="ER7" s="15" t="e">
        <v>#DIV/0!</v>
      </c>
      <c r="ES7" s="15" t="e">
        <v>#DIV/0!</v>
      </c>
    </row>
    <row r="8" spans="1:150" x14ac:dyDescent="0.3">
      <c r="A8" s="1" t="s">
        <v>136</v>
      </c>
      <c r="B8" s="1">
        <v>2</v>
      </c>
      <c r="C8" s="1">
        <v>11</v>
      </c>
      <c r="D8" s="1">
        <v>9</v>
      </c>
      <c r="E8" s="1">
        <v>1</v>
      </c>
      <c r="F8" s="1">
        <v>1</v>
      </c>
      <c r="G8" s="1">
        <v>2</v>
      </c>
      <c r="H8" s="1" t="s">
        <v>132</v>
      </c>
      <c r="I8" s="8">
        <v>44398</v>
      </c>
      <c r="J8" s="8">
        <v>44398</v>
      </c>
      <c r="K8" s="8">
        <v>44420</v>
      </c>
      <c r="L8" s="1">
        <v>3</v>
      </c>
      <c r="M8" s="1">
        <v>1</v>
      </c>
      <c r="N8" s="1">
        <v>15</v>
      </c>
      <c r="O8" s="1">
        <v>4.68</v>
      </c>
      <c r="P8" s="1">
        <v>2.2599999999999998</v>
      </c>
      <c r="Q8" s="1">
        <v>7.48</v>
      </c>
      <c r="R8" s="1">
        <v>3.83</v>
      </c>
      <c r="S8" s="1">
        <v>8.75</v>
      </c>
      <c r="T8" s="1">
        <v>8.8000000000000007</v>
      </c>
      <c r="U8" s="1">
        <v>1</v>
      </c>
      <c r="V8" s="1">
        <v>4.41</v>
      </c>
      <c r="W8" s="1">
        <v>2.4300000000000002</v>
      </c>
      <c r="X8" s="1">
        <v>7.52</v>
      </c>
      <c r="Y8" s="1">
        <v>3.65</v>
      </c>
      <c r="Z8" s="1">
        <v>9.36</v>
      </c>
      <c r="AA8" s="1">
        <v>8.93</v>
      </c>
      <c r="AB8" s="1">
        <v>1</v>
      </c>
      <c r="AC8" s="1">
        <v>4.09</v>
      </c>
      <c r="AD8" s="1">
        <v>2.46</v>
      </c>
      <c r="AE8" s="1">
        <v>8.06</v>
      </c>
      <c r="AF8" s="1">
        <v>3.78</v>
      </c>
      <c r="AG8" s="1">
        <v>8.9499999999999993</v>
      </c>
      <c r="AH8" s="1">
        <v>8.82</v>
      </c>
      <c r="AI8" s="1">
        <v>0</v>
      </c>
      <c r="AJ8" s="1" t="s">
        <v>132</v>
      </c>
      <c r="AK8" s="1" t="s">
        <v>132</v>
      </c>
      <c r="AL8" s="1" t="s">
        <v>132</v>
      </c>
      <c r="AM8" s="1" t="s">
        <v>132</v>
      </c>
      <c r="AN8" s="1" t="s">
        <v>132</v>
      </c>
      <c r="AO8" s="1" t="s">
        <v>132</v>
      </c>
      <c r="AP8" s="1" t="s">
        <v>132</v>
      </c>
      <c r="AQ8" s="1" t="s">
        <v>132</v>
      </c>
      <c r="AR8" s="1" t="s">
        <v>132</v>
      </c>
      <c r="AS8" s="1" t="s">
        <v>132</v>
      </c>
      <c r="AT8" s="1" t="s">
        <v>132</v>
      </c>
      <c r="AU8" s="1" t="s">
        <v>132</v>
      </c>
      <c r="AV8" s="1" t="s">
        <v>132</v>
      </c>
      <c r="AW8" s="1" t="s">
        <v>132</v>
      </c>
      <c r="AX8" s="1" t="s">
        <v>132</v>
      </c>
      <c r="AY8" s="1" t="s">
        <v>132</v>
      </c>
      <c r="AZ8" s="1" t="s">
        <v>132</v>
      </c>
      <c r="BA8" s="1" t="s">
        <v>132</v>
      </c>
      <c r="BB8" s="1" t="s">
        <v>132</v>
      </c>
      <c r="BC8" s="1" t="s">
        <v>132</v>
      </c>
      <c r="BD8" s="1" t="s">
        <v>132</v>
      </c>
      <c r="BE8" s="1" t="s">
        <v>132</v>
      </c>
      <c r="BF8" s="1" t="s">
        <v>132</v>
      </c>
      <c r="BG8" s="1" t="s">
        <v>132</v>
      </c>
      <c r="BH8" s="1" t="s">
        <v>132</v>
      </c>
      <c r="BI8" s="1" t="s">
        <v>132</v>
      </c>
      <c r="BJ8" s="1" t="s">
        <v>132</v>
      </c>
      <c r="BK8" s="1" t="s">
        <v>132</v>
      </c>
      <c r="BL8" s="1" t="s">
        <v>132</v>
      </c>
      <c r="BM8" s="1" t="s">
        <v>132</v>
      </c>
      <c r="BN8" s="1" t="s">
        <v>132</v>
      </c>
      <c r="BO8" s="1" t="s">
        <v>132</v>
      </c>
      <c r="BP8" s="1" t="s">
        <v>132</v>
      </c>
      <c r="BQ8" s="1" t="s">
        <v>132</v>
      </c>
      <c r="BR8" s="1" t="s">
        <v>132</v>
      </c>
      <c r="BS8" s="1" t="s">
        <v>132</v>
      </c>
      <c r="BT8" s="1" t="s">
        <v>132</v>
      </c>
      <c r="BU8" s="1" t="s">
        <v>132</v>
      </c>
      <c r="BV8" s="1" t="s">
        <v>132</v>
      </c>
      <c r="BW8" s="1" t="s">
        <v>132</v>
      </c>
      <c r="BX8" s="1" t="s">
        <v>132</v>
      </c>
      <c r="BY8" s="1" t="s">
        <v>132</v>
      </c>
      <c r="BZ8" s="1" t="s">
        <v>132</v>
      </c>
      <c r="CA8" s="1" t="s">
        <v>132</v>
      </c>
      <c r="CB8" s="1">
        <v>1</v>
      </c>
      <c r="CC8" s="1">
        <v>10.5768</v>
      </c>
      <c r="CD8" s="1">
        <v>10.7163</v>
      </c>
      <c r="CE8" s="1">
        <v>10.061400000000001</v>
      </c>
      <c r="CL8" s="1">
        <v>10.451499999999999</v>
      </c>
      <c r="CO8" s="1">
        <v>10.451499999999999</v>
      </c>
      <c r="CP8" s="1">
        <v>28.648399999999999</v>
      </c>
      <c r="CQ8" s="1">
        <v>27.448</v>
      </c>
      <c r="CR8" s="1">
        <v>30.466799999999999</v>
      </c>
      <c r="CY8" s="1">
        <v>28.854399999999998</v>
      </c>
      <c r="DB8" s="1">
        <v>28.854399999999998</v>
      </c>
      <c r="DC8" s="1">
        <v>77</v>
      </c>
      <c r="DD8" s="1">
        <v>83.584800000000001</v>
      </c>
      <c r="DE8" s="1">
        <v>78.938999999999993</v>
      </c>
      <c r="DL8" s="1">
        <v>79.841266666666698</v>
      </c>
      <c r="DO8" s="1">
        <v>79.841266666666698</v>
      </c>
      <c r="DP8" s="1">
        <v>13.6666666666667</v>
      </c>
      <c r="DQ8" s="1">
        <v>41</v>
      </c>
      <c r="DR8" s="1">
        <v>1</v>
      </c>
      <c r="DS8" s="1" t="s">
        <v>133</v>
      </c>
      <c r="DT8" s="1">
        <v>43.550556</v>
      </c>
      <c r="DU8" s="1">
        <v>-79.662999999999997</v>
      </c>
      <c r="DV8" s="1" t="s">
        <v>134</v>
      </c>
      <c r="DW8" s="1">
        <v>25607.211785104701</v>
      </c>
      <c r="DX8" s="1">
        <v>25.607211785104699</v>
      </c>
      <c r="DY8" s="1" t="s">
        <v>135</v>
      </c>
      <c r="DZ8" s="1">
        <v>-1.17377</v>
      </c>
      <c r="EA8" s="9">
        <f t="shared" si="1"/>
        <v>38.741733333333336</v>
      </c>
      <c r="EB8" s="10">
        <f t="shared" si="2"/>
        <v>40.583033333333333</v>
      </c>
      <c r="EC8" s="11">
        <f t="shared" si="3"/>
        <v>39.822399999999995</v>
      </c>
      <c r="ED8" s="9"/>
      <c r="EE8" s="10"/>
      <c r="EF8" s="11"/>
      <c r="EG8" s="9"/>
      <c r="EH8" s="10"/>
      <c r="EI8" s="11"/>
      <c r="EJ8" s="12">
        <f t="shared" si="13"/>
        <v>39.715722222222219</v>
      </c>
      <c r="EK8" s="13">
        <f t="shared" si="7"/>
        <v>20.45869980970431</v>
      </c>
      <c r="EL8" s="13">
        <f t="shared" si="8"/>
        <v>418.55839790359522</v>
      </c>
      <c r="EM8" s="24">
        <f t="shared" si="9"/>
        <v>3</v>
      </c>
      <c r="EN8" s="12"/>
      <c r="EP8" s="18">
        <v>2</v>
      </c>
      <c r="EQ8" s="17">
        <v>1</v>
      </c>
      <c r="ER8" s="15" t="e">
        <v>#DIV/0!</v>
      </c>
      <c r="ES8" s="15" t="e">
        <v>#DIV/0!</v>
      </c>
    </row>
    <row r="9" spans="1:150" x14ac:dyDescent="0.3">
      <c r="A9" s="1" t="s">
        <v>136</v>
      </c>
      <c r="B9" s="1">
        <v>2</v>
      </c>
      <c r="C9" s="1">
        <v>14</v>
      </c>
      <c r="D9" s="1">
        <v>31</v>
      </c>
      <c r="E9" s="1">
        <v>4</v>
      </c>
      <c r="F9" s="1">
        <v>1</v>
      </c>
      <c r="G9" s="1">
        <v>3</v>
      </c>
      <c r="H9" s="1" t="s">
        <v>138</v>
      </c>
      <c r="I9" s="8">
        <v>44393</v>
      </c>
      <c r="J9" s="8">
        <v>44397</v>
      </c>
      <c r="K9" s="1" t="s">
        <v>132</v>
      </c>
      <c r="L9" s="1">
        <v>0</v>
      </c>
      <c r="M9" s="1">
        <v>2</v>
      </c>
      <c r="N9" s="1">
        <v>62</v>
      </c>
      <c r="O9" s="1">
        <v>4.62</v>
      </c>
      <c r="P9" s="1">
        <v>2.23</v>
      </c>
      <c r="Q9" s="1">
        <v>7.46</v>
      </c>
      <c r="R9" s="1">
        <v>3.67</v>
      </c>
      <c r="S9" s="1">
        <v>7.64</v>
      </c>
      <c r="T9" s="1">
        <v>7.93</v>
      </c>
      <c r="U9" s="1">
        <v>2</v>
      </c>
      <c r="V9" s="1">
        <v>4.29</v>
      </c>
      <c r="W9" s="1">
        <v>2.2799999999999998</v>
      </c>
      <c r="X9" s="1">
        <v>7.03</v>
      </c>
      <c r="Y9" s="1">
        <v>3.7</v>
      </c>
      <c r="Z9" s="1">
        <v>7.53</v>
      </c>
      <c r="AA9" s="1">
        <v>8.0399999999999991</v>
      </c>
      <c r="AB9" s="1">
        <v>1</v>
      </c>
      <c r="AC9" s="1">
        <v>4.3</v>
      </c>
      <c r="AD9" s="1">
        <v>2.2000000000000002</v>
      </c>
      <c r="AE9" s="1">
        <v>6.53</v>
      </c>
      <c r="AF9" s="1">
        <v>4.0999999999999996</v>
      </c>
      <c r="AG9" s="1">
        <v>7.59</v>
      </c>
      <c r="AH9" s="1">
        <v>7.87</v>
      </c>
      <c r="AI9" s="1">
        <v>1</v>
      </c>
      <c r="AJ9" s="1">
        <v>3</v>
      </c>
      <c r="AK9" s="1" t="s">
        <v>132</v>
      </c>
      <c r="AL9" s="1" t="s">
        <v>132</v>
      </c>
      <c r="AM9" s="1" t="s">
        <v>132</v>
      </c>
      <c r="AN9" s="1" t="s">
        <v>132</v>
      </c>
      <c r="AO9" s="1" t="s">
        <v>132</v>
      </c>
      <c r="AP9" s="1" t="s">
        <v>132</v>
      </c>
      <c r="AQ9" s="1" t="s">
        <v>132</v>
      </c>
      <c r="AR9" s="1" t="s">
        <v>132</v>
      </c>
      <c r="AS9" s="1" t="s">
        <v>132</v>
      </c>
      <c r="AT9" s="1" t="s">
        <v>132</v>
      </c>
      <c r="AU9" s="1" t="s">
        <v>132</v>
      </c>
      <c r="AV9" s="1" t="s">
        <v>132</v>
      </c>
      <c r="AW9" s="1" t="s">
        <v>132</v>
      </c>
      <c r="AX9" s="1" t="s">
        <v>132</v>
      </c>
      <c r="AY9" s="1" t="s">
        <v>132</v>
      </c>
      <c r="AZ9" s="1" t="s">
        <v>132</v>
      </c>
      <c r="BA9" s="1" t="s">
        <v>132</v>
      </c>
      <c r="BB9" s="1" t="s">
        <v>132</v>
      </c>
      <c r="BC9" s="1" t="s">
        <v>132</v>
      </c>
      <c r="BD9" s="1" t="s">
        <v>132</v>
      </c>
      <c r="BE9" s="1" t="s">
        <v>132</v>
      </c>
      <c r="BF9" s="1" t="s">
        <v>132</v>
      </c>
      <c r="BG9" s="1" t="s">
        <v>132</v>
      </c>
      <c r="BH9" s="1" t="s">
        <v>132</v>
      </c>
      <c r="BI9" s="1" t="s">
        <v>132</v>
      </c>
      <c r="BJ9" s="1" t="s">
        <v>132</v>
      </c>
      <c r="BK9" s="1" t="s">
        <v>132</v>
      </c>
      <c r="BL9" s="1" t="s">
        <v>132</v>
      </c>
      <c r="BM9" s="1" t="s">
        <v>132</v>
      </c>
      <c r="BN9" s="1" t="s">
        <v>132</v>
      </c>
      <c r="BO9" s="1" t="s">
        <v>132</v>
      </c>
      <c r="BP9" s="1" t="s">
        <v>132</v>
      </c>
      <c r="BQ9" s="1" t="s">
        <v>132</v>
      </c>
      <c r="BR9" s="1" t="s">
        <v>132</v>
      </c>
      <c r="BS9" s="1" t="s">
        <v>132</v>
      </c>
      <c r="BT9" s="1" t="s">
        <v>132</v>
      </c>
      <c r="BU9" s="1" t="s">
        <v>132</v>
      </c>
      <c r="BV9" s="1" t="s">
        <v>132</v>
      </c>
      <c r="BW9" s="1" t="s">
        <v>132</v>
      </c>
      <c r="BX9" s="1" t="s">
        <v>132</v>
      </c>
      <c r="BY9" s="1" t="s">
        <v>132</v>
      </c>
      <c r="BZ9" s="1" t="s">
        <v>132</v>
      </c>
      <c r="CA9" s="1" t="s">
        <v>132</v>
      </c>
      <c r="CB9" s="1">
        <v>1</v>
      </c>
      <c r="CC9" s="1">
        <v>10.3026</v>
      </c>
      <c r="CD9" s="1">
        <v>9.7812000000000001</v>
      </c>
      <c r="CE9" s="1">
        <v>9.4600000000000009</v>
      </c>
      <c r="CL9" s="1">
        <v>9.8479333333333301</v>
      </c>
      <c r="CO9" s="1">
        <v>9.8479333333333301</v>
      </c>
      <c r="CP9" s="1">
        <v>27.3782</v>
      </c>
      <c r="CQ9" s="1">
        <v>26.010999999999999</v>
      </c>
      <c r="CR9" s="1">
        <v>26.773</v>
      </c>
      <c r="CY9" s="1">
        <v>26.7207333333333</v>
      </c>
      <c r="DB9" s="1">
        <v>26.7207333333333</v>
      </c>
      <c r="DC9" s="1">
        <v>60.5852</v>
      </c>
      <c r="DD9" s="1">
        <v>60.541200000000003</v>
      </c>
      <c r="DE9" s="1">
        <v>59.7333</v>
      </c>
      <c r="DL9" s="1">
        <v>60.286566666666701</v>
      </c>
      <c r="DO9" s="1">
        <v>60.286566666666701</v>
      </c>
      <c r="DP9" s="1">
        <v>15</v>
      </c>
      <c r="DQ9" s="1">
        <v>15</v>
      </c>
      <c r="DR9" s="1">
        <v>2</v>
      </c>
      <c r="DS9" s="1" t="s">
        <v>137</v>
      </c>
      <c r="DT9" s="1">
        <v>43.550224999999998</v>
      </c>
      <c r="DU9" s="1">
        <v>-79.654061999999996</v>
      </c>
      <c r="DV9" s="1" t="s">
        <v>134</v>
      </c>
      <c r="DW9" s="1">
        <v>24987.050922191</v>
      </c>
      <c r="DX9" s="1">
        <v>24.987050922190999</v>
      </c>
      <c r="DY9" s="1" t="s">
        <v>135</v>
      </c>
      <c r="DZ9" s="1">
        <v>6.1965199999999998E-2</v>
      </c>
      <c r="EA9" s="9">
        <f t="shared" si="1"/>
        <v>32.755333333333333</v>
      </c>
      <c r="EB9" s="10">
        <f t="shared" si="2"/>
        <v>32.111133333333335</v>
      </c>
      <c r="EC9" s="11">
        <f t="shared" si="3"/>
        <v>31.988766666666667</v>
      </c>
      <c r="ED9" s="9"/>
      <c r="EE9" s="10"/>
      <c r="EF9" s="11"/>
      <c r="EG9" s="9"/>
      <c r="EH9" s="10"/>
      <c r="EI9" s="11"/>
      <c r="EJ9" s="12">
        <f t="shared" si="13"/>
        <v>32.285077777777779</v>
      </c>
      <c r="EK9" s="13">
        <f t="shared" si="7"/>
        <v>16.115064746813331</v>
      </c>
      <c r="EL9" s="13">
        <f t="shared" si="8"/>
        <v>259.69531179398581</v>
      </c>
      <c r="EM9" s="24">
        <f t="shared" si="9"/>
        <v>3</v>
      </c>
      <c r="EN9" s="12"/>
      <c r="EP9" s="18">
        <v>3</v>
      </c>
      <c r="EQ9" s="17">
        <v>1</v>
      </c>
      <c r="ER9" s="15" t="e">
        <v>#DIV/0!</v>
      </c>
      <c r="ES9" s="15" t="e">
        <v>#DIV/0!</v>
      </c>
    </row>
    <row r="10" spans="1:150" x14ac:dyDescent="0.3">
      <c r="A10" s="1" t="s">
        <v>136</v>
      </c>
      <c r="B10" s="1">
        <v>2</v>
      </c>
      <c r="C10" s="1">
        <v>3</v>
      </c>
      <c r="D10" s="1">
        <v>14</v>
      </c>
      <c r="E10" s="1">
        <v>1</v>
      </c>
      <c r="F10" s="1">
        <v>2</v>
      </c>
      <c r="G10" s="1">
        <v>5</v>
      </c>
      <c r="H10" s="1" t="s">
        <v>132</v>
      </c>
      <c r="I10" s="8">
        <v>44391</v>
      </c>
      <c r="J10" s="8">
        <v>44396</v>
      </c>
      <c r="K10" s="1" t="s">
        <v>132</v>
      </c>
      <c r="L10" s="1">
        <v>0</v>
      </c>
      <c r="M10" s="1">
        <v>1</v>
      </c>
      <c r="N10" s="1">
        <v>15</v>
      </c>
      <c r="O10" s="1">
        <v>4.87</v>
      </c>
      <c r="P10" s="1">
        <v>2.13</v>
      </c>
      <c r="Q10" s="1">
        <v>6.33</v>
      </c>
      <c r="R10" s="1">
        <v>4.46</v>
      </c>
      <c r="S10" s="1">
        <v>6.37</v>
      </c>
      <c r="T10" s="1">
        <v>6.75</v>
      </c>
      <c r="U10" s="1">
        <v>0</v>
      </c>
      <c r="V10" s="1">
        <v>4.37</v>
      </c>
      <c r="W10" s="1">
        <v>2.41</v>
      </c>
      <c r="X10" s="1">
        <v>7.54</v>
      </c>
      <c r="Y10" s="1">
        <v>4.3600000000000003</v>
      </c>
      <c r="Z10" s="1">
        <v>6.94</v>
      </c>
      <c r="AA10" s="1">
        <v>7.07</v>
      </c>
      <c r="AB10" s="1">
        <v>0</v>
      </c>
      <c r="AC10" s="1">
        <v>4.68</v>
      </c>
      <c r="AD10" s="1">
        <v>2.0299999999999998</v>
      </c>
      <c r="AE10" s="1">
        <v>6.33</v>
      </c>
      <c r="AF10" s="1">
        <v>4</v>
      </c>
      <c r="AG10" s="1">
        <v>6.48</v>
      </c>
      <c r="AH10" s="1">
        <v>6.41</v>
      </c>
      <c r="AI10" s="1">
        <v>0</v>
      </c>
      <c r="AJ10" s="1" t="s">
        <v>132</v>
      </c>
      <c r="AK10" s="1" t="s">
        <v>132</v>
      </c>
      <c r="AL10" s="1" t="s">
        <v>132</v>
      </c>
      <c r="AM10" s="1" t="s">
        <v>132</v>
      </c>
      <c r="AN10" s="1" t="s">
        <v>132</v>
      </c>
      <c r="AO10" s="1" t="s">
        <v>132</v>
      </c>
      <c r="AP10" s="1" t="s">
        <v>132</v>
      </c>
      <c r="AQ10" s="1" t="s">
        <v>132</v>
      </c>
      <c r="AR10" s="1" t="s">
        <v>132</v>
      </c>
      <c r="AS10" s="1" t="s">
        <v>132</v>
      </c>
      <c r="AT10" s="1" t="s">
        <v>132</v>
      </c>
      <c r="AU10" s="1" t="s">
        <v>132</v>
      </c>
      <c r="AV10" s="1" t="s">
        <v>132</v>
      </c>
      <c r="AW10" s="1" t="s">
        <v>132</v>
      </c>
      <c r="AX10" s="1" t="s">
        <v>132</v>
      </c>
      <c r="AY10" s="1" t="s">
        <v>132</v>
      </c>
      <c r="AZ10" s="1" t="s">
        <v>132</v>
      </c>
      <c r="BA10" s="1" t="s">
        <v>132</v>
      </c>
      <c r="BB10" s="1" t="s">
        <v>132</v>
      </c>
      <c r="BC10" s="1" t="s">
        <v>132</v>
      </c>
      <c r="BD10" s="1" t="s">
        <v>132</v>
      </c>
      <c r="BE10" s="1" t="s">
        <v>132</v>
      </c>
      <c r="BF10" s="1" t="s">
        <v>132</v>
      </c>
      <c r="BG10" s="1" t="s">
        <v>132</v>
      </c>
      <c r="BH10" s="1" t="s">
        <v>132</v>
      </c>
      <c r="BI10" s="1" t="s">
        <v>132</v>
      </c>
      <c r="BJ10" s="1" t="s">
        <v>132</v>
      </c>
      <c r="BK10" s="1" t="s">
        <v>132</v>
      </c>
      <c r="BL10" s="1" t="s">
        <v>132</v>
      </c>
      <c r="BM10" s="1" t="s">
        <v>132</v>
      </c>
      <c r="BN10" s="1" t="s">
        <v>132</v>
      </c>
      <c r="BO10" s="1" t="s">
        <v>132</v>
      </c>
      <c r="BP10" s="1" t="s">
        <v>132</v>
      </c>
      <c r="BQ10" s="1" t="s">
        <v>132</v>
      </c>
      <c r="BR10" s="1" t="s">
        <v>132</v>
      </c>
      <c r="BS10" s="1" t="s">
        <v>132</v>
      </c>
      <c r="BT10" s="1" t="s">
        <v>132</v>
      </c>
      <c r="BU10" s="1" t="s">
        <v>132</v>
      </c>
      <c r="BV10" s="1" t="s">
        <v>132</v>
      </c>
      <c r="BW10" s="1" t="s">
        <v>132</v>
      </c>
      <c r="BX10" s="1" t="s">
        <v>132</v>
      </c>
      <c r="BY10" s="1" t="s">
        <v>132</v>
      </c>
      <c r="BZ10" s="1" t="s">
        <v>132</v>
      </c>
      <c r="CA10" s="1" t="s">
        <v>132</v>
      </c>
      <c r="CB10" s="1">
        <v>1</v>
      </c>
      <c r="CC10" s="1">
        <v>10.373100000000001</v>
      </c>
      <c r="CD10" s="1">
        <v>10.531700000000001</v>
      </c>
      <c r="CE10" s="1">
        <v>9.5004000000000008</v>
      </c>
      <c r="CL10" s="1">
        <v>10.135066666666701</v>
      </c>
      <c r="CO10" s="1">
        <v>10.135066666666701</v>
      </c>
      <c r="CP10" s="1">
        <v>28.2318</v>
      </c>
      <c r="CQ10" s="1">
        <v>32.874400000000001</v>
      </c>
      <c r="CR10" s="1">
        <v>25.32</v>
      </c>
      <c r="CY10" s="1">
        <v>28.808733333333301</v>
      </c>
      <c r="DB10" s="1">
        <v>28.808733333333301</v>
      </c>
      <c r="DC10" s="1">
        <v>42.997500000000002</v>
      </c>
      <c r="DD10" s="1">
        <v>49.065800000000003</v>
      </c>
      <c r="DE10" s="1">
        <v>41.536799999999999</v>
      </c>
      <c r="DL10" s="1">
        <v>44.533366666666701</v>
      </c>
      <c r="DO10" s="1">
        <v>44.533366666666701</v>
      </c>
      <c r="DP10" s="1">
        <v>15</v>
      </c>
      <c r="DQ10" s="1">
        <v>15</v>
      </c>
      <c r="DR10" s="1">
        <v>2</v>
      </c>
      <c r="DS10" s="1" t="s">
        <v>137</v>
      </c>
      <c r="DT10" s="1">
        <v>43.550224999999998</v>
      </c>
      <c r="DU10" s="1">
        <v>-79.654061999999996</v>
      </c>
      <c r="DV10" s="1" t="s">
        <v>134</v>
      </c>
      <c r="DW10" s="1">
        <v>24987.050922191</v>
      </c>
      <c r="DX10" s="1">
        <v>24.987050922190999</v>
      </c>
      <c r="DY10" s="1" t="s">
        <v>135</v>
      </c>
      <c r="DZ10" s="1">
        <v>6.1965199999999998E-2</v>
      </c>
      <c r="EA10" s="9">
        <f t="shared" si="1"/>
        <v>27.200800000000001</v>
      </c>
      <c r="EB10" s="10">
        <f t="shared" si="2"/>
        <v>30.823966666666667</v>
      </c>
      <c r="EC10" s="11">
        <f t="shared" si="3"/>
        <v>25.452400000000001</v>
      </c>
      <c r="ED10" s="9"/>
      <c r="EE10" s="10"/>
      <c r="EF10" s="11"/>
      <c r="EG10" s="9"/>
      <c r="EH10" s="10"/>
      <c r="EI10" s="11"/>
      <c r="EJ10" s="12">
        <f t="shared" si="13"/>
        <v>27.825722222222222</v>
      </c>
      <c r="EK10" s="13">
        <f t="shared" si="7"/>
        <v>14.060966169917684</v>
      </c>
      <c r="EL10" s="13">
        <f t="shared" si="8"/>
        <v>197.7107696315696</v>
      </c>
      <c r="EM10" s="24">
        <f t="shared" si="9"/>
        <v>3</v>
      </c>
      <c r="EN10" s="12"/>
      <c r="EP10" s="18">
        <v>4</v>
      </c>
      <c r="EQ10" s="17">
        <v>1</v>
      </c>
      <c r="ER10" s="15" t="e">
        <v>#DIV/0!</v>
      </c>
      <c r="ES10" s="15" t="e">
        <v>#DIV/0!</v>
      </c>
    </row>
    <row r="11" spans="1:150" x14ac:dyDescent="0.3">
      <c r="A11" s="1" t="s">
        <v>136</v>
      </c>
      <c r="B11" s="1">
        <v>2</v>
      </c>
      <c r="C11" s="1">
        <v>16</v>
      </c>
      <c r="D11" s="1">
        <v>28</v>
      </c>
      <c r="E11" s="1">
        <v>4</v>
      </c>
      <c r="F11" s="1">
        <v>4</v>
      </c>
      <c r="G11" s="1">
        <v>2</v>
      </c>
      <c r="H11" s="1" t="s">
        <v>132</v>
      </c>
      <c r="I11" s="8">
        <v>44417</v>
      </c>
      <c r="J11" s="8">
        <v>44420</v>
      </c>
      <c r="K11" s="1" t="s">
        <v>132</v>
      </c>
      <c r="L11" s="1">
        <v>0</v>
      </c>
      <c r="M11" s="1">
        <v>2</v>
      </c>
      <c r="N11" s="1">
        <v>15</v>
      </c>
      <c r="O11" s="1">
        <v>4.07</v>
      </c>
      <c r="P11" s="1">
        <v>2.2000000000000002</v>
      </c>
      <c r="Q11" s="1">
        <v>8.77</v>
      </c>
      <c r="R11" s="1">
        <v>4.1900000000000004</v>
      </c>
      <c r="S11" s="1">
        <v>7.4</v>
      </c>
      <c r="T11" s="1">
        <v>7.3</v>
      </c>
      <c r="U11" s="1">
        <v>0</v>
      </c>
      <c r="V11" s="1">
        <v>4.5</v>
      </c>
      <c r="W11" s="1">
        <v>2.61</v>
      </c>
      <c r="X11" s="1">
        <v>7.67</v>
      </c>
      <c r="Y11" s="1">
        <v>4.26</v>
      </c>
      <c r="Z11" s="1">
        <v>6.85</v>
      </c>
      <c r="AA11" s="1">
        <v>7.11</v>
      </c>
      <c r="AB11" s="1">
        <v>0</v>
      </c>
      <c r="AC11" s="1">
        <v>4.46</v>
      </c>
      <c r="AD11" s="1">
        <v>2.2000000000000002</v>
      </c>
      <c r="AE11" s="1">
        <v>6.85</v>
      </c>
      <c r="AF11" s="1">
        <v>3.85</v>
      </c>
      <c r="AG11" s="1">
        <v>6.84</v>
      </c>
      <c r="AH11" s="1">
        <v>6.94</v>
      </c>
      <c r="AI11" s="1">
        <v>0</v>
      </c>
      <c r="AJ11" s="1">
        <v>11</v>
      </c>
      <c r="AK11" s="1">
        <v>4.54</v>
      </c>
      <c r="AL11" s="1">
        <v>1.86</v>
      </c>
      <c r="AM11" s="1">
        <v>7.06</v>
      </c>
      <c r="AN11" s="1">
        <v>3.55</v>
      </c>
      <c r="AO11" s="1">
        <v>6.3</v>
      </c>
      <c r="AP11" s="1">
        <v>6.31</v>
      </c>
      <c r="AQ11" s="1">
        <v>0</v>
      </c>
      <c r="AR11" s="1">
        <v>4.8</v>
      </c>
      <c r="AS11" s="1">
        <v>2.0499999999999998</v>
      </c>
      <c r="AT11" s="1">
        <v>7.66</v>
      </c>
      <c r="AU11" s="1">
        <v>3.62</v>
      </c>
      <c r="AV11" s="1">
        <v>6.31</v>
      </c>
      <c r="AW11" s="1">
        <v>6.36</v>
      </c>
      <c r="AX11" s="1">
        <v>0</v>
      </c>
      <c r="AY11" s="1">
        <v>4.3</v>
      </c>
      <c r="AZ11" s="1">
        <v>2.1</v>
      </c>
      <c r="BA11" s="1">
        <v>6.55</v>
      </c>
      <c r="BB11" s="1">
        <v>4.1500000000000004</v>
      </c>
      <c r="BC11" s="1" t="s">
        <v>132</v>
      </c>
      <c r="BD11" s="1" t="s">
        <v>132</v>
      </c>
      <c r="BE11" s="1">
        <v>3</v>
      </c>
      <c r="BF11" s="1" t="s">
        <v>132</v>
      </c>
      <c r="BG11" s="1" t="s">
        <v>132</v>
      </c>
      <c r="BH11" s="1" t="s">
        <v>132</v>
      </c>
      <c r="BI11" s="1" t="s">
        <v>132</v>
      </c>
      <c r="BJ11" s="1" t="s">
        <v>132</v>
      </c>
      <c r="BK11" s="1" t="s">
        <v>132</v>
      </c>
      <c r="BL11" s="1" t="s">
        <v>132</v>
      </c>
      <c r="BM11" s="1" t="s">
        <v>132</v>
      </c>
      <c r="BN11" s="1" t="s">
        <v>132</v>
      </c>
      <c r="BO11" s="1" t="s">
        <v>132</v>
      </c>
      <c r="BP11" s="1" t="s">
        <v>132</v>
      </c>
      <c r="BQ11" s="1" t="s">
        <v>132</v>
      </c>
      <c r="BR11" s="1" t="s">
        <v>132</v>
      </c>
      <c r="BS11" s="1" t="s">
        <v>132</v>
      </c>
      <c r="BT11" s="1" t="s">
        <v>132</v>
      </c>
      <c r="BU11" s="1" t="s">
        <v>132</v>
      </c>
      <c r="BV11" s="1" t="s">
        <v>132</v>
      </c>
      <c r="BW11" s="1" t="s">
        <v>132</v>
      </c>
      <c r="BX11" s="1" t="s">
        <v>132</v>
      </c>
      <c r="BY11" s="1" t="s">
        <v>132</v>
      </c>
      <c r="BZ11" s="1" t="s">
        <v>132</v>
      </c>
      <c r="CA11" s="1" t="s">
        <v>132</v>
      </c>
      <c r="CB11" s="1">
        <v>1</v>
      </c>
      <c r="CC11" s="1">
        <v>8.9540000000000006</v>
      </c>
      <c r="CD11" s="1">
        <v>11.744999999999999</v>
      </c>
      <c r="CE11" s="1">
        <v>9.8119999999999994</v>
      </c>
      <c r="CF11" s="1">
        <v>8.4443999999999999</v>
      </c>
      <c r="CG11" s="1">
        <v>9.84</v>
      </c>
      <c r="CH11" s="1">
        <v>9.0299999999999994</v>
      </c>
      <c r="CL11" s="1">
        <v>10.1703333333333</v>
      </c>
      <c r="CM11" s="1">
        <v>9.1047999999999991</v>
      </c>
      <c r="CO11" s="1">
        <v>9.6375666666666699</v>
      </c>
      <c r="CP11" s="1">
        <v>36.746299999999998</v>
      </c>
      <c r="CQ11" s="1">
        <v>32.674199999999999</v>
      </c>
      <c r="CR11" s="1">
        <v>26.372499999999999</v>
      </c>
      <c r="CS11" s="1">
        <v>25.062999999999999</v>
      </c>
      <c r="CT11" s="1">
        <v>27.729199999999999</v>
      </c>
      <c r="CU11" s="1">
        <v>27.182500000000001</v>
      </c>
      <c r="CY11" s="1">
        <v>31.931000000000001</v>
      </c>
      <c r="CZ11" s="1">
        <v>26.6582333333333</v>
      </c>
      <c r="DB11" s="1">
        <v>29.294616666666698</v>
      </c>
      <c r="DC11" s="1">
        <v>54.02</v>
      </c>
      <c r="DD11" s="1">
        <v>48.703499999999998</v>
      </c>
      <c r="DE11" s="1">
        <v>47.4696</v>
      </c>
      <c r="DF11" s="1">
        <v>39.753</v>
      </c>
      <c r="DG11" s="1">
        <v>40.131599999999999</v>
      </c>
      <c r="DL11" s="1">
        <v>50.0643666666667</v>
      </c>
      <c r="DM11" s="1">
        <v>39.942300000000003</v>
      </c>
      <c r="DO11" s="1">
        <v>45.003333333333302</v>
      </c>
      <c r="DP11" s="1">
        <v>13</v>
      </c>
      <c r="DQ11" s="1">
        <v>26</v>
      </c>
      <c r="DR11" s="1">
        <v>2</v>
      </c>
      <c r="DS11" s="1" t="s">
        <v>137</v>
      </c>
      <c r="DT11" s="1">
        <v>43.550224999999998</v>
      </c>
      <c r="DU11" s="1">
        <v>-79.654061999999996</v>
      </c>
      <c r="DV11" s="1" t="s">
        <v>134</v>
      </c>
      <c r="DW11" s="1">
        <v>24987.050922191</v>
      </c>
      <c r="DX11" s="1">
        <v>24.987050922190999</v>
      </c>
      <c r="DY11" s="1" t="s">
        <v>135</v>
      </c>
      <c r="DZ11" s="1">
        <v>6.1965199999999998E-2</v>
      </c>
      <c r="EA11" s="9">
        <f t="shared" si="1"/>
        <v>33.240100000000005</v>
      </c>
      <c r="EB11" s="10">
        <f t="shared" si="2"/>
        <v>31.040899999999997</v>
      </c>
      <c r="EC11" s="11">
        <f t="shared" si="3"/>
        <v>27.884699999999999</v>
      </c>
      <c r="ED11" s="9">
        <f t="shared" si="4"/>
        <v>24.420133333333336</v>
      </c>
      <c r="EE11" s="10">
        <f t="shared" si="5"/>
        <v>25.900266666666663</v>
      </c>
      <c r="EF11" s="11">
        <f t="shared" si="6"/>
        <v>18.106249999999999</v>
      </c>
      <c r="EG11" s="9"/>
      <c r="EH11" s="10"/>
      <c r="EI11" s="11"/>
      <c r="EJ11" s="12">
        <f t="shared" si="13"/>
        <v>26.765391666666662</v>
      </c>
      <c r="EK11" s="13">
        <f t="shared" si="7"/>
        <v>11.209293010270532</v>
      </c>
      <c r="EL11" s="13">
        <f t="shared" si="8"/>
        <v>125.6482497900998</v>
      </c>
      <c r="EM11" s="24">
        <f t="shared" si="9"/>
        <v>6</v>
      </c>
      <c r="EN11" s="12"/>
      <c r="EP11" s="18">
        <v>5</v>
      </c>
      <c r="EQ11" s="17">
        <v>1</v>
      </c>
      <c r="ER11" s="15" t="e">
        <v>#DIV/0!</v>
      </c>
      <c r="ES11" s="15" t="e">
        <v>#DIV/0!</v>
      </c>
    </row>
    <row r="12" spans="1:150" x14ac:dyDescent="0.3">
      <c r="A12" s="1" t="s">
        <v>139</v>
      </c>
      <c r="B12" s="1">
        <v>4</v>
      </c>
      <c r="C12" s="1">
        <v>4</v>
      </c>
      <c r="D12" s="1">
        <v>33</v>
      </c>
      <c r="E12" s="1">
        <v>2</v>
      </c>
      <c r="F12" s="1">
        <v>3</v>
      </c>
      <c r="G12" s="1">
        <v>2</v>
      </c>
      <c r="H12" s="1" t="s">
        <v>132</v>
      </c>
      <c r="I12" s="8">
        <v>44396</v>
      </c>
      <c r="J12" s="8">
        <v>44400</v>
      </c>
      <c r="K12" s="8">
        <v>44427</v>
      </c>
      <c r="L12" s="1">
        <v>1</v>
      </c>
      <c r="M12" s="1">
        <v>2</v>
      </c>
      <c r="N12" s="1">
        <v>18</v>
      </c>
      <c r="O12" s="1">
        <v>7.1</v>
      </c>
      <c r="P12" s="1">
        <v>2.23</v>
      </c>
      <c r="Q12" s="1">
        <v>8.7100000000000009</v>
      </c>
      <c r="R12" s="1">
        <v>3.87</v>
      </c>
      <c r="S12" s="1">
        <v>8.4600000000000009</v>
      </c>
      <c r="T12" s="1">
        <v>8.4</v>
      </c>
      <c r="U12" s="1">
        <v>1</v>
      </c>
      <c r="V12" s="1">
        <v>6.98</v>
      </c>
      <c r="W12" s="1">
        <v>2.46</v>
      </c>
      <c r="X12" s="1">
        <v>9.2899999999999991</v>
      </c>
      <c r="Y12" s="1">
        <v>4.5199999999999996</v>
      </c>
      <c r="Z12" s="1">
        <v>8.11</v>
      </c>
      <c r="AA12" s="1">
        <v>8.2899999999999991</v>
      </c>
      <c r="AB12" s="1">
        <v>4</v>
      </c>
      <c r="AC12" s="1">
        <v>6.55</v>
      </c>
      <c r="AD12" s="1">
        <v>2.36</v>
      </c>
      <c r="AE12" s="1">
        <v>8.34</v>
      </c>
      <c r="AF12" s="1">
        <v>4.37</v>
      </c>
      <c r="AG12" s="1">
        <v>8.65</v>
      </c>
      <c r="AH12" s="1">
        <v>8.49</v>
      </c>
      <c r="AI12" s="1">
        <v>0</v>
      </c>
      <c r="AJ12" s="1">
        <v>18</v>
      </c>
      <c r="AK12" s="1">
        <v>5.17</v>
      </c>
      <c r="AL12" s="1">
        <v>1.8</v>
      </c>
      <c r="AM12" s="1">
        <v>6.82</v>
      </c>
      <c r="AN12" s="1">
        <v>3.67</v>
      </c>
      <c r="AO12" s="1">
        <v>6.62</v>
      </c>
      <c r="AP12" s="1">
        <v>6.57</v>
      </c>
      <c r="AQ12" s="1">
        <v>0</v>
      </c>
      <c r="AR12" s="1">
        <v>5.67</v>
      </c>
      <c r="AS12" s="1">
        <v>1.87</v>
      </c>
      <c r="AT12" s="1">
        <v>7.21</v>
      </c>
      <c r="AU12" s="1">
        <v>3.67</v>
      </c>
      <c r="AV12" s="1">
        <v>6.73</v>
      </c>
      <c r="AW12" s="1">
        <v>6.71</v>
      </c>
      <c r="AX12" s="1">
        <v>1</v>
      </c>
      <c r="AY12" s="1">
        <v>6.45</v>
      </c>
      <c r="AZ12" s="1">
        <v>2.12</v>
      </c>
      <c r="BA12" s="1">
        <v>7.95</v>
      </c>
      <c r="BB12" s="1">
        <v>4.1399999999999997</v>
      </c>
      <c r="BC12" s="1">
        <v>7.27</v>
      </c>
      <c r="BD12" s="1">
        <v>7.72</v>
      </c>
      <c r="BE12" s="1">
        <v>0</v>
      </c>
      <c r="BF12" s="1" t="s">
        <v>132</v>
      </c>
      <c r="BG12" s="1" t="s">
        <v>132</v>
      </c>
      <c r="BH12" s="1" t="s">
        <v>132</v>
      </c>
      <c r="BI12" s="1" t="s">
        <v>132</v>
      </c>
      <c r="BJ12" s="1" t="s">
        <v>132</v>
      </c>
      <c r="BK12" s="1" t="s">
        <v>132</v>
      </c>
      <c r="BL12" s="1" t="s">
        <v>132</v>
      </c>
      <c r="BM12" s="1" t="s">
        <v>132</v>
      </c>
      <c r="BN12" s="1" t="s">
        <v>132</v>
      </c>
      <c r="BO12" s="1" t="s">
        <v>132</v>
      </c>
      <c r="BP12" s="1" t="s">
        <v>132</v>
      </c>
      <c r="BQ12" s="1" t="s">
        <v>132</v>
      </c>
      <c r="BR12" s="1" t="s">
        <v>132</v>
      </c>
      <c r="BS12" s="1" t="s">
        <v>132</v>
      </c>
      <c r="BT12" s="1" t="s">
        <v>132</v>
      </c>
      <c r="BU12" s="1" t="s">
        <v>132</v>
      </c>
      <c r="BV12" s="1" t="s">
        <v>132</v>
      </c>
      <c r="BW12" s="1" t="s">
        <v>132</v>
      </c>
      <c r="BX12" s="1" t="s">
        <v>132</v>
      </c>
      <c r="BY12" s="1" t="s">
        <v>132</v>
      </c>
      <c r="BZ12" s="1" t="s">
        <v>132</v>
      </c>
      <c r="CA12" s="1" t="s">
        <v>132</v>
      </c>
      <c r="CB12" s="1">
        <v>1</v>
      </c>
      <c r="CC12" s="1">
        <v>15.833</v>
      </c>
      <c r="CD12" s="1">
        <v>17.1708</v>
      </c>
      <c r="CE12" s="1">
        <v>15.458</v>
      </c>
      <c r="CF12" s="1">
        <v>9.3059999999999992</v>
      </c>
      <c r="CG12" s="1">
        <v>10.6029</v>
      </c>
      <c r="CH12" s="1">
        <v>13.673999999999999</v>
      </c>
      <c r="CL12" s="1">
        <v>16.153933333333299</v>
      </c>
      <c r="CM12" s="1">
        <v>11.1943</v>
      </c>
      <c r="CO12" s="1">
        <v>13.6741166666667</v>
      </c>
      <c r="CP12" s="1">
        <v>33.707700000000003</v>
      </c>
      <c r="CQ12" s="1">
        <v>41.9908</v>
      </c>
      <c r="CR12" s="1">
        <v>36.445799999999998</v>
      </c>
      <c r="CS12" s="1">
        <v>25.029399999999999</v>
      </c>
      <c r="CT12" s="1">
        <v>26.460699999999999</v>
      </c>
      <c r="CU12" s="1">
        <v>32.912999999999997</v>
      </c>
      <c r="CY12" s="1">
        <v>37.381433333333298</v>
      </c>
      <c r="CZ12" s="1">
        <v>28.1343666666667</v>
      </c>
      <c r="DB12" s="1">
        <v>32.757899999999999</v>
      </c>
      <c r="DC12" s="1">
        <v>71.063999999999993</v>
      </c>
      <c r="DD12" s="1">
        <v>67.231899999999996</v>
      </c>
      <c r="DE12" s="1">
        <v>73.438500000000005</v>
      </c>
      <c r="DF12" s="1">
        <v>43.493400000000001</v>
      </c>
      <c r="DG12" s="1">
        <v>45.158299999999997</v>
      </c>
      <c r="DH12" s="1">
        <v>56.124400000000001</v>
      </c>
      <c r="DL12" s="1">
        <v>70.578133333333298</v>
      </c>
      <c r="DM12" s="1">
        <v>48.258699999999997</v>
      </c>
      <c r="DO12" s="1">
        <v>59.418416666666701</v>
      </c>
      <c r="DP12" s="1">
        <v>32.5</v>
      </c>
      <c r="DQ12" s="1">
        <v>65</v>
      </c>
      <c r="DR12" s="1">
        <v>2</v>
      </c>
      <c r="DS12" s="1" t="s">
        <v>137</v>
      </c>
      <c r="DT12" s="1">
        <v>43.550224999999998</v>
      </c>
      <c r="DU12" s="1">
        <v>-79.654061999999996</v>
      </c>
      <c r="DV12" s="1" t="s">
        <v>134</v>
      </c>
      <c r="DW12" s="1">
        <v>24987.050922191</v>
      </c>
      <c r="DX12" s="1">
        <v>24.987050922190999</v>
      </c>
      <c r="DY12" s="1" t="s">
        <v>135</v>
      </c>
      <c r="DZ12" s="1">
        <v>6.1965199999999998E-2</v>
      </c>
      <c r="EA12" s="9">
        <f t="shared" si="1"/>
        <v>40.201566666666665</v>
      </c>
      <c r="EB12" s="10">
        <f t="shared" si="2"/>
        <v>42.131166666666665</v>
      </c>
      <c r="EC12" s="11">
        <f t="shared" si="3"/>
        <v>41.780766666666665</v>
      </c>
      <c r="ED12" s="9">
        <f t="shared" si="4"/>
        <v>25.942933333333333</v>
      </c>
      <c r="EE12" s="10">
        <f t="shared" si="5"/>
        <v>27.407300000000003</v>
      </c>
      <c r="EF12" s="11">
        <f t="shared" si="6"/>
        <v>34.237133333333333</v>
      </c>
      <c r="EG12" s="9"/>
      <c r="EH12" s="10"/>
      <c r="EI12" s="11"/>
      <c r="EJ12" s="12">
        <f t="shared" si="13"/>
        <v>35.283477777777776</v>
      </c>
      <c r="EK12" s="13">
        <f t="shared" si="7"/>
        <v>14.871677784443341</v>
      </c>
      <c r="EL12" s="13">
        <f t="shared" si="8"/>
        <v>221.16680012430561</v>
      </c>
      <c r="EM12" s="24">
        <f t="shared" si="9"/>
        <v>6</v>
      </c>
      <c r="EN12" s="12"/>
      <c r="EP12" s="16">
        <v>2</v>
      </c>
      <c r="EQ12" s="17">
        <v>4</v>
      </c>
      <c r="ER12" s="15">
        <v>5.8862461579304197</v>
      </c>
      <c r="ES12" s="26">
        <v>34.647893831750629</v>
      </c>
    </row>
    <row r="13" spans="1:150" x14ac:dyDescent="0.3">
      <c r="A13" s="1" t="s">
        <v>139</v>
      </c>
      <c r="B13" s="1">
        <v>4</v>
      </c>
      <c r="C13" s="1">
        <v>8</v>
      </c>
      <c r="D13" s="1">
        <v>32</v>
      </c>
      <c r="E13" s="1">
        <v>2</v>
      </c>
      <c r="F13" s="1">
        <v>3</v>
      </c>
      <c r="G13" s="1">
        <v>3</v>
      </c>
      <c r="H13" s="1" t="s">
        <v>132</v>
      </c>
      <c r="I13" s="8">
        <v>44393</v>
      </c>
      <c r="J13" s="8">
        <v>44396</v>
      </c>
      <c r="K13" s="8">
        <v>44420</v>
      </c>
      <c r="L13" s="1">
        <v>1</v>
      </c>
      <c r="M13" s="1">
        <v>1</v>
      </c>
      <c r="N13" s="1">
        <v>9</v>
      </c>
      <c r="O13" s="1">
        <v>4.1900000000000004</v>
      </c>
      <c r="P13" s="1">
        <v>2.06</v>
      </c>
      <c r="Q13" s="1">
        <v>8.0399999999999991</v>
      </c>
      <c r="R13" s="1">
        <v>3.8</v>
      </c>
      <c r="S13" s="1">
        <v>9.85</v>
      </c>
      <c r="T13" s="1">
        <v>9.9</v>
      </c>
      <c r="U13" s="1">
        <v>0</v>
      </c>
      <c r="V13" s="1">
        <v>3.17</v>
      </c>
      <c r="W13" s="1">
        <v>1.8</v>
      </c>
      <c r="X13" s="1">
        <v>7.43</v>
      </c>
      <c r="Y13" s="1">
        <v>3.86</v>
      </c>
      <c r="Z13" s="1">
        <v>7.73</v>
      </c>
      <c r="AA13" s="1">
        <v>8.92</v>
      </c>
      <c r="AB13" s="1">
        <v>0</v>
      </c>
      <c r="AC13" s="1">
        <v>3.62</v>
      </c>
      <c r="AD13" s="1">
        <v>2.0299999999999998</v>
      </c>
      <c r="AE13" s="1">
        <v>6.81</v>
      </c>
      <c r="AF13" s="1">
        <v>3.97</v>
      </c>
      <c r="AG13" s="1">
        <v>9.36</v>
      </c>
      <c r="AH13" s="1">
        <v>9.07</v>
      </c>
      <c r="AI13" s="1">
        <v>1</v>
      </c>
      <c r="AJ13" s="1" t="s">
        <v>132</v>
      </c>
      <c r="AK13" s="1" t="s">
        <v>132</v>
      </c>
      <c r="AL13" s="1" t="s">
        <v>132</v>
      </c>
      <c r="AM13" s="1" t="s">
        <v>132</v>
      </c>
      <c r="AN13" s="1" t="s">
        <v>132</v>
      </c>
      <c r="AO13" s="1" t="s">
        <v>132</v>
      </c>
      <c r="AP13" s="1" t="s">
        <v>132</v>
      </c>
      <c r="AQ13" s="1" t="s">
        <v>132</v>
      </c>
      <c r="AR13" s="1" t="s">
        <v>132</v>
      </c>
      <c r="AS13" s="1" t="s">
        <v>132</v>
      </c>
      <c r="AT13" s="1" t="s">
        <v>132</v>
      </c>
      <c r="AU13" s="1" t="s">
        <v>132</v>
      </c>
      <c r="AV13" s="1" t="s">
        <v>132</v>
      </c>
      <c r="AW13" s="1" t="s">
        <v>132</v>
      </c>
      <c r="AX13" s="1" t="s">
        <v>132</v>
      </c>
      <c r="AY13" s="1" t="s">
        <v>132</v>
      </c>
      <c r="AZ13" s="1" t="s">
        <v>132</v>
      </c>
      <c r="BA13" s="1" t="s">
        <v>132</v>
      </c>
      <c r="BB13" s="1" t="s">
        <v>132</v>
      </c>
      <c r="BC13" s="1" t="s">
        <v>132</v>
      </c>
      <c r="BD13" s="1" t="s">
        <v>132</v>
      </c>
      <c r="BE13" s="1" t="s">
        <v>132</v>
      </c>
      <c r="BF13" s="1" t="s">
        <v>132</v>
      </c>
      <c r="BG13" s="1" t="s">
        <v>132</v>
      </c>
      <c r="BH13" s="1" t="s">
        <v>132</v>
      </c>
      <c r="BI13" s="1" t="s">
        <v>132</v>
      </c>
      <c r="BJ13" s="1" t="s">
        <v>132</v>
      </c>
      <c r="BK13" s="1" t="s">
        <v>132</v>
      </c>
      <c r="BL13" s="1" t="s">
        <v>132</v>
      </c>
      <c r="BM13" s="1" t="s">
        <v>132</v>
      </c>
      <c r="BN13" s="1" t="s">
        <v>132</v>
      </c>
      <c r="BO13" s="1" t="s">
        <v>132</v>
      </c>
      <c r="BP13" s="1" t="s">
        <v>132</v>
      </c>
      <c r="BQ13" s="1" t="s">
        <v>132</v>
      </c>
      <c r="BR13" s="1" t="s">
        <v>132</v>
      </c>
      <c r="BS13" s="1" t="s">
        <v>132</v>
      </c>
      <c r="BT13" s="1" t="s">
        <v>132</v>
      </c>
      <c r="BU13" s="1" t="s">
        <v>132</v>
      </c>
      <c r="BV13" s="1" t="s">
        <v>132</v>
      </c>
      <c r="BW13" s="1" t="s">
        <v>132</v>
      </c>
      <c r="BX13" s="1" t="s">
        <v>132</v>
      </c>
      <c r="BY13" s="1" t="s">
        <v>132</v>
      </c>
      <c r="BZ13" s="1" t="s">
        <v>132</v>
      </c>
      <c r="CA13" s="1" t="s">
        <v>132</v>
      </c>
      <c r="CB13" s="1">
        <v>1</v>
      </c>
      <c r="CC13" s="1">
        <v>8.6313999999999993</v>
      </c>
      <c r="CD13" s="1">
        <v>5.7060000000000004</v>
      </c>
      <c r="CE13" s="1">
        <v>7.3486000000000002</v>
      </c>
      <c r="CL13" s="1">
        <v>7.2286666666666699</v>
      </c>
      <c r="CO13" s="1">
        <v>7.2286666666666699</v>
      </c>
      <c r="CP13" s="1">
        <v>30.552</v>
      </c>
      <c r="CQ13" s="1">
        <v>28.6798</v>
      </c>
      <c r="CR13" s="1">
        <v>27.035699999999999</v>
      </c>
      <c r="CY13" s="1">
        <v>28.7558333333333</v>
      </c>
      <c r="DB13" s="1">
        <v>28.7558333333333</v>
      </c>
      <c r="DC13" s="1">
        <v>97.515000000000001</v>
      </c>
      <c r="DD13" s="1">
        <v>68.951599999999999</v>
      </c>
      <c r="DE13" s="1">
        <v>84.895200000000003</v>
      </c>
      <c r="DL13" s="1">
        <v>83.787266666666696</v>
      </c>
      <c r="DO13" s="1">
        <v>83.787266666666696</v>
      </c>
      <c r="DP13" s="1">
        <v>9</v>
      </c>
      <c r="DQ13" s="1">
        <v>9</v>
      </c>
      <c r="DR13" s="1">
        <v>4</v>
      </c>
      <c r="DS13" s="1" t="s">
        <v>140</v>
      </c>
      <c r="DT13" s="1">
        <v>43.567334000000002</v>
      </c>
      <c r="DU13" s="1">
        <v>-79.686385999999999</v>
      </c>
      <c r="DV13" s="1" t="s">
        <v>134</v>
      </c>
      <c r="DW13" s="1">
        <v>26539.685986678101</v>
      </c>
      <c r="DX13" s="1">
        <v>26.539685986678101</v>
      </c>
      <c r="DY13" s="1" t="s">
        <v>135</v>
      </c>
      <c r="DZ13" s="1">
        <v>-0.92826439999999999</v>
      </c>
      <c r="EA13" s="9">
        <f t="shared" si="1"/>
        <v>45.566133333333333</v>
      </c>
      <c r="EB13" s="10">
        <f t="shared" si="2"/>
        <v>34.445799999999998</v>
      </c>
      <c r="EC13" s="11">
        <f t="shared" si="3"/>
        <v>39.759833333333333</v>
      </c>
      <c r="ED13" s="9"/>
      <c r="EE13" s="10"/>
      <c r="EF13" s="11"/>
      <c r="EG13" s="9"/>
      <c r="EH13" s="10"/>
      <c r="EI13" s="11"/>
      <c r="EJ13" s="12">
        <f t="shared" si="13"/>
        <v>39.923922222222224</v>
      </c>
      <c r="EK13" s="13">
        <f t="shared" si="7"/>
        <v>20.92484295703763</v>
      </c>
      <c r="EL13" s="13">
        <f t="shared" si="8"/>
        <v>437.8490527766873</v>
      </c>
      <c r="EM13" s="24">
        <f t="shared" si="9"/>
        <v>3</v>
      </c>
      <c r="EN13" s="12"/>
      <c r="EP13" s="18">
        <v>1</v>
      </c>
      <c r="EQ13" s="17">
        <v>2</v>
      </c>
      <c r="ER13" s="15">
        <v>5.2542590752527953</v>
      </c>
      <c r="ES13" s="15">
        <v>27.607238429876361</v>
      </c>
    </row>
    <row r="14" spans="1:150" x14ac:dyDescent="0.3">
      <c r="A14" s="1" t="s">
        <v>141</v>
      </c>
      <c r="B14" s="1">
        <v>5</v>
      </c>
      <c r="C14" s="1">
        <v>15</v>
      </c>
      <c r="D14" s="1">
        <v>37</v>
      </c>
      <c r="E14" s="1">
        <v>4</v>
      </c>
      <c r="F14" s="1">
        <v>1</v>
      </c>
      <c r="G14" s="1">
        <v>1</v>
      </c>
      <c r="H14" s="1" t="s">
        <v>132</v>
      </c>
      <c r="I14" s="8">
        <v>44389</v>
      </c>
      <c r="J14" s="8">
        <v>44400</v>
      </c>
      <c r="K14" s="8">
        <v>44417</v>
      </c>
      <c r="L14" s="1">
        <v>8</v>
      </c>
      <c r="M14" s="1">
        <v>6</v>
      </c>
      <c r="N14" s="1">
        <v>45</v>
      </c>
      <c r="O14" s="1">
        <v>5.47</v>
      </c>
      <c r="P14" s="1">
        <v>2.21</v>
      </c>
      <c r="Q14" s="1">
        <v>6.86</v>
      </c>
      <c r="R14" s="1">
        <v>3.83</v>
      </c>
      <c r="S14" s="1">
        <v>7.04</v>
      </c>
      <c r="T14" s="1">
        <v>7.02</v>
      </c>
      <c r="U14" s="1">
        <v>0</v>
      </c>
      <c r="V14" s="1">
        <v>5.38</v>
      </c>
      <c r="W14" s="1">
        <v>2.0699999999999998</v>
      </c>
      <c r="X14" s="1">
        <v>8.02</v>
      </c>
      <c r="Y14" s="1">
        <v>3.95</v>
      </c>
      <c r="Z14" s="1">
        <v>7.91</v>
      </c>
      <c r="AA14" s="1">
        <v>8.1300000000000008</v>
      </c>
      <c r="AB14" s="1">
        <v>1</v>
      </c>
      <c r="AC14" s="1">
        <v>5.05</v>
      </c>
      <c r="AD14" s="1">
        <v>2.42</v>
      </c>
      <c r="AE14" s="1">
        <v>7.6</v>
      </c>
      <c r="AF14" s="1">
        <v>3.84</v>
      </c>
      <c r="AG14" s="1">
        <v>7.94</v>
      </c>
      <c r="AH14" s="1">
        <v>8.08</v>
      </c>
      <c r="AI14" s="1">
        <v>0</v>
      </c>
      <c r="AJ14" s="1">
        <v>36</v>
      </c>
      <c r="AK14" s="1">
        <v>5.45</v>
      </c>
      <c r="AL14" s="1">
        <v>2.41</v>
      </c>
      <c r="AM14" s="1">
        <v>7.47</v>
      </c>
      <c r="AN14" s="1">
        <v>4.1100000000000003</v>
      </c>
      <c r="AO14" s="1">
        <v>7.64</v>
      </c>
      <c r="AP14" s="1">
        <v>7.25</v>
      </c>
      <c r="AQ14" s="1">
        <v>0</v>
      </c>
      <c r="AR14" s="1">
        <v>4</v>
      </c>
      <c r="AS14" s="1">
        <v>2.23</v>
      </c>
      <c r="AT14" s="1">
        <v>7.84</v>
      </c>
      <c r="AU14" s="1">
        <v>4.3600000000000003</v>
      </c>
      <c r="AV14" s="1">
        <v>7.7</v>
      </c>
      <c r="AW14" s="1">
        <v>7.78</v>
      </c>
      <c r="AX14" s="1">
        <v>1</v>
      </c>
      <c r="AY14" s="1">
        <v>5.44</v>
      </c>
      <c r="AZ14" s="1">
        <v>2.2000000000000002</v>
      </c>
      <c r="BA14" s="1">
        <v>5.86</v>
      </c>
      <c r="BB14" s="1">
        <v>4.5599999999999996</v>
      </c>
      <c r="BC14" s="1">
        <v>6.86</v>
      </c>
      <c r="BD14" s="1">
        <v>6.96</v>
      </c>
      <c r="BE14" s="1">
        <v>0</v>
      </c>
      <c r="BF14" s="1">
        <v>35</v>
      </c>
      <c r="BG14" s="1">
        <v>5.3</v>
      </c>
      <c r="BH14" s="1">
        <v>2.0499999999999998</v>
      </c>
      <c r="BI14" s="1">
        <v>7.79</v>
      </c>
      <c r="BJ14" s="1">
        <v>4.1100000000000003</v>
      </c>
      <c r="BK14" s="1">
        <v>7.06</v>
      </c>
      <c r="BL14" s="1">
        <v>7.04</v>
      </c>
      <c r="BM14" s="1">
        <v>0</v>
      </c>
      <c r="BN14" s="1">
        <v>5.14</v>
      </c>
      <c r="BO14" s="1">
        <v>2.1</v>
      </c>
      <c r="BP14" s="1">
        <v>7.84</v>
      </c>
      <c r="BQ14" s="1">
        <v>4.2</v>
      </c>
      <c r="BR14" s="1">
        <v>7.55</v>
      </c>
      <c r="BS14" s="1">
        <v>7.56</v>
      </c>
      <c r="BT14" s="1">
        <v>2</v>
      </c>
      <c r="BU14" s="1">
        <v>4.96</v>
      </c>
      <c r="BV14" s="1">
        <v>2.2999999999999998</v>
      </c>
      <c r="BW14" s="1">
        <v>7.57</v>
      </c>
      <c r="BX14" s="1">
        <v>4.26</v>
      </c>
      <c r="BY14" s="1">
        <v>8.01</v>
      </c>
      <c r="BZ14" s="1">
        <v>7.76</v>
      </c>
      <c r="CA14" s="1">
        <v>0</v>
      </c>
      <c r="CB14" s="1">
        <v>1</v>
      </c>
      <c r="CC14" s="1">
        <v>12.088699999999999</v>
      </c>
      <c r="CD14" s="1">
        <v>11.1366</v>
      </c>
      <c r="CE14" s="1">
        <v>12.221</v>
      </c>
      <c r="CF14" s="1">
        <v>13.134499999999999</v>
      </c>
      <c r="CG14" s="1">
        <v>8.92</v>
      </c>
      <c r="CH14" s="1">
        <v>11.968</v>
      </c>
      <c r="CI14" s="1">
        <v>10.865</v>
      </c>
      <c r="CJ14" s="1">
        <v>10.794</v>
      </c>
      <c r="CK14" s="1">
        <v>11.407999999999999</v>
      </c>
      <c r="CL14" s="1">
        <v>11.815433333333299</v>
      </c>
      <c r="CM14" s="1">
        <v>11.3408333333333</v>
      </c>
      <c r="CN14" s="1">
        <v>11.0223333333333</v>
      </c>
      <c r="CO14" s="1">
        <v>11.3928666666667</v>
      </c>
      <c r="CP14" s="1">
        <v>26.273800000000001</v>
      </c>
      <c r="CQ14" s="1">
        <v>31.678999999999998</v>
      </c>
      <c r="CR14" s="1">
        <v>29.184000000000001</v>
      </c>
      <c r="CS14" s="1">
        <v>30.701699999999999</v>
      </c>
      <c r="CT14" s="1">
        <v>34.182400000000001</v>
      </c>
      <c r="CU14" s="1">
        <v>26.721599999999999</v>
      </c>
      <c r="CV14" s="1">
        <v>32.0169</v>
      </c>
      <c r="CW14" s="1">
        <v>32.927999999999997</v>
      </c>
      <c r="CX14" s="1">
        <v>32.248199999999997</v>
      </c>
      <c r="CY14" s="1">
        <v>29.0456</v>
      </c>
      <c r="CZ14" s="1">
        <v>30.535233333333299</v>
      </c>
      <c r="DA14" s="1">
        <v>32.3977</v>
      </c>
      <c r="DB14" s="1">
        <v>30.659511111111101</v>
      </c>
      <c r="DC14" s="1">
        <v>49.4208</v>
      </c>
      <c r="DD14" s="1">
        <v>64.308300000000003</v>
      </c>
      <c r="DE14" s="1">
        <v>64.155199999999994</v>
      </c>
      <c r="DF14" s="1">
        <v>55.39</v>
      </c>
      <c r="DG14" s="1">
        <v>59.905999999999999</v>
      </c>
      <c r="DH14" s="1">
        <v>47.745600000000003</v>
      </c>
      <c r="DI14" s="1">
        <v>49.702399999999997</v>
      </c>
      <c r="DJ14" s="1">
        <v>57.078000000000003</v>
      </c>
      <c r="DK14" s="1">
        <v>62.157600000000002</v>
      </c>
      <c r="DL14" s="1">
        <v>59.294766666666703</v>
      </c>
      <c r="DM14" s="1">
        <v>54.347200000000001</v>
      </c>
      <c r="DN14" s="1">
        <v>56.312666666666701</v>
      </c>
      <c r="DO14" s="1">
        <v>56.651544444444397</v>
      </c>
      <c r="DP14" s="1">
        <v>18</v>
      </c>
      <c r="DQ14" s="1">
        <v>36</v>
      </c>
      <c r="DR14" s="1">
        <v>4</v>
      </c>
      <c r="DS14" s="1" t="s">
        <v>140</v>
      </c>
      <c r="DT14" s="1">
        <v>43.567334000000002</v>
      </c>
      <c r="DU14" s="1">
        <v>-79.686385999999999</v>
      </c>
      <c r="DV14" s="1" t="s">
        <v>134</v>
      </c>
      <c r="DW14" s="1">
        <v>26539.685986678101</v>
      </c>
      <c r="DX14" s="1">
        <v>26.539685986678101</v>
      </c>
      <c r="DY14" s="1" t="s">
        <v>135</v>
      </c>
      <c r="DZ14" s="1">
        <v>-0.92826439999999999</v>
      </c>
      <c r="EA14" s="9">
        <f t="shared" si="1"/>
        <v>29.261099999999999</v>
      </c>
      <c r="EB14" s="10">
        <f t="shared" si="2"/>
        <v>35.707966666666664</v>
      </c>
      <c r="EC14" s="11">
        <f t="shared" si="3"/>
        <v>35.186733333333329</v>
      </c>
      <c r="ED14" s="9">
        <f t="shared" si="4"/>
        <v>33.075400000000002</v>
      </c>
      <c r="EE14" s="10">
        <f t="shared" si="5"/>
        <v>34.336133333333329</v>
      </c>
      <c r="EF14" s="11">
        <f t="shared" si="6"/>
        <v>28.811733333333336</v>
      </c>
      <c r="EG14" s="9">
        <f t="shared" si="10"/>
        <v>30.861433333333334</v>
      </c>
      <c r="EH14" s="10">
        <f t="shared" si="11"/>
        <v>33.6</v>
      </c>
      <c r="EI14" s="11">
        <f t="shared" si="12"/>
        <v>35.271266666666669</v>
      </c>
      <c r="EJ14" s="12">
        <f t="shared" si="13"/>
        <v>32.901307407407415</v>
      </c>
      <c r="EK14" s="13">
        <f t="shared" si="7"/>
        <v>10.981940568639239</v>
      </c>
      <c r="EL14" s="13">
        <f t="shared" si="8"/>
        <v>120.60301865312431</v>
      </c>
      <c r="EM14" s="24">
        <f t="shared" si="9"/>
        <v>9</v>
      </c>
      <c r="EN14" s="12"/>
      <c r="EP14" s="18">
        <v>2</v>
      </c>
      <c r="EQ14" s="17">
        <v>1</v>
      </c>
      <c r="ER14" s="15" t="e">
        <v>#DIV/0!</v>
      </c>
      <c r="ES14" s="15" t="e">
        <v>#DIV/0!</v>
      </c>
    </row>
    <row r="15" spans="1:150" x14ac:dyDescent="0.3">
      <c r="A15" s="1" t="s">
        <v>141</v>
      </c>
      <c r="B15" s="1">
        <v>5</v>
      </c>
      <c r="C15" s="1">
        <v>6</v>
      </c>
      <c r="D15" s="1">
        <v>27</v>
      </c>
      <c r="E15" s="1">
        <v>2</v>
      </c>
      <c r="F15" s="1">
        <v>5</v>
      </c>
      <c r="G15" s="1">
        <v>3</v>
      </c>
      <c r="H15" s="1" t="s">
        <v>132</v>
      </c>
      <c r="I15" s="8">
        <v>44389</v>
      </c>
      <c r="J15" s="8">
        <v>44398</v>
      </c>
      <c r="K15" s="8">
        <v>44417</v>
      </c>
      <c r="L15" s="1">
        <v>5</v>
      </c>
      <c r="M15" s="1">
        <v>5</v>
      </c>
      <c r="N15" s="1">
        <v>32</v>
      </c>
      <c r="O15" s="1">
        <v>4.9800000000000004</v>
      </c>
      <c r="P15" s="1">
        <v>2.09</v>
      </c>
      <c r="Q15" s="1">
        <v>7.89</v>
      </c>
      <c r="R15" s="1">
        <v>3.7</v>
      </c>
      <c r="S15" s="1">
        <v>8.07</v>
      </c>
      <c r="T15" s="1">
        <v>8.2200000000000006</v>
      </c>
      <c r="U15" s="1">
        <v>3</v>
      </c>
      <c r="V15" s="1">
        <v>4.13</v>
      </c>
      <c r="W15" s="1">
        <v>2.1</v>
      </c>
      <c r="X15" s="1">
        <v>8.7100000000000009</v>
      </c>
      <c r="Y15" s="1">
        <v>4.07</v>
      </c>
      <c r="Z15" s="1">
        <v>8.7100000000000009</v>
      </c>
      <c r="AA15" s="1">
        <v>8.41</v>
      </c>
      <c r="AB15" s="1">
        <v>3</v>
      </c>
      <c r="AC15" s="1">
        <v>4.76</v>
      </c>
      <c r="AD15" s="1">
        <v>2.34</v>
      </c>
      <c r="AE15" s="1">
        <v>8.82</v>
      </c>
      <c r="AF15" s="1">
        <v>3.91</v>
      </c>
      <c r="AG15" s="1">
        <v>8.2200000000000006</v>
      </c>
      <c r="AH15" s="1">
        <v>7.96</v>
      </c>
      <c r="AI15" s="1">
        <v>5</v>
      </c>
      <c r="AJ15" s="1">
        <v>36</v>
      </c>
      <c r="AK15" s="1">
        <v>4.33</v>
      </c>
      <c r="AL15" s="1">
        <v>2.0299999999999998</v>
      </c>
      <c r="AM15" s="1">
        <v>8.23</v>
      </c>
      <c r="AN15" s="1">
        <v>3.78</v>
      </c>
      <c r="AO15" s="1">
        <v>7.61</v>
      </c>
      <c r="AP15" s="1">
        <v>7.16</v>
      </c>
      <c r="AQ15" s="1">
        <v>2</v>
      </c>
      <c r="AR15" s="1">
        <v>5.27</v>
      </c>
      <c r="AS15" s="1">
        <v>2.27</v>
      </c>
      <c r="AT15" s="1">
        <v>7.78</v>
      </c>
      <c r="AU15" s="1">
        <v>4.37</v>
      </c>
      <c r="AV15" s="1">
        <v>7.67</v>
      </c>
      <c r="AW15" s="1">
        <v>7.68</v>
      </c>
      <c r="AX15" s="1">
        <v>2</v>
      </c>
      <c r="AY15" s="1">
        <v>4.92</v>
      </c>
      <c r="AZ15" s="1">
        <v>2.04</v>
      </c>
      <c r="BA15" s="1">
        <v>8.7100000000000009</v>
      </c>
      <c r="BB15" s="1">
        <v>3.47</v>
      </c>
      <c r="BC15" s="1">
        <v>7.23</v>
      </c>
      <c r="BD15" s="1">
        <v>7.99</v>
      </c>
      <c r="BE15" s="1">
        <v>4</v>
      </c>
      <c r="BF15" s="1">
        <v>22</v>
      </c>
      <c r="BG15" s="1">
        <v>4.08</v>
      </c>
      <c r="BH15" s="1">
        <v>2.1800000000000002</v>
      </c>
      <c r="BI15" s="1">
        <v>9.64</v>
      </c>
      <c r="BJ15" s="1">
        <v>3.87</v>
      </c>
      <c r="BK15" s="1">
        <v>8.06</v>
      </c>
      <c r="BL15" s="1">
        <v>8.15</v>
      </c>
      <c r="BM15" s="1">
        <v>1</v>
      </c>
      <c r="BN15" s="1">
        <v>5.1100000000000003</v>
      </c>
      <c r="BO15" s="1">
        <v>2.25</v>
      </c>
      <c r="BP15" s="1">
        <v>7.76</v>
      </c>
      <c r="BQ15" s="1">
        <v>3.81</v>
      </c>
      <c r="BR15" s="1">
        <v>8.2100000000000009</v>
      </c>
      <c r="BS15" s="1">
        <v>8.36</v>
      </c>
      <c r="BT15" s="1">
        <v>3</v>
      </c>
      <c r="BU15" s="1">
        <v>4.4400000000000004</v>
      </c>
      <c r="BV15" s="1">
        <v>2.1</v>
      </c>
      <c r="BW15" s="1">
        <v>7.27</v>
      </c>
      <c r="BX15" s="1">
        <v>3.74</v>
      </c>
      <c r="BY15" s="1">
        <v>8.25</v>
      </c>
      <c r="BZ15" s="1">
        <v>8.26</v>
      </c>
      <c r="CA15" s="1">
        <v>2</v>
      </c>
      <c r="CB15" s="1">
        <v>1</v>
      </c>
      <c r="CC15" s="1">
        <v>10.408200000000001</v>
      </c>
      <c r="CD15" s="1">
        <v>8.673</v>
      </c>
      <c r="CE15" s="1">
        <v>11.138400000000001</v>
      </c>
      <c r="CF15" s="1">
        <v>8.7898999999999994</v>
      </c>
      <c r="CG15" s="1">
        <v>11.962899999999999</v>
      </c>
      <c r="CH15" s="1">
        <v>10.036799999999999</v>
      </c>
      <c r="CI15" s="1">
        <v>8.8943999999999992</v>
      </c>
      <c r="CJ15" s="1">
        <v>11.4975</v>
      </c>
      <c r="CK15" s="1">
        <v>9.3239999999999998</v>
      </c>
      <c r="CL15" s="1">
        <v>10.0732</v>
      </c>
      <c r="CM15" s="1">
        <v>10.263199999999999</v>
      </c>
      <c r="CN15" s="1">
        <v>9.9053000000000004</v>
      </c>
      <c r="CO15" s="1">
        <v>10.0805666666667</v>
      </c>
      <c r="CP15" s="1">
        <v>29.193000000000001</v>
      </c>
      <c r="CQ15" s="1">
        <v>35.4497</v>
      </c>
      <c r="CR15" s="1">
        <v>34.486199999999997</v>
      </c>
      <c r="CS15" s="1">
        <v>31.109400000000001</v>
      </c>
      <c r="CT15" s="1">
        <v>33.998600000000003</v>
      </c>
      <c r="CU15" s="1">
        <v>30.223700000000001</v>
      </c>
      <c r="CV15" s="1">
        <v>37.306800000000003</v>
      </c>
      <c r="CW15" s="1">
        <v>29.5656</v>
      </c>
      <c r="CX15" s="1">
        <v>27.189800000000002</v>
      </c>
      <c r="CY15" s="1">
        <v>33.0429666666667</v>
      </c>
      <c r="CZ15" s="1">
        <v>31.777233333333299</v>
      </c>
      <c r="DA15" s="1">
        <v>31.3540666666667</v>
      </c>
      <c r="DB15" s="1">
        <v>32.058088888888904</v>
      </c>
      <c r="DC15" s="1">
        <v>66.335400000000007</v>
      </c>
      <c r="DD15" s="1">
        <v>73.251099999999994</v>
      </c>
      <c r="DE15" s="1">
        <v>65.431200000000004</v>
      </c>
      <c r="DF15" s="1">
        <v>54.4876</v>
      </c>
      <c r="DG15" s="1">
        <v>58.9056</v>
      </c>
      <c r="DH15" s="1">
        <v>57.767699999999998</v>
      </c>
      <c r="DI15" s="1">
        <v>65.688999999999993</v>
      </c>
      <c r="DJ15" s="1">
        <v>68.635599999999997</v>
      </c>
      <c r="DK15" s="1">
        <v>68.144999999999996</v>
      </c>
      <c r="DL15" s="1">
        <v>68.339233333333297</v>
      </c>
      <c r="DM15" s="1">
        <v>57.053633333333302</v>
      </c>
      <c r="DN15" s="1">
        <v>67.4898666666667</v>
      </c>
      <c r="DO15" s="1">
        <v>64.294244444444402</v>
      </c>
      <c r="DP15" s="1">
        <v>30</v>
      </c>
      <c r="DQ15" s="1">
        <v>90</v>
      </c>
      <c r="DR15" s="1">
        <v>5</v>
      </c>
      <c r="DS15" s="1" t="s">
        <v>142</v>
      </c>
      <c r="DT15" s="1">
        <v>43.493329000000003</v>
      </c>
      <c r="DU15" s="1">
        <v>-79.747540999999998</v>
      </c>
      <c r="DV15" s="1" t="s">
        <v>143</v>
      </c>
      <c r="DW15" s="1">
        <v>34691.991092207398</v>
      </c>
      <c r="DX15" s="1">
        <v>34.691991092207402</v>
      </c>
      <c r="DY15" s="1" t="s">
        <v>143</v>
      </c>
      <c r="DZ15" s="1">
        <v>-2.8010799999999998</v>
      </c>
      <c r="EA15" s="9">
        <f t="shared" si="1"/>
        <v>35.312200000000004</v>
      </c>
      <c r="EB15" s="10">
        <f t="shared" si="2"/>
        <v>39.124599999999994</v>
      </c>
      <c r="EC15" s="11">
        <f t="shared" si="3"/>
        <v>37.018599999999999</v>
      </c>
      <c r="ED15" s="9">
        <f t="shared" si="4"/>
        <v>31.462299999999999</v>
      </c>
      <c r="EE15" s="10">
        <f t="shared" si="5"/>
        <v>34.9557</v>
      </c>
      <c r="EF15" s="11">
        <f t="shared" si="6"/>
        <v>32.676066666666664</v>
      </c>
      <c r="EG15" s="9">
        <f t="shared" si="10"/>
        <v>37.296733333333329</v>
      </c>
      <c r="EH15" s="10">
        <f t="shared" si="11"/>
        <v>36.566233333333336</v>
      </c>
      <c r="EI15" s="11">
        <f t="shared" si="12"/>
        <v>34.886266666666664</v>
      </c>
      <c r="EJ15" s="12">
        <f t="shared" si="13"/>
        <v>35.47763333333333</v>
      </c>
      <c r="EK15" s="13">
        <f t="shared" si="7"/>
        <v>12.308642846967066</v>
      </c>
      <c r="EL15" s="13">
        <f t="shared" si="8"/>
        <v>151.50268873419353</v>
      </c>
      <c r="EM15" s="24">
        <f t="shared" si="9"/>
        <v>9</v>
      </c>
      <c r="EN15" s="12"/>
      <c r="EP15" s="18">
        <v>4</v>
      </c>
      <c r="EQ15" s="17">
        <v>1</v>
      </c>
      <c r="ER15" s="15" t="e">
        <v>#DIV/0!</v>
      </c>
      <c r="ES15" s="15" t="e">
        <v>#DIV/0!</v>
      </c>
    </row>
    <row r="16" spans="1:150" x14ac:dyDescent="0.3">
      <c r="A16" s="1" t="s">
        <v>144</v>
      </c>
      <c r="B16" s="1">
        <v>6</v>
      </c>
      <c r="C16" s="1">
        <v>14</v>
      </c>
      <c r="D16" s="1">
        <v>27</v>
      </c>
      <c r="E16" s="1">
        <v>4</v>
      </c>
      <c r="F16" s="1">
        <v>5</v>
      </c>
      <c r="G16" s="1">
        <v>2</v>
      </c>
      <c r="H16" s="1" t="s">
        <v>132</v>
      </c>
      <c r="I16" s="8">
        <v>44382</v>
      </c>
      <c r="J16" s="8">
        <v>44393</v>
      </c>
      <c r="K16" s="1" t="s">
        <v>132</v>
      </c>
      <c r="L16" s="1">
        <v>0</v>
      </c>
      <c r="M16" s="1">
        <v>2</v>
      </c>
      <c r="N16" s="1">
        <v>20</v>
      </c>
      <c r="O16" s="1">
        <v>4.9800000000000004</v>
      </c>
      <c r="P16" s="1">
        <v>2.36</v>
      </c>
      <c r="Q16" s="1">
        <v>7.38</v>
      </c>
      <c r="R16" s="1">
        <v>3.57</v>
      </c>
      <c r="S16" s="1">
        <v>7.87</v>
      </c>
      <c r="T16" s="1">
        <v>7.76</v>
      </c>
      <c r="U16" s="1">
        <v>0</v>
      </c>
      <c r="V16" s="1">
        <v>4.38</v>
      </c>
      <c r="W16" s="1">
        <v>2.23</v>
      </c>
      <c r="X16" s="1">
        <v>7.99</v>
      </c>
      <c r="Y16" s="1">
        <v>3.63</v>
      </c>
      <c r="Z16" s="1">
        <v>7.8</v>
      </c>
      <c r="AA16" s="1">
        <v>7.55</v>
      </c>
      <c r="AB16" s="1">
        <v>2</v>
      </c>
      <c r="AC16" s="1">
        <v>5.22</v>
      </c>
      <c r="AD16" s="1">
        <v>2.34</v>
      </c>
      <c r="AE16" s="1">
        <v>7.82</v>
      </c>
      <c r="AF16" s="1">
        <v>3.68</v>
      </c>
      <c r="AG16" s="1">
        <v>7.9</v>
      </c>
      <c r="AH16" s="1">
        <v>7.8</v>
      </c>
      <c r="AI16" s="1">
        <v>1</v>
      </c>
      <c r="AJ16" s="1">
        <v>11</v>
      </c>
      <c r="AK16" s="1">
        <v>4.17</v>
      </c>
      <c r="AL16" s="1">
        <v>1.95</v>
      </c>
      <c r="AM16" s="1">
        <v>7.08</v>
      </c>
      <c r="AN16" s="1">
        <v>3.56</v>
      </c>
      <c r="AO16" s="1">
        <v>5.22</v>
      </c>
      <c r="AP16" s="1">
        <v>6.01</v>
      </c>
      <c r="AQ16" s="1">
        <v>3</v>
      </c>
      <c r="AR16" s="1">
        <v>4.32</v>
      </c>
      <c r="AS16" s="1">
        <v>2.08</v>
      </c>
      <c r="AT16" s="1">
        <v>7.95</v>
      </c>
      <c r="AU16" s="1">
        <v>3.66</v>
      </c>
      <c r="AV16" s="1">
        <v>6.95</v>
      </c>
      <c r="AW16" s="1">
        <v>6.97</v>
      </c>
      <c r="AX16" s="1">
        <v>0</v>
      </c>
      <c r="AY16" s="1">
        <v>4.45</v>
      </c>
      <c r="AZ16" s="1">
        <v>2.17</v>
      </c>
      <c r="BA16" s="1">
        <v>7.25</v>
      </c>
      <c r="BB16" s="1">
        <v>3.38</v>
      </c>
      <c r="BC16" s="1">
        <v>7.12</v>
      </c>
      <c r="BD16" s="1">
        <v>7.37</v>
      </c>
      <c r="BE16" s="1">
        <v>0</v>
      </c>
      <c r="BF16" s="1" t="s">
        <v>132</v>
      </c>
      <c r="BG16" s="1" t="s">
        <v>132</v>
      </c>
      <c r="BH16" s="1" t="s">
        <v>132</v>
      </c>
      <c r="BI16" s="1" t="s">
        <v>132</v>
      </c>
      <c r="BJ16" s="1" t="s">
        <v>132</v>
      </c>
      <c r="BK16" s="1" t="s">
        <v>132</v>
      </c>
      <c r="BL16" s="1" t="s">
        <v>132</v>
      </c>
      <c r="BM16" s="1" t="s">
        <v>132</v>
      </c>
      <c r="BN16" s="1" t="s">
        <v>132</v>
      </c>
      <c r="BO16" s="1" t="s">
        <v>132</v>
      </c>
      <c r="BP16" s="1" t="s">
        <v>132</v>
      </c>
      <c r="BQ16" s="1" t="s">
        <v>132</v>
      </c>
      <c r="BR16" s="1" t="s">
        <v>132</v>
      </c>
      <c r="BS16" s="1" t="s">
        <v>132</v>
      </c>
      <c r="BT16" s="1" t="s">
        <v>132</v>
      </c>
      <c r="BU16" s="1" t="s">
        <v>132</v>
      </c>
      <c r="BV16" s="1" t="s">
        <v>132</v>
      </c>
      <c r="BW16" s="1" t="s">
        <v>132</v>
      </c>
      <c r="BX16" s="1" t="s">
        <v>132</v>
      </c>
      <c r="BY16" s="1" t="s">
        <v>132</v>
      </c>
      <c r="BZ16" s="1" t="s">
        <v>132</v>
      </c>
      <c r="CA16" s="1" t="s">
        <v>132</v>
      </c>
      <c r="CB16" s="1">
        <v>1</v>
      </c>
      <c r="CC16" s="1">
        <v>11.752800000000001</v>
      </c>
      <c r="CD16" s="1">
        <v>9.7674000000000003</v>
      </c>
      <c r="CE16" s="1">
        <v>12.2148</v>
      </c>
      <c r="CF16" s="1">
        <v>8.1315000000000008</v>
      </c>
      <c r="CG16" s="1">
        <v>8.9855999999999998</v>
      </c>
      <c r="CH16" s="1">
        <v>9.6564999999999994</v>
      </c>
      <c r="CL16" s="1">
        <v>11.244999999999999</v>
      </c>
      <c r="CM16" s="1">
        <v>8.9245333333333292</v>
      </c>
      <c r="CO16" s="1">
        <v>10.084766666666701</v>
      </c>
      <c r="CP16" s="1">
        <v>26.346599999999999</v>
      </c>
      <c r="CQ16" s="1">
        <v>29.003699999999998</v>
      </c>
      <c r="CR16" s="1">
        <v>28.7776</v>
      </c>
      <c r="CS16" s="1">
        <v>25.204799999999999</v>
      </c>
      <c r="CT16" s="1">
        <v>29.097000000000001</v>
      </c>
      <c r="CU16" s="1">
        <v>24.504999999999999</v>
      </c>
      <c r="CY16" s="1">
        <v>28.042633333333299</v>
      </c>
      <c r="CZ16" s="1">
        <v>26.268933333333301</v>
      </c>
      <c r="DB16" s="1">
        <v>27.1557833333333</v>
      </c>
      <c r="DC16" s="1">
        <v>61.071199999999997</v>
      </c>
      <c r="DD16" s="1">
        <v>58.89</v>
      </c>
      <c r="DE16" s="1">
        <v>61.62</v>
      </c>
      <c r="DF16" s="1">
        <v>31.372199999999999</v>
      </c>
      <c r="DG16" s="1">
        <v>48.441499999999998</v>
      </c>
      <c r="DH16" s="1">
        <v>52.474400000000003</v>
      </c>
      <c r="DL16" s="1">
        <v>60.527066666666698</v>
      </c>
      <c r="DM16" s="1">
        <v>44.096033333333303</v>
      </c>
      <c r="DO16" s="1">
        <v>52.311549999999997</v>
      </c>
      <c r="DP16" s="1">
        <v>38.6666666666667</v>
      </c>
      <c r="DQ16" s="1">
        <v>116</v>
      </c>
      <c r="DR16" s="1">
        <v>5</v>
      </c>
      <c r="DS16" s="1" t="s">
        <v>142</v>
      </c>
      <c r="DT16" s="1">
        <v>43.493329000000003</v>
      </c>
      <c r="DU16" s="1">
        <v>-79.747540999999998</v>
      </c>
      <c r="DV16" s="1" t="s">
        <v>143</v>
      </c>
      <c r="DW16" s="1">
        <v>34691.991092207398</v>
      </c>
      <c r="DX16" s="1">
        <v>34.691991092207402</v>
      </c>
      <c r="DY16" s="1" t="s">
        <v>143</v>
      </c>
      <c r="DZ16" s="1">
        <v>-2.8010799999999998</v>
      </c>
      <c r="EA16" s="9">
        <f t="shared" si="1"/>
        <v>33.056866666666672</v>
      </c>
      <c r="EB16" s="10">
        <f t="shared" si="2"/>
        <v>32.553699999999999</v>
      </c>
      <c r="EC16" s="11">
        <f t="shared" si="3"/>
        <v>34.204133333333338</v>
      </c>
      <c r="ED16" s="9">
        <f t="shared" si="4"/>
        <v>21.569500000000001</v>
      </c>
      <c r="EE16" s="10">
        <f t="shared" si="5"/>
        <v>28.841366666666669</v>
      </c>
      <c r="EF16" s="11">
        <f t="shared" si="6"/>
        <v>28.87863333333333</v>
      </c>
      <c r="EG16" s="9"/>
      <c r="EH16" s="10"/>
      <c r="EI16" s="11"/>
      <c r="EJ16" s="12">
        <f t="shared" si="13"/>
        <v>29.850700000000003</v>
      </c>
      <c r="EK16" s="13">
        <f t="shared" si="7"/>
        <v>13.04424036111752</v>
      </c>
      <c r="EL16" s="13">
        <f t="shared" si="8"/>
        <v>170.15220659860734</v>
      </c>
      <c r="EM16" s="24">
        <f t="shared" si="9"/>
        <v>6</v>
      </c>
      <c r="EN16" s="12"/>
      <c r="EP16" s="16">
        <v>4</v>
      </c>
      <c r="EQ16" s="17">
        <v>2</v>
      </c>
      <c r="ER16" s="15">
        <v>3.2812897343860778</v>
      </c>
      <c r="ES16" s="26">
        <v>10.766862320987457</v>
      </c>
    </row>
    <row r="17" spans="1:149" x14ac:dyDescent="0.3">
      <c r="A17" s="1" t="s">
        <v>146</v>
      </c>
      <c r="B17" s="1">
        <v>7</v>
      </c>
      <c r="C17" s="1">
        <v>1</v>
      </c>
      <c r="D17" s="1">
        <v>39</v>
      </c>
      <c r="E17" s="1">
        <v>2</v>
      </c>
      <c r="F17" s="1">
        <v>4</v>
      </c>
      <c r="G17" s="1">
        <v>2</v>
      </c>
      <c r="H17" s="1" t="s">
        <v>132</v>
      </c>
      <c r="I17" s="8">
        <v>44396</v>
      </c>
      <c r="J17" s="8">
        <v>44400</v>
      </c>
      <c r="K17" s="8">
        <v>44427</v>
      </c>
      <c r="L17" s="1">
        <v>1</v>
      </c>
      <c r="M17" s="1">
        <v>2</v>
      </c>
      <c r="N17" s="1">
        <v>20</v>
      </c>
      <c r="O17" s="1">
        <v>3.19</v>
      </c>
      <c r="P17" s="1">
        <v>2.33</v>
      </c>
      <c r="Q17" s="1">
        <v>5.16</v>
      </c>
      <c r="R17" s="1">
        <v>4.1399999999999997</v>
      </c>
      <c r="S17" s="1">
        <v>6.61</v>
      </c>
      <c r="T17" s="1">
        <v>7.02</v>
      </c>
      <c r="U17" s="1">
        <v>0</v>
      </c>
      <c r="V17" s="1">
        <v>3.52</v>
      </c>
      <c r="W17" s="1">
        <v>2.2200000000000002</v>
      </c>
      <c r="X17" s="1">
        <v>6.99</v>
      </c>
      <c r="Y17" s="1">
        <v>4.3899999999999997</v>
      </c>
      <c r="Z17" s="1">
        <v>7.43</v>
      </c>
      <c r="AA17" s="1">
        <v>7.69</v>
      </c>
      <c r="AB17" s="1">
        <v>0</v>
      </c>
      <c r="AC17" s="1">
        <v>4.04</v>
      </c>
      <c r="AD17" s="1">
        <v>2.2999999999999998</v>
      </c>
      <c r="AE17" s="1">
        <v>7.14</v>
      </c>
      <c r="AF17" s="1">
        <v>3.98</v>
      </c>
      <c r="AG17" s="1">
        <v>6.98</v>
      </c>
      <c r="AH17" s="1">
        <v>7.29</v>
      </c>
      <c r="AI17" s="1">
        <v>0</v>
      </c>
      <c r="AJ17" s="1">
        <v>16</v>
      </c>
      <c r="AK17" s="1">
        <v>3.79</v>
      </c>
      <c r="AL17" s="1">
        <v>2.38</v>
      </c>
      <c r="AM17" s="1">
        <v>6.86</v>
      </c>
      <c r="AN17" s="1">
        <v>4.49</v>
      </c>
      <c r="AO17" s="1">
        <v>8.48</v>
      </c>
      <c r="AP17" s="1">
        <v>8.4700000000000006</v>
      </c>
      <c r="AQ17" s="1">
        <v>0</v>
      </c>
      <c r="AR17" s="1">
        <v>3.83</v>
      </c>
      <c r="AS17" s="1">
        <v>2.2599999999999998</v>
      </c>
      <c r="AT17" s="1">
        <v>6.9</v>
      </c>
      <c r="AU17" s="1">
        <v>4.43</v>
      </c>
      <c r="AV17" s="1">
        <v>7.63</v>
      </c>
      <c r="AW17" s="1">
        <v>7.81</v>
      </c>
      <c r="AX17" s="1">
        <v>0</v>
      </c>
      <c r="AY17" s="1">
        <v>3.67</v>
      </c>
      <c r="AZ17" s="1">
        <v>2.29</v>
      </c>
      <c r="BA17" s="1">
        <v>7.7</v>
      </c>
      <c r="BB17" s="1">
        <v>3.94</v>
      </c>
      <c r="BC17" s="1">
        <v>6.22</v>
      </c>
      <c r="BD17" s="1">
        <v>6.35</v>
      </c>
      <c r="BE17" s="1">
        <v>0</v>
      </c>
      <c r="BF17" s="1" t="s">
        <v>132</v>
      </c>
      <c r="BG17" s="1" t="s">
        <v>132</v>
      </c>
      <c r="BH17" s="1" t="s">
        <v>132</v>
      </c>
      <c r="BI17" s="1" t="s">
        <v>132</v>
      </c>
      <c r="BJ17" s="1" t="s">
        <v>132</v>
      </c>
      <c r="BK17" s="1" t="s">
        <v>132</v>
      </c>
      <c r="BL17" s="1" t="s">
        <v>132</v>
      </c>
      <c r="BM17" s="1" t="s">
        <v>132</v>
      </c>
      <c r="BN17" s="1" t="s">
        <v>132</v>
      </c>
      <c r="BO17" s="1" t="s">
        <v>132</v>
      </c>
      <c r="BP17" s="1" t="s">
        <v>132</v>
      </c>
      <c r="BQ17" s="1" t="s">
        <v>132</v>
      </c>
      <c r="BR17" s="1" t="s">
        <v>132</v>
      </c>
      <c r="BS17" s="1" t="s">
        <v>132</v>
      </c>
      <c r="BT17" s="1" t="s">
        <v>132</v>
      </c>
      <c r="BU17" s="1" t="s">
        <v>132</v>
      </c>
      <c r="BV17" s="1" t="s">
        <v>132</v>
      </c>
      <c r="BW17" s="1" t="s">
        <v>132</v>
      </c>
      <c r="BX17" s="1" t="s">
        <v>132</v>
      </c>
      <c r="BY17" s="1" t="s">
        <v>132</v>
      </c>
      <c r="BZ17" s="1" t="s">
        <v>132</v>
      </c>
      <c r="CA17" s="1" t="s">
        <v>132</v>
      </c>
      <c r="CB17" s="1">
        <v>1</v>
      </c>
      <c r="CC17" s="1">
        <v>7.4326999999999996</v>
      </c>
      <c r="CD17" s="1">
        <v>7.8144</v>
      </c>
      <c r="CE17" s="1">
        <v>9.2919999999999998</v>
      </c>
      <c r="CF17" s="1">
        <v>9.0202000000000009</v>
      </c>
      <c r="CG17" s="1">
        <v>8.6557999999999993</v>
      </c>
      <c r="CH17" s="1">
        <v>8.4042999999999992</v>
      </c>
      <c r="CL17" s="1">
        <v>8.1797000000000004</v>
      </c>
      <c r="CM17" s="1">
        <v>8.6934333333333296</v>
      </c>
      <c r="CO17" s="1">
        <v>8.4365666666666694</v>
      </c>
      <c r="CP17" s="1">
        <v>21.362400000000001</v>
      </c>
      <c r="CQ17" s="1">
        <v>30.6861</v>
      </c>
      <c r="CR17" s="1">
        <v>28.417200000000001</v>
      </c>
      <c r="CS17" s="1">
        <v>30.801400000000001</v>
      </c>
      <c r="CT17" s="1">
        <v>30.567</v>
      </c>
      <c r="CU17" s="1">
        <v>30.338000000000001</v>
      </c>
      <c r="CY17" s="1">
        <v>26.821899999999999</v>
      </c>
      <c r="CZ17" s="1">
        <v>30.5688</v>
      </c>
      <c r="DB17" s="1">
        <v>28.695350000000001</v>
      </c>
      <c r="DC17" s="1">
        <v>46.402200000000001</v>
      </c>
      <c r="DD17" s="1">
        <v>57.136699999999998</v>
      </c>
      <c r="DE17" s="1">
        <v>50.8842</v>
      </c>
      <c r="DF17" s="1">
        <v>71.825599999999994</v>
      </c>
      <c r="DG17" s="1">
        <v>59.590299999999999</v>
      </c>
      <c r="DH17" s="1">
        <v>39.497</v>
      </c>
      <c r="DL17" s="1">
        <v>51.474366666666697</v>
      </c>
      <c r="DM17" s="1">
        <v>56.970966666666698</v>
      </c>
      <c r="DO17" s="1">
        <v>54.222666666666697</v>
      </c>
      <c r="DP17" s="1">
        <v>15.5</v>
      </c>
      <c r="DQ17" s="1">
        <v>31</v>
      </c>
      <c r="DR17" s="1">
        <v>6</v>
      </c>
      <c r="DS17" s="1" t="s">
        <v>145</v>
      </c>
      <c r="DT17" s="1">
        <v>43.438668999999997</v>
      </c>
      <c r="DU17" s="1">
        <v>-79.780878000000001</v>
      </c>
      <c r="DV17" s="1" t="s">
        <v>143</v>
      </c>
      <c r="DW17" s="1">
        <v>40355.1125073074</v>
      </c>
      <c r="DX17" s="1">
        <v>40.355112507307403</v>
      </c>
      <c r="DY17" s="1" t="s">
        <v>143</v>
      </c>
      <c r="DZ17" s="1">
        <v>-0.431062</v>
      </c>
      <c r="EA17" s="9">
        <f t="shared" si="1"/>
        <v>25.065766666666665</v>
      </c>
      <c r="EB17" s="10">
        <f t="shared" si="2"/>
        <v>31.87906666666667</v>
      </c>
      <c r="EC17" s="11">
        <f t="shared" si="3"/>
        <v>29.531133333333333</v>
      </c>
      <c r="ED17" s="9">
        <f t="shared" si="4"/>
        <v>37.215733333333333</v>
      </c>
      <c r="EE17" s="10">
        <f t="shared" si="5"/>
        <v>32.9377</v>
      </c>
      <c r="EF17" s="11">
        <f t="shared" si="6"/>
        <v>26.079766666666668</v>
      </c>
      <c r="EG17" s="9"/>
      <c r="EH17" s="10"/>
      <c r="EI17" s="11"/>
      <c r="EJ17" s="12">
        <f t="shared" si="13"/>
        <v>30.45152777777778</v>
      </c>
      <c r="EK17" s="13">
        <f t="shared" si="7"/>
        <v>12.385649136446059</v>
      </c>
      <c r="EL17" s="13">
        <f t="shared" si="8"/>
        <v>153.40430453114701</v>
      </c>
      <c r="EM17" s="24">
        <f t="shared" si="9"/>
        <v>6</v>
      </c>
      <c r="EN17" s="12"/>
      <c r="EP17" s="18">
        <v>3</v>
      </c>
      <c r="EQ17" s="17">
        <v>2</v>
      </c>
      <c r="ER17" s="15">
        <v>3.2812897343860778</v>
      </c>
      <c r="ES17" s="15">
        <v>10.766862320987457</v>
      </c>
    </row>
    <row r="18" spans="1:149" x14ac:dyDescent="0.3">
      <c r="A18" s="1" t="s">
        <v>146</v>
      </c>
      <c r="B18" s="1">
        <v>7</v>
      </c>
      <c r="C18" s="1">
        <v>4</v>
      </c>
      <c r="D18" s="1">
        <v>36</v>
      </c>
      <c r="E18" s="1">
        <v>2</v>
      </c>
      <c r="F18" s="1">
        <v>5</v>
      </c>
      <c r="G18" s="1">
        <v>5</v>
      </c>
      <c r="H18" s="1" t="s">
        <v>132</v>
      </c>
      <c r="I18" s="8">
        <v>44389</v>
      </c>
      <c r="J18" s="8">
        <v>44403</v>
      </c>
      <c r="K18" s="8">
        <v>44420</v>
      </c>
      <c r="L18" s="1">
        <v>9</v>
      </c>
      <c r="M18" s="1">
        <v>6</v>
      </c>
      <c r="N18" s="1">
        <v>29</v>
      </c>
      <c r="O18" s="1">
        <v>3.52</v>
      </c>
      <c r="P18" s="1">
        <v>2.41</v>
      </c>
      <c r="Q18" s="1">
        <v>9.73</v>
      </c>
      <c r="R18" s="1">
        <v>4.05</v>
      </c>
      <c r="S18" s="1">
        <v>10.55</v>
      </c>
      <c r="T18" s="1">
        <v>10.45</v>
      </c>
      <c r="U18" s="1">
        <v>4</v>
      </c>
      <c r="V18" s="1">
        <v>4.17</v>
      </c>
      <c r="W18" s="1">
        <v>2.44</v>
      </c>
      <c r="X18" s="1">
        <v>8.69</v>
      </c>
      <c r="Y18" s="1">
        <v>4.3</v>
      </c>
      <c r="Z18" s="1">
        <v>9</v>
      </c>
      <c r="AA18" s="1">
        <v>8.6300000000000008</v>
      </c>
      <c r="AB18" s="1">
        <v>4</v>
      </c>
      <c r="AC18" s="1">
        <v>4.2300000000000004</v>
      </c>
      <c r="AD18" s="1">
        <v>2.75</v>
      </c>
      <c r="AE18" s="1">
        <v>10.06</v>
      </c>
      <c r="AF18" s="1">
        <v>4.18</v>
      </c>
      <c r="AG18" s="1">
        <v>8.44</v>
      </c>
      <c r="AH18" s="1">
        <v>8.4600000000000009</v>
      </c>
      <c r="AI18" s="1">
        <v>5</v>
      </c>
      <c r="AJ18" s="1">
        <v>30</v>
      </c>
      <c r="AK18" s="1">
        <v>4.1100000000000003</v>
      </c>
      <c r="AL18" s="1">
        <v>2.12</v>
      </c>
      <c r="AM18" s="1">
        <v>9.11</v>
      </c>
      <c r="AN18" s="1">
        <v>3.9</v>
      </c>
      <c r="AO18" s="1">
        <v>9.16</v>
      </c>
      <c r="AP18" s="1">
        <v>9.3000000000000007</v>
      </c>
      <c r="AQ18" s="1">
        <v>4</v>
      </c>
      <c r="AR18" s="1">
        <v>4.7</v>
      </c>
      <c r="AS18" s="1">
        <v>2.25</v>
      </c>
      <c r="AT18" s="1">
        <v>8.2100000000000009</v>
      </c>
      <c r="AU18" s="1">
        <v>4.01</v>
      </c>
      <c r="AV18" s="1">
        <v>7.72</v>
      </c>
      <c r="AW18" s="1">
        <v>8.26</v>
      </c>
      <c r="AX18" s="1">
        <v>3</v>
      </c>
      <c r="AY18" s="1">
        <v>4.43</v>
      </c>
      <c r="AZ18" s="1">
        <v>2.4500000000000002</v>
      </c>
      <c r="BA18" s="1">
        <v>9.11</v>
      </c>
      <c r="BB18" s="1">
        <v>3.71</v>
      </c>
      <c r="BC18" s="1">
        <v>10.16</v>
      </c>
      <c r="BD18" s="1">
        <v>9.81</v>
      </c>
      <c r="BE18" s="1">
        <v>3</v>
      </c>
      <c r="BF18" s="1">
        <v>25</v>
      </c>
      <c r="BG18" s="1">
        <v>4.99</v>
      </c>
      <c r="BH18" s="1">
        <v>2.14</v>
      </c>
      <c r="BI18" s="1">
        <v>9.3800000000000008</v>
      </c>
      <c r="BJ18" s="1">
        <v>4.1399999999999997</v>
      </c>
      <c r="BK18" s="1">
        <v>10.17</v>
      </c>
      <c r="BL18" s="1">
        <v>10.130000000000001</v>
      </c>
      <c r="BM18" s="1">
        <v>2</v>
      </c>
      <c r="BN18" s="1">
        <v>4.4000000000000004</v>
      </c>
      <c r="BO18" s="1">
        <v>2.14</v>
      </c>
      <c r="BP18" s="1">
        <v>9.0399999999999991</v>
      </c>
      <c r="BQ18" s="1">
        <v>3.75</v>
      </c>
      <c r="BR18" s="1">
        <v>9.34</v>
      </c>
      <c r="BS18" s="1">
        <v>9.1199999999999992</v>
      </c>
      <c r="BT18" s="1">
        <v>4</v>
      </c>
      <c r="BU18" s="1">
        <v>4.5199999999999996</v>
      </c>
      <c r="BV18" s="1">
        <v>2.02</v>
      </c>
      <c r="BW18" s="1">
        <v>9.27</v>
      </c>
      <c r="BX18" s="1">
        <v>3.77</v>
      </c>
      <c r="BY18" s="1">
        <v>8.9499999999999993</v>
      </c>
      <c r="BZ18" s="1">
        <v>9.2200000000000006</v>
      </c>
      <c r="CA18" s="1">
        <v>1</v>
      </c>
      <c r="CB18" s="1">
        <v>1</v>
      </c>
      <c r="CC18" s="1">
        <v>8.4832000000000001</v>
      </c>
      <c r="CD18" s="1">
        <v>10.174799999999999</v>
      </c>
      <c r="CE18" s="1">
        <v>11.6325</v>
      </c>
      <c r="CF18" s="1">
        <v>8.7132000000000005</v>
      </c>
      <c r="CG18" s="1">
        <v>10.574999999999999</v>
      </c>
      <c r="CH18" s="1">
        <v>10.8535</v>
      </c>
      <c r="CI18" s="1">
        <v>10.678599999999999</v>
      </c>
      <c r="CJ18" s="1">
        <v>9.4160000000000004</v>
      </c>
      <c r="CK18" s="1">
        <v>9.1303999999999998</v>
      </c>
      <c r="CL18" s="1">
        <v>10.096833333333301</v>
      </c>
      <c r="CM18" s="1">
        <v>10.047233333333301</v>
      </c>
      <c r="CN18" s="1">
        <v>9.7416666666666707</v>
      </c>
      <c r="CO18" s="1">
        <v>9.9619111111111103</v>
      </c>
      <c r="CP18" s="1">
        <v>39.406500000000001</v>
      </c>
      <c r="CQ18" s="1">
        <v>37.366999999999997</v>
      </c>
      <c r="CR18" s="1">
        <v>42.050800000000002</v>
      </c>
      <c r="CS18" s="1">
        <v>35.529000000000003</v>
      </c>
      <c r="CT18" s="1">
        <v>32.9221</v>
      </c>
      <c r="CU18" s="1">
        <v>33.798099999999998</v>
      </c>
      <c r="CV18" s="1">
        <v>38.833199999999998</v>
      </c>
      <c r="CW18" s="1">
        <v>33.9</v>
      </c>
      <c r="CX18" s="1">
        <v>34.947899999999997</v>
      </c>
      <c r="CY18" s="1">
        <v>39.6081</v>
      </c>
      <c r="CZ18" s="1">
        <v>34.083066666666703</v>
      </c>
      <c r="DA18" s="1">
        <v>35.893700000000003</v>
      </c>
      <c r="DB18" s="1">
        <v>36.528288888888902</v>
      </c>
      <c r="DC18" s="1">
        <v>110.2475</v>
      </c>
      <c r="DD18" s="1">
        <v>77.67</v>
      </c>
      <c r="DE18" s="1">
        <v>71.4024</v>
      </c>
      <c r="DF18" s="1">
        <v>85.188000000000002</v>
      </c>
      <c r="DG18" s="1">
        <v>63.767200000000003</v>
      </c>
      <c r="DH18" s="1">
        <v>99.669600000000003</v>
      </c>
      <c r="DI18" s="1">
        <v>103.02209999999999</v>
      </c>
      <c r="DJ18" s="1">
        <v>85.180800000000005</v>
      </c>
      <c r="DK18" s="1">
        <v>82.519000000000005</v>
      </c>
      <c r="DL18" s="1">
        <v>86.439966666666706</v>
      </c>
      <c r="DM18" s="1">
        <v>82.874933333333303</v>
      </c>
      <c r="DN18" s="1">
        <v>90.240633333333307</v>
      </c>
      <c r="DO18" s="1">
        <v>86.518511111111096</v>
      </c>
      <c r="DP18" s="1">
        <v>18</v>
      </c>
      <c r="DQ18" s="1">
        <v>36</v>
      </c>
      <c r="DR18" s="1">
        <v>7</v>
      </c>
      <c r="DS18" s="1" t="s">
        <v>147</v>
      </c>
      <c r="DT18" s="1">
        <v>43.434493000000003</v>
      </c>
      <c r="DU18" s="1">
        <v>-79.904435000000007</v>
      </c>
      <c r="DV18" s="1" t="s">
        <v>143</v>
      </c>
      <c r="DW18" s="1">
        <v>48930.816049019202</v>
      </c>
      <c r="DX18" s="1">
        <v>48.930816049019199</v>
      </c>
      <c r="DY18" s="1" t="s">
        <v>143</v>
      </c>
      <c r="DZ18" s="1">
        <v>-3.0900824999999998</v>
      </c>
      <c r="EA18" s="9">
        <f t="shared" si="1"/>
        <v>52.712400000000002</v>
      </c>
      <c r="EB18" s="10">
        <f t="shared" si="2"/>
        <v>41.737266666666663</v>
      </c>
      <c r="EC18" s="11">
        <f t="shared" si="3"/>
        <v>41.695233333333334</v>
      </c>
      <c r="ED18" s="9">
        <f t="shared" si="4"/>
        <v>43.143400000000007</v>
      </c>
      <c r="EE18" s="10">
        <f t="shared" si="5"/>
        <v>35.754766666666669</v>
      </c>
      <c r="EF18" s="11">
        <f t="shared" si="6"/>
        <v>48.107066666666668</v>
      </c>
      <c r="EG18" s="9">
        <f t="shared" si="10"/>
        <v>50.844633333333327</v>
      </c>
      <c r="EH18" s="10">
        <f t="shared" si="11"/>
        <v>42.832266666666669</v>
      </c>
      <c r="EI18" s="11">
        <f t="shared" si="12"/>
        <v>42.199100000000001</v>
      </c>
      <c r="EJ18" s="12">
        <f t="shared" si="13"/>
        <v>44.33623703703703</v>
      </c>
      <c r="EK18" s="13">
        <f t="shared" si="7"/>
        <v>15.799760946951128</v>
      </c>
      <c r="EL18" s="13">
        <f t="shared" si="8"/>
        <v>249.632445980802</v>
      </c>
      <c r="EM18" s="24">
        <f t="shared" si="9"/>
        <v>9</v>
      </c>
      <c r="EN18" s="12"/>
      <c r="EP18" s="16">
        <v>5</v>
      </c>
      <c r="EQ18" s="17">
        <v>2</v>
      </c>
      <c r="ER18" s="15">
        <v>1.8217375327689638</v>
      </c>
      <c r="ES18" s="26">
        <v>3.3187276382991513</v>
      </c>
    </row>
    <row r="19" spans="1:149" x14ac:dyDescent="0.3">
      <c r="A19" s="1" t="s">
        <v>148</v>
      </c>
      <c r="B19" s="1">
        <v>8</v>
      </c>
      <c r="C19" s="1">
        <v>5</v>
      </c>
      <c r="D19" s="1">
        <v>6</v>
      </c>
      <c r="E19" s="1">
        <v>1</v>
      </c>
      <c r="F19" s="1">
        <v>3</v>
      </c>
      <c r="G19" s="1">
        <v>5</v>
      </c>
      <c r="H19" s="1" t="s">
        <v>132</v>
      </c>
      <c r="I19" s="8">
        <v>44381</v>
      </c>
      <c r="J19" s="8">
        <v>44403</v>
      </c>
      <c r="K19" s="8">
        <v>44403</v>
      </c>
      <c r="L19" s="1">
        <v>21</v>
      </c>
      <c r="M19" s="1">
        <v>18</v>
      </c>
      <c r="N19" s="1">
        <v>8</v>
      </c>
      <c r="O19" s="1">
        <v>3.09</v>
      </c>
      <c r="P19" s="1">
        <v>2.29</v>
      </c>
      <c r="Q19" s="1">
        <v>8.57</v>
      </c>
      <c r="R19" s="1">
        <v>3.7</v>
      </c>
      <c r="S19" s="1">
        <v>8.82</v>
      </c>
      <c r="T19" s="1">
        <v>8.57</v>
      </c>
      <c r="U19" s="1">
        <v>0</v>
      </c>
      <c r="V19" s="1">
        <v>3.39</v>
      </c>
      <c r="W19" s="1">
        <v>2.17</v>
      </c>
      <c r="X19" s="1">
        <v>8.26</v>
      </c>
      <c r="Y19" s="1">
        <v>4.4000000000000004</v>
      </c>
      <c r="Z19" s="1">
        <v>9.48</v>
      </c>
      <c r="AA19" s="1">
        <v>9.49</v>
      </c>
      <c r="AB19" s="1">
        <v>0</v>
      </c>
      <c r="AC19" s="1">
        <v>3.77</v>
      </c>
      <c r="AD19" s="1">
        <v>2.2999999999999998</v>
      </c>
      <c r="AE19" s="1">
        <v>6.72</v>
      </c>
      <c r="AF19" s="1">
        <v>4.6100000000000003</v>
      </c>
      <c r="AG19" s="1">
        <v>8.69</v>
      </c>
      <c r="AH19" s="1">
        <v>8.61</v>
      </c>
      <c r="AI19" s="1">
        <v>0</v>
      </c>
      <c r="AJ19" s="1">
        <v>17</v>
      </c>
      <c r="AK19" s="1">
        <v>2.96</v>
      </c>
      <c r="AL19" s="1">
        <v>2.25</v>
      </c>
      <c r="AM19" s="1">
        <v>6.68</v>
      </c>
      <c r="AN19" s="1">
        <v>4.5599999999999996</v>
      </c>
      <c r="AO19" s="1">
        <v>9.11</v>
      </c>
      <c r="AP19" s="1">
        <v>9.08</v>
      </c>
      <c r="AQ19" s="1">
        <v>4</v>
      </c>
      <c r="AR19" s="1">
        <v>3.27</v>
      </c>
      <c r="AS19" s="1">
        <v>2.31</v>
      </c>
      <c r="AT19" s="1">
        <v>7.36</v>
      </c>
      <c r="AU19" s="1">
        <v>4.38</v>
      </c>
      <c r="AV19" s="1">
        <v>8.7200000000000006</v>
      </c>
      <c r="AW19" s="1">
        <v>8.8800000000000008</v>
      </c>
      <c r="AX19" s="1">
        <v>1</v>
      </c>
      <c r="AY19" s="1">
        <v>4</v>
      </c>
      <c r="AZ19" s="1">
        <v>2.37</v>
      </c>
      <c r="BA19" s="1">
        <v>7.41</v>
      </c>
      <c r="BB19" s="1">
        <v>4.12</v>
      </c>
      <c r="BC19" s="1">
        <v>9.0299999999999994</v>
      </c>
      <c r="BD19" s="1">
        <v>8.57</v>
      </c>
      <c r="BE19" s="1">
        <v>3</v>
      </c>
      <c r="BF19" s="1">
        <v>12</v>
      </c>
      <c r="BG19" s="1">
        <v>3.73</v>
      </c>
      <c r="BH19" s="1">
        <v>2.46</v>
      </c>
      <c r="BI19" s="1">
        <v>7.52</v>
      </c>
      <c r="BJ19" s="1">
        <v>3.98</v>
      </c>
      <c r="BK19" s="1">
        <v>8.74</v>
      </c>
      <c r="BL19" s="1">
        <v>8.85</v>
      </c>
      <c r="BM19" s="1">
        <v>1</v>
      </c>
      <c r="BN19" s="1">
        <v>4.45</v>
      </c>
      <c r="BO19" s="1">
        <v>2.25</v>
      </c>
      <c r="BP19" s="1">
        <v>6.03</v>
      </c>
      <c r="BQ19" s="1">
        <v>4.76</v>
      </c>
      <c r="BR19" s="1">
        <v>9.3699999999999992</v>
      </c>
      <c r="BS19" s="1">
        <v>9.32</v>
      </c>
      <c r="BT19" s="1">
        <v>0</v>
      </c>
      <c r="BU19" s="1">
        <v>3.63</v>
      </c>
      <c r="BV19" s="1">
        <v>2.04</v>
      </c>
      <c r="BW19" s="1">
        <v>5.37</v>
      </c>
      <c r="BX19" s="1">
        <v>4.24</v>
      </c>
      <c r="BY19" s="1">
        <v>8.8800000000000008</v>
      </c>
      <c r="BZ19" s="1">
        <v>9.35</v>
      </c>
      <c r="CA19" s="1">
        <v>0</v>
      </c>
      <c r="CB19" s="1">
        <v>1</v>
      </c>
      <c r="CC19" s="1">
        <v>7.0761000000000003</v>
      </c>
      <c r="CD19" s="1">
        <v>7.3563000000000001</v>
      </c>
      <c r="CE19" s="1">
        <v>8.6709999999999994</v>
      </c>
      <c r="CF19" s="1">
        <v>6.66</v>
      </c>
      <c r="CG19" s="1">
        <v>7.5537000000000001</v>
      </c>
      <c r="CH19" s="1">
        <v>9.48</v>
      </c>
      <c r="CI19" s="1">
        <v>9.1758000000000006</v>
      </c>
      <c r="CJ19" s="1">
        <v>10.012499999999999</v>
      </c>
      <c r="CK19" s="1">
        <v>7.4051999999999998</v>
      </c>
      <c r="CL19" s="1">
        <v>7.7011333333333303</v>
      </c>
      <c r="CM19" s="1">
        <v>7.8978999999999999</v>
      </c>
      <c r="CN19" s="1">
        <v>8.8644999999999996</v>
      </c>
      <c r="CO19" s="1">
        <v>8.1545111111111108</v>
      </c>
      <c r="CP19" s="1">
        <v>31.709</v>
      </c>
      <c r="CQ19" s="1">
        <v>36.344000000000001</v>
      </c>
      <c r="CR19" s="1">
        <v>30.979199999999999</v>
      </c>
      <c r="CS19" s="1">
        <v>30.460799999999999</v>
      </c>
      <c r="CT19" s="1">
        <v>32.236800000000002</v>
      </c>
      <c r="CU19" s="1">
        <v>30.529199999999999</v>
      </c>
      <c r="CV19" s="1">
        <v>29.929600000000001</v>
      </c>
      <c r="CW19" s="1">
        <v>28.7028</v>
      </c>
      <c r="CX19" s="1">
        <v>22.768799999999999</v>
      </c>
      <c r="CY19" s="1">
        <v>33.010733333333299</v>
      </c>
      <c r="CZ19" s="1">
        <v>31.075600000000001</v>
      </c>
      <c r="DA19" s="1">
        <v>27.1337333333333</v>
      </c>
      <c r="DB19" s="1">
        <v>30.406688888888901</v>
      </c>
      <c r="DC19" s="1">
        <v>75.587400000000002</v>
      </c>
      <c r="DD19" s="1">
        <v>89.965199999999996</v>
      </c>
      <c r="DE19" s="1">
        <v>74.820899999999995</v>
      </c>
      <c r="DF19" s="1">
        <v>82.718800000000002</v>
      </c>
      <c r="DG19" s="1">
        <v>77.433599999999998</v>
      </c>
      <c r="DH19" s="1">
        <v>77.387100000000004</v>
      </c>
      <c r="DI19" s="1">
        <v>77.349000000000004</v>
      </c>
      <c r="DJ19" s="1">
        <v>87.328400000000002</v>
      </c>
      <c r="DK19" s="1">
        <v>83.028000000000006</v>
      </c>
      <c r="DL19" s="1">
        <v>80.124499999999998</v>
      </c>
      <c r="DM19" s="1">
        <v>79.179833333333306</v>
      </c>
      <c r="DN19" s="1">
        <v>82.568466666666694</v>
      </c>
      <c r="DO19" s="1">
        <v>80.624266666666699</v>
      </c>
      <c r="DP19" s="1">
        <v>28</v>
      </c>
      <c r="DQ19" s="1">
        <v>84</v>
      </c>
      <c r="DR19" s="1">
        <v>7</v>
      </c>
      <c r="DS19" s="1" t="s">
        <v>147</v>
      </c>
      <c r="DT19" s="1">
        <v>43.434493000000003</v>
      </c>
      <c r="DU19" s="1">
        <v>-79.904435000000007</v>
      </c>
      <c r="DV19" s="1" t="s">
        <v>143</v>
      </c>
      <c r="DW19" s="1">
        <v>48930.816049019202</v>
      </c>
      <c r="DX19" s="1">
        <v>48.930816049019199</v>
      </c>
      <c r="DY19" s="1" t="s">
        <v>143</v>
      </c>
      <c r="DZ19" s="1">
        <v>-3.0900824999999998</v>
      </c>
      <c r="EA19" s="9">
        <f t="shared" si="1"/>
        <v>38.124166666666667</v>
      </c>
      <c r="EB19" s="10">
        <f t="shared" si="2"/>
        <v>44.555166666666672</v>
      </c>
      <c r="EC19" s="11">
        <f t="shared" si="3"/>
        <v>38.157033333333331</v>
      </c>
      <c r="ED19" s="9">
        <f t="shared" si="4"/>
        <v>39.946533333333335</v>
      </c>
      <c r="EE19" s="10">
        <f t="shared" si="5"/>
        <v>39.0747</v>
      </c>
      <c r="EF19" s="11">
        <f t="shared" si="6"/>
        <v>39.132100000000001</v>
      </c>
      <c r="EG19" s="9">
        <f t="shared" si="10"/>
        <v>38.818133333333336</v>
      </c>
      <c r="EH19" s="10">
        <f t="shared" si="11"/>
        <v>42.014566666666667</v>
      </c>
      <c r="EI19" s="11">
        <f t="shared" si="12"/>
        <v>37.734000000000002</v>
      </c>
      <c r="EJ19" s="12">
        <f t="shared" si="13"/>
        <v>39.72848888888889</v>
      </c>
      <c r="EK19" s="13">
        <f t="shared" si="7"/>
        <v>13.700327403640133</v>
      </c>
      <c r="EL19" s="13">
        <f t="shared" si="8"/>
        <v>187.69897096693279</v>
      </c>
      <c r="EM19" s="24">
        <f t="shared" si="9"/>
        <v>9</v>
      </c>
      <c r="EN19" s="12"/>
      <c r="EP19" s="18">
        <v>1</v>
      </c>
      <c r="EQ19" s="17">
        <v>1</v>
      </c>
      <c r="ER19" s="15" t="e">
        <v>#DIV/0!</v>
      </c>
      <c r="ES19" s="15" t="e">
        <v>#DIV/0!</v>
      </c>
    </row>
    <row r="20" spans="1:149" x14ac:dyDescent="0.3">
      <c r="A20" s="1" t="s">
        <v>150</v>
      </c>
      <c r="B20" s="1">
        <v>11</v>
      </c>
      <c r="C20" s="1">
        <v>5</v>
      </c>
      <c r="D20" s="1">
        <v>7</v>
      </c>
      <c r="E20" s="1">
        <v>1</v>
      </c>
      <c r="F20" s="1">
        <v>1</v>
      </c>
      <c r="G20" s="1">
        <v>2</v>
      </c>
      <c r="H20" s="1" t="s">
        <v>132</v>
      </c>
      <c r="I20" s="8">
        <v>44391</v>
      </c>
      <c r="J20" s="8">
        <v>44393</v>
      </c>
      <c r="K20" s="1" t="s">
        <v>132</v>
      </c>
      <c r="L20" s="1">
        <v>0</v>
      </c>
      <c r="M20" s="1">
        <v>2</v>
      </c>
      <c r="N20" s="1">
        <v>14</v>
      </c>
      <c r="O20" s="1">
        <v>3.94</v>
      </c>
      <c r="P20" s="1">
        <v>1.95</v>
      </c>
      <c r="Q20" s="1">
        <v>7.56</v>
      </c>
      <c r="R20" s="1">
        <v>3.9</v>
      </c>
      <c r="S20" s="1">
        <v>7.06</v>
      </c>
      <c r="T20" s="1">
        <v>7.11</v>
      </c>
      <c r="U20" s="1">
        <v>1</v>
      </c>
      <c r="V20" s="1">
        <v>3.67</v>
      </c>
      <c r="W20" s="1">
        <v>1.84</v>
      </c>
      <c r="X20" s="1">
        <v>8.5500000000000007</v>
      </c>
      <c r="Y20" s="1">
        <v>3.68</v>
      </c>
      <c r="Z20" s="1">
        <v>7.16</v>
      </c>
      <c r="AA20" s="1">
        <v>7.31</v>
      </c>
      <c r="AB20" s="1">
        <v>1</v>
      </c>
      <c r="AC20" s="1">
        <v>4.12</v>
      </c>
      <c r="AD20" s="1">
        <v>2.0099999999999998</v>
      </c>
      <c r="AE20" s="1">
        <v>7.11</v>
      </c>
      <c r="AF20" s="1">
        <v>4.25</v>
      </c>
      <c r="AG20" s="1">
        <v>6.73</v>
      </c>
      <c r="AH20" s="1">
        <v>7.03</v>
      </c>
      <c r="AI20" s="1">
        <v>3</v>
      </c>
      <c r="AJ20" s="1">
        <v>12</v>
      </c>
      <c r="AK20" s="1">
        <v>3.75</v>
      </c>
      <c r="AL20" s="1">
        <v>1.48</v>
      </c>
      <c r="AM20" s="1">
        <v>7.79</v>
      </c>
      <c r="AN20" s="1">
        <v>3.6</v>
      </c>
      <c r="AO20" s="1">
        <v>6.34</v>
      </c>
      <c r="AP20" s="1">
        <v>6.08</v>
      </c>
      <c r="AQ20" s="1">
        <v>1</v>
      </c>
      <c r="AR20" s="1">
        <v>3.49</v>
      </c>
      <c r="AS20" s="1">
        <v>2</v>
      </c>
      <c r="AT20" s="1">
        <v>8.36</v>
      </c>
      <c r="AU20" s="1">
        <v>3.87</v>
      </c>
      <c r="AV20" s="1">
        <v>7.36</v>
      </c>
      <c r="AW20" s="1">
        <v>7.71</v>
      </c>
      <c r="AX20" s="1">
        <v>4</v>
      </c>
      <c r="AY20" s="1">
        <v>4.12</v>
      </c>
      <c r="AZ20" s="1">
        <v>2.1</v>
      </c>
      <c r="BA20" s="1">
        <v>6.66</v>
      </c>
      <c r="BB20" s="1">
        <v>4.28</v>
      </c>
      <c r="BC20" s="1">
        <v>7.76</v>
      </c>
      <c r="BD20" s="1">
        <v>7.5</v>
      </c>
      <c r="BE20" s="1">
        <v>4</v>
      </c>
      <c r="BF20" s="1" t="s">
        <v>132</v>
      </c>
      <c r="BG20" s="1" t="s">
        <v>132</v>
      </c>
      <c r="BH20" s="1" t="s">
        <v>132</v>
      </c>
      <c r="BI20" s="1" t="s">
        <v>132</v>
      </c>
      <c r="BJ20" s="1" t="s">
        <v>132</v>
      </c>
      <c r="BK20" s="1" t="s">
        <v>132</v>
      </c>
      <c r="BL20" s="1" t="s">
        <v>132</v>
      </c>
      <c r="BM20" s="1" t="s">
        <v>132</v>
      </c>
      <c r="BN20" s="1" t="s">
        <v>132</v>
      </c>
      <c r="BO20" s="1" t="s">
        <v>132</v>
      </c>
      <c r="BP20" s="1" t="s">
        <v>132</v>
      </c>
      <c r="BQ20" s="1" t="s">
        <v>132</v>
      </c>
      <c r="BR20" s="1" t="s">
        <v>132</v>
      </c>
      <c r="BS20" s="1" t="s">
        <v>132</v>
      </c>
      <c r="BT20" s="1" t="s">
        <v>132</v>
      </c>
      <c r="BU20" s="1" t="s">
        <v>132</v>
      </c>
      <c r="BV20" s="1" t="s">
        <v>132</v>
      </c>
      <c r="BW20" s="1" t="s">
        <v>132</v>
      </c>
      <c r="BX20" s="1" t="s">
        <v>132</v>
      </c>
      <c r="BY20" s="1" t="s">
        <v>132</v>
      </c>
      <c r="BZ20" s="1" t="s">
        <v>132</v>
      </c>
      <c r="CA20" s="1" t="s">
        <v>132</v>
      </c>
      <c r="CB20" s="1">
        <v>1</v>
      </c>
      <c r="CC20" s="1">
        <v>7.6829999999999998</v>
      </c>
      <c r="CD20" s="1">
        <v>6.7527999999999997</v>
      </c>
      <c r="CE20" s="1">
        <v>8.2812000000000001</v>
      </c>
      <c r="CF20" s="1">
        <v>5.55</v>
      </c>
      <c r="CG20" s="1">
        <v>6.98</v>
      </c>
      <c r="CH20" s="1">
        <v>8.6519999999999992</v>
      </c>
      <c r="CL20" s="1">
        <v>7.5723333333333303</v>
      </c>
      <c r="CM20" s="1">
        <v>7.0606666666666698</v>
      </c>
      <c r="CO20" s="1">
        <v>7.3164999999999996</v>
      </c>
      <c r="CP20" s="1">
        <v>29.484000000000002</v>
      </c>
      <c r="CQ20" s="1">
        <v>31.463999999999999</v>
      </c>
      <c r="CR20" s="1">
        <v>30.217500000000001</v>
      </c>
      <c r="CS20" s="1">
        <v>28.044</v>
      </c>
      <c r="CT20" s="1">
        <v>32.353200000000001</v>
      </c>
      <c r="CU20" s="1">
        <v>28.504799999999999</v>
      </c>
      <c r="CY20" s="1">
        <v>30.388500000000001</v>
      </c>
      <c r="CZ20" s="1">
        <v>29.634</v>
      </c>
      <c r="DB20" s="1">
        <v>30.01125</v>
      </c>
      <c r="DC20" s="1">
        <v>50.196599999999997</v>
      </c>
      <c r="DD20" s="1">
        <v>52.339599999999997</v>
      </c>
      <c r="DE20" s="1">
        <v>47.311900000000001</v>
      </c>
      <c r="DF20" s="1">
        <v>38.547199999999997</v>
      </c>
      <c r="DG20" s="1">
        <v>56.745600000000003</v>
      </c>
      <c r="DH20" s="1">
        <v>58.2</v>
      </c>
      <c r="DL20" s="1">
        <v>49.949366666666698</v>
      </c>
      <c r="DM20" s="1">
        <v>51.164266666666698</v>
      </c>
      <c r="DO20" s="1">
        <v>50.556816666666698</v>
      </c>
      <c r="DP20" s="1">
        <v>12.3333333333333</v>
      </c>
      <c r="DQ20" s="1">
        <v>37</v>
      </c>
      <c r="DR20" s="1">
        <v>8</v>
      </c>
      <c r="DS20" s="1" t="s">
        <v>149</v>
      </c>
      <c r="DT20" s="1">
        <v>43.457450999999999</v>
      </c>
      <c r="DU20" s="1">
        <v>-79.866815000000003</v>
      </c>
      <c r="DV20" s="1" t="s">
        <v>143</v>
      </c>
      <c r="DW20" s="1">
        <v>45019.064091100197</v>
      </c>
      <c r="DX20" s="1">
        <v>45.019064091100198</v>
      </c>
      <c r="DY20" s="1" t="s">
        <v>143</v>
      </c>
      <c r="DZ20" s="1">
        <v>-1.6795100000000001</v>
      </c>
      <c r="EA20" s="9">
        <f t="shared" si="1"/>
        <v>29.121199999999998</v>
      </c>
      <c r="EB20" s="10">
        <f t="shared" si="2"/>
        <v>30.185466666666667</v>
      </c>
      <c r="EC20" s="11">
        <f t="shared" si="3"/>
        <v>28.603533333333331</v>
      </c>
      <c r="ED20" s="9">
        <f t="shared" si="4"/>
        <v>24.047066666666666</v>
      </c>
      <c r="EE20" s="10">
        <f t="shared" si="5"/>
        <v>32.026266666666665</v>
      </c>
      <c r="EF20" s="11">
        <f t="shared" si="6"/>
        <v>31.785599999999999</v>
      </c>
      <c r="EG20" s="9"/>
      <c r="EH20" s="10"/>
      <c r="EI20" s="11"/>
      <c r="EJ20" s="12">
        <f t="shared" si="13"/>
        <v>29.294855555555554</v>
      </c>
      <c r="EK20" s="13">
        <f t="shared" si="7"/>
        <v>12.005953626784109</v>
      </c>
      <c r="EL20" s="13">
        <f t="shared" si="8"/>
        <v>144.14292248849051</v>
      </c>
      <c r="EM20" s="24">
        <f t="shared" si="9"/>
        <v>6</v>
      </c>
      <c r="EN20" s="12"/>
      <c r="EP20" s="18">
        <v>5</v>
      </c>
      <c r="EQ20" s="17">
        <v>1</v>
      </c>
      <c r="ER20" s="15" t="e">
        <v>#DIV/0!</v>
      </c>
      <c r="ES20" s="15" t="e">
        <v>#DIV/0!</v>
      </c>
    </row>
    <row r="21" spans="1:149" x14ac:dyDescent="0.3">
      <c r="A21" s="1" t="s">
        <v>150</v>
      </c>
      <c r="B21" s="1">
        <v>11</v>
      </c>
      <c r="C21" s="1">
        <v>11</v>
      </c>
      <c r="D21" s="1">
        <v>3</v>
      </c>
      <c r="E21" s="1">
        <v>1</v>
      </c>
      <c r="F21" s="1">
        <v>1</v>
      </c>
      <c r="G21" s="1">
        <v>3</v>
      </c>
      <c r="H21" s="1" t="s">
        <v>132</v>
      </c>
      <c r="I21" s="8">
        <v>44378</v>
      </c>
      <c r="J21" s="8">
        <v>44398</v>
      </c>
      <c r="K21" s="8">
        <v>44414</v>
      </c>
      <c r="L21" s="1">
        <v>1</v>
      </c>
      <c r="M21" s="1">
        <v>11</v>
      </c>
      <c r="N21" s="1">
        <v>22</v>
      </c>
      <c r="O21" s="1">
        <v>3.49</v>
      </c>
      <c r="P21" s="1">
        <v>2.2999999999999998</v>
      </c>
      <c r="Q21" s="1">
        <v>9.4600000000000009</v>
      </c>
      <c r="R21" s="1">
        <v>4.0599999999999996</v>
      </c>
      <c r="S21" s="1">
        <v>9.0500000000000007</v>
      </c>
      <c r="T21" s="1">
        <v>9.24</v>
      </c>
      <c r="U21" s="1">
        <v>1</v>
      </c>
      <c r="V21" s="1">
        <v>3.82</v>
      </c>
      <c r="W21" s="1">
        <v>2.5</v>
      </c>
      <c r="X21" s="1">
        <v>8.08</v>
      </c>
      <c r="Y21" s="1">
        <v>4.03</v>
      </c>
      <c r="Z21" s="1">
        <v>10.09</v>
      </c>
      <c r="AA21" s="1">
        <v>10.029999999999999</v>
      </c>
      <c r="AB21" s="1">
        <v>0</v>
      </c>
      <c r="AC21" s="1">
        <v>3.92</v>
      </c>
      <c r="AD21" s="1">
        <v>2.52</v>
      </c>
      <c r="AE21" s="1">
        <v>9.44</v>
      </c>
      <c r="AF21" s="1">
        <v>4.03</v>
      </c>
      <c r="AG21" s="1">
        <v>10.32</v>
      </c>
      <c r="AH21" s="1">
        <v>10.039999999999999</v>
      </c>
      <c r="AI21" s="1">
        <v>2</v>
      </c>
      <c r="AJ21" s="1">
        <v>2</v>
      </c>
      <c r="AK21" s="1">
        <v>3.3</v>
      </c>
      <c r="AL21" s="1">
        <v>2.35</v>
      </c>
      <c r="AM21" s="1">
        <v>7.53</v>
      </c>
      <c r="AN21" s="1">
        <v>4.57</v>
      </c>
      <c r="AO21" s="1">
        <v>9.1999999999999993</v>
      </c>
      <c r="AP21" s="1">
        <v>9.2100000000000009</v>
      </c>
      <c r="AQ21" s="1">
        <v>1</v>
      </c>
      <c r="AR21" s="1">
        <v>4.3499999999999996</v>
      </c>
      <c r="AS21" s="1">
        <v>2.2400000000000002</v>
      </c>
      <c r="AT21" s="1">
        <v>7.63</v>
      </c>
      <c r="AU21" s="1">
        <v>4.5199999999999996</v>
      </c>
      <c r="AV21" s="1">
        <v>9.6</v>
      </c>
      <c r="AW21" s="1">
        <v>9.1999999999999993</v>
      </c>
      <c r="AX21" s="1">
        <v>0</v>
      </c>
      <c r="AY21" s="1" t="s">
        <v>132</v>
      </c>
      <c r="AZ21" s="1" t="s">
        <v>132</v>
      </c>
      <c r="BA21" s="1" t="s">
        <v>132</v>
      </c>
      <c r="BB21" s="1" t="s">
        <v>132</v>
      </c>
      <c r="BC21" s="1" t="s">
        <v>132</v>
      </c>
      <c r="BD21" s="1" t="s">
        <v>132</v>
      </c>
      <c r="BE21" s="1" t="s">
        <v>132</v>
      </c>
      <c r="BF21" s="1">
        <v>9</v>
      </c>
      <c r="BG21" s="1">
        <v>3.3</v>
      </c>
      <c r="BH21" s="1">
        <v>2.17</v>
      </c>
      <c r="BI21" s="1">
        <v>7.04</v>
      </c>
      <c r="BJ21" s="1">
        <v>4.3499999999999996</v>
      </c>
      <c r="BK21" s="1">
        <v>7.63</v>
      </c>
      <c r="BL21" s="1">
        <v>7.53</v>
      </c>
      <c r="BM21" s="1">
        <v>0</v>
      </c>
      <c r="BN21" s="1">
        <v>3.05</v>
      </c>
      <c r="BO21" s="1">
        <v>2.15</v>
      </c>
      <c r="BP21" s="1">
        <v>7.73</v>
      </c>
      <c r="BQ21" s="1">
        <v>4.01</v>
      </c>
      <c r="BR21" s="1">
        <v>8.5299999999999994</v>
      </c>
      <c r="BS21" s="1">
        <v>9</v>
      </c>
      <c r="BT21" s="1">
        <v>2</v>
      </c>
      <c r="BU21" s="1">
        <v>4.09</v>
      </c>
      <c r="BV21" s="1">
        <v>2.13</v>
      </c>
      <c r="BW21" s="1">
        <v>8.11</v>
      </c>
      <c r="BX21" s="1">
        <v>4.51</v>
      </c>
      <c r="BY21" s="1">
        <v>8.86</v>
      </c>
      <c r="BZ21" s="1">
        <v>8.83</v>
      </c>
      <c r="CA21" s="1">
        <v>2</v>
      </c>
      <c r="CB21" s="1">
        <v>1</v>
      </c>
      <c r="CC21" s="1">
        <v>8.0269999999999992</v>
      </c>
      <c r="CD21" s="1">
        <v>9.5500000000000007</v>
      </c>
      <c r="CE21" s="1">
        <v>9.8783999999999992</v>
      </c>
      <c r="CF21" s="1">
        <v>7.7549999999999999</v>
      </c>
      <c r="CG21" s="1">
        <v>9.7439999999999998</v>
      </c>
      <c r="CI21" s="1">
        <v>7.1609999999999996</v>
      </c>
      <c r="CJ21" s="1">
        <v>6.5575000000000001</v>
      </c>
      <c r="CK21" s="1">
        <v>8.7117000000000004</v>
      </c>
      <c r="CL21" s="1">
        <v>9.1517999999999997</v>
      </c>
      <c r="CM21" s="1">
        <v>8.7494999999999994</v>
      </c>
      <c r="CN21" s="1">
        <v>7.4767333333333301</v>
      </c>
      <c r="CO21" s="1">
        <v>8.4593444444444401</v>
      </c>
      <c r="CP21" s="1">
        <v>38.407600000000002</v>
      </c>
      <c r="CQ21" s="1">
        <v>32.562399999999997</v>
      </c>
      <c r="CR21" s="1">
        <v>38.043199999999999</v>
      </c>
      <c r="CS21" s="1">
        <v>34.412100000000002</v>
      </c>
      <c r="CT21" s="1">
        <v>34.4876</v>
      </c>
      <c r="CV21" s="1">
        <v>30.623999999999999</v>
      </c>
      <c r="CW21" s="1">
        <v>30.997299999999999</v>
      </c>
      <c r="CX21" s="1">
        <v>36.576099999999997</v>
      </c>
      <c r="CY21" s="1">
        <v>36.337733333333297</v>
      </c>
      <c r="CZ21" s="1">
        <v>34.449849999999998</v>
      </c>
      <c r="DA21" s="1">
        <v>32.732466666666703</v>
      </c>
      <c r="DB21" s="1">
        <v>34.506683333333299</v>
      </c>
      <c r="DC21" s="1">
        <v>83.622</v>
      </c>
      <c r="DD21" s="1">
        <v>101.20269999999999</v>
      </c>
      <c r="DE21" s="1">
        <v>103.61279999999999</v>
      </c>
      <c r="DF21" s="1">
        <v>84.731999999999999</v>
      </c>
      <c r="DG21" s="1">
        <v>88.32</v>
      </c>
      <c r="DI21" s="1">
        <v>57.453899999999997</v>
      </c>
      <c r="DJ21" s="1">
        <v>76.77</v>
      </c>
      <c r="DK21" s="1">
        <v>78.233800000000002</v>
      </c>
      <c r="DL21" s="1">
        <v>96.1458333333333</v>
      </c>
      <c r="DM21" s="1">
        <v>86.525999999999996</v>
      </c>
      <c r="DN21" s="1">
        <v>70.819233333333301</v>
      </c>
      <c r="DO21" s="1">
        <v>84.497022222222199</v>
      </c>
      <c r="DP21" s="1">
        <v>9.5</v>
      </c>
      <c r="DQ21" s="1">
        <v>19</v>
      </c>
      <c r="DR21" s="1">
        <v>11</v>
      </c>
      <c r="DS21" s="1" t="s">
        <v>151</v>
      </c>
      <c r="DT21" s="1">
        <v>43.589593999999998</v>
      </c>
      <c r="DU21" s="1">
        <v>-79.638468000000003</v>
      </c>
      <c r="DV21" s="1" t="s">
        <v>134</v>
      </c>
      <c r="DW21" s="1">
        <v>22044.809923961999</v>
      </c>
      <c r="DX21" s="1">
        <v>22.044809923961999</v>
      </c>
      <c r="DY21" s="1" t="s">
        <v>135</v>
      </c>
      <c r="DZ21" s="1">
        <v>2.1015600000000001</v>
      </c>
      <c r="EA21" s="9">
        <f t="shared" si="1"/>
        <v>43.352200000000003</v>
      </c>
      <c r="EB21" s="10">
        <f t="shared" si="2"/>
        <v>47.771699999999989</v>
      </c>
      <c r="EC21" s="11">
        <f t="shared" si="3"/>
        <v>50.511466666666671</v>
      </c>
      <c r="ED21" s="9">
        <f t="shared" si="4"/>
        <v>42.299700000000001</v>
      </c>
      <c r="EE21" s="10">
        <f t="shared" si="5"/>
        <v>44.183866666666667</v>
      </c>
      <c r="EF21" s="11"/>
      <c r="EG21" s="9">
        <f t="shared" si="10"/>
        <v>31.746300000000002</v>
      </c>
      <c r="EH21" s="10">
        <f t="shared" si="11"/>
        <v>38.108266666666665</v>
      </c>
      <c r="EI21" s="11">
        <f t="shared" si="12"/>
        <v>41.173866666666669</v>
      </c>
      <c r="EJ21" s="12">
        <f t="shared" si="13"/>
        <v>42.393420833333337</v>
      </c>
      <c r="EK21" s="13">
        <f t="shared" si="7"/>
        <v>14.470771495145911</v>
      </c>
      <c r="EL21" s="13">
        <f t="shared" si="8"/>
        <v>209.40322766472741</v>
      </c>
      <c r="EM21" s="24">
        <f t="shared" si="9"/>
        <v>8</v>
      </c>
      <c r="EN21" s="12"/>
      <c r="EP21" s="16">
        <v>6</v>
      </c>
      <c r="EQ21" s="17">
        <v>1</v>
      </c>
      <c r="ER21" s="15" t="e">
        <v>#DIV/0!</v>
      </c>
      <c r="ES21" s="26" t="e">
        <v>#DIV/0!</v>
      </c>
    </row>
    <row r="22" spans="1:149" x14ac:dyDescent="0.3">
      <c r="A22" s="1" t="s">
        <v>150</v>
      </c>
      <c r="B22" s="1">
        <v>11</v>
      </c>
      <c r="C22" s="1">
        <v>18</v>
      </c>
      <c r="D22" s="1">
        <v>17</v>
      </c>
      <c r="E22" s="1">
        <v>3</v>
      </c>
      <c r="F22" s="1">
        <v>1</v>
      </c>
      <c r="G22" s="1">
        <v>5</v>
      </c>
      <c r="H22" s="1" t="s">
        <v>132</v>
      </c>
      <c r="I22" s="8">
        <v>44377</v>
      </c>
      <c r="J22" s="8">
        <v>44384</v>
      </c>
      <c r="K22" s="1" t="s">
        <v>132</v>
      </c>
      <c r="L22" s="1">
        <v>0</v>
      </c>
      <c r="M22" s="1">
        <v>2</v>
      </c>
      <c r="N22" s="1">
        <v>7</v>
      </c>
      <c r="O22" s="1">
        <v>4.0199999999999996</v>
      </c>
      <c r="P22" s="1">
        <v>2.31</v>
      </c>
      <c r="Q22" s="1">
        <v>6.9</v>
      </c>
      <c r="R22" s="1">
        <v>4.1900000000000004</v>
      </c>
      <c r="S22" s="1">
        <v>7.46</v>
      </c>
      <c r="T22" s="1">
        <v>7.62</v>
      </c>
      <c r="U22" s="1">
        <v>1</v>
      </c>
      <c r="V22" s="1">
        <v>4.1500000000000004</v>
      </c>
      <c r="W22" s="1">
        <v>2.88</v>
      </c>
      <c r="X22" s="1">
        <v>7.31</v>
      </c>
      <c r="Y22" s="1">
        <v>3.29</v>
      </c>
      <c r="Z22" s="1">
        <v>7.89</v>
      </c>
      <c r="AA22" s="1">
        <v>7.67</v>
      </c>
      <c r="AB22" s="1">
        <v>5</v>
      </c>
      <c r="AC22" s="1">
        <v>3.88</v>
      </c>
      <c r="AD22" s="1">
        <v>1.95</v>
      </c>
      <c r="AE22" s="1">
        <v>7.38</v>
      </c>
      <c r="AF22" s="1">
        <v>4.0110000000000001</v>
      </c>
      <c r="AG22" s="1">
        <v>7.55</v>
      </c>
      <c r="AH22" s="1">
        <v>7.51</v>
      </c>
      <c r="AI22" s="1">
        <v>5</v>
      </c>
      <c r="AJ22" s="1">
        <v>12</v>
      </c>
      <c r="AK22" s="1">
        <v>4.47</v>
      </c>
      <c r="AL22" s="1">
        <v>2.2200000000000002</v>
      </c>
      <c r="AM22" s="1">
        <v>7.94</v>
      </c>
      <c r="AN22" s="1">
        <v>4.1100000000000003</v>
      </c>
      <c r="AO22" s="1">
        <v>7.4</v>
      </c>
      <c r="AP22" s="1">
        <v>8.09</v>
      </c>
      <c r="AQ22" s="1">
        <v>0</v>
      </c>
      <c r="AR22" s="1">
        <v>3.9</v>
      </c>
      <c r="AS22" s="1">
        <v>2.25</v>
      </c>
      <c r="AT22" s="1">
        <v>7.38</v>
      </c>
      <c r="AU22" s="1">
        <v>4.42</v>
      </c>
      <c r="AV22" s="1">
        <v>7.68</v>
      </c>
      <c r="AW22" s="1">
        <v>6.84</v>
      </c>
      <c r="AX22" s="1">
        <v>3</v>
      </c>
      <c r="AY22" s="1">
        <v>3.77</v>
      </c>
      <c r="AZ22" s="1">
        <v>2.14</v>
      </c>
      <c r="BA22" s="1">
        <v>6.87</v>
      </c>
      <c r="BB22" s="1">
        <v>3.8</v>
      </c>
      <c r="BC22" s="1">
        <v>7.5</v>
      </c>
      <c r="BD22" s="1">
        <v>7.59</v>
      </c>
      <c r="BE22" s="1">
        <v>2</v>
      </c>
      <c r="BF22" s="1" t="s">
        <v>132</v>
      </c>
      <c r="BG22" s="1" t="s">
        <v>132</v>
      </c>
      <c r="BH22" s="1" t="s">
        <v>132</v>
      </c>
      <c r="BI22" s="1" t="s">
        <v>132</v>
      </c>
      <c r="BJ22" s="1" t="s">
        <v>132</v>
      </c>
      <c r="BK22" s="1" t="s">
        <v>132</v>
      </c>
      <c r="BL22" s="1" t="s">
        <v>132</v>
      </c>
      <c r="BM22" s="1" t="s">
        <v>132</v>
      </c>
      <c r="BN22" s="1" t="s">
        <v>132</v>
      </c>
      <c r="BO22" s="1" t="s">
        <v>132</v>
      </c>
      <c r="BP22" s="1" t="s">
        <v>132</v>
      </c>
      <c r="BQ22" s="1" t="s">
        <v>132</v>
      </c>
      <c r="BR22" s="1" t="s">
        <v>132</v>
      </c>
      <c r="BS22" s="1" t="s">
        <v>132</v>
      </c>
      <c r="BT22" s="1" t="s">
        <v>132</v>
      </c>
      <c r="BU22" s="1" t="s">
        <v>132</v>
      </c>
      <c r="BV22" s="1" t="s">
        <v>132</v>
      </c>
      <c r="BW22" s="1" t="s">
        <v>132</v>
      </c>
      <c r="BX22" s="1" t="s">
        <v>132</v>
      </c>
      <c r="BY22" s="1" t="s">
        <v>132</v>
      </c>
      <c r="BZ22" s="1" t="s">
        <v>132</v>
      </c>
      <c r="CA22" s="1" t="s">
        <v>132</v>
      </c>
      <c r="CB22" s="1">
        <v>1</v>
      </c>
      <c r="CC22" s="1">
        <v>9.2861999999999991</v>
      </c>
      <c r="CD22" s="1">
        <v>11.952</v>
      </c>
      <c r="CE22" s="1">
        <v>7.5659999999999998</v>
      </c>
      <c r="CF22" s="1">
        <v>9.9234000000000009</v>
      </c>
      <c r="CG22" s="1">
        <v>8.7750000000000004</v>
      </c>
      <c r="CH22" s="1">
        <v>8.0678000000000001</v>
      </c>
      <c r="CL22" s="1">
        <v>9.6013999999999999</v>
      </c>
      <c r="CM22" s="1">
        <v>8.9220666666666695</v>
      </c>
      <c r="CO22" s="1">
        <v>9.2617333333333303</v>
      </c>
      <c r="CP22" s="1">
        <v>28.911000000000001</v>
      </c>
      <c r="CQ22" s="1">
        <v>24.049900000000001</v>
      </c>
      <c r="CR22" s="1">
        <v>29.601179999999999</v>
      </c>
      <c r="CS22" s="1">
        <v>32.633400000000002</v>
      </c>
      <c r="CT22" s="1">
        <v>32.619599999999998</v>
      </c>
      <c r="CU22" s="1">
        <v>26.106000000000002</v>
      </c>
      <c r="CY22" s="1">
        <v>27.520693333333298</v>
      </c>
      <c r="CZ22" s="1">
        <v>30.452999999999999</v>
      </c>
      <c r="DB22" s="1">
        <v>28.9868466666667</v>
      </c>
      <c r="DC22" s="1">
        <v>56.845199999999998</v>
      </c>
      <c r="DD22" s="1">
        <v>60.516300000000001</v>
      </c>
      <c r="DE22" s="1">
        <v>56.700499999999998</v>
      </c>
      <c r="DF22" s="1">
        <v>59.866</v>
      </c>
      <c r="DG22" s="1">
        <v>52.531199999999998</v>
      </c>
      <c r="DH22" s="1">
        <v>56.924999999999997</v>
      </c>
      <c r="DL22" s="1">
        <v>58.020666666666699</v>
      </c>
      <c r="DM22" s="1">
        <v>56.440733333333299</v>
      </c>
      <c r="DO22" s="1">
        <v>57.230699999999999</v>
      </c>
      <c r="DP22" s="1">
        <v>11</v>
      </c>
      <c r="DQ22" s="1">
        <v>33</v>
      </c>
      <c r="DR22" s="1">
        <v>11</v>
      </c>
      <c r="DS22" s="1" t="s">
        <v>151</v>
      </c>
      <c r="DT22" s="1">
        <v>43.589593999999998</v>
      </c>
      <c r="DU22" s="1">
        <v>-79.638468000000003</v>
      </c>
      <c r="DV22" s="1" t="s">
        <v>134</v>
      </c>
      <c r="DW22" s="1">
        <v>22044.809923961999</v>
      </c>
      <c r="DX22" s="1">
        <v>22.044809923961999</v>
      </c>
      <c r="DY22" s="1" t="s">
        <v>135</v>
      </c>
      <c r="DZ22" s="1">
        <v>2.1015600000000001</v>
      </c>
      <c r="EA22" s="9">
        <f t="shared" si="1"/>
        <v>31.680800000000001</v>
      </c>
      <c r="EB22" s="10">
        <f t="shared" si="2"/>
        <v>32.172733333333333</v>
      </c>
      <c r="EC22" s="11">
        <f t="shared" si="3"/>
        <v>31.289226666666668</v>
      </c>
      <c r="ED22" s="9">
        <f t="shared" si="4"/>
        <v>34.140933333333329</v>
      </c>
      <c r="EE22" s="10">
        <f t="shared" si="5"/>
        <v>31.308599999999998</v>
      </c>
      <c r="EF22" s="11">
        <f t="shared" si="6"/>
        <v>30.366266666666665</v>
      </c>
      <c r="EG22" s="9"/>
      <c r="EH22" s="10"/>
      <c r="EI22" s="11"/>
      <c r="EJ22" s="12">
        <f t="shared" si="13"/>
        <v>31.826426666666663</v>
      </c>
      <c r="EK22" s="13">
        <f t="shared" si="7"/>
        <v>11.295505105347489</v>
      </c>
      <c r="EL22" s="13">
        <f t="shared" si="8"/>
        <v>127.58843558493118</v>
      </c>
      <c r="EM22" s="24">
        <f t="shared" si="9"/>
        <v>6</v>
      </c>
      <c r="EN22" s="12"/>
      <c r="EP22" s="18">
        <v>5</v>
      </c>
      <c r="EQ22" s="17">
        <v>1</v>
      </c>
      <c r="ER22" s="15" t="e">
        <v>#DIV/0!</v>
      </c>
      <c r="ES22" s="15" t="e">
        <v>#DIV/0!</v>
      </c>
    </row>
    <row r="23" spans="1:149" x14ac:dyDescent="0.3">
      <c r="A23" s="1" t="s">
        <v>152</v>
      </c>
      <c r="B23" s="1">
        <v>12</v>
      </c>
      <c r="C23" s="1">
        <v>11</v>
      </c>
      <c r="D23" s="1">
        <v>28</v>
      </c>
      <c r="E23" s="1">
        <v>4</v>
      </c>
      <c r="F23" s="1">
        <v>2</v>
      </c>
      <c r="G23" s="1">
        <v>1</v>
      </c>
      <c r="H23" s="1" t="s">
        <v>132</v>
      </c>
      <c r="I23" s="8">
        <v>44386</v>
      </c>
      <c r="J23" s="8">
        <v>44393</v>
      </c>
      <c r="K23" s="8">
        <v>44424</v>
      </c>
      <c r="L23" s="1">
        <v>1</v>
      </c>
      <c r="M23" s="1">
        <v>2</v>
      </c>
      <c r="N23" s="1">
        <v>3</v>
      </c>
      <c r="O23" s="1">
        <v>4.33</v>
      </c>
      <c r="P23" s="1">
        <v>2.33</v>
      </c>
      <c r="Q23" s="1">
        <v>7.43</v>
      </c>
      <c r="R23" s="1">
        <v>3.85</v>
      </c>
      <c r="S23" s="1">
        <v>8.2899999999999991</v>
      </c>
      <c r="T23" s="1">
        <v>8.58</v>
      </c>
      <c r="U23" s="1">
        <v>0</v>
      </c>
      <c r="V23" s="1">
        <v>4.25</v>
      </c>
      <c r="W23" s="1">
        <v>2.48</v>
      </c>
      <c r="X23" s="1">
        <v>8.17</v>
      </c>
      <c r="Y23" s="1">
        <v>3.93</v>
      </c>
      <c r="Z23" s="1">
        <v>8.42</v>
      </c>
      <c r="AA23" s="1">
        <v>8.4499999999999993</v>
      </c>
      <c r="AB23" s="1">
        <v>0</v>
      </c>
      <c r="AC23" s="1">
        <v>4.34</v>
      </c>
      <c r="AD23" s="1">
        <v>2.29</v>
      </c>
      <c r="AE23" s="1">
        <v>6.22</v>
      </c>
      <c r="AF23" s="1">
        <v>3.85</v>
      </c>
      <c r="AG23" s="1">
        <v>7.7</v>
      </c>
      <c r="AH23" s="1">
        <v>7.69</v>
      </c>
      <c r="AI23" s="1">
        <v>2</v>
      </c>
      <c r="AJ23" s="1">
        <v>26</v>
      </c>
      <c r="AK23" s="1">
        <v>5.01</v>
      </c>
      <c r="AL23" s="1">
        <v>2.4700000000000002</v>
      </c>
      <c r="AM23" s="1">
        <v>6.49</v>
      </c>
      <c r="AN23" s="1">
        <v>3.74</v>
      </c>
      <c r="AO23" s="1">
        <v>8.58</v>
      </c>
      <c r="AP23" s="1">
        <v>8.7100000000000009</v>
      </c>
      <c r="AQ23" s="1">
        <v>1</v>
      </c>
      <c r="AR23" s="1">
        <v>3.98</v>
      </c>
      <c r="AS23" s="1">
        <v>2.23</v>
      </c>
      <c r="AT23" s="1">
        <v>6.54</v>
      </c>
      <c r="AU23" s="1">
        <v>3.22</v>
      </c>
      <c r="AV23" s="1">
        <v>9.39</v>
      </c>
      <c r="AW23" s="1">
        <v>9.4</v>
      </c>
      <c r="AX23" s="1">
        <v>3</v>
      </c>
      <c r="AY23" s="1">
        <v>4.0599999999999996</v>
      </c>
      <c r="AZ23" s="1">
        <v>2.25</v>
      </c>
      <c r="BA23" s="1">
        <v>6.55</v>
      </c>
      <c r="BB23" s="1">
        <v>3.96</v>
      </c>
      <c r="BC23" s="1">
        <v>7.55</v>
      </c>
      <c r="BD23" s="1">
        <v>7.86</v>
      </c>
      <c r="BE23" s="1">
        <v>2</v>
      </c>
      <c r="BF23" s="1" t="s">
        <v>132</v>
      </c>
      <c r="BG23" s="1" t="s">
        <v>132</v>
      </c>
      <c r="BH23" s="1" t="s">
        <v>132</v>
      </c>
      <c r="BI23" s="1" t="s">
        <v>132</v>
      </c>
      <c r="BJ23" s="1" t="s">
        <v>132</v>
      </c>
      <c r="BK23" s="1" t="s">
        <v>132</v>
      </c>
      <c r="BL23" s="1" t="s">
        <v>132</v>
      </c>
      <c r="BM23" s="1" t="s">
        <v>132</v>
      </c>
      <c r="BN23" s="1" t="s">
        <v>132</v>
      </c>
      <c r="BO23" s="1" t="s">
        <v>132</v>
      </c>
      <c r="BP23" s="1" t="s">
        <v>132</v>
      </c>
      <c r="BQ23" s="1" t="s">
        <v>132</v>
      </c>
      <c r="BR23" s="1" t="s">
        <v>132</v>
      </c>
      <c r="BS23" s="1" t="s">
        <v>132</v>
      </c>
      <c r="BT23" s="1" t="s">
        <v>132</v>
      </c>
      <c r="BU23" s="1" t="s">
        <v>132</v>
      </c>
      <c r="BV23" s="1" t="s">
        <v>132</v>
      </c>
      <c r="BW23" s="1" t="s">
        <v>132</v>
      </c>
      <c r="BX23" s="1" t="s">
        <v>132</v>
      </c>
      <c r="BY23" s="1" t="s">
        <v>132</v>
      </c>
      <c r="BZ23" s="1" t="s">
        <v>132</v>
      </c>
      <c r="CA23" s="1" t="s">
        <v>132</v>
      </c>
      <c r="CB23" s="1">
        <v>1</v>
      </c>
      <c r="CC23" s="1">
        <v>10.088900000000001</v>
      </c>
      <c r="CD23" s="1">
        <v>10.54</v>
      </c>
      <c r="CE23" s="1">
        <v>9.9385999999999992</v>
      </c>
      <c r="CF23" s="1">
        <v>12.374700000000001</v>
      </c>
      <c r="CG23" s="1">
        <v>8.8754000000000008</v>
      </c>
      <c r="CH23" s="1">
        <v>9.1349999999999998</v>
      </c>
      <c r="CL23" s="1">
        <v>10.189166666666701</v>
      </c>
      <c r="CM23" s="1">
        <v>10.1283666666667</v>
      </c>
      <c r="CO23" s="1">
        <v>10.1587666666667</v>
      </c>
      <c r="CP23" s="1">
        <v>28.605499999999999</v>
      </c>
      <c r="CQ23" s="1">
        <v>32.1081</v>
      </c>
      <c r="CR23" s="1">
        <v>23.946999999999999</v>
      </c>
      <c r="CS23" s="1">
        <v>24.272600000000001</v>
      </c>
      <c r="CT23" s="1">
        <v>21.058800000000002</v>
      </c>
      <c r="CU23" s="1">
        <v>25.937999999999999</v>
      </c>
      <c r="CY23" s="1">
        <v>28.220199999999998</v>
      </c>
      <c r="CZ23" s="1">
        <v>23.7564666666667</v>
      </c>
      <c r="DB23" s="1">
        <v>25.988333333333301</v>
      </c>
      <c r="DC23" s="1">
        <v>71.128200000000007</v>
      </c>
      <c r="DD23" s="1">
        <v>71.149000000000001</v>
      </c>
      <c r="DE23" s="1">
        <v>59.213000000000001</v>
      </c>
      <c r="DF23" s="1">
        <v>74.731800000000007</v>
      </c>
      <c r="DG23" s="1">
        <v>88.266000000000005</v>
      </c>
      <c r="DH23" s="1">
        <v>59.343000000000004</v>
      </c>
      <c r="DL23" s="1">
        <v>67.163399999999996</v>
      </c>
      <c r="DM23" s="1">
        <v>74.113600000000005</v>
      </c>
      <c r="DO23" s="1">
        <v>70.638499999999993</v>
      </c>
      <c r="DP23" s="1">
        <v>13</v>
      </c>
      <c r="DQ23" s="1">
        <v>26</v>
      </c>
      <c r="DR23" s="1">
        <v>11</v>
      </c>
      <c r="DS23" s="1" t="s">
        <v>151</v>
      </c>
      <c r="DT23" s="1">
        <v>43.589593999999998</v>
      </c>
      <c r="DU23" s="1">
        <v>-79.638468000000003</v>
      </c>
      <c r="DV23" s="1" t="s">
        <v>134</v>
      </c>
      <c r="DW23" s="1">
        <v>22044.809923961999</v>
      </c>
      <c r="DX23" s="1">
        <v>22.044809923961999</v>
      </c>
      <c r="DY23" s="1" t="s">
        <v>135</v>
      </c>
      <c r="DZ23" s="1">
        <v>2.1015600000000001</v>
      </c>
      <c r="EA23" s="9">
        <f t="shared" si="1"/>
        <v>36.607533333333336</v>
      </c>
      <c r="EB23" s="10">
        <f t="shared" si="2"/>
        <v>37.932366666666667</v>
      </c>
      <c r="EC23" s="11">
        <f t="shared" si="3"/>
        <v>31.032866666666667</v>
      </c>
      <c r="ED23" s="9">
        <f t="shared" si="4"/>
        <v>37.126366666666669</v>
      </c>
      <c r="EE23" s="10">
        <f t="shared" si="5"/>
        <v>39.400066666666667</v>
      </c>
      <c r="EF23" s="11">
        <f t="shared" si="6"/>
        <v>31.471999999999998</v>
      </c>
      <c r="EG23" s="9"/>
      <c r="EH23" s="10"/>
      <c r="EI23" s="11"/>
      <c r="EJ23" s="12">
        <f t="shared" si="13"/>
        <v>35.595200000000006</v>
      </c>
      <c r="EK23" s="13">
        <f t="shared" si="7"/>
        <v>13.05557143258255</v>
      </c>
      <c r="EL23" s="13">
        <f t="shared" si="8"/>
        <v>170.44794543126559</v>
      </c>
      <c r="EM23" s="24">
        <f t="shared" si="9"/>
        <v>6</v>
      </c>
      <c r="EN23" s="12"/>
      <c r="EP23" s="16">
        <v>7</v>
      </c>
      <c r="EQ23" s="17">
        <v>2</v>
      </c>
      <c r="ER23" s="15">
        <v>9.8179720720258636</v>
      </c>
      <c r="ES23" s="26">
        <v>96.392575607079834</v>
      </c>
    </row>
    <row r="24" spans="1:149" x14ac:dyDescent="0.3">
      <c r="A24" s="1" t="s">
        <v>152</v>
      </c>
      <c r="B24" s="1">
        <v>12</v>
      </c>
      <c r="C24" s="1">
        <v>7</v>
      </c>
      <c r="D24" s="1">
        <v>33</v>
      </c>
      <c r="E24" s="1">
        <v>2</v>
      </c>
      <c r="F24" s="1">
        <v>2</v>
      </c>
      <c r="G24" s="1">
        <v>2</v>
      </c>
      <c r="H24" s="1" t="s">
        <v>132</v>
      </c>
      <c r="I24" s="8">
        <v>44396</v>
      </c>
      <c r="J24" s="8">
        <v>44398</v>
      </c>
      <c r="K24" s="8">
        <v>44420</v>
      </c>
      <c r="L24" s="1">
        <v>3</v>
      </c>
      <c r="M24" s="1">
        <v>2</v>
      </c>
      <c r="N24" s="1">
        <v>20</v>
      </c>
      <c r="O24" s="1">
        <v>5.39</v>
      </c>
      <c r="P24" s="1">
        <v>2.27</v>
      </c>
      <c r="Q24" s="1">
        <v>8.0299999999999994</v>
      </c>
      <c r="R24" s="1">
        <v>3.88</v>
      </c>
      <c r="S24" s="1">
        <v>8.7200000000000006</v>
      </c>
      <c r="T24" s="1">
        <v>8.86</v>
      </c>
      <c r="U24" s="1">
        <v>1</v>
      </c>
      <c r="V24" s="1">
        <v>5.25</v>
      </c>
      <c r="W24" s="1">
        <v>2.29</v>
      </c>
      <c r="X24" s="1">
        <v>8.86</v>
      </c>
      <c r="Y24" s="1">
        <v>4.03</v>
      </c>
      <c r="Z24" s="1">
        <v>9.58</v>
      </c>
      <c r="AA24" s="1">
        <v>9.42</v>
      </c>
      <c r="AB24" s="1">
        <v>1</v>
      </c>
      <c r="AC24" s="1">
        <v>4.6900000000000004</v>
      </c>
      <c r="AD24" s="1">
        <v>2.14</v>
      </c>
      <c r="AE24" s="1">
        <v>7.81</v>
      </c>
      <c r="AF24" s="1">
        <v>3.85</v>
      </c>
      <c r="AG24" s="1">
        <v>9.23</v>
      </c>
      <c r="AH24" s="1">
        <v>8.24</v>
      </c>
      <c r="AI24" s="1">
        <v>0</v>
      </c>
      <c r="AJ24" s="1">
        <v>22</v>
      </c>
      <c r="AK24" s="1">
        <v>4.71</v>
      </c>
      <c r="AL24" s="1">
        <v>1.9</v>
      </c>
      <c r="AM24" s="1">
        <v>7.74</v>
      </c>
      <c r="AN24" s="1">
        <v>3.67</v>
      </c>
      <c r="AO24" s="1">
        <v>8.33</v>
      </c>
      <c r="AP24" s="1">
        <v>8.43</v>
      </c>
      <c r="AQ24" s="1">
        <v>2</v>
      </c>
      <c r="AR24" s="1">
        <v>5.26</v>
      </c>
      <c r="AS24" s="1">
        <v>2.21</v>
      </c>
      <c r="AT24" s="1">
        <v>8.19</v>
      </c>
      <c r="AU24" s="1">
        <v>3.35</v>
      </c>
      <c r="AV24" s="1">
        <v>9.52</v>
      </c>
      <c r="AW24" s="1">
        <v>9.2100000000000009</v>
      </c>
      <c r="AX24" s="1">
        <v>0</v>
      </c>
      <c r="AY24" s="1">
        <v>5.41</v>
      </c>
      <c r="AZ24" s="1">
        <v>1.92</v>
      </c>
      <c r="BA24" s="1">
        <v>8.6300000000000008</v>
      </c>
      <c r="BB24" s="1">
        <v>3.61</v>
      </c>
      <c r="BC24" s="1">
        <v>8.92</v>
      </c>
      <c r="BD24" s="1">
        <v>8.59</v>
      </c>
      <c r="BE24" s="1">
        <v>0</v>
      </c>
      <c r="BF24" s="1" t="s">
        <v>132</v>
      </c>
      <c r="BG24" s="1" t="s">
        <v>132</v>
      </c>
      <c r="BH24" s="1" t="s">
        <v>132</v>
      </c>
      <c r="BI24" s="1" t="s">
        <v>132</v>
      </c>
      <c r="BJ24" s="1" t="s">
        <v>132</v>
      </c>
      <c r="BK24" s="1" t="s">
        <v>132</v>
      </c>
      <c r="BL24" s="1" t="s">
        <v>132</v>
      </c>
      <c r="BM24" s="1" t="s">
        <v>132</v>
      </c>
      <c r="BN24" s="1" t="s">
        <v>132</v>
      </c>
      <c r="BO24" s="1" t="s">
        <v>132</v>
      </c>
      <c r="BP24" s="1" t="s">
        <v>132</v>
      </c>
      <c r="BQ24" s="1" t="s">
        <v>132</v>
      </c>
      <c r="BR24" s="1" t="s">
        <v>132</v>
      </c>
      <c r="BS24" s="1" t="s">
        <v>132</v>
      </c>
      <c r="BT24" s="1" t="s">
        <v>132</v>
      </c>
      <c r="BU24" s="1" t="s">
        <v>132</v>
      </c>
      <c r="BV24" s="1" t="s">
        <v>132</v>
      </c>
      <c r="BW24" s="1" t="s">
        <v>132</v>
      </c>
      <c r="BX24" s="1" t="s">
        <v>132</v>
      </c>
      <c r="BY24" s="1" t="s">
        <v>132</v>
      </c>
      <c r="BZ24" s="1" t="s">
        <v>132</v>
      </c>
      <c r="CA24" s="1" t="s">
        <v>132</v>
      </c>
      <c r="CB24" s="1">
        <v>1</v>
      </c>
      <c r="CC24" s="1">
        <v>12.235300000000001</v>
      </c>
      <c r="CD24" s="1">
        <v>12.022500000000001</v>
      </c>
      <c r="CE24" s="1">
        <v>10.0366</v>
      </c>
      <c r="CF24" s="1">
        <v>8.9489999999999998</v>
      </c>
      <c r="CG24" s="1">
        <v>11.624599999999999</v>
      </c>
      <c r="CH24" s="1">
        <v>10.3872</v>
      </c>
      <c r="CL24" s="1">
        <v>11.431466666666701</v>
      </c>
      <c r="CM24" s="1">
        <v>10.320266666666701</v>
      </c>
      <c r="CO24" s="1">
        <v>10.875866666666701</v>
      </c>
      <c r="CP24" s="1">
        <v>31.156400000000001</v>
      </c>
      <c r="CQ24" s="1">
        <v>35.705800000000004</v>
      </c>
      <c r="CR24" s="1">
        <v>30.0685</v>
      </c>
      <c r="CS24" s="1">
        <v>28.405799999999999</v>
      </c>
      <c r="CT24" s="1">
        <v>27.436499999999999</v>
      </c>
      <c r="CU24" s="1">
        <v>31.154299999999999</v>
      </c>
      <c r="CY24" s="1">
        <v>32.310233333333301</v>
      </c>
      <c r="CZ24" s="1">
        <v>28.9988666666667</v>
      </c>
      <c r="DB24" s="1">
        <v>30.65455</v>
      </c>
      <c r="DC24" s="1">
        <v>77.259200000000007</v>
      </c>
      <c r="DD24" s="1">
        <v>90.243600000000001</v>
      </c>
      <c r="DE24" s="1">
        <v>76.055199999999999</v>
      </c>
      <c r="DF24" s="1">
        <v>70.221900000000005</v>
      </c>
      <c r="DG24" s="1">
        <v>87.679199999999994</v>
      </c>
      <c r="DH24" s="1">
        <v>76.622799999999998</v>
      </c>
      <c r="DL24" s="1">
        <v>81.186000000000007</v>
      </c>
      <c r="DM24" s="1">
        <v>78.174633333333304</v>
      </c>
      <c r="DO24" s="1">
        <v>79.680316666666698</v>
      </c>
      <c r="DP24" s="1">
        <v>5</v>
      </c>
      <c r="DQ24" s="1">
        <v>5</v>
      </c>
      <c r="DR24" s="1">
        <v>12</v>
      </c>
      <c r="DS24" s="1" t="s">
        <v>153</v>
      </c>
      <c r="DT24" s="1">
        <v>43.534585</v>
      </c>
      <c r="DU24" s="1">
        <v>-79.645432</v>
      </c>
      <c r="DV24" s="1" t="s">
        <v>134</v>
      </c>
      <c r="DW24" s="1">
        <v>25268.1118797278</v>
      </c>
      <c r="DX24" s="1">
        <v>25.268111879727801</v>
      </c>
      <c r="DY24" s="1" t="s">
        <v>135</v>
      </c>
      <c r="DZ24" s="1">
        <v>0.40529999999999999</v>
      </c>
      <c r="EA24" s="9">
        <f t="shared" si="1"/>
        <v>40.216966666666671</v>
      </c>
      <c r="EB24" s="10">
        <f t="shared" si="2"/>
        <v>45.990633333333335</v>
      </c>
      <c r="EC24" s="11">
        <f t="shared" si="3"/>
        <v>38.720100000000002</v>
      </c>
      <c r="ED24" s="9">
        <f t="shared" si="4"/>
        <v>35.858899999999998</v>
      </c>
      <c r="EE24" s="10">
        <f t="shared" si="5"/>
        <v>42.246766666666666</v>
      </c>
      <c r="EF24" s="11">
        <f t="shared" si="6"/>
        <v>39.388100000000001</v>
      </c>
      <c r="EG24" s="9"/>
      <c r="EH24" s="10"/>
      <c r="EI24" s="11"/>
      <c r="EJ24" s="12">
        <f t="shared" si="13"/>
        <v>40.403577777777784</v>
      </c>
      <c r="EK24" s="13">
        <f t="shared" si="7"/>
        <v>15.440624049078242</v>
      </c>
      <c r="EL24" s="13">
        <f t="shared" si="8"/>
        <v>238.41287102497336</v>
      </c>
      <c r="EM24" s="24">
        <f t="shared" si="9"/>
        <v>6</v>
      </c>
      <c r="EN24" s="12"/>
      <c r="EP24" s="18">
        <v>4</v>
      </c>
      <c r="EQ24" s="17">
        <v>1</v>
      </c>
      <c r="ER24" s="15" t="e">
        <v>#DIV/0!</v>
      </c>
      <c r="ES24" s="15" t="e">
        <v>#DIV/0!</v>
      </c>
    </row>
    <row r="25" spans="1:149" x14ac:dyDescent="0.3">
      <c r="A25" s="1" t="s">
        <v>152</v>
      </c>
      <c r="B25" s="1">
        <v>12</v>
      </c>
      <c r="C25" s="1">
        <v>14</v>
      </c>
      <c r="D25" s="1">
        <v>32</v>
      </c>
      <c r="E25" s="1">
        <v>4</v>
      </c>
      <c r="F25" s="1">
        <v>2</v>
      </c>
      <c r="G25" s="1">
        <v>3</v>
      </c>
      <c r="H25" s="1" t="s">
        <v>132</v>
      </c>
      <c r="I25" s="8">
        <v>44383</v>
      </c>
      <c r="J25" s="8">
        <v>44387</v>
      </c>
      <c r="K25" s="1" t="s">
        <v>132</v>
      </c>
      <c r="L25" s="1">
        <v>0</v>
      </c>
      <c r="M25" s="1">
        <v>1</v>
      </c>
      <c r="N25" s="1">
        <v>46</v>
      </c>
      <c r="O25" s="1">
        <v>2.97</v>
      </c>
      <c r="P25" s="1">
        <v>2</v>
      </c>
      <c r="Q25" s="1">
        <v>6.98</v>
      </c>
      <c r="R25" s="1">
        <v>3.46</v>
      </c>
      <c r="S25" s="1">
        <v>7.82</v>
      </c>
      <c r="T25" s="1">
        <v>7.52</v>
      </c>
      <c r="U25" s="1">
        <v>1</v>
      </c>
      <c r="V25" s="1">
        <v>3.33</v>
      </c>
      <c r="W25" s="1">
        <v>1.7</v>
      </c>
      <c r="X25" s="1">
        <v>6.2</v>
      </c>
      <c r="Y25" s="1">
        <v>3.62</v>
      </c>
      <c r="Z25" s="1">
        <v>8.7200000000000006</v>
      </c>
      <c r="AA25" s="1">
        <v>8.64</v>
      </c>
      <c r="AB25" s="1">
        <v>2</v>
      </c>
      <c r="AC25" s="1">
        <v>4</v>
      </c>
      <c r="AD25" s="1">
        <v>1.88</v>
      </c>
      <c r="AE25" s="1">
        <v>4.42</v>
      </c>
      <c r="AF25" s="1">
        <v>3.78</v>
      </c>
      <c r="AG25" s="1">
        <v>8.2899999999999991</v>
      </c>
      <c r="AH25" s="1">
        <v>8.1</v>
      </c>
      <c r="AI25" s="1">
        <v>0</v>
      </c>
      <c r="AJ25" s="1" t="s">
        <v>132</v>
      </c>
      <c r="AK25" s="1" t="s">
        <v>132</v>
      </c>
      <c r="AL25" s="1" t="s">
        <v>132</v>
      </c>
      <c r="AM25" s="1" t="s">
        <v>132</v>
      </c>
      <c r="AN25" s="1" t="s">
        <v>132</v>
      </c>
      <c r="AO25" s="1" t="s">
        <v>132</v>
      </c>
      <c r="AP25" s="1" t="s">
        <v>132</v>
      </c>
      <c r="AQ25" s="1" t="s">
        <v>132</v>
      </c>
      <c r="AR25" s="1" t="s">
        <v>132</v>
      </c>
      <c r="AS25" s="1" t="s">
        <v>132</v>
      </c>
      <c r="AT25" s="1" t="s">
        <v>132</v>
      </c>
      <c r="AU25" s="1" t="s">
        <v>132</v>
      </c>
      <c r="AV25" s="1" t="s">
        <v>132</v>
      </c>
      <c r="AW25" s="1" t="s">
        <v>132</v>
      </c>
      <c r="AX25" s="1" t="s">
        <v>132</v>
      </c>
      <c r="AY25" s="1" t="s">
        <v>132</v>
      </c>
      <c r="AZ25" s="1" t="s">
        <v>132</v>
      </c>
      <c r="BA25" s="1" t="s">
        <v>132</v>
      </c>
      <c r="BB25" s="1" t="s">
        <v>132</v>
      </c>
      <c r="BC25" s="1" t="s">
        <v>132</v>
      </c>
      <c r="BD25" s="1" t="s">
        <v>132</v>
      </c>
      <c r="BE25" s="1" t="s">
        <v>132</v>
      </c>
      <c r="BF25" s="1" t="s">
        <v>132</v>
      </c>
      <c r="BG25" s="1" t="s">
        <v>132</v>
      </c>
      <c r="BH25" s="1" t="s">
        <v>132</v>
      </c>
      <c r="BI25" s="1" t="s">
        <v>132</v>
      </c>
      <c r="BJ25" s="1" t="s">
        <v>132</v>
      </c>
      <c r="BK25" s="1" t="s">
        <v>132</v>
      </c>
      <c r="BL25" s="1" t="s">
        <v>132</v>
      </c>
      <c r="BM25" s="1" t="s">
        <v>132</v>
      </c>
      <c r="BN25" s="1" t="s">
        <v>132</v>
      </c>
      <c r="BO25" s="1" t="s">
        <v>132</v>
      </c>
      <c r="BP25" s="1" t="s">
        <v>132</v>
      </c>
      <c r="BQ25" s="1" t="s">
        <v>132</v>
      </c>
      <c r="BR25" s="1" t="s">
        <v>132</v>
      </c>
      <c r="BS25" s="1" t="s">
        <v>132</v>
      </c>
      <c r="BT25" s="1" t="s">
        <v>132</v>
      </c>
      <c r="BU25" s="1" t="s">
        <v>132</v>
      </c>
      <c r="BV25" s="1" t="s">
        <v>132</v>
      </c>
      <c r="BW25" s="1" t="s">
        <v>132</v>
      </c>
      <c r="BX25" s="1" t="s">
        <v>132</v>
      </c>
      <c r="BY25" s="1" t="s">
        <v>132</v>
      </c>
      <c r="BZ25" s="1" t="s">
        <v>132</v>
      </c>
      <c r="CA25" s="1" t="s">
        <v>132</v>
      </c>
      <c r="CB25" s="1">
        <v>1</v>
      </c>
      <c r="CC25" s="1">
        <v>5.94</v>
      </c>
      <c r="CD25" s="1">
        <v>5.6609999999999996</v>
      </c>
      <c r="CE25" s="1">
        <v>7.52</v>
      </c>
      <c r="CL25" s="1">
        <v>6.3736666666666704</v>
      </c>
      <c r="CO25" s="1">
        <v>6.3736666666666704</v>
      </c>
      <c r="CP25" s="1">
        <v>24.1508</v>
      </c>
      <c r="CQ25" s="1">
        <v>22.443999999999999</v>
      </c>
      <c r="CR25" s="1">
        <v>16.707599999999999</v>
      </c>
      <c r="CY25" s="1">
        <v>21.1008</v>
      </c>
      <c r="DB25" s="1">
        <v>21.1008</v>
      </c>
      <c r="DC25" s="1">
        <v>58.806399999999996</v>
      </c>
      <c r="DD25" s="1">
        <v>75.340800000000002</v>
      </c>
      <c r="DE25" s="1">
        <v>67.149000000000001</v>
      </c>
      <c r="DL25" s="1">
        <v>67.0987333333333</v>
      </c>
      <c r="DO25" s="1">
        <v>67.0987333333333</v>
      </c>
      <c r="DP25" s="1">
        <v>14</v>
      </c>
      <c r="DQ25" s="1">
        <v>42</v>
      </c>
      <c r="DR25" s="1">
        <v>12</v>
      </c>
      <c r="DS25" s="1" t="s">
        <v>153</v>
      </c>
      <c r="DT25" s="1">
        <v>43.534585</v>
      </c>
      <c r="DU25" s="1">
        <v>-79.645432</v>
      </c>
      <c r="DV25" s="1" t="s">
        <v>134</v>
      </c>
      <c r="DW25" s="1">
        <v>25268.1118797278</v>
      </c>
      <c r="DX25" s="1">
        <v>25.268111879727801</v>
      </c>
      <c r="DY25" s="1" t="s">
        <v>135</v>
      </c>
      <c r="DZ25" s="1">
        <v>0.40529999999999999</v>
      </c>
      <c r="EA25" s="9">
        <f t="shared" si="1"/>
        <v>29.632400000000001</v>
      </c>
      <c r="EB25" s="10">
        <f t="shared" si="2"/>
        <v>34.48193333333333</v>
      </c>
      <c r="EC25" s="11">
        <f t="shared" si="3"/>
        <v>30.458866666666665</v>
      </c>
      <c r="ED25" s="9"/>
      <c r="EE25" s="10"/>
      <c r="EF25" s="11"/>
      <c r="EG25" s="9"/>
      <c r="EH25" s="10"/>
      <c r="EI25" s="11"/>
      <c r="EJ25" s="12">
        <f t="shared" si="13"/>
        <v>31.5244</v>
      </c>
      <c r="EK25" s="13">
        <f t="shared" si="7"/>
        <v>15.703086929111766</v>
      </c>
      <c r="EL25" s="13">
        <f t="shared" si="8"/>
        <v>246.58693910324078</v>
      </c>
      <c r="EM25" s="24">
        <f t="shared" si="9"/>
        <v>3</v>
      </c>
      <c r="EN25" s="12"/>
      <c r="EP25" s="18">
        <v>5</v>
      </c>
      <c r="EQ25" s="17">
        <v>1</v>
      </c>
      <c r="ER25" s="15" t="e">
        <v>#DIV/0!</v>
      </c>
      <c r="ES25" s="15" t="e">
        <v>#DIV/0!</v>
      </c>
    </row>
    <row r="26" spans="1:149" x14ac:dyDescent="0.3">
      <c r="A26" s="1" t="s">
        <v>152</v>
      </c>
      <c r="B26" s="1">
        <v>12</v>
      </c>
      <c r="C26" s="1">
        <v>17</v>
      </c>
      <c r="D26" s="1">
        <v>17</v>
      </c>
      <c r="E26" s="1">
        <v>3</v>
      </c>
      <c r="F26" s="1">
        <v>2</v>
      </c>
      <c r="G26" s="1">
        <v>5</v>
      </c>
      <c r="H26" s="1" t="s">
        <v>154</v>
      </c>
      <c r="I26" s="8">
        <v>44377</v>
      </c>
      <c r="J26" s="8">
        <v>44391</v>
      </c>
      <c r="K26" s="1" t="s">
        <v>132</v>
      </c>
      <c r="L26" s="1">
        <v>0</v>
      </c>
      <c r="M26" s="1">
        <v>2</v>
      </c>
      <c r="N26" s="1">
        <v>19</v>
      </c>
      <c r="O26" s="1">
        <v>4.29</v>
      </c>
      <c r="P26" s="1">
        <v>2.52</v>
      </c>
      <c r="Q26" s="1">
        <v>7.35</v>
      </c>
      <c r="R26" s="1">
        <v>3.68</v>
      </c>
      <c r="S26" s="1">
        <v>8.93</v>
      </c>
      <c r="T26" s="1">
        <v>8.25</v>
      </c>
      <c r="U26" s="1">
        <v>2</v>
      </c>
      <c r="V26" s="1">
        <v>4.8499999999999996</v>
      </c>
      <c r="W26" s="1">
        <v>2.46</v>
      </c>
      <c r="X26" s="1">
        <v>8.5500000000000007</v>
      </c>
      <c r="Y26" s="1">
        <v>4.25</v>
      </c>
      <c r="Z26" s="1">
        <v>8.56</v>
      </c>
      <c r="AA26" s="1">
        <v>8.42</v>
      </c>
      <c r="AB26" s="1">
        <v>2</v>
      </c>
      <c r="AC26" s="1">
        <v>3.67</v>
      </c>
      <c r="AD26" s="1">
        <v>2.25</v>
      </c>
      <c r="AE26" s="1">
        <v>7.78</v>
      </c>
      <c r="AF26" s="1">
        <v>4.18</v>
      </c>
      <c r="AG26" s="1">
        <v>8.25</v>
      </c>
      <c r="AH26" s="1">
        <v>8.39</v>
      </c>
      <c r="AI26" s="1">
        <v>4</v>
      </c>
      <c r="AJ26" s="1">
        <v>9</v>
      </c>
      <c r="AK26" s="1" t="s">
        <v>132</v>
      </c>
      <c r="AL26" s="1" t="s">
        <v>132</v>
      </c>
      <c r="AM26" s="1" t="s">
        <v>132</v>
      </c>
      <c r="AN26" s="1" t="s">
        <v>132</v>
      </c>
      <c r="AO26" s="1" t="s">
        <v>132</v>
      </c>
      <c r="AP26" s="1" t="s">
        <v>132</v>
      </c>
      <c r="AQ26" s="1" t="s">
        <v>132</v>
      </c>
      <c r="AR26" s="1" t="s">
        <v>132</v>
      </c>
      <c r="AS26" s="1" t="s">
        <v>132</v>
      </c>
      <c r="AT26" s="1" t="s">
        <v>132</v>
      </c>
      <c r="AU26" s="1" t="s">
        <v>132</v>
      </c>
      <c r="AV26" s="1" t="s">
        <v>132</v>
      </c>
      <c r="AW26" s="1" t="s">
        <v>132</v>
      </c>
      <c r="AX26" s="1" t="s">
        <v>132</v>
      </c>
      <c r="AY26" s="1" t="s">
        <v>132</v>
      </c>
      <c r="AZ26" s="1" t="s">
        <v>132</v>
      </c>
      <c r="BA26" s="1" t="s">
        <v>132</v>
      </c>
      <c r="BB26" s="1" t="s">
        <v>132</v>
      </c>
      <c r="BC26" s="1" t="s">
        <v>132</v>
      </c>
      <c r="BD26" s="1" t="s">
        <v>132</v>
      </c>
      <c r="BE26" s="1" t="s">
        <v>132</v>
      </c>
      <c r="BF26" s="1" t="s">
        <v>132</v>
      </c>
      <c r="BG26" s="1" t="s">
        <v>132</v>
      </c>
      <c r="BH26" s="1" t="s">
        <v>132</v>
      </c>
      <c r="BI26" s="1" t="s">
        <v>132</v>
      </c>
      <c r="BJ26" s="1" t="s">
        <v>132</v>
      </c>
      <c r="BK26" s="1" t="s">
        <v>132</v>
      </c>
      <c r="BL26" s="1" t="s">
        <v>132</v>
      </c>
      <c r="BM26" s="1" t="s">
        <v>132</v>
      </c>
      <c r="BN26" s="1" t="s">
        <v>132</v>
      </c>
      <c r="BO26" s="1" t="s">
        <v>132</v>
      </c>
      <c r="BP26" s="1" t="s">
        <v>132</v>
      </c>
      <c r="BQ26" s="1" t="s">
        <v>132</v>
      </c>
      <c r="BR26" s="1" t="s">
        <v>132</v>
      </c>
      <c r="BS26" s="1" t="s">
        <v>132</v>
      </c>
      <c r="BT26" s="1" t="s">
        <v>132</v>
      </c>
      <c r="BU26" s="1" t="s">
        <v>132</v>
      </c>
      <c r="BV26" s="1" t="s">
        <v>132</v>
      </c>
      <c r="BW26" s="1" t="s">
        <v>132</v>
      </c>
      <c r="BX26" s="1" t="s">
        <v>132</v>
      </c>
      <c r="BY26" s="1" t="s">
        <v>132</v>
      </c>
      <c r="BZ26" s="1" t="s">
        <v>132</v>
      </c>
      <c r="CA26" s="1" t="s">
        <v>132</v>
      </c>
      <c r="CB26" s="1">
        <v>1</v>
      </c>
      <c r="CC26" s="1">
        <v>10.8108</v>
      </c>
      <c r="CD26" s="1">
        <v>11.930999999999999</v>
      </c>
      <c r="CE26" s="1">
        <v>8.2575000000000003</v>
      </c>
      <c r="CL26" s="1">
        <v>10.3331</v>
      </c>
      <c r="CO26" s="1">
        <v>10.3331</v>
      </c>
      <c r="CP26" s="1">
        <v>27.047999999999998</v>
      </c>
      <c r="CQ26" s="1">
        <v>36.337499999999999</v>
      </c>
      <c r="CR26" s="1">
        <v>32.520400000000002</v>
      </c>
      <c r="CY26" s="1">
        <v>31.968633333333301</v>
      </c>
      <c r="DB26" s="1">
        <v>31.968633333333301</v>
      </c>
      <c r="DC26" s="1">
        <v>73.672499999999999</v>
      </c>
      <c r="DD26" s="1">
        <v>72.075199999999995</v>
      </c>
      <c r="DE26" s="1">
        <v>69.217500000000001</v>
      </c>
      <c r="DL26" s="1">
        <v>71.655066666666698</v>
      </c>
      <c r="DO26" s="1">
        <v>71.655066666666698</v>
      </c>
      <c r="DP26" s="1">
        <v>21</v>
      </c>
      <c r="DQ26" s="1">
        <v>42</v>
      </c>
      <c r="DR26" s="1">
        <v>12</v>
      </c>
      <c r="DS26" s="1" t="s">
        <v>153</v>
      </c>
      <c r="DT26" s="1">
        <v>43.534585</v>
      </c>
      <c r="DU26" s="1">
        <v>-79.645432</v>
      </c>
      <c r="DV26" s="1" t="s">
        <v>134</v>
      </c>
      <c r="DW26" s="1">
        <v>25268.1118797278</v>
      </c>
      <c r="DX26" s="1">
        <v>25.268111879727801</v>
      </c>
      <c r="DY26" s="1" t="s">
        <v>135</v>
      </c>
      <c r="DZ26" s="1">
        <v>0.40529999999999999</v>
      </c>
      <c r="EA26" s="9">
        <f t="shared" si="1"/>
        <v>37.177100000000003</v>
      </c>
      <c r="EB26" s="10">
        <f t="shared" si="2"/>
        <v>40.114566666666661</v>
      </c>
      <c r="EC26" s="11">
        <f t="shared" si="3"/>
        <v>36.665133333333337</v>
      </c>
      <c r="ED26" s="9"/>
      <c r="EE26" s="10"/>
      <c r="EF26" s="11"/>
      <c r="EG26" s="9"/>
      <c r="EH26" s="10"/>
      <c r="EI26" s="11"/>
      <c r="EJ26" s="12">
        <f t="shared" si="13"/>
        <v>37.985599999999998</v>
      </c>
      <c r="EK26" s="13">
        <f t="shared" si="7"/>
        <v>18.851516425326427</v>
      </c>
      <c r="EL26" s="13">
        <f t="shared" si="8"/>
        <v>355.3796715343521</v>
      </c>
      <c r="EM26" s="24">
        <f t="shared" si="9"/>
        <v>3</v>
      </c>
      <c r="EN26" s="12"/>
      <c r="EP26" s="16">
        <v>8</v>
      </c>
      <c r="EQ26" s="17">
        <v>1</v>
      </c>
      <c r="ER26" s="15" t="e">
        <v>#DIV/0!</v>
      </c>
      <c r="ES26" s="26" t="e">
        <v>#DIV/0!</v>
      </c>
    </row>
    <row r="27" spans="1:149" x14ac:dyDescent="0.3">
      <c r="A27" s="1" t="s">
        <v>152</v>
      </c>
      <c r="B27" s="1">
        <v>12</v>
      </c>
      <c r="C27" s="1">
        <v>3</v>
      </c>
      <c r="D27" s="1">
        <v>1</v>
      </c>
      <c r="E27" s="1">
        <v>1</v>
      </c>
      <c r="F27" s="1">
        <v>5</v>
      </c>
      <c r="G27" s="1">
        <v>1</v>
      </c>
      <c r="H27" s="1" t="s">
        <v>132</v>
      </c>
      <c r="I27" s="8">
        <v>44380</v>
      </c>
      <c r="J27" s="8">
        <v>44389</v>
      </c>
      <c r="K27" s="8">
        <v>44407</v>
      </c>
      <c r="L27" s="1">
        <v>6</v>
      </c>
      <c r="M27" s="1">
        <v>5</v>
      </c>
      <c r="N27" s="1">
        <v>4</v>
      </c>
      <c r="O27" s="1">
        <v>3.35</v>
      </c>
      <c r="P27" s="1">
        <v>2.71</v>
      </c>
      <c r="Q27" s="1">
        <v>4.4000000000000004</v>
      </c>
      <c r="R27" s="1">
        <v>3.78</v>
      </c>
      <c r="S27" s="1">
        <v>6.44</v>
      </c>
      <c r="T27" s="1">
        <v>6.68</v>
      </c>
      <c r="U27" s="1">
        <v>0</v>
      </c>
      <c r="V27" s="1">
        <v>2.4500000000000002</v>
      </c>
      <c r="W27" s="1">
        <v>1.98</v>
      </c>
      <c r="X27" s="1">
        <v>5.72</v>
      </c>
      <c r="Y27" s="1">
        <v>4.46</v>
      </c>
      <c r="Z27" s="1">
        <v>7.78</v>
      </c>
      <c r="AA27" s="1">
        <v>7.87</v>
      </c>
      <c r="AB27" s="1">
        <v>0</v>
      </c>
      <c r="AC27" s="1">
        <v>3.03</v>
      </c>
      <c r="AD27" s="1">
        <v>2.0499999999999998</v>
      </c>
      <c r="AE27" s="1">
        <v>4.8499999999999996</v>
      </c>
      <c r="AF27" s="1">
        <v>3.76</v>
      </c>
      <c r="AG27" s="1">
        <v>6.45</v>
      </c>
      <c r="AH27" s="1">
        <v>7.37</v>
      </c>
      <c r="AI27" s="1">
        <v>0</v>
      </c>
      <c r="AJ27" s="1">
        <v>10</v>
      </c>
      <c r="AK27" s="1">
        <v>3.49</v>
      </c>
      <c r="AL27" s="1">
        <v>2.09</v>
      </c>
      <c r="AM27" s="1">
        <v>5.99</v>
      </c>
      <c r="AN27" s="1">
        <v>3.95</v>
      </c>
      <c r="AO27" s="1">
        <v>7.44</v>
      </c>
      <c r="AP27" s="1">
        <v>8.06</v>
      </c>
      <c r="AQ27" s="1">
        <v>0</v>
      </c>
      <c r="AR27" s="1">
        <v>3.63</v>
      </c>
      <c r="AS27" s="1">
        <v>2.3199999999999998</v>
      </c>
      <c r="AT27" s="1">
        <v>7.43</v>
      </c>
      <c r="AU27" s="1">
        <v>4.24</v>
      </c>
      <c r="AV27" s="1">
        <v>6.81</v>
      </c>
      <c r="AW27" s="1">
        <v>8.44</v>
      </c>
      <c r="AX27" s="1">
        <v>0</v>
      </c>
      <c r="AY27" s="1">
        <v>4.04</v>
      </c>
      <c r="AZ27" s="1">
        <v>1.87</v>
      </c>
      <c r="BA27" s="1">
        <v>6.44</v>
      </c>
      <c r="BB27" s="1">
        <v>4.67</v>
      </c>
      <c r="BC27" s="1">
        <v>6.29</v>
      </c>
      <c r="BD27" s="1">
        <v>5.82</v>
      </c>
      <c r="BE27" s="1">
        <v>1</v>
      </c>
      <c r="BF27" s="1">
        <v>19</v>
      </c>
      <c r="BG27" s="1">
        <v>4.1100000000000003</v>
      </c>
      <c r="BH27" s="1">
        <v>2.37</v>
      </c>
      <c r="BI27" s="1">
        <v>7.22</v>
      </c>
      <c r="BJ27" s="1">
        <v>4.75</v>
      </c>
      <c r="BK27" s="1">
        <v>7.52</v>
      </c>
      <c r="BL27" s="1">
        <v>7.9</v>
      </c>
      <c r="BM27" s="1">
        <v>0</v>
      </c>
      <c r="BN27" s="1">
        <v>4.01</v>
      </c>
      <c r="BO27" s="1">
        <v>2.35</v>
      </c>
      <c r="BP27" s="1">
        <v>6.48</v>
      </c>
      <c r="BQ27" s="1">
        <v>4.2300000000000004</v>
      </c>
      <c r="BR27" s="1">
        <v>6.66</v>
      </c>
      <c r="BS27" s="1">
        <v>6.78</v>
      </c>
      <c r="BT27" s="1">
        <v>0</v>
      </c>
      <c r="BU27" s="1">
        <v>4.4000000000000004</v>
      </c>
      <c r="BV27" s="1">
        <v>2.37</v>
      </c>
      <c r="BW27" s="1">
        <v>6.55</v>
      </c>
      <c r="BX27" s="1">
        <v>4.3</v>
      </c>
      <c r="BY27" s="1">
        <v>7.5</v>
      </c>
      <c r="BZ27" s="1">
        <v>7.43</v>
      </c>
      <c r="CA27" s="1">
        <v>0</v>
      </c>
      <c r="CB27" s="1">
        <v>1</v>
      </c>
      <c r="CC27" s="1">
        <v>9.0785</v>
      </c>
      <c r="CD27" s="1">
        <v>4.851</v>
      </c>
      <c r="CE27" s="1">
        <v>6.2115</v>
      </c>
      <c r="CF27" s="1">
        <v>7.2941000000000003</v>
      </c>
      <c r="CG27" s="1">
        <v>8.4215999999999998</v>
      </c>
      <c r="CH27" s="1">
        <v>7.5548000000000002</v>
      </c>
      <c r="CI27" s="1">
        <v>9.7407000000000004</v>
      </c>
      <c r="CJ27" s="1">
        <v>9.4235000000000007</v>
      </c>
      <c r="CK27" s="1">
        <v>10.428000000000001</v>
      </c>
      <c r="CL27" s="1">
        <v>6.7136666666666702</v>
      </c>
      <c r="CM27" s="1">
        <v>7.7568333333333301</v>
      </c>
      <c r="CN27" s="1">
        <v>9.8640666666666696</v>
      </c>
      <c r="CO27" s="1">
        <v>8.1115222222222201</v>
      </c>
      <c r="CP27" s="1">
        <v>16.632000000000001</v>
      </c>
      <c r="CQ27" s="1">
        <v>25.511199999999999</v>
      </c>
      <c r="CR27" s="1">
        <v>18.236000000000001</v>
      </c>
      <c r="CS27" s="1">
        <v>23.660499999999999</v>
      </c>
      <c r="CT27" s="1">
        <v>31.5032</v>
      </c>
      <c r="CU27" s="1">
        <v>30.0748</v>
      </c>
      <c r="CV27" s="1">
        <v>34.295000000000002</v>
      </c>
      <c r="CW27" s="1">
        <v>27.410399999999999</v>
      </c>
      <c r="CX27" s="1">
        <v>28.164999999999999</v>
      </c>
      <c r="CY27" s="1">
        <v>20.1264</v>
      </c>
      <c r="CZ27" s="1">
        <v>28.4128333333333</v>
      </c>
      <c r="DA27" s="1">
        <v>29.956800000000001</v>
      </c>
      <c r="DB27" s="1">
        <v>26.165344444444401</v>
      </c>
      <c r="DC27" s="1">
        <v>43.019199999999998</v>
      </c>
      <c r="DD27" s="1">
        <v>61.2286</v>
      </c>
      <c r="DE27" s="1">
        <v>47.536499999999997</v>
      </c>
      <c r="DF27" s="1">
        <v>59.9664</v>
      </c>
      <c r="DG27" s="1">
        <v>57.476399999999998</v>
      </c>
      <c r="DH27" s="1">
        <v>36.607799999999997</v>
      </c>
      <c r="DI27" s="1">
        <v>59.408000000000001</v>
      </c>
      <c r="DJ27" s="1">
        <v>45.154800000000002</v>
      </c>
      <c r="DK27" s="1">
        <v>55.725000000000001</v>
      </c>
      <c r="DL27" s="1">
        <v>50.5947666666667</v>
      </c>
      <c r="DM27" s="1">
        <v>51.350200000000001</v>
      </c>
      <c r="DN27" s="1">
        <v>53.429266666666699</v>
      </c>
      <c r="DO27" s="1">
        <v>51.791411111111103</v>
      </c>
      <c r="DP27" s="1">
        <v>11</v>
      </c>
      <c r="DQ27" s="1">
        <v>33</v>
      </c>
      <c r="DR27" s="1">
        <v>12</v>
      </c>
      <c r="DS27" s="1" t="s">
        <v>153</v>
      </c>
      <c r="DT27" s="1">
        <v>43.534585</v>
      </c>
      <c r="DU27" s="1">
        <v>-79.645432</v>
      </c>
      <c r="DV27" s="1" t="s">
        <v>134</v>
      </c>
      <c r="DW27" s="1">
        <v>25268.1118797278</v>
      </c>
      <c r="DX27" s="1">
        <v>25.268111879727801</v>
      </c>
      <c r="DY27" s="1" t="s">
        <v>135</v>
      </c>
      <c r="DZ27" s="1">
        <v>0.40529999999999999</v>
      </c>
      <c r="EA27" s="9">
        <f t="shared" si="1"/>
        <v>22.909900000000004</v>
      </c>
      <c r="EB27" s="10">
        <f t="shared" si="2"/>
        <v>30.530266666666666</v>
      </c>
      <c r="EC27" s="11">
        <f t="shared" si="3"/>
        <v>23.994666666666664</v>
      </c>
      <c r="ED27" s="9">
        <f t="shared" si="4"/>
        <v>30.306999999999999</v>
      </c>
      <c r="EE27" s="10">
        <f t="shared" si="5"/>
        <v>32.467066666666661</v>
      </c>
      <c r="EF27" s="11">
        <f t="shared" si="6"/>
        <v>24.745799999999999</v>
      </c>
      <c r="EG27" s="9">
        <f t="shared" si="10"/>
        <v>34.481233333333336</v>
      </c>
      <c r="EH27" s="10">
        <f t="shared" si="11"/>
        <v>27.329566666666665</v>
      </c>
      <c r="EI27" s="11">
        <f t="shared" si="12"/>
        <v>31.439333333333337</v>
      </c>
      <c r="EJ27" s="12">
        <f t="shared" si="13"/>
        <v>28.689425925925928</v>
      </c>
      <c r="EK27" s="13">
        <f t="shared" si="7"/>
        <v>9.7423504032169497</v>
      </c>
      <c r="EL27" s="13">
        <f t="shared" si="8"/>
        <v>94.913391379061466</v>
      </c>
      <c r="EM27" s="24">
        <f t="shared" si="9"/>
        <v>9</v>
      </c>
      <c r="EN27" s="12"/>
      <c r="EP27" s="18">
        <v>3</v>
      </c>
      <c r="EQ27" s="17">
        <v>1</v>
      </c>
      <c r="ER27" s="15" t="e">
        <v>#DIV/0!</v>
      </c>
      <c r="ES27" s="15" t="e">
        <v>#DIV/0!</v>
      </c>
    </row>
    <row r="28" spans="1:149" x14ac:dyDescent="0.3">
      <c r="A28" s="1" t="s">
        <v>152</v>
      </c>
      <c r="B28" s="1">
        <v>12</v>
      </c>
      <c r="C28" s="1">
        <v>3</v>
      </c>
      <c r="D28" s="1">
        <v>40</v>
      </c>
      <c r="E28" s="1">
        <v>2</v>
      </c>
      <c r="F28" s="1">
        <v>5</v>
      </c>
      <c r="G28" s="1">
        <v>3</v>
      </c>
      <c r="H28" s="1" t="s">
        <v>132</v>
      </c>
      <c r="I28" s="8">
        <v>44389</v>
      </c>
      <c r="J28" s="8">
        <v>44396</v>
      </c>
      <c r="K28" s="8">
        <v>44417</v>
      </c>
      <c r="L28" s="1">
        <v>2</v>
      </c>
      <c r="M28" s="1">
        <v>3</v>
      </c>
      <c r="N28" s="1">
        <v>1</v>
      </c>
      <c r="O28" s="1">
        <v>4.3600000000000003</v>
      </c>
      <c r="P28" s="1">
        <v>2.38</v>
      </c>
      <c r="Q28" s="1">
        <v>7.81</v>
      </c>
      <c r="R28" s="1">
        <v>4.0199999999999996</v>
      </c>
      <c r="S28" s="1">
        <v>8.2200000000000006</v>
      </c>
      <c r="T28" s="1">
        <v>8.3800000000000008</v>
      </c>
      <c r="U28" s="1">
        <v>1</v>
      </c>
      <c r="V28" s="1" t="s">
        <v>132</v>
      </c>
      <c r="W28" s="1" t="s">
        <v>132</v>
      </c>
      <c r="X28" s="1" t="s">
        <v>132</v>
      </c>
      <c r="Y28" s="1" t="s">
        <v>132</v>
      </c>
      <c r="Z28" s="1" t="s">
        <v>132</v>
      </c>
      <c r="AA28" s="1" t="s">
        <v>132</v>
      </c>
      <c r="AB28" s="1" t="s">
        <v>132</v>
      </c>
      <c r="AC28" s="1" t="s">
        <v>132</v>
      </c>
      <c r="AD28" s="1" t="s">
        <v>132</v>
      </c>
      <c r="AE28" s="1" t="s">
        <v>132</v>
      </c>
      <c r="AF28" s="1" t="s">
        <v>132</v>
      </c>
      <c r="AG28" s="1" t="s">
        <v>132</v>
      </c>
      <c r="AH28" s="1" t="s">
        <v>132</v>
      </c>
      <c r="AI28" s="1" t="s">
        <v>132</v>
      </c>
      <c r="AJ28" s="1">
        <v>19</v>
      </c>
      <c r="AK28" s="1">
        <v>3.92</v>
      </c>
      <c r="AL28" s="1">
        <v>2.06</v>
      </c>
      <c r="AM28" s="1">
        <v>7.6</v>
      </c>
      <c r="AN28" s="1">
        <v>4.1500000000000004</v>
      </c>
      <c r="AO28" s="1">
        <v>8.85</v>
      </c>
      <c r="AP28" s="1">
        <v>8.77</v>
      </c>
      <c r="AQ28" s="1">
        <v>0</v>
      </c>
      <c r="AR28" s="1">
        <v>4.07</v>
      </c>
      <c r="AS28" s="1">
        <v>2.46</v>
      </c>
      <c r="AT28" s="1">
        <v>8.2200000000000006</v>
      </c>
      <c r="AU28" s="1">
        <v>4.26</v>
      </c>
      <c r="AV28" s="1">
        <v>8.9700000000000006</v>
      </c>
      <c r="AW28" s="1">
        <v>9.73</v>
      </c>
      <c r="AX28" s="1">
        <v>0</v>
      </c>
      <c r="AY28" s="1">
        <v>3.26</v>
      </c>
      <c r="AZ28" s="1">
        <v>2.27</v>
      </c>
      <c r="BA28" s="1">
        <v>7.63</v>
      </c>
      <c r="BB28" s="1">
        <v>4.32</v>
      </c>
      <c r="BC28" s="1">
        <v>8.2200000000000006</v>
      </c>
      <c r="BD28" s="1">
        <v>7.68</v>
      </c>
      <c r="BE28" s="1">
        <v>4</v>
      </c>
      <c r="BF28" s="1">
        <v>22</v>
      </c>
      <c r="BG28" s="1">
        <v>5.29</v>
      </c>
      <c r="BH28" s="1">
        <v>2.2400000000000002</v>
      </c>
      <c r="BI28" s="1">
        <v>7.39</v>
      </c>
      <c r="BJ28" s="1">
        <v>4.07</v>
      </c>
      <c r="BK28" s="1">
        <v>9.48</v>
      </c>
      <c r="BL28" s="1">
        <v>9.59</v>
      </c>
      <c r="BM28" s="1">
        <v>2</v>
      </c>
      <c r="BN28" s="1">
        <v>5.01</v>
      </c>
      <c r="BO28" s="1">
        <v>2.13</v>
      </c>
      <c r="BP28" s="1">
        <v>8.19</v>
      </c>
      <c r="BQ28" s="1">
        <v>3.78</v>
      </c>
      <c r="BR28" s="1">
        <v>9.65</v>
      </c>
      <c r="BS28" s="1">
        <v>9.82</v>
      </c>
      <c r="BT28" s="1">
        <v>3</v>
      </c>
      <c r="BU28" s="1">
        <v>4.51</v>
      </c>
      <c r="BV28" s="1">
        <v>2.11</v>
      </c>
      <c r="BW28" s="1">
        <v>5.96</v>
      </c>
      <c r="BX28" s="1">
        <v>3.6</v>
      </c>
      <c r="BY28" s="1">
        <v>8.82</v>
      </c>
      <c r="BZ28" s="1">
        <v>8.85</v>
      </c>
      <c r="CA28" s="1">
        <v>2</v>
      </c>
      <c r="CB28" s="1">
        <v>1</v>
      </c>
      <c r="CC28" s="1">
        <v>10.376799999999999</v>
      </c>
      <c r="CF28" s="1">
        <v>8.0752000000000006</v>
      </c>
      <c r="CG28" s="1">
        <v>10.0122</v>
      </c>
      <c r="CH28" s="1">
        <v>7.4001999999999999</v>
      </c>
      <c r="CI28" s="1">
        <v>11.849600000000001</v>
      </c>
      <c r="CJ28" s="1">
        <v>10.6713</v>
      </c>
      <c r="CK28" s="1">
        <v>9.5160999999999998</v>
      </c>
      <c r="CL28" s="1">
        <v>10.376799999999999</v>
      </c>
      <c r="CM28" s="1">
        <v>8.4958666666666698</v>
      </c>
      <c r="CN28" s="1">
        <v>10.679</v>
      </c>
      <c r="CO28" s="1">
        <v>9.8505555555555606</v>
      </c>
      <c r="CP28" s="1">
        <v>31.3962</v>
      </c>
      <c r="CS28" s="1">
        <v>31.54</v>
      </c>
      <c r="CT28" s="1">
        <v>35.017200000000003</v>
      </c>
      <c r="CU28" s="1">
        <v>32.961599999999997</v>
      </c>
      <c r="CV28" s="1">
        <v>30.077300000000001</v>
      </c>
      <c r="CW28" s="1">
        <v>30.958200000000001</v>
      </c>
      <c r="CX28" s="1">
        <v>21.456</v>
      </c>
      <c r="CY28" s="1">
        <v>31.3962</v>
      </c>
      <c r="CZ28" s="1">
        <v>33.172933333333297</v>
      </c>
      <c r="DA28" s="1">
        <v>27.497166666666701</v>
      </c>
      <c r="DB28" s="1">
        <v>30.688766666666702</v>
      </c>
      <c r="DC28" s="1">
        <v>68.883600000000001</v>
      </c>
      <c r="DF28" s="1">
        <v>77.614500000000007</v>
      </c>
      <c r="DG28" s="1">
        <v>87.278099999999995</v>
      </c>
      <c r="DH28" s="1">
        <v>63.129600000000003</v>
      </c>
      <c r="DI28" s="1">
        <v>90.913200000000003</v>
      </c>
      <c r="DJ28" s="1">
        <v>94.763000000000005</v>
      </c>
      <c r="DK28" s="1">
        <v>78.057000000000002</v>
      </c>
      <c r="DL28" s="1">
        <v>68.883600000000001</v>
      </c>
      <c r="DM28" s="1">
        <v>76.007400000000004</v>
      </c>
      <c r="DN28" s="1">
        <v>87.911066666666699</v>
      </c>
      <c r="DO28" s="1">
        <v>77.600688888888897</v>
      </c>
      <c r="DP28" s="1">
        <v>14.5</v>
      </c>
      <c r="DQ28" s="1">
        <v>29</v>
      </c>
      <c r="DR28" s="1">
        <v>12</v>
      </c>
      <c r="DS28" s="1" t="s">
        <v>153</v>
      </c>
      <c r="DT28" s="1">
        <v>43.534585</v>
      </c>
      <c r="DU28" s="1">
        <v>-79.645432</v>
      </c>
      <c r="DV28" s="1" t="s">
        <v>134</v>
      </c>
      <c r="DW28" s="1">
        <v>25268.1118797278</v>
      </c>
      <c r="DX28" s="1">
        <v>25.268111879727801</v>
      </c>
      <c r="DY28" s="1" t="s">
        <v>135</v>
      </c>
      <c r="DZ28" s="1">
        <v>0.40529999999999999</v>
      </c>
      <c r="EA28" s="9">
        <f t="shared" si="1"/>
        <v>36.885533333333335</v>
      </c>
      <c r="EB28" s="10"/>
      <c r="EC28" s="11"/>
      <c r="ED28" s="9">
        <f t="shared" si="4"/>
        <v>39.076566666666672</v>
      </c>
      <c r="EE28" s="10">
        <f t="shared" si="5"/>
        <v>44.102499999999999</v>
      </c>
      <c r="EF28" s="11">
        <f t="shared" si="6"/>
        <v>34.497133333333331</v>
      </c>
      <c r="EG28" s="9">
        <f t="shared" si="10"/>
        <v>44.280033333333336</v>
      </c>
      <c r="EH28" s="10">
        <f t="shared" si="11"/>
        <v>45.464166666666671</v>
      </c>
      <c r="EI28" s="11">
        <f t="shared" si="12"/>
        <v>36.343033333333331</v>
      </c>
      <c r="EJ28" s="12">
        <f t="shared" si="13"/>
        <v>40.092709523809525</v>
      </c>
      <c r="EK28" s="13">
        <f t="shared" si="7"/>
        <v>14.625603222811408</v>
      </c>
      <c r="EL28" s="13">
        <f t="shared" si="8"/>
        <v>213.90826963111144</v>
      </c>
      <c r="EM28" s="24">
        <f t="shared" si="9"/>
        <v>7</v>
      </c>
      <c r="EN28" s="12"/>
      <c r="EP28" s="16">
        <v>11</v>
      </c>
      <c r="EQ28" s="17">
        <v>3</v>
      </c>
      <c r="ER28" s="15">
        <v>6.9479329101681264</v>
      </c>
      <c r="ES28" s="26">
        <v>48.273771724197331</v>
      </c>
    </row>
    <row r="29" spans="1:149" x14ac:dyDescent="0.3">
      <c r="A29" s="1" t="s">
        <v>155</v>
      </c>
      <c r="B29" s="1">
        <v>13</v>
      </c>
      <c r="C29" s="1">
        <v>14</v>
      </c>
      <c r="D29" s="1">
        <v>39</v>
      </c>
      <c r="E29" s="1">
        <v>4</v>
      </c>
      <c r="F29" s="1">
        <v>2</v>
      </c>
      <c r="G29" s="1">
        <v>1</v>
      </c>
      <c r="H29" s="1" t="s">
        <v>132</v>
      </c>
      <c r="I29" s="8">
        <v>44383</v>
      </c>
      <c r="J29" s="8">
        <v>44396</v>
      </c>
      <c r="K29" s="8">
        <v>44414</v>
      </c>
      <c r="L29" s="1">
        <v>17</v>
      </c>
      <c r="M29" s="1">
        <v>11</v>
      </c>
      <c r="N29" s="1">
        <v>32</v>
      </c>
      <c r="O29" s="1">
        <v>3.18</v>
      </c>
      <c r="P29" s="1">
        <v>2.58</v>
      </c>
      <c r="Q29" s="1">
        <v>7.48</v>
      </c>
      <c r="R29" s="1">
        <v>4.5199999999999996</v>
      </c>
      <c r="S29" s="1">
        <v>9.09</v>
      </c>
      <c r="T29" s="1">
        <v>9.7200000000000006</v>
      </c>
      <c r="U29" s="1">
        <v>2</v>
      </c>
      <c r="V29" s="1">
        <v>3.52</v>
      </c>
      <c r="W29" s="1">
        <v>2.73</v>
      </c>
      <c r="X29" s="1">
        <v>7.81</v>
      </c>
      <c r="Y29" s="1">
        <v>4.4800000000000004</v>
      </c>
      <c r="Z29" s="1">
        <v>9.8000000000000007</v>
      </c>
      <c r="AA29" s="1">
        <v>9.81</v>
      </c>
      <c r="AB29" s="1">
        <v>0</v>
      </c>
      <c r="AC29" s="1">
        <v>3.81</v>
      </c>
      <c r="AD29" s="1">
        <v>2.57</v>
      </c>
      <c r="AE29" s="1">
        <v>8.18</v>
      </c>
      <c r="AF29" s="1">
        <v>4.49</v>
      </c>
      <c r="AG29" s="1">
        <v>9.5</v>
      </c>
      <c r="AH29" s="1">
        <v>9.6999999999999993</v>
      </c>
      <c r="AI29" s="1">
        <v>0</v>
      </c>
      <c r="AJ29" s="1">
        <v>24</v>
      </c>
      <c r="AK29" s="1">
        <v>3.26</v>
      </c>
      <c r="AL29" s="1">
        <v>2.41</v>
      </c>
      <c r="AM29" s="1">
        <v>8.5500000000000007</v>
      </c>
      <c r="AN29" s="1">
        <v>4.2300000000000004</v>
      </c>
      <c r="AO29" s="1">
        <v>9.6</v>
      </c>
      <c r="AP29" s="1">
        <v>9.52</v>
      </c>
      <c r="AQ29" s="1">
        <v>0</v>
      </c>
      <c r="AR29" s="1">
        <v>3.78</v>
      </c>
      <c r="AS29" s="1">
        <v>2.5</v>
      </c>
      <c r="AT29" s="1">
        <v>8.3000000000000007</v>
      </c>
      <c r="AU29" s="1">
        <v>4.42</v>
      </c>
      <c r="AV29" s="1">
        <v>9.89</v>
      </c>
      <c r="AW29" s="1">
        <v>9.23</v>
      </c>
      <c r="AX29" s="1">
        <v>0</v>
      </c>
      <c r="AY29" s="1">
        <v>4.32</v>
      </c>
      <c r="AZ29" s="1">
        <v>2.62</v>
      </c>
      <c r="BA29" s="1">
        <v>7.92</v>
      </c>
      <c r="BB29" s="1">
        <v>4.16</v>
      </c>
      <c r="BC29" s="1">
        <v>9.06</v>
      </c>
      <c r="BD29" s="1">
        <v>9.25</v>
      </c>
      <c r="BE29" s="1">
        <v>0</v>
      </c>
      <c r="BF29" s="1">
        <v>29</v>
      </c>
      <c r="BG29" s="1">
        <v>3.76</v>
      </c>
      <c r="BH29" s="1">
        <v>2.69</v>
      </c>
      <c r="BI29" s="1">
        <v>8.75</v>
      </c>
      <c r="BJ29" s="1">
        <v>4.82</v>
      </c>
      <c r="BK29" s="1">
        <v>9.93</v>
      </c>
      <c r="BL29" s="1">
        <v>9.49</v>
      </c>
      <c r="BM29" s="1">
        <v>1</v>
      </c>
      <c r="BN29" s="1">
        <v>3.42</v>
      </c>
      <c r="BO29" s="1">
        <v>2.5099999999999998</v>
      </c>
      <c r="BP29" s="1">
        <v>9.52</v>
      </c>
      <c r="BQ29" s="1">
        <v>4.2300000000000004</v>
      </c>
      <c r="BR29" s="1">
        <v>9.1999999999999993</v>
      </c>
      <c r="BS29" s="1">
        <v>9.11</v>
      </c>
      <c r="BT29" s="1">
        <v>1</v>
      </c>
      <c r="BU29" s="1">
        <v>3.92</v>
      </c>
      <c r="BV29" s="1">
        <v>2.35</v>
      </c>
      <c r="BW29" s="1">
        <v>7.41</v>
      </c>
      <c r="BX29" s="1">
        <v>4.4000000000000004</v>
      </c>
      <c r="BY29" s="1">
        <v>7.31</v>
      </c>
      <c r="BZ29" s="1">
        <v>7.53</v>
      </c>
      <c r="CA29" s="1">
        <v>8</v>
      </c>
      <c r="CB29" s="1">
        <v>1</v>
      </c>
      <c r="CC29" s="1">
        <v>8.2043999999999997</v>
      </c>
      <c r="CD29" s="1">
        <v>9.6096000000000004</v>
      </c>
      <c r="CE29" s="1">
        <v>9.7917000000000005</v>
      </c>
      <c r="CF29" s="1">
        <v>7.8566000000000003</v>
      </c>
      <c r="CG29" s="1">
        <v>9.4499999999999993</v>
      </c>
      <c r="CH29" s="1">
        <v>11.3184</v>
      </c>
      <c r="CI29" s="1">
        <v>10.1144</v>
      </c>
      <c r="CJ29" s="1">
        <v>8.5841999999999992</v>
      </c>
      <c r="CK29" s="1">
        <v>9.2119999999999997</v>
      </c>
      <c r="CL29" s="1">
        <v>9.2019000000000002</v>
      </c>
      <c r="CM29" s="1">
        <v>9.5416666666666696</v>
      </c>
      <c r="CN29" s="1">
        <v>9.3035333333333305</v>
      </c>
      <c r="CO29" s="1">
        <v>9.3490333333333293</v>
      </c>
      <c r="CP29" s="1">
        <v>33.809600000000003</v>
      </c>
      <c r="CQ29" s="1">
        <v>34.988799999999998</v>
      </c>
      <c r="CR29" s="1">
        <v>36.728200000000001</v>
      </c>
      <c r="CS29" s="1">
        <v>36.166499999999999</v>
      </c>
      <c r="CT29" s="1">
        <v>36.686</v>
      </c>
      <c r="CU29" s="1">
        <v>32.947200000000002</v>
      </c>
      <c r="CV29" s="1">
        <v>42.174999999999997</v>
      </c>
      <c r="CW29" s="1">
        <v>40.269599999999997</v>
      </c>
      <c r="CX29" s="1">
        <v>32.603999999999999</v>
      </c>
      <c r="CY29" s="1">
        <v>35.175533333333298</v>
      </c>
      <c r="CZ29" s="1">
        <v>35.266566666666698</v>
      </c>
      <c r="DA29" s="1">
        <v>38.349533333333298</v>
      </c>
      <c r="DB29" s="1">
        <v>36.2638777777778</v>
      </c>
      <c r="DC29" s="1">
        <v>88.354799999999997</v>
      </c>
      <c r="DD29" s="1">
        <v>96.138000000000005</v>
      </c>
      <c r="DE29" s="1">
        <v>92.15</v>
      </c>
      <c r="DF29" s="1">
        <v>91.391999999999996</v>
      </c>
      <c r="DG29" s="1">
        <v>91.284700000000001</v>
      </c>
      <c r="DH29" s="1">
        <v>83.805000000000007</v>
      </c>
      <c r="DI29" s="1">
        <v>94.235699999999994</v>
      </c>
      <c r="DJ29" s="1">
        <v>83.811999999999998</v>
      </c>
      <c r="DK29" s="1">
        <v>55.0443</v>
      </c>
      <c r="DL29" s="1">
        <v>92.214266666666703</v>
      </c>
      <c r="DM29" s="1">
        <v>88.827233333333297</v>
      </c>
      <c r="DN29" s="1">
        <v>77.697333333333304</v>
      </c>
      <c r="DO29" s="1">
        <v>86.246277777777806</v>
      </c>
      <c r="DP29" s="1">
        <v>14</v>
      </c>
      <c r="DQ29" s="1">
        <v>28</v>
      </c>
      <c r="DR29" s="1">
        <v>12</v>
      </c>
      <c r="DS29" s="1" t="s">
        <v>153</v>
      </c>
      <c r="DT29" s="1">
        <v>43.534585</v>
      </c>
      <c r="DU29" s="1">
        <v>-79.645432</v>
      </c>
      <c r="DV29" s="1" t="s">
        <v>134</v>
      </c>
      <c r="DW29" s="1">
        <v>25268.1118797278</v>
      </c>
      <c r="DX29" s="1">
        <v>25.268111879727801</v>
      </c>
      <c r="DY29" s="1" t="s">
        <v>135</v>
      </c>
      <c r="DZ29" s="1">
        <v>0.40529999999999999</v>
      </c>
      <c r="EA29" s="9">
        <f t="shared" si="1"/>
        <v>43.456266666666664</v>
      </c>
      <c r="EB29" s="10">
        <f t="shared" si="2"/>
        <v>46.912133333333337</v>
      </c>
      <c r="EC29" s="11">
        <f t="shared" si="3"/>
        <v>46.223300000000002</v>
      </c>
      <c r="ED29" s="9">
        <f t="shared" si="4"/>
        <v>45.138366666666663</v>
      </c>
      <c r="EE29" s="10">
        <f t="shared" si="5"/>
        <v>45.806900000000006</v>
      </c>
      <c r="EF29" s="11">
        <f t="shared" si="6"/>
        <v>42.690200000000004</v>
      </c>
      <c r="EG29" s="9">
        <f t="shared" si="10"/>
        <v>48.841700000000003</v>
      </c>
      <c r="EH29" s="10">
        <f t="shared" si="11"/>
        <v>44.221933333333332</v>
      </c>
      <c r="EI29" s="11">
        <f t="shared" si="12"/>
        <v>32.286766666666665</v>
      </c>
      <c r="EJ29" s="12">
        <f t="shared" si="13"/>
        <v>43.95306296296296</v>
      </c>
      <c r="EK29" s="13">
        <f t="shared" si="7"/>
        <v>14.481535314222953</v>
      </c>
      <c r="EL29" s="13">
        <f t="shared" si="8"/>
        <v>209.71486505708648</v>
      </c>
      <c r="EM29" s="24">
        <f t="shared" si="9"/>
        <v>9</v>
      </c>
      <c r="EN29" s="12"/>
      <c r="EP29" s="18">
        <v>1</v>
      </c>
      <c r="EQ29" s="17">
        <v>3</v>
      </c>
      <c r="ER29" s="15">
        <v>6.9479329101681264</v>
      </c>
      <c r="ES29" s="15">
        <v>48.273771724197331</v>
      </c>
    </row>
    <row r="30" spans="1:149" x14ac:dyDescent="0.3">
      <c r="A30" s="1" t="s">
        <v>155</v>
      </c>
      <c r="B30" s="1">
        <v>13</v>
      </c>
      <c r="C30" s="1">
        <v>3</v>
      </c>
      <c r="D30" s="1">
        <v>5</v>
      </c>
      <c r="E30" s="1">
        <v>1</v>
      </c>
      <c r="F30" s="1">
        <v>5</v>
      </c>
      <c r="G30" s="1">
        <v>5</v>
      </c>
      <c r="H30" s="1" t="s">
        <v>132</v>
      </c>
      <c r="I30" s="8">
        <v>44393</v>
      </c>
      <c r="J30" s="8">
        <v>44398</v>
      </c>
      <c r="K30" s="8">
        <v>44417</v>
      </c>
      <c r="L30" s="1">
        <v>10</v>
      </c>
      <c r="M30" s="1">
        <v>3</v>
      </c>
      <c r="N30" s="1">
        <v>62</v>
      </c>
      <c r="O30" s="1">
        <v>4.18</v>
      </c>
      <c r="P30" s="1">
        <v>2.2599999999999998</v>
      </c>
      <c r="Q30" s="1">
        <v>8.93</v>
      </c>
      <c r="R30" s="1">
        <v>3.53</v>
      </c>
      <c r="S30" s="1">
        <v>7.19</v>
      </c>
      <c r="T30" s="1">
        <v>7.15</v>
      </c>
      <c r="U30" s="1">
        <v>4</v>
      </c>
      <c r="V30" s="1">
        <v>4.5199999999999996</v>
      </c>
      <c r="W30" s="1">
        <v>2.27</v>
      </c>
      <c r="X30" s="1">
        <v>9.2799999999999994</v>
      </c>
      <c r="Y30" s="1">
        <v>4.32</v>
      </c>
      <c r="Z30" s="1">
        <v>7.46</v>
      </c>
      <c r="AA30" s="1">
        <v>7.27</v>
      </c>
      <c r="AB30" s="1">
        <v>4</v>
      </c>
      <c r="AC30" s="1">
        <v>4.6500000000000004</v>
      </c>
      <c r="AD30" s="1">
        <v>2.35</v>
      </c>
      <c r="AE30" s="1">
        <v>8.67</v>
      </c>
      <c r="AF30" s="1">
        <v>3.94</v>
      </c>
      <c r="AG30" s="1">
        <v>7.31</v>
      </c>
      <c r="AH30" s="1">
        <v>7.26</v>
      </c>
      <c r="AI30" s="1" t="s">
        <v>132</v>
      </c>
      <c r="AJ30" s="1">
        <v>34</v>
      </c>
      <c r="AK30" s="1">
        <v>4.28</v>
      </c>
      <c r="AL30" s="1">
        <v>2.29</v>
      </c>
      <c r="AM30" s="1">
        <v>9.82</v>
      </c>
      <c r="AN30" s="1">
        <v>4.08</v>
      </c>
      <c r="AO30" s="1">
        <v>7.4</v>
      </c>
      <c r="AP30" s="1">
        <v>7.95</v>
      </c>
      <c r="AQ30" s="1">
        <v>1</v>
      </c>
      <c r="AR30" s="1">
        <v>4.4000000000000004</v>
      </c>
      <c r="AS30" s="1">
        <v>2.34</v>
      </c>
      <c r="AT30" s="1">
        <v>9.56</v>
      </c>
      <c r="AU30" s="1">
        <v>4.4000000000000004</v>
      </c>
      <c r="AV30" s="1">
        <v>7.26</v>
      </c>
      <c r="AW30" s="1">
        <v>7.22</v>
      </c>
      <c r="AX30" s="1">
        <v>3</v>
      </c>
      <c r="AY30" s="1">
        <v>4.04</v>
      </c>
      <c r="AZ30" s="1">
        <v>2.1800000000000002</v>
      </c>
      <c r="BA30" s="1">
        <v>8.65</v>
      </c>
      <c r="BB30" s="1">
        <v>4.12</v>
      </c>
      <c r="BC30" s="1">
        <v>7.64</v>
      </c>
      <c r="BD30" s="1">
        <v>7.41</v>
      </c>
      <c r="BE30" s="1">
        <v>0</v>
      </c>
      <c r="BF30" s="1">
        <v>29</v>
      </c>
      <c r="BG30" s="1">
        <v>4.84</v>
      </c>
      <c r="BH30" s="1">
        <v>2.36</v>
      </c>
      <c r="BI30" s="1">
        <v>9.09</v>
      </c>
      <c r="BJ30" s="1">
        <v>4.12</v>
      </c>
      <c r="BK30" s="1">
        <v>7.84</v>
      </c>
      <c r="BL30" s="1">
        <v>7.75</v>
      </c>
      <c r="BM30" s="1">
        <v>2</v>
      </c>
      <c r="BN30" s="1">
        <v>4.13</v>
      </c>
      <c r="BO30" s="1">
        <v>2.17</v>
      </c>
      <c r="BP30" s="1">
        <v>8.76</v>
      </c>
      <c r="BQ30" s="1">
        <v>3.88</v>
      </c>
      <c r="BR30" s="1">
        <v>8.1999999999999993</v>
      </c>
      <c r="BS30" s="1">
        <v>8.19</v>
      </c>
      <c r="BT30" s="1">
        <v>1</v>
      </c>
      <c r="BU30" s="1">
        <v>4.42</v>
      </c>
      <c r="BV30" s="1">
        <v>2.39</v>
      </c>
      <c r="BW30" s="1">
        <v>9.35</v>
      </c>
      <c r="BX30" s="1">
        <v>3.61</v>
      </c>
      <c r="BY30" s="1">
        <v>8.26</v>
      </c>
      <c r="BZ30" s="1">
        <v>8.3800000000000008</v>
      </c>
      <c r="CA30" s="1">
        <v>0</v>
      </c>
      <c r="CB30" s="1">
        <v>1</v>
      </c>
      <c r="CC30" s="1">
        <v>9.4467999999999996</v>
      </c>
      <c r="CD30" s="1">
        <v>10.260400000000001</v>
      </c>
      <c r="CE30" s="1">
        <v>10.9275</v>
      </c>
      <c r="CF30" s="1">
        <v>9.8011999999999997</v>
      </c>
      <c r="CG30" s="1">
        <v>10.295999999999999</v>
      </c>
      <c r="CH30" s="1">
        <v>8.8071999999999999</v>
      </c>
      <c r="CI30" s="1">
        <v>11.4224</v>
      </c>
      <c r="CJ30" s="1">
        <v>8.9620999999999995</v>
      </c>
      <c r="CK30" s="1">
        <v>10.563800000000001</v>
      </c>
      <c r="CL30" s="1">
        <v>10.2115666666667</v>
      </c>
      <c r="CM30" s="1">
        <v>9.6348000000000003</v>
      </c>
      <c r="CN30" s="1">
        <v>10.3161</v>
      </c>
      <c r="CO30" s="1">
        <v>10.054155555555599</v>
      </c>
      <c r="CP30" s="1">
        <v>31.5229</v>
      </c>
      <c r="CQ30" s="1">
        <v>40.089599999999997</v>
      </c>
      <c r="CR30" s="1">
        <v>34.159799999999997</v>
      </c>
      <c r="CS30" s="1">
        <v>40.065600000000003</v>
      </c>
      <c r="CT30" s="1">
        <v>42.064</v>
      </c>
      <c r="CU30" s="1">
        <v>35.637999999999998</v>
      </c>
      <c r="CV30" s="1">
        <v>37.450800000000001</v>
      </c>
      <c r="CW30" s="1">
        <v>33.988799999999998</v>
      </c>
      <c r="CX30" s="1">
        <v>33.753500000000003</v>
      </c>
      <c r="CY30" s="1">
        <v>35.257433333333303</v>
      </c>
      <c r="CZ30" s="1">
        <v>39.255866666666698</v>
      </c>
      <c r="DA30" s="1">
        <v>35.0643666666667</v>
      </c>
      <c r="DB30" s="1">
        <v>36.5258888888889</v>
      </c>
      <c r="DC30" s="1">
        <v>51.408499999999997</v>
      </c>
      <c r="DD30" s="1">
        <v>54.234200000000001</v>
      </c>
      <c r="DE30" s="1">
        <v>53.070599999999999</v>
      </c>
      <c r="DF30" s="1">
        <v>58.83</v>
      </c>
      <c r="DG30" s="1">
        <v>52.417200000000001</v>
      </c>
      <c r="DH30" s="1">
        <v>56.612400000000001</v>
      </c>
      <c r="DI30" s="1">
        <v>60.76</v>
      </c>
      <c r="DJ30" s="1">
        <v>67.158000000000001</v>
      </c>
      <c r="DK30" s="1">
        <v>69.218800000000002</v>
      </c>
      <c r="DL30" s="1">
        <v>52.904433333333301</v>
      </c>
      <c r="DM30" s="1">
        <v>55.953200000000002</v>
      </c>
      <c r="DN30" s="1">
        <v>65.712266666666693</v>
      </c>
      <c r="DO30" s="1">
        <v>58.189966666666699</v>
      </c>
      <c r="DP30" s="1">
        <v>46</v>
      </c>
      <c r="DQ30" s="1">
        <v>46</v>
      </c>
      <c r="DR30" s="1">
        <v>12</v>
      </c>
      <c r="DS30" s="1" t="s">
        <v>153</v>
      </c>
      <c r="DT30" s="1">
        <v>43.534585</v>
      </c>
      <c r="DU30" s="1">
        <v>-79.645432</v>
      </c>
      <c r="DV30" s="1" t="s">
        <v>134</v>
      </c>
      <c r="DW30" s="1">
        <v>25268.1118797278</v>
      </c>
      <c r="DX30" s="1">
        <v>25.268111879727801</v>
      </c>
      <c r="DY30" s="1" t="s">
        <v>135</v>
      </c>
      <c r="DZ30" s="1">
        <v>0.40529999999999999</v>
      </c>
      <c r="EA30" s="9">
        <f t="shared" si="1"/>
        <v>30.792733333333331</v>
      </c>
      <c r="EB30" s="10">
        <f t="shared" si="2"/>
        <v>34.861399999999996</v>
      </c>
      <c r="EC30" s="11">
        <f t="shared" si="3"/>
        <v>32.719299999999997</v>
      </c>
      <c r="ED30" s="9">
        <f t="shared" si="4"/>
        <v>36.232266666666668</v>
      </c>
      <c r="EE30" s="10">
        <f t="shared" si="5"/>
        <v>34.925733333333334</v>
      </c>
      <c r="EF30" s="11">
        <f t="shared" si="6"/>
        <v>33.685866666666669</v>
      </c>
      <c r="EG30" s="9">
        <f t="shared" si="10"/>
        <v>36.544399999999996</v>
      </c>
      <c r="EH30" s="10">
        <f t="shared" si="11"/>
        <v>36.702966666666669</v>
      </c>
      <c r="EI30" s="11">
        <f t="shared" si="12"/>
        <v>37.845366666666671</v>
      </c>
      <c r="EJ30" s="12">
        <f t="shared" si="13"/>
        <v>34.923337037037044</v>
      </c>
      <c r="EK30" s="13">
        <f t="shared" si="7"/>
        <v>11.114788519783286</v>
      </c>
      <c r="EL30" s="13">
        <f t="shared" si="8"/>
        <v>123.53852383950633</v>
      </c>
      <c r="EM30" s="24">
        <f t="shared" si="9"/>
        <v>9</v>
      </c>
      <c r="EN30" s="12"/>
      <c r="EP30" s="16">
        <v>12</v>
      </c>
      <c r="EQ30" s="17">
        <v>6</v>
      </c>
      <c r="ER30" s="15">
        <v>4.7589263063096103</v>
      </c>
      <c r="ES30" s="26">
        <v>22.647379588885634</v>
      </c>
    </row>
    <row r="31" spans="1:149" x14ac:dyDescent="0.3">
      <c r="A31" s="1" t="s">
        <v>157</v>
      </c>
      <c r="B31" s="1">
        <v>15</v>
      </c>
      <c r="C31" s="1">
        <v>19</v>
      </c>
      <c r="D31" s="1">
        <v>45</v>
      </c>
      <c r="E31" s="1">
        <v>4</v>
      </c>
      <c r="F31" s="1">
        <v>3</v>
      </c>
      <c r="G31" s="1">
        <v>2</v>
      </c>
      <c r="H31" s="1" t="s">
        <v>132</v>
      </c>
      <c r="I31" s="8">
        <v>44368</v>
      </c>
      <c r="J31" s="8">
        <v>44380</v>
      </c>
      <c r="K31" s="8">
        <v>44398</v>
      </c>
      <c r="L31" s="1">
        <v>3</v>
      </c>
      <c r="M31" s="1">
        <v>6</v>
      </c>
      <c r="N31" s="1">
        <v>28</v>
      </c>
      <c r="O31" s="1">
        <v>2.2400000000000002</v>
      </c>
      <c r="P31" s="1">
        <v>4.41</v>
      </c>
      <c r="Q31" s="1">
        <v>6.72</v>
      </c>
      <c r="R31" s="1">
        <v>3.71</v>
      </c>
      <c r="S31" s="1">
        <v>7.58</v>
      </c>
      <c r="T31" s="1">
        <v>7.83</v>
      </c>
      <c r="U31" s="1">
        <v>1</v>
      </c>
      <c r="V31" s="1">
        <v>2.79</v>
      </c>
      <c r="W31" s="1">
        <v>5.44</v>
      </c>
      <c r="X31" s="1">
        <v>8.4499999999999993</v>
      </c>
      <c r="Y31" s="1">
        <v>4.6900000000000004</v>
      </c>
      <c r="Z31" s="1">
        <v>8.02</v>
      </c>
      <c r="AA31" s="1">
        <v>8.75</v>
      </c>
      <c r="AB31" s="1">
        <v>0</v>
      </c>
      <c r="AC31" s="1">
        <v>2.5299999999999998</v>
      </c>
      <c r="AD31" s="1">
        <v>3.18</v>
      </c>
      <c r="AE31" s="1">
        <v>7.18</v>
      </c>
      <c r="AF31" s="1">
        <v>4.6500000000000004</v>
      </c>
      <c r="AG31" s="1">
        <v>8.82</v>
      </c>
      <c r="AH31" s="1">
        <v>9.66</v>
      </c>
      <c r="AI31" s="1">
        <v>0</v>
      </c>
      <c r="AJ31" s="1">
        <v>15</v>
      </c>
      <c r="AK31" s="1">
        <v>5.05</v>
      </c>
      <c r="AL31" s="1">
        <v>2.4900000000000002</v>
      </c>
      <c r="AM31" s="1">
        <v>7.43</v>
      </c>
      <c r="AN31" s="1">
        <v>4.5</v>
      </c>
      <c r="AO31" s="1">
        <v>9.4700000000000006</v>
      </c>
      <c r="AP31" s="1">
        <v>8.86</v>
      </c>
      <c r="AQ31" s="1">
        <v>2</v>
      </c>
      <c r="AR31" s="1">
        <v>5.21</v>
      </c>
      <c r="AS31" s="1">
        <v>2.58</v>
      </c>
      <c r="AT31" s="1">
        <v>9.1199999999999992</v>
      </c>
      <c r="AU31" s="1">
        <v>4.1500000000000004</v>
      </c>
      <c r="AV31" s="1">
        <v>7.69</v>
      </c>
      <c r="AW31" s="1">
        <v>7.82</v>
      </c>
      <c r="AX31" s="1">
        <v>0</v>
      </c>
      <c r="AY31" s="1">
        <v>5.59</v>
      </c>
      <c r="AZ31" s="1">
        <v>2.8</v>
      </c>
      <c r="BA31" s="1">
        <v>7.98</v>
      </c>
      <c r="BB31" s="1">
        <v>4.83</v>
      </c>
      <c r="BC31" s="1">
        <v>7.87</v>
      </c>
      <c r="BD31" s="1">
        <v>8.36</v>
      </c>
      <c r="BE31" s="1">
        <v>1</v>
      </c>
      <c r="BF31" s="1">
        <v>25</v>
      </c>
      <c r="BG31" s="1">
        <v>5.15</v>
      </c>
      <c r="BH31" s="1">
        <v>2.46</v>
      </c>
      <c r="BI31" s="1">
        <v>4.3600000000000003</v>
      </c>
      <c r="BJ31" s="1">
        <v>8.76</v>
      </c>
      <c r="BK31" s="1">
        <v>8.01</v>
      </c>
      <c r="BL31" s="1">
        <v>7.91</v>
      </c>
      <c r="BM31" s="1">
        <v>2</v>
      </c>
      <c r="BN31" s="1">
        <v>4.83</v>
      </c>
      <c r="BO31" s="1">
        <v>2.46</v>
      </c>
      <c r="BP31" s="1">
        <v>8.07</v>
      </c>
      <c r="BQ31" s="1">
        <v>4.1100000000000003</v>
      </c>
      <c r="BR31" s="1">
        <v>7.39</v>
      </c>
      <c r="BS31" s="1">
        <v>7.33</v>
      </c>
      <c r="BT31" s="1">
        <v>0</v>
      </c>
      <c r="BU31" s="1">
        <v>2.2400000000000002</v>
      </c>
      <c r="BV31" s="1">
        <v>4.6399999999999997</v>
      </c>
      <c r="BW31" s="1">
        <v>7.44</v>
      </c>
      <c r="BX31" s="1">
        <v>3.38</v>
      </c>
      <c r="BY31" s="1">
        <v>8.18</v>
      </c>
      <c r="BZ31" s="1">
        <v>8.23</v>
      </c>
      <c r="CA31" s="1">
        <v>1</v>
      </c>
      <c r="CB31" s="1">
        <v>1</v>
      </c>
      <c r="CC31" s="1">
        <v>9.8783999999999992</v>
      </c>
      <c r="CD31" s="1">
        <v>15.1776</v>
      </c>
      <c r="CE31" s="1">
        <v>8.0454000000000008</v>
      </c>
      <c r="CF31" s="1">
        <v>12.5745</v>
      </c>
      <c r="CG31" s="1">
        <v>13.441800000000001</v>
      </c>
      <c r="CH31" s="1">
        <v>15.651999999999999</v>
      </c>
      <c r="CI31" s="1">
        <v>12.669</v>
      </c>
      <c r="CJ31" s="1">
        <v>11.8818</v>
      </c>
      <c r="CK31" s="1">
        <v>10.393599999999999</v>
      </c>
      <c r="CL31" s="1">
        <v>11.033799999999999</v>
      </c>
      <c r="CM31" s="1">
        <v>13.889433333333301</v>
      </c>
      <c r="CN31" s="1">
        <v>11.6481333333333</v>
      </c>
      <c r="CO31" s="1">
        <v>12.1904555555556</v>
      </c>
      <c r="CP31" s="1">
        <v>24.9312</v>
      </c>
      <c r="CQ31" s="1">
        <v>39.630499999999998</v>
      </c>
      <c r="CR31" s="1">
        <v>33.387</v>
      </c>
      <c r="CS31" s="1">
        <v>33.435000000000002</v>
      </c>
      <c r="CT31" s="1">
        <v>37.847999999999999</v>
      </c>
      <c r="CU31" s="1">
        <v>38.543399999999998</v>
      </c>
      <c r="CV31" s="1">
        <v>38.193600000000004</v>
      </c>
      <c r="CW31" s="1">
        <v>33.167700000000004</v>
      </c>
      <c r="CX31" s="1">
        <v>25.147200000000002</v>
      </c>
      <c r="CY31" s="1">
        <v>32.649566666666701</v>
      </c>
      <c r="CZ31" s="1">
        <v>36.608800000000002</v>
      </c>
      <c r="DA31" s="1">
        <v>32.169499999999999</v>
      </c>
      <c r="DB31" s="1">
        <v>33.809288888888901</v>
      </c>
      <c r="DC31" s="1">
        <v>59.351399999999998</v>
      </c>
      <c r="DD31" s="1">
        <v>70.174999999999997</v>
      </c>
      <c r="DE31" s="1">
        <v>85.2012</v>
      </c>
      <c r="DF31" s="1">
        <v>83.904200000000003</v>
      </c>
      <c r="DG31" s="1">
        <v>60.135800000000003</v>
      </c>
      <c r="DH31" s="1">
        <v>65.793199999999999</v>
      </c>
      <c r="DI31" s="1">
        <v>63.359099999999998</v>
      </c>
      <c r="DJ31" s="1">
        <v>54.168700000000001</v>
      </c>
      <c r="DK31" s="1">
        <v>67.321399999999997</v>
      </c>
      <c r="DL31" s="1">
        <v>71.575866666666698</v>
      </c>
      <c r="DM31" s="1">
        <v>69.944400000000002</v>
      </c>
      <c r="DN31" s="1">
        <v>61.616399999999999</v>
      </c>
      <c r="DO31" s="1">
        <v>67.712222222222195</v>
      </c>
      <c r="DP31" s="1">
        <v>28.3333333333333</v>
      </c>
      <c r="DQ31" s="1">
        <v>85</v>
      </c>
      <c r="DR31" s="1">
        <v>13</v>
      </c>
      <c r="DS31" s="1" t="s">
        <v>156</v>
      </c>
      <c r="DT31" s="1">
        <v>43.615383999999999</v>
      </c>
      <c r="DU31" s="1">
        <v>-79.570453999999998</v>
      </c>
      <c r="DV31" s="1" t="s">
        <v>134</v>
      </c>
      <c r="DW31" s="1">
        <v>15936.9812417788</v>
      </c>
      <c r="DX31" s="1">
        <v>15.936981241778801</v>
      </c>
      <c r="DY31" s="1" t="s">
        <v>135</v>
      </c>
      <c r="DZ31" s="1">
        <v>2.1201599999999998</v>
      </c>
      <c r="EA31" s="9">
        <f t="shared" si="1"/>
        <v>31.387</v>
      </c>
      <c r="EB31" s="10">
        <f t="shared" si="2"/>
        <v>41.661033333333329</v>
      </c>
      <c r="EC31" s="11">
        <f t="shared" si="3"/>
        <v>42.211199999999998</v>
      </c>
      <c r="ED31" s="9">
        <f t="shared" si="4"/>
        <v>43.304566666666666</v>
      </c>
      <c r="EE31" s="10">
        <f t="shared" si="5"/>
        <v>37.141866666666665</v>
      </c>
      <c r="EF31" s="11">
        <f t="shared" si="6"/>
        <v>39.996199999999995</v>
      </c>
      <c r="EG31" s="9">
        <f t="shared" si="10"/>
        <v>38.073900000000002</v>
      </c>
      <c r="EH31" s="10">
        <f t="shared" si="11"/>
        <v>33.072733333333332</v>
      </c>
      <c r="EI31" s="11">
        <f t="shared" si="12"/>
        <v>34.287399999999998</v>
      </c>
      <c r="EJ31" s="12">
        <f t="shared" si="13"/>
        <v>37.903988888888883</v>
      </c>
      <c r="EK31" s="13">
        <f t="shared" si="7"/>
        <v>12.009934761661796</v>
      </c>
      <c r="EL31" s="13">
        <f t="shared" si="8"/>
        <v>144.23853297937239</v>
      </c>
      <c r="EM31" s="24">
        <f t="shared" si="9"/>
        <v>9</v>
      </c>
      <c r="EN31" s="12"/>
      <c r="EP31" s="18">
        <v>2</v>
      </c>
      <c r="EQ31" s="17">
        <v>4</v>
      </c>
      <c r="ER31" s="15">
        <v>3.7841714376799804</v>
      </c>
      <c r="ES31" s="15">
        <v>14.319953469752969</v>
      </c>
    </row>
    <row r="32" spans="1:149" x14ac:dyDescent="0.3">
      <c r="A32" s="1" t="s">
        <v>157</v>
      </c>
      <c r="B32" s="1">
        <v>15</v>
      </c>
      <c r="C32" s="1">
        <v>8</v>
      </c>
      <c r="D32" s="1">
        <v>20</v>
      </c>
      <c r="E32" s="1">
        <v>1</v>
      </c>
      <c r="F32" s="1">
        <v>5</v>
      </c>
      <c r="G32" s="1">
        <v>1</v>
      </c>
      <c r="H32" s="1" t="s">
        <v>159</v>
      </c>
      <c r="I32" s="8">
        <v>44381</v>
      </c>
      <c r="J32" s="8">
        <v>44393</v>
      </c>
      <c r="K32" s="8">
        <v>44417</v>
      </c>
      <c r="L32" s="1">
        <v>2</v>
      </c>
      <c r="M32" s="1">
        <v>3</v>
      </c>
      <c r="N32" s="1">
        <v>23</v>
      </c>
      <c r="O32" s="1">
        <v>3.42</v>
      </c>
      <c r="P32" s="1">
        <v>2.14</v>
      </c>
      <c r="Q32" s="1">
        <v>7.61</v>
      </c>
      <c r="R32" s="1">
        <v>3.83</v>
      </c>
      <c r="S32" s="1">
        <v>9.11</v>
      </c>
      <c r="T32" s="1">
        <v>9.27</v>
      </c>
      <c r="U32" s="1">
        <v>0</v>
      </c>
      <c r="V32" s="1">
        <v>3.88</v>
      </c>
      <c r="W32" s="1">
        <v>2.85</v>
      </c>
      <c r="X32" s="1">
        <v>7.68</v>
      </c>
      <c r="Y32" s="1">
        <v>3.75</v>
      </c>
      <c r="Z32" s="1">
        <v>9.08</v>
      </c>
      <c r="AA32" s="1">
        <v>9.25</v>
      </c>
      <c r="AB32" s="1">
        <v>1</v>
      </c>
      <c r="AC32" s="1">
        <v>4.41</v>
      </c>
      <c r="AD32" s="1">
        <v>2.11</v>
      </c>
      <c r="AE32" s="1">
        <v>7.8</v>
      </c>
      <c r="AF32" s="1">
        <v>3.71</v>
      </c>
      <c r="AG32" s="1">
        <v>9.44</v>
      </c>
      <c r="AH32" s="1">
        <v>9.34</v>
      </c>
      <c r="AI32" s="1">
        <v>1</v>
      </c>
      <c r="AJ32" s="1">
        <v>21</v>
      </c>
      <c r="AK32" s="1">
        <v>4.12</v>
      </c>
      <c r="AL32" s="1">
        <v>2.0699999999999998</v>
      </c>
      <c r="AM32" s="1">
        <v>7.79</v>
      </c>
      <c r="AN32" s="1">
        <v>4.3899999999999997</v>
      </c>
      <c r="AO32" s="1">
        <v>9.1</v>
      </c>
      <c r="AP32" s="1">
        <v>8.8699999999999992</v>
      </c>
      <c r="AQ32" s="1">
        <v>1</v>
      </c>
      <c r="AR32" s="1">
        <v>4.1900000000000004</v>
      </c>
      <c r="AS32" s="1">
        <v>2.1</v>
      </c>
      <c r="AT32" s="1">
        <v>7.33</v>
      </c>
      <c r="AU32" s="1">
        <v>3.91</v>
      </c>
      <c r="AV32" s="1">
        <v>7.39</v>
      </c>
      <c r="AW32" s="1">
        <v>8.1199999999999992</v>
      </c>
      <c r="AX32" s="1">
        <v>0</v>
      </c>
      <c r="AY32" s="1">
        <v>4.34</v>
      </c>
      <c r="AZ32" s="1">
        <v>2.17</v>
      </c>
      <c r="BA32" s="1">
        <v>7.9</v>
      </c>
      <c r="BB32" s="1">
        <v>3.9</v>
      </c>
      <c r="BC32" s="1">
        <v>8.76</v>
      </c>
      <c r="BD32" s="1">
        <v>8.2100000000000009</v>
      </c>
      <c r="BE32" s="1">
        <v>2</v>
      </c>
      <c r="BF32" s="1">
        <v>5</v>
      </c>
      <c r="BG32" s="1">
        <v>4.05</v>
      </c>
      <c r="BH32" s="1">
        <v>2.11</v>
      </c>
      <c r="BI32" s="1">
        <v>6.27</v>
      </c>
      <c r="BJ32" s="1">
        <v>3.88</v>
      </c>
      <c r="BK32" s="1">
        <v>6.17</v>
      </c>
      <c r="BL32" s="1">
        <v>6.34</v>
      </c>
      <c r="BM32" s="1">
        <v>0</v>
      </c>
      <c r="BN32" s="1">
        <v>4.42</v>
      </c>
      <c r="BO32" s="1">
        <v>1.91</v>
      </c>
      <c r="BP32" s="1">
        <v>6.5</v>
      </c>
      <c r="BQ32" s="1">
        <v>3.67</v>
      </c>
      <c r="BR32" s="1">
        <v>8.7899999999999991</v>
      </c>
      <c r="BS32" s="1">
        <v>8.94</v>
      </c>
      <c r="BT32" s="1">
        <v>2</v>
      </c>
      <c r="BU32" s="1">
        <v>4.03</v>
      </c>
      <c r="BV32" s="1">
        <v>2.0299999999999998</v>
      </c>
      <c r="BW32" s="1">
        <v>8.11</v>
      </c>
      <c r="BX32" s="1">
        <v>3.78</v>
      </c>
      <c r="BY32" s="1">
        <v>6.72</v>
      </c>
      <c r="BZ32" s="1">
        <v>7.98</v>
      </c>
      <c r="CA32" s="1">
        <v>1</v>
      </c>
      <c r="CB32" s="1">
        <v>1</v>
      </c>
      <c r="CC32" s="1">
        <v>7.3188000000000004</v>
      </c>
      <c r="CD32" s="1">
        <v>11.058</v>
      </c>
      <c r="CE32" s="1">
        <v>9.3050999999999995</v>
      </c>
      <c r="CF32" s="1">
        <v>8.5283999999999995</v>
      </c>
      <c r="CG32" s="1">
        <v>8.7989999999999995</v>
      </c>
      <c r="CH32" s="1">
        <v>9.4177999999999997</v>
      </c>
      <c r="CI32" s="1">
        <v>8.5455000000000005</v>
      </c>
      <c r="CJ32" s="1">
        <v>8.4421999999999997</v>
      </c>
      <c r="CK32" s="1">
        <v>8.1808999999999994</v>
      </c>
      <c r="CL32" s="1">
        <v>9.2272999999999996</v>
      </c>
      <c r="CM32" s="1">
        <v>8.9150666666666698</v>
      </c>
      <c r="CN32" s="1">
        <v>8.3895333333333308</v>
      </c>
      <c r="CO32" s="1">
        <v>8.8439666666666703</v>
      </c>
      <c r="CP32" s="1">
        <v>29.1463</v>
      </c>
      <c r="CQ32" s="1">
        <v>28.8</v>
      </c>
      <c r="CR32" s="1">
        <v>28.937999999999999</v>
      </c>
      <c r="CS32" s="1">
        <v>34.198099999999997</v>
      </c>
      <c r="CT32" s="1">
        <v>28.660299999999999</v>
      </c>
      <c r="CU32" s="1">
        <v>30.81</v>
      </c>
      <c r="CV32" s="1">
        <v>24.3276</v>
      </c>
      <c r="CW32" s="1">
        <v>23.855</v>
      </c>
      <c r="CX32" s="1">
        <v>30.655799999999999</v>
      </c>
      <c r="CY32" s="1">
        <v>28.9614333333333</v>
      </c>
      <c r="CZ32" s="1">
        <v>31.222799999999999</v>
      </c>
      <c r="DA32" s="1">
        <v>26.2794666666667</v>
      </c>
      <c r="DB32" s="1">
        <v>28.8212333333333</v>
      </c>
      <c r="DC32" s="1">
        <v>84.449700000000007</v>
      </c>
      <c r="DD32" s="1">
        <v>83.99</v>
      </c>
      <c r="DE32" s="1">
        <v>88.169600000000003</v>
      </c>
      <c r="DF32" s="1">
        <v>80.716999999999999</v>
      </c>
      <c r="DG32" s="1">
        <v>60.006799999999998</v>
      </c>
      <c r="DH32" s="1">
        <v>71.919600000000003</v>
      </c>
      <c r="DI32" s="1">
        <v>39.117800000000003</v>
      </c>
      <c r="DJ32" s="1">
        <v>78.582599999999999</v>
      </c>
      <c r="DK32" s="1">
        <v>53.625599999999999</v>
      </c>
      <c r="DL32" s="1">
        <v>85.536433333333306</v>
      </c>
      <c r="DM32" s="1">
        <v>70.881133333333295</v>
      </c>
      <c r="DN32" s="1">
        <v>57.1086666666667</v>
      </c>
      <c r="DO32" s="1">
        <v>71.175411111111103</v>
      </c>
      <c r="DP32" s="1">
        <v>41.6666666666667</v>
      </c>
      <c r="DQ32" s="1">
        <v>125</v>
      </c>
      <c r="DR32" s="1">
        <v>13</v>
      </c>
      <c r="DS32" s="1" t="s">
        <v>156</v>
      </c>
      <c r="DT32" s="1">
        <v>43.615383999999999</v>
      </c>
      <c r="DU32" s="1">
        <v>-79.570453999999998</v>
      </c>
      <c r="DV32" s="1" t="s">
        <v>134</v>
      </c>
      <c r="DW32" s="1">
        <v>15936.9812417788</v>
      </c>
      <c r="DX32" s="1">
        <v>15.936981241778801</v>
      </c>
      <c r="DY32" s="1" t="s">
        <v>135</v>
      </c>
      <c r="DZ32" s="1">
        <v>2.1201599999999998</v>
      </c>
      <c r="EA32" s="9">
        <f t="shared" si="1"/>
        <v>40.304933333333338</v>
      </c>
      <c r="EB32" s="10">
        <f t="shared" si="2"/>
        <v>41.282666666666664</v>
      </c>
      <c r="EC32" s="11">
        <f t="shared" si="3"/>
        <v>42.137566666666665</v>
      </c>
      <c r="ED32" s="9">
        <f t="shared" si="4"/>
        <v>41.147833333333331</v>
      </c>
      <c r="EE32" s="10">
        <f t="shared" si="5"/>
        <v>32.488700000000001</v>
      </c>
      <c r="EF32" s="11">
        <f t="shared" si="6"/>
        <v>37.382466666666666</v>
      </c>
      <c r="EG32" s="9">
        <f t="shared" si="10"/>
        <v>23.996966666666669</v>
      </c>
      <c r="EH32" s="10">
        <f t="shared" si="11"/>
        <v>36.959933333333332</v>
      </c>
      <c r="EI32" s="11">
        <f t="shared" si="12"/>
        <v>30.820766666666668</v>
      </c>
      <c r="EJ32" s="12">
        <f t="shared" si="13"/>
        <v>36.280203703703698</v>
      </c>
      <c r="EK32" s="13">
        <f t="shared" si="7"/>
        <v>12.23010498659014</v>
      </c>
      <c r="EL32" s="13">
        <f t="shared" si="8"/>
        <v>149.57546798301701</v>
      </c>
      <c r="EM32" s="24">
        <f t="shared" si="9"/>
        <v>9</v>
      </c>
      <c r="EN32" s="12"/>
      <c r="EP32" s="18">
        <v>5</v>
      </c>
      <c r="EQ32" s="17">
        <v>2</v>
      </c>
      <c r="ER32" s="15">
        <v>8.0633391598568487</v>
      </c>
      <c r="ES32" s="15">
        <v>65.017438406880956</v>
      </c>
    </row>
    <row r="33" spans="1:149" x14ac:dyDescent="0.3">
      <c r="A33" s="1" t="s">
        <v>160</v>
      </c>
      <c r="B33" s="1">
        <v>16</v>
      </c>
      <c r="C33" s="1">
        <v>7</v>
      </c>
      <c r="D33" s="1">
        <v>41</v>
      </c>
      <c r="E33" s="1">
        <v>2</v>
      </c>
      <c r="F33" s="1">
        <v>3</v>
      </c>
      <c r="G33" s="1">
        <v>5</v>
      </c>
      <c r="H33" s="1" t="s">
        <v>132</v>
      </c>
      <c r="I33" s="8">
        <v>44376</v>
      </c>
      <c r="J33" s="8">
        <v>44393</v>
      </c>
      <c r="K33" s="8">
        <v>44417</v>
      </c>
      <c r="L33" s="1">
        <v>12</v>
      </c>
      <c r="M33" s="1">
        <v>12</v>
      </c>
      <c r="N33" s="1">
        <v>18</v>
      </c>
      <c r="O33" s="1">
        <v>4.0599999999999996</v>
      </c>
      <c r="P33" s="1">
        <v>2.4</v>
      </c>
      <c r="Q33" s="1">
        <v>7.3</v>
      </c>
      <c r="R33" s="1">
        <v>4.78</v>
      </c>
      <c r="S33" s="1">
        <v>10.48</v>
      </c>
      <c r="T33" s="1">
        <v>10.29</v>
      </c>
      <c r="U33" s="1">
        <v>3</v>
      </c>
      <c r="V33" s="1">
        <v>4.0999999999999996</v>
      </c>
      <c r="W33" s="1">
        <v>2.5499999999999998</v>
      </c>
      <c r="X33" s="1">
        <v>6.1550000000000002</v>
      </c>
      <c r="Y33" s="1">
        <v>5.26</v>
      </c>
      <c r="Z33" s="1">
        <v>9.01</v>
      </c>
      <c r="AA33" s="1">
        <v>8.7200000000000006</v>
      </c>
      <c r="AB33" s="1">
        <v>0</v>
      </c>
      <c r="AC33" s="1">
        <v>3.54</v>
      </c>
      <c r="AD33" s="1">
        <v>2.52</v>
      </c>
      <c r="AE33" s="1">
        <v>6</v>
      </c>
      <c r="AF33" s="1">
        <v>4.68</v>
      </c>
      <c r="AG33" s="1">
        <v>10.17</v>
      </c>
      <c r="AH33" s="1">
        <v>10.24</v>
      </c>
      <c r="AI33" s="1">
        <v>3</v>
      </c>
      <c r="AJ33" s="1">
        <v>30</v>
      </c>
      <c r="AK33" s="1">
        <v>3.26</v>
      </c>
      <c r="AL33" s="1">
        <v>2.73</v>
      </c>
      <c r="AM33" s="1">
        <v>6.24</v>
      </c>
      <c r="AN33" s="1">
        <v>4.8899999999999997</v>
      </c>
      <c r="AO33" s="1">
        <v>9.99</v>
      </c>
      <c r="AP33" s="1">
        <v>9.81</v>
      </c>
      <c r="AQ33" s="1">
        <v>0</v>
      </c>
      <c r="AR33" s="1">
        <v>4.09</v>
      </c>
      <c r="AS33" s="1">
        <v>2.33</v>
      </c>
      <c r="AT33" s="1">
        <v>6.96</v>
      </c>
      <c r="AU33" s="1">
        <v>4.1900000000000004</v>
      </c>
      <c r="AV33" s="1">
        <v>8.82</v>
      </c>
      <c r="AW33" s="1">
        <v>8.6</v>
      </c>
      <c r="AX33" s="1">
        <v>0</v>
      </c>
      <c r="AY33" s="1">
        <v>3.38</v>
      </c>
      <c r="AZ33" s="1">
        <v>2.2799999999999998</v>
      </c>
      <c r="BA33" s="1">
        <v>7.15</v>
      </c>
      <c r="BB33" s="1">
        <v>4.43</v>
      </c>
      <c r="BC33" s="1">
        <v>9.16</v>
      </c>
      <c r="BD33" s="1">
        <v>9.82</v>
      </c>
      <c r="BE33" s="1">
        <v>2</v>
      </c>
      <c r="BF33" s="1">
        <v>6</v>
      </c>
      <c r="BG33" s="1">
        <v>3.65</v>
      </c>
      <c r="BH33" s="1">
        <v>2.1800000000000002</v>
      </c>
      <c r="BI33" s="1">
        <v>6.58</v>
      </c>
      <c r="BJ33" s="1">
        <v>3.7</v>
      </c>
      <c r="BK33" s="1">
        <v>7.29</v>
      </c>
      <c r="BL33" s="1">
        <v>7.75</v>
      </c>
      <c r="BM33" s="1">
        <v>0</v>
      </c>
      <c r="BN33" s="1">
        <v>3.93</v>
      </c>
      <c r="BO33" s="1">
        <v>2.3199999999999998</v>
      </c>
      <c r="BP33" s="1">
        <v>6.36</v>
      </c>
      <c r="BQ33" s="1">
        <v>4.3</v>
      </c>
      <c r="BR33" s="1">
        <v>8.07</v>
      </c>
      <c r="BS33" s="1">
        <v>7.31</v>
      </c>
      <c r="BT33" s="1">
        <v>1</v>
      </c>
      <c r="BU33" s="1">
        <v>3.42</v>
      </c>
      <c r="BV33" s="1">
        <v>2.48</v>
      </c>
      <c r="BW33" s="1">
        <v>7.37</v>
      </c>
      <c r="BX33" s="1">
        <v>4.05</v>
      </c>
      <c r="BY33" s="1">
        <v>7.92</v>
      </c>
      <c r="BZ33" s="1">
        <v>7.26</v>
      </c>
      <c r="CA33" s="1">
        <v>0</v>
      </c>
      <c r="CB33" s="1">
        <v>1</v>
      </c>
      <c r="CC33" s="1">
        <v>9.7439999999999998</v>
      </c>
      <c r="CD33" s="1">
        <v>10.455</v>
      </c>
      <c r="CE33" s="1">
        <v>8.9207999999999998</v>
      </c>
      <c r="CF33" s="1">
        <v>8.8998000000000008</v>
      </c>
      <c r="CG33" s="1">
        <v>9.5297000000000001</v>
      </c>
      <c r="CH33" s="1">
        <v>7.7064000000000004</v>
      </c>
      <c r="CI33" s="1">
        <v>7.9569999999999999</v>
      </c>
      <c r="CJ33" s="1">
        <v>9.1175999999999995</v>
      </c>
      <c r="CK33" s="1">
        <v>8.4816000000000003</v>
      </c>
      <c r="CL33" s="1">
        <v>9.7065999999999999</v>
      </c>
      <c r="CM33" s="1">
        <v>8.7119666666666706</v>
      </c>
      <c r="CN33" s="1">
        <v>8.5187333333333299</v>
      </c>
      <c r="CO33" s="1">
        <v>8.9791000000000007</v>
      </c>
      <c r="CP33" s="1">
        <v>34.893999999999998</v>
      </c>
      <c r="CQ33" s="1">
        <v>32.375300000000003</v>
      </c>
      <c r="CR33" s="1">
        <v>28.08</v>
      </c>
      <c r="CS33" s="1">
        <v>30.5136</v>
      </c>
      <c r="CT33" s="1">
        <v>29.162400000000002</v>
      </c>
      <c r="CU33" s="1">
        <v>31.674499999999998</v>
      </c>
      <c r="CV33" s="1">
        <v>24.346</v>
      </c>
      <c r="CW33" s="1">
        <v>27.347999999999999</v>
      </c>
      <c r="CX33" s="1">
        <v>29.848500000000001</v>
      </c>
      <c r="CY33" s="1">
        <v>31.783100000000001</v>
      </c>
      <c r="CZ33" s="1">
        <v>30.4501666666667</v>
      </c>
      <c r="DA33" s="1">
        <v>27.1808333333333</v>
      </c>
      <c r="DB33" s="1">
        <v>29.8047</v>
      </c>
      <c r="DC33" s="1">
        <v>107.83920000000001</v>
      </c>
      <c r="DD33" s="1">
        <v>78.5672</v>
      </c>
      <c r="DE33" s="1">
        <v>104.1408</v>
      </c>
      <c r="DF33" s="1">
        <v>98.001900000000006</v>
      </c>
      <c r="DG33" s="1">
        <v>75.852000000000004</v>
      </c>
      <c r="DH33" s="1">
        <v>89.9512</v>
      </c>
      <c r="DI33" s="1">
        <v>56.497500000000002</v>
      </c>
      <c r="DJ33" s="1">
        <v>58.991700000000002</v>
      </c>
      <c r="DK33" s="1">
        <v>57.499200000000002</v>
      </c>
      <c r="DL33" s="1">
        <v>96.849066666666701</v>
      </c>
      <c r="DM33" s="1">
        <v>87.935033333333294</v>
      </c>
      <c r="DN33" s="1">
        <v>57.662799999999997</v>
      </c>
      <c r="DO33" s="1">
        <v>80.815633333333295</v>
      </c>
      <c r="DP33" s="1">
        <v>22.6666666666667</v>
      </c>
      <c r="DQ33" s="1">
        <v>68</v>
      </c>
      <c r="DR33" s="1">
        <v>15</v>
      </c>
      <c r="DS33" s="1" t="s">
        <v>158</v>
      </c>
      <c r="DT33" s="1">
        <v>43.661177000000002</v>
      </c>
      <c r="DU33" s="1">
        <v>-79.500382000000002</v>
      </c>
      <c r="DV33" s="1" t="s">
        <v>134</v>
      </c>
      <c r="DW33" s="1">
        <v>9637.3761395879592</v>
      </c>
      <c r="DX33" s="1">
        <v>9.6373761395879605</v>
      </c>
      <c r="DY33" s="1" t="s">
        <v>135</v>
      </c>
      <c r="DZ33" s="1">
        <v>0.14884800000000001</v>
      </c>
      <c r="EA33" s="9">
        <f t="shared" si="1"/>
        <v>50.825733333333339</v>
      </c>
      <c r="EB33" s="10">
        <f t="shared" si="2"/>
        <v>40.465833333333336</v>
      </c>
      <c r="EC33" s="11">
        <f t="shared" si="3"/>
        <v>47.047199999999997</v>
      </c>
      <c r="ED33" s="9">
        <f t="shared" si="4"/>
        <v>45.805100000000003</v>
      </c>
      <c r="EE33" s="10">
        <f t="shared" si="5"/>
        <v>38.181366666666669</v>
      </c>
      <c r="EF33" s="11">
        <f t="shared" si="6"/>
        <v>43.110700000000001</v>
      </c>
      <c r="EG33" s="9">
        <f t="shared" si="10"/>
        <v>29.600166666666667</v>
      </c>
      <c r="EH33" s="10">
        <f t="shared" si="11"/>
        <v>31.819100000000002</v>
      </c>
      <c r="EI33" s="11">
        <f t="shared" si="12"/>
        <v>31.943100000000001</v>
      </c>
      <c r="EJ33" s="12">
        <f t="shared" si="13"/>
        <v>39.866477777777781</v>
      </c>
      <c r="EK33" s="13">
        <f t="shared" si="7"/>
        <v>14.427356515449016</v>
      </c>
      <c r="EL33" s="13">
        <f t="shared" si="8"/>
        <v>208.14861602386918</v>
      </c>
      <c r="EM33" s="24">
        <f t="shared" si="9"/>
        <v>9</v>
      </c>
      <c r="EN33" s="12"/>
      <c r="EP33" s="16">
        <v>13</v>
      </c>
      <c r="EQ33" s="17">
        <v>2</v>
      </c>
      <c r="ER33" s="15">
        <v>6.384980434478198</v>
      </c>
      <c r="ES33" s="26">
        <v>40.767975148669393</v>
      </c>
    </row>
    <row r="34" spans="1:149" x14ac:dyDescent="0.3">
      <c r="A34" s="1" t="s">
        <v>163</v>
      </c>
      <c r="B34" s="1">
        <v>17</v>
      </c>
      <c r="C34" s="1">
        <v>3</v>
      </c>
      <c r="D34" s="1">
        <v>18</v>
      </c>
      <c r="E34" s="1">
        <v>1</v>
      </c>
      <c r="F34" s="1">
        <v>1</v>
      </c>
      <c r="G34" s="1">
        <v>1</v>
      </c>
      <c r="H34" s="1" t="s">
        <v>132</v>
      </c>
      <c r="I34" s="8">
        <v>44389</v>
      </c>
      <c r="J34" s="8">
        <v>44393</v>
      </c>
      <c r="K34" s="1" t="s">
        <v>132</v>
      </c>
      <c r="L34" s="1">
        <v>0</v>
      </c>
      <c r="M34" s="1">
        <v>2</v>
      </c>
      <c r="N34" s="1">
        <v>15</v>
      </c>
      <c r="O34" s="1">
        <v>3.85</v>
      </c>
      <c r="P34" s="1">
        <v>2.17</v>
      </c>
      <c r="Q34" s="1">
        <v>6.13</v>
      </c>
      <c r="R34" s="1">
        <v>3.85</v>
      </c>
      <c r="S34" s="1">
        <v>6.96</v>
      </c>
      <c r="T34" s="1">
        <v>7.21</v>
      </c>
      <c r="U34" s="1">
        <v>0</v>
      </c>
      <c r="V34" s="1">
        <v>3.48</v>
      </c>
      <c r="W34" s="1">
        <v>2.2000000000000002</v>
      </c>
      <c r="X34" s="1">
        <v>6.9</v>
      </c>
      <c r="Y34" s="1">
        <v>4.0199999999999996</v>
      </c>
      <c r="Z34" s="1">
        <v>8.49</v>
      </c>
      <c r="AA34" s="1">
        <v>8.19</v>
      </c>
      <c r="AB34" s="1">
        <v>0</v>
      </c>
      <c r="AC34" s="1">
        <v>3.91</v>
      </c>
      <c r="AD34" s="1">
        <v>2.41</v>
      </c>
      <c r="AE34" s="1">
        <v>6.37</v>
      </c>
      <c r="AF34" s="1">
        <v>3.71</v>
      </c>
      <c r="AG34" s="1">
        <v>7.8</v>
      </c>
      <c r="AH34" s="1">
        <v>8.1199999999999992</v>
      </c>
      <c r="AI34" s="1">
        <v>1</v>
      </c>
      <c r="AJ34" s="1">
        <v>11</v>
      </c>
      <c r="AK34" s="1">
        <v>4.5</v>
      </c>
      <c r="AL34" s="1">
        <v>2.06</v>
      </c>
      <c r="AM34" s="1">
        <v>6.74</v>
      </c>
      <c r="AN34" s="1">
        <v>3.96</v>
      </c>
      <c r="AO34" s="1">
        <v>7.3</v>
      </c>
      <c r="AP34" s="1">
        <v>7.05</v>
      </c>
      <c r="AQ34" s="1">
        <v>0</v>
      </c>
      <c r="AR34" s="1">
        <v>4.1500000000000004</v>
      </c>
      <c r="AS34" s="1">
        <v>2.11</v>
      </c>
      <c r="AT34" s="1">
        <v>6.19</v>
      </c>
      <c r="AU34" s="1">
        <v>3.54</v>
      </c>
      <c r="AV34" s="1">
        <v>6.3</v>
      </c>
      <c r="AW34" s="1">
        <v>6.32</v>
      </c>
      <c r="AX34" s="1">
        <v>0</v>
      </c>
      <c r="AY34" s="1">
        <v>3.65</v>
      </c>
      <c r="AZ34" s="1">
        <v>2.02</v>
      </c>
      <c r="BA34" s="1">
        <v>7.46</v>
      </c>
      <c r="BB34" s="1">
        <v>3.82</v>
      </c>
      <c r="BC34" s="1">
        <v>8.07</v>
      </c>
      <c r="BD34" s="1">
        <v>8.11</v>
      </c>
      <c r="BE34" s="1">
        <v>0</v>
      </c>
      <c r="BF34" s="1" t="s">
        <v>132</v>
      </c>
      <c r="BG34" s="1" t="s">
        <v>132</v>
      </c>
      <c r="BH34" s="1" t="s">
        <v>132</v>
      </c>
      <c r="BI34" s="1" t="s">
        <v>132</v>
      </c>
      <c r="BJ34" s="1" t="s">
        <v>132</v>
      </c>
      <c r="BK34" s="1" t="s">
        <v>132</v>
      </c>
      <c r="BL34" s="1" t="s">
        <v>132</v>
      </c>
      <c r="BM34" s="1" t="s">
        <v>132</v>
      </c>
      <c r="BN34" s="1" t="s">
        <v>132</v>
      </c>
      <c r="BO34" s="1" t="s">
        <v>132</v>
      </c>
      <c r="BP34" s="1" t="s">
        <v>132</v>
      </c>
      <c r="BQ34" s="1" t="s">
        <v>132</v>
      </c>
      <c r="BR34" s="1" t="s">
        <v>132</v>
      </c>
      <c r="BS34" s="1" t="s">
        <v>132</v>
      </c>
      <c r="BT34" s="1" t="s">
        <v>132</v>
      </c>
      <c r="BU34" s="1" t="s">
        <v>132</v>
      </c>
      <c r="BV34" s="1" t="s">
        <v>132</v>
      </c>
      <c r="BW34" s="1" t="s">
        <v>132</v>
      </c>
      <c r="BX34" s="1" t="s">
        <v>132</v>
      </c>
      <c r="BY34" s="1" t="s">
        <v>132</v>
      </c>
      <c r="BZ34" s="1" t="s">
        <v>132</v>
      </c>
      <c r="CA34" s="1" t="s">
        <v>132</v>
      </c>
      <c r="CB34" s="1">
        <v>1</v>
      </c>
      <c r="CC34" s="1">
        <v>8.3544999999999998</v>
      </c>
      <c r="CD34" s="1">
        <v>7.6559999999999997</v>
      </c>
      <c r="CE34" s="1">
        <v>9.4230999999999998</v>
      </c>
      <c r="CF34" s="1">
        <v>9.27</v>
      </c>
      <c r="CG34" s="1">
        <v>8.7565000000000008</v>
      </c>
      <c r="CH34" s="1">
        <v>7.3730000000000002</v>
      </c>
      <c r="CL34" s="1">
        <v>8.4778666666666709</v>
      </c>
      <c r="CM34" s="1">
        <v>8.4664999999999999</v>
      </c>
      <c r="CO34" s="1">
        <v>8.4721833333333301</v>
      </c>
      <c r="CP34" s="1">
        <v>23.6005</v>
      </c>
      <c r="CQ34" s="1">
        <v>27.738</v>
      </c>
      <c r="CR34" s="1">
        <v>23.6327</v>
      </c>
      <c r="CS34" s="1">
        <v>26.6904</v>
      </c>
      <c r="CT34" s="1">
        <v>21.912600000000001</v>
      </c>
      <c r="CU34" s="1">
        <v>28.497199999999999</v>
      </c>
      <c r="CY34" s="1">
        <v>24.990400000000001</v>
      </c>
      <c r="CZ34" s="1">
        <v>25.7000666666667</v>
      </c>
      <c r="DB34" s="1">
        <v>25.345233333333301</v>
      </c>
      <c r="DC34" s="1">
        <v>50.181600000000003</v>
      </c>
      <c r="DD34" s="1">
        <v>69.533100000000005</v>
      </c>
      <c r="DE34" s="1">
        <v>63.335999999999999</v>
      </c>
      <c r="DF34" s="1">
        <v>51.465000000000003</v>
      </c>
      <c r="DG34" s="1">
        <v>39.816000000000003</v>
      </c>
      <c r="DH34" s="1">
        <v>65.447699999999998</v>
      </c>
      <c r="DL34" s="1">
        <v>61.0169</v>
      </c>
      <c r="DM34" s="1">
        <v>52.242899999999999</v>
      </c>
      <c r="DO34" s="1">
        <v>56.629899999999999</v>
      </c>
      <c r="DP34" s="1">
        <v>16.3333333333333</v>
      </c>
      <c r="DQ34" s="1">
        <v>49</v>
      </c>
      <c r="DR34" s="1">
        <v>15</v>
      </c>
      <c r="DS34" s="1" t="s">
        <v>158</v>
      </c>
      <c r="DT34" s="1">
        <v>43.661177000000002</v>
      </c>
      <c r="DU34" s="1">
        <v>-79.500382000000002</v>
      </c>
      <c r="DV34" s="1" t="s">
        <v>134</v>
      </c>
      <c r="DW34" s="1">
        <v>9637.3761395879592</v>
      </c>
      <c r="DX34" s="1">
        <v>9.6373761395879605</v>
      </c>
      <c r="DY34" s="1" t="s">
        <v>135</v>
      </c>
      <c r="DZ34" s="1">
        <v>0.14884800000000001</v>
      </c>
      <c r="EA34" s="9">
        <f t="shared" si="1"/>
        <v>27.378866666666667</v>
      </c>
      <c r="EB34" s="10">
        <f t="shared" si="2"/>
        <v>34.975699999999996</v>
      </c>
      <c r="EC34" s="11">
        <f t="shared" si="3"/>
        <v>32.130599999999994</v>
      </c>
      <c r="ED34" s="9">
        <f t="shared" si="4"/>
        <v>29.1418</v>
      </c>
      <c r="EE34" s="10">
        <f t="shared" si="5"/>
        <v>23.495033333333335</v>
      </c>
      <c r="EF34" s="11">
        <f t="shared" si="6"/>
        <v>33.772633333333332</v>
      </c>
      <c r="EG34" s="9"/>
      <c r="EH34" s="10"/>
      <c r="EI34" s="11"/>
      <c r="EJ34" s="12">
        <f t="shared" si="13"/>
        <v>30.149105555555554</v>
      </c>
      <c r="EK34" s="13">
        <f t="shared" si="7"/>
        <v>12.005274327303423</v>
      </c>
      <c r="EL34" s="13">
        <f t="shared" si="8"/>
        <v>144.12661167381066</v>
      </c>
      <c r="EM34" s="24">
        <f t="shared" si="9"/>
        <v>6</v>
      </c>
      <c r="EN34" s="12"/>
      <c r="EP34" s="18">
        <v>2</v>
      </c>
      <c r="EQ34" s="17">
        <v>1</v>
      </c>
      <c r="ER34" s="15" t="e">
        <v>#DIV/0!</v>
      </c>
      <c r="ES34" s="15" t="e">
        <v>#DIV/0!</v>
      </c>
    </row>
    <row r="35" spans="1:149" x14ac:dyDescent="0.3">
      <c r="A35" s="1" t="s">
        <v>165</v>
      </c>
      <c r="B35" s="1">
        <v>18</v>
      </c>
      <c r="C35" s="1">
        <v>1</v>
      </c>
      <c r="D35" s="1">
        <v>37</v>
      </c>
      <c r="E35" s="1">
        <v>2</v>
      </c>
      <c r="F35" s="1">
        <v>1</v>
      </c>
      <c r="G35" s="1">
        <v>2</v>
      </c>
      <c r="H35" s="1" t="s">
        <v>132</v>
      </c>
      <c r="I35" s="8">
        <v>44389</v>
      </c>
      <c r="J35" s="8">
        <v>44396</v>
      </c>
      <c r="K35" s="1" t="s">
        <v>132</v>
      </c>
      <c r="L35" s="1">
        <v>0</v>
      </c>
      <c r="M35" s="1">
        <v>1</v>
      </c>
      <c r="N35" s="1">
        <v>2</v>
      </c>
      <c r="O35" s="1">
        <v>3.72</v>
      </c>
      <c r="P35" s="1">
        <v>2.3199999999999998</v>
      </c>
      <c r="Q35" s="1">
        <v>5.76</v>
      </c>
      <c r="R35" s="1">
        <v>4.0599999999999996</v>
      </c>
      <c r="S35" s="1">
        <v>7.7</v>
      </c>
      <c r="T35" s="1">
        <v>7.79</v>
      </c>
      <c r="U35" s="1">
        <v>0</v>
      </c>
      <c r="V35" s="1">
        <v>4.24</v>
      </c>
      <c r="W35" s="1">
        <v>2.38</v>
      </c>
      <c r="X35" s="1">
        <v>6.7</v>
      </c>
      <c r="Y35" s="1">
        <v>3.9</v>
      </c>
      <c r="Z35" s="1">
        <v>7.35</v>
      </c>
      <c r="AA35" s="1">
        <v>6.7</v>
      </c>
      <c r="AB35" s="1">
        <v>0</v>
      </c>
      <c r="AC35" s="1" t="s">
        <v>132</v>
      </c>
      <c r="AD35" s="1" t="s">
        <v>132</v>
      </c>
      <c r="AE35" s="1" t="s">
        <v>132</v>
      </c>
      <c r="AF35" s="1" t="s">
        <v>132</v>
      </c>
      <c r="AG35" s="1" t="s">
        <v>132</v>
      </c>
      <c r="AH35" s="1" t="s">
        <v>132</v>
      </c>
      <c r="AI35" s="1" t="s">
        <v>132</v>
      </c>
      <c r="AJ35" s="1" t="s">
        <v>132</v>
      </c>
      <c r="AK35" s="1" t="s">
        <v>132</v>
      </c>
      <c r="AL35" s="1" t="s">
        <v>132</v>
      </c>
      <c r="AM35" s="1" t="s">
        <v>132</v>
      </c>
      <c r="AN35" s="1" t="s">
        <v>132</v>
      </c>
      <c r="AO35" s="1" t="s">
        <v>132</v>
      </c>
      <c r="AP35" s="1" t="s">
        <v>132</v>
      </c>
      <c r="AQ35" s="1" t="s">
        <v>132</v>
      </c>
      <c r="AR35" s="1" t="s">
        <v>132</v>
      </c>
      <c r="AS35" s="1" t="s">
        <v>132</v>
      </c>
      <c r="AT35" s="1" t="s">
        <v>132</v>
      </c>
      <c r="AU35" s="1" t="s">
        <v>132</v>
      </c>
      <c r="AV35" s="1" t="s">
        <v>132</v>
      </c>
      <c r="AW35" s="1" t="s">
        <v>132</v>
      </c>
      <c r="AX35" s="1" t="s">
        <v>132</v>
      </c>
      <c r="AY35" s="1" t="s">
        <v>132</v>
      </c>
      <c r="AZ35" s="1" t="s">
        <v>132</v>
      </c>
      <c r="BA35" s="1" t="s">
        <v>132</v>
      </c>
      <c r="BB35" s="1" t="s">
        <v>132</v>
      </c>
      <c r="BC35" s="1" t="s">
        <v>132</v>
      </c>
      <c r="BD35" s="1" t="s">
        <v>132</v>
      </c>
      <c r="BE35" s="1" t="s">
        <v>132</v>
      </c>
      <c r="BF35" s="1" t="s">
        <v>132</v>
      </c>
      <c r="BG35" s="1" t="s">
        <v>132</v>
      </c>
      <c r="BH35" s="1" t="s">
        <v>132</v>
      </c>
      <c r="BI35" s="1" t="s">
        <v>132</v>
      </c>
      <c r="BJ35" s="1" t="s">
        <v>132</v>
      </c>
      <c r="BK35" s="1" t="s">
        <v>132</v>
      </c>
      <c r="BL35" s="1" t="s">
        <v>132</v>
      </c>
      <c r="BM35" s="1" t="s">
        <v>132</v>
      </c>
      <c r="BN35" s="1" t="s">
        <v>132</v>
      </c>
      <c r="BO35" s="1" t="s">
        <v>132</v>
      </c>
      <c r="BP35" s="1" t="s">
        <v>132</v>
      </c>
      <c r="BQ35" s="1" t="s">
        <v>132</v>
      </c>
      <c r="BR35" s="1" t="s">
        <v>132</v>
      </c>
      <c r="BS35" s="1" t="s">
        <v>132</v>
      </c>
      <c r="BT35" s="1" t="s">
        <v>132</v>
      </c>
      <c r="BU35" s="1" t="s">
        <v>132</v>
      </c>
      <c r="BV35" s="1" t="s">
        <v>132</v>
      </c>
      <c r="BW35" s="1" t="s">
        <v>132</v>
      </c>
      <c r="BX35" s="1" t="s">
        <v>132</v>
      </c>
      <c r="BY35" s="1" t="s">
        <v>132</v>
      </c>
      <c r="BZ35" s="1" t="s">
        <v>132</v>
      </c>
      <c r="CA35" s="1" t="s">
        <v>132</v>
      </c>
      <c r="CB35" s="1">
        <v>1</v>
      </c>
      <c r="CC35" s="1">
        <v>8.6303999999999998</v>
      </c>
      <c r="CD35" s="1">
        <v>10.091200000000001</v>
      </c>
      <c r="CL35" s="1">
        <v>9.3607999999999993</v>
      </c>
      <c r="CO35" s="1">
        <v>9.3607999999999993</v>
      </c>
      <c r="CP35" s="1">
        <v>23.3856</v>
      </c>
      <c r="CQ35" s="1">
        <v>26.13</v>
      </c>
      <c r="CY35" s="1">
        <v>24.7578</v>
      </c>
      <c r="DB35" s="1">
        <v>24.7578</v>
      </c>
      <c r="DC35" s="1">
        <v>59.982999999999997</v>
      </c>
      <c r="DD35" s="1">
        <v>49.244999999999997</v>
      </c>
      <c r="DL35" s="1">
        <v>54.613999999999997</v>
      </c>
      <c r="DO35" s="1">
        <v>54.613999999999997</v>
      </c>
      <c r="DP35" s="1">
        <v>18</v>
      </c>
      <c r="DQ35" s="1">
        <v>54</v>
      </c>
      <c r="DR35" s="1">
        <v>16</v>
      </c>
      <c r="DS35" s="1" t="s">
        <v>161</v>
      </c>
      <c r="DT35" s="1">
        <v>43.711948</v>
      </c>
      <c r="DU35" s="1">
        <v>-79.535893999999999</v>
      </c>
      <c r="DV35" s="1" t="s">
        <v>162</v>
      </c>
      <c r="DW35" s="1">
        <v>13928.7929727584</v>
      </c>
      <c r="DX35" s="1">
        <v>13.9287929727584</v>
      </c>
      <c r="DY35" s="1" t="s">
        <v>135</v>
      </c>
      <c r="DZ35" s="1">
        <v>0.113649</v>
      </c>
      <c r="EA35" s="9">
        <f t="shared" si="1"/>
        <v>30.666333333333331</v>
      </c>
      <c r="EB35" s="10">
        <f t="shared" si="2"/>
        <v>28.488733333333329</v>
      </c>
      <c r="EC35" s="11"/>
      <c r="ED35" s="9"/>
      <c r="EE35" s="10"/>
      <c r="EF35" s="11"/>
      <c r="EG35" s="9"/>
      <c r="EH35" s="10"/>
      <c r="EI35" s="11"/>
      <c r="EJ35" s="12">
        <f t="shared" si="13"/>
        <v>29.577533333333328</v>
      </c>
      <c r="EK35" s="13">
        <f t="shared" si="7"/>
        <v>17.045790646843436</v>
      </c>
      <c r="EL35" s="13">
        <f t="shared" si="8"/>
        <v>290.55897877601512</v>
      </c>
      <c r="EM35" s="24">
        <f t="shared" si="9"/>
        <v>2</v>
      </c>
      <c r="EN35" s="12"/>
      <c r="EP35" s="18">
        <v>5</v>
      </c>
      <c r="EQ35" s="17">
        <v>1</v>
      </c>
      <c r="ER35" s="15" t="e">
        <v>#DIV/0!</v>
      </c>
      <c r="ES35" s="15" t="e">
        <v>#DIV/0!</v>
      </c>
    </row>
    <row r="36" spans="1:149" x14ac:dyDescent="0.3">
      <c r="A36" s="1" t="s">
        <v>165</v>
      </c>
      <c r="B36" s="1">
        <v>18</v>
      </c>
      <c r="C36" s="1">
        <v>16</v>
      </c>
      <c r="D36" s="1">
        <v>33</v>
      </c>
      <c r="E36" s="1">
        <v>4</v>
      </c>
      <c r="F36" s="1">
        <v>2</v>
      </c>
      <c r="G36" s="1">
        <v>5</v>
      </c>
      <c r="H36" s="1" t="s">
        <v>132</v>
      </c>
      <c r="I36" s="8">
        <v>44386</v>
      </c>
      <c r="J36" s="8">
        <v>44391</v>
      </c>
      <c r="K36" s="8">
        <v>44414</v>
      </c>
      <c r="L36" s="1">
        <v>4</v>
      </c>
      <c r="M36" s="1">
        <v>2</v>
      </c>
      <c r="N36" s="1">
        <v>2</v>
      </c>
      <c r="O36" s="1">
        <v>4.3600000000000003</v>
      </c>
      <c r="P36" s="1">
        <v>2.27</v>
      </c>
      <c r="Q36" s="1">
        <v>6.49</v>
      </c>
      <c r="R36" s="1">
        <v>4.08</v>
      </c>
      <c r="S36" s="1">
        <v>6.63</v>
      </c>
      <c r="T36" s="1">
        <v>6.4</v>
      </c>
      <c r="U36" s="1">
        <v>0</v>
      </c>
      <c r="V36" s="1">
        <v>3.63</v>
      </c>
      <c r="W36" s="1">
        <v>2.2000000000000002</v>
      </c>
      <c r="X36" s="1">
        <v>6.38</v>
      </c>
      <c r="Y36" s="1">
        <v>4.1100000000000003</v>
      </c>
      <c r="Z36" s="1">
        <v>7.37</v>
      </c>
      <c r="AA36" s="1">
        <v>7.09</v>
      </c>
      <c r="AB36" s="1">
        <v>0</v>
      </c>
      <c r="AC36" s="1" t="s">
        <v>132</v>
      </c>
      <c r="AD36" s="1" t="s">
        <v>132</v>
      </c>
      <c r="AE36" s="1" t="s">
        <v>132</v>
      </c>
      <c r="AF36" s="1" t="s">
        <v>132</v>
      </c>
      <c r="AG36" s="1" t="s">
        <v>132</v>
      </c>
      <c r="AH36" s="1" t="s">
        <v>132</v>
      </c>
      <c r="AI36" s="1" t="s">
        <v>132</v>
      </c>
      <c r="AJ36" s="1">
        <v>29</v>
      </c>
      <c r="AK36" s="1">
        <v>4.41</v>
      </c>
      <c r="AL36" s="1">
        <v>2.5</v>
      </c>
      <c r="AM36" s="1">
        <v>7.85</v>
      </c>
      <c r="AN36" s="1">
        <v>4.43</v>
      </c>
      <c r="AO36" s="1">
        <v>9.06</v>
      </c>
      <c r="AP36" s="1">
        <v>9.66</v>
      </c>
      <c r="AQ36" s="1">
        <v>1</v>
      </c>
      <c r="AR36" s="1">
        <v>4.72</v>
      </c>
      <c r="AS36" s="1">
        <v>2.54</v>
      </c>
      <c r="AT36" s="1">
        <v>7.74</v>
      </c>
      <c r="AU36" s="1">
        <v>4.38</v>
      </c>
      <c r="AV36" s="1">
        <v>9.6</v>
      </c>
      <c r="AW36" s="1">
        <v>9.4499999999999993</v>
      </c>
      <c r="AX36" s="1">
        <v>1</v>
      </c>
      <c r="AY36" s="1">
        <v>4.4000000000000004</v>
      </c>
      <c r="AZ36" s="1">
        <v>2.4900000000000002</v>
      </c>
      <c r="BA36" s="1">
        <v>8.36</v>
      </c>
      <c r="BB36" s="1">
        <v>4.67</v>
      </c>
      <c r="BC36" s="1">
        <v>9.23</v>
      </c>
      <c r="BD36" s="1">
        <v>9.5500000000000007</v>
      </c>
      <c r="BE36" s="1">
        <v>3</v>
      </c>
      <c r="BF36" s="1" t="s">
        <v>132</v>
      </c>
      <c r="BG36" s="1" t="s">
        <v>132</v>
      </c>
      <c r="BH36" s="1" t="s">
        <v>132</v>
      </c>
      <c r="BI36" s="1" t="s">
        <v>132</v>
      </c>
      <c r="BJ36" s="1" t="s">
        <v>132</v>
      </c>
      <c r="BK36" s="1" t="s">
        <v>132</v>
      </c>
      <c r="BL36" s="1" t="s">
        <v>132</v>
      </c>
      <c r="BM36" s="1" t="s">
        <v>132</v>
      </c>
      <c r="BN36" s="1" t="s">
        <v>132</v>
      </c>
      <c r="BO36" s="1" t="s">
        <v>132</v>
      </c>
      <c r="BP36" s="1" t="s">
        <v>132</v>
      </c>
      <c r="BQ36" s="1" t="s">
        <v>132</v>
      </c>
      <c r="BR36" s="1" t="s">
        <v>132</v>
      </c>
      <c r="BS36" s="1" t="s">
        <v>132</v>
      </c>
      <c r="BT36" s="1" t="s">
        <v>132</v>
      </c>
      <c r="BU36" s="1" t="s">
        <v>132</v>
      </c>
      <c r="BV36" s="1" t="s">
        <v>132</v>
      </c>
      <c r="BW36" s="1" t="s">
        <v>132</v>
      </c>
      <c r="BX36" s="1" t="s">
        <v>132</v>
      </c>
      <c r="BY36" s="1" t="s">
        <v>132</v>
      </c>
      <c r="BZ36" s="1" t="s">
        <v>132</v>
      </c>
      <c r="CA36" s="1" t="s">
        <v>132</v>
      </c>
      <c r="CB36" s="1">
        <v>1</v>
      </c>
      <c r="CC36" s="1">
        <v>9.8971999999999998</v>
      </c>
      <c r="CD36" s="1">
        <v>7.9859999999999998</v>
      </c>
      <c r="CF36" s="1">
        <v>11.025</v>
      </c>
      <c r="CG36" s="1">
        <v>11.988799999999999</v>
      </c>
      <c r="CH36" s="1">
        <v>10.956</v>
      </c>
      <c r="CL36" s="1">
        <v>8.9415999999999993</v>
      </c>
      <c r="CM36" s="1">
        <v>11.323266666666701</v>
      </c>
      <c r="CO36" s="1">
        <v>10.132433333333299</v>
      </c>
      <c r="CP36" s="1">
        <v>26.479199999999999</v>
      </c>
      <c r="CQ36" s="1">
        <v>26.221800000000002</v>
      </c>
      <c r="CS36" s="1">
        <v>34.775500000000001</v>
      </c>
      <c r="CT36" s="1">
        <v>33.901200000000003</v>
      </c>
      <c r="CU36" s="1">
        <v>39.041200000000003</v>
      </c>
      <c r="CY36" s="1">
        <v>26.3505</v>
      </c>
      <c r="CZ36" s="1">
        <v>35.9059666666667</v>
      </c>
      <c r="DB36" s="1">
        <v>31.128233333333299</v>
      </c>
      <c r="DC36" s="1">
        <v>42.432000000000002</v>
      </c>
      <c r="DD36" s="1">
        <v>52.253300000000003</v>
      </c>
      <c r="DF36" s="1">
        <v>87.519599999999997</v>
      </c>
      <c r="DG36" s="1">
        <v>90.72</v>
      </c>
      <c r="DH36" s="1">
        <v>88.146500000000003</v>
      </c>
      <c r="DL36" s="1">
        <v>47.342649999999999</v>
      </c>
      <c r="DM36" s="1">
        <v>88.795366666666695</v>
      </c>
      <c r="DO36" s="1">
        <v>68.069008333333301</v>
      </c>
      <c r="DP36" s="1">
        <v>13</v>
      </c>
      <c r="DQ36" s="1">
        <v>26</v>
      </c>
      <c r="DR36" s="1">
        <v>17</v>
      </c>
      <c r="DS36" s="1" t="s">
        <v>164</v>
      </c>
      <c r="DT36" s="1">
        <v>43.501061</v>
      </c>
      <c r="DU36" s="1">
        <v>-79.844566999999998</v>
      </c>
      <c r="DV36" s="1" t="s">
        <v>143</v>
      </c>
      <c r="DW36" s="1">
        <v>41192.643283539997</v>
      </c>
      <c r="DX36" s="1">
        <v>41.192643283540001</v>
      </c>
      <c r="DY36" s="1" t="s">
        <v>143</v>
      </c>
      <c r="DZ36" s="1">
        <v>-0.23072899999999999</v>
      </c>
      <c r="EA36" s="9">
        <f t="shared" si="1"/>
        <v>26.26946666666667</v>
      </c>
      <c r="EB36" s="10">
        <f t="shared" si="2"/>
        <v>28.820366666666668</v>
      </c>
      <c r="EC36" s="11"/>
      <c r="ED36" s="9">
        <f t="shared" si="4"/>
        <v>44.440033333333332</v>
      </c>
      <c r="EE36" s="10">
        <f t="shared" si="5"/>
        <v>45.536666666666669</v>
      </c>
      <c r="EF36" s="11">
        <f t="shared" si="6"/>
        <v>46.047900000000006</v>
      </c>
      <c r="EG36" s="9"/>
      <c r="EH36" s="10"/>
      <c r="EI36" s="11"/>
      <c r="EJ36" s="12">
        <f t="shared" si="13"/>
        <v>38.222886666666668</v>
      </c>
      <c r="EK36" s="13">
        <f t="shared" si="7"/>
        <v>17.982772614236385</v>
      </c>
      <c r="EL36" s="13">
        <f t="shared" si="8"/>
        <v>323.38011089533012</v>
      </c>
      <c r="EM36" s="24">
        <f t="shared" si="9"/>
        <v>5</v>
      </c>
      <c r="EN36" s="12"/>
      <c r="EP36" s="16">
        <v>15</v>
      </c>
      <c r="EQ36" s="17">
        <v>2</v>
      </c>
      <c r="ER36" s="15">
        <v>1.1481895156347499</v>
      </c>
      <c r="ES36" s="26">
        <v>1.3183391638135618</v>
      </c>
    </row>
    <row r="37" spans="1:149" x14ac:dyDescent="0.3">
      <c r="A37" s="1" t="s">
        <v>167</v>
      </c>
      <c r="B37" s="1">
        <v>19</v>
      </c>
      <c r="C37" s="1">
        <v>14</v>
      </c>
      <c r="D37" s="1">
        <v>29</v>
      </c>
      <c r="E37" s="1">
        <v>4</v>
      </c>
      <c r="F37" s="1">
        <v>1</v>
      </c>
      <c r="G37" s="1">
        <v>2</v>
      </c>
      <c r="H37" s="1" t="s">
        <v>132</v>
      </c>
      <c r="I37" s="8">
        <v>44414</v>
      </c>
      <c r="J37" s="8">
        <v>44417</v>
      </c>
      <c r="K37" s="1" t="s">
        <v>132</v>
      </c>
      <c r="L37" s="1">
        <v>0</v>
      </c>
      <c r="M37" s="1">
        <v>2</v>
      </c>
      <c r="N37" s="1">
        <v>8</v>
      </c>
      <c r="O37" s="1">
        <v>4.3099999999999996</v>
      </c>
      <c r="P37" s="1">
        <v>2.41</v>
      </c>
      <c r="Q37" s="1">
        <v>6.9</v>
      </c>
      <c r="R37" s="1">
        <v>4.2699999999999996</v>
      </c>
      <c r="S37" s="1">
        <v>8.41</v>
      </c>
      <c r="T37" s="1">
        <v>8.74</v>
      </c>
      <c r="U37" s="1">
        <v>3</v>
      </c>
      <c r="V37" s="1" t="s">
        <v>132</v>
      </c>
      <c r="W37" s="1" t="s">
        <v>132</v>
      </c>
      <c r="X37" s="1" t="s">
        <v>132</v>
      </c>
      <c r="Y37" s="1" t="s">
        <v>132</v>
      </c>
      <c r="Z37" s="1" t="s">
        <v>132</v>
      </c>
      <c r="AA37" s="1" t="s">
        <v>132</v>
      </c>
      <c r="AB37" s="1" t="s">
        <v>132</v>
      </c>
      <c r="AC37" s="1" t="s">
        <v>132</v>
      </c>
      <c r="AD37" s="1" t="s">
        <v>132</v>
      </c>
      <c r="AE37" s="1" t="s">
        <v>132</v>
      </c>
      <c r="AF37" s="1" t="s">
        <v>132</v>
      </c>
      <c r="AG37" s="1" t="s">
        <v>132</v>
      </c>
      <c r="AH37" s="1" t="s">
        <v>132</v>
      </c>
      <c r="AI37" s="1" t="s">
        <v>132</v>
      </c>
      <c r="AJ37" s="1">
        <v>11</v>
      </c>
      <c r="AK37" s="1">
        <v>3.93</v>
      </c>
      <c r="AL37" s="1">
        <v>2.04</v>
      </c>
      <c r="AM37" s="1">
        <v>8.0399999999999991</v>
      </c>
      <c r="AN37" s="1">
        <v>3.43</v>
      </c>
      <c r="AO37" s="1">
        <v>8.64</v>
      </c>
      <c r="AP37" s="1">
        <v>8.48</v>
      </c>
      <c r="AQ37" s="1">
        <v>2</v>
      </c>
      <c r="AR37" s="1">
        <v>4.66</v>
      </c>
      <c r="AS37" s="1">
        <v>2.17</v>
      </c>
      <c r="AT37" s="1">
        <v>8.4499999999999993</v>
      </c>
      <c r="AU37" s="1">
        <v>4.05</v>
      </c>
      <c r="AV37" s="1">
        <v>8.73</v>
      </c>
      <c r="AW37" s="1">
        <v>8.75</v>
      </c>
      <c r="AX37" s="1">
        <v>2</v>
      </c>
      <c r="AY37" s="1">
        <v>4.05</v>
      </c>
      <c r="AZ37" s="1">
        <v>1.92</v>
      </c>
      <c r="BA37" s="1">
        <v>7.65</v>
      </c>
      <c r="BB37" s="1">
        <v>3.38</v>
      </c>
      <c r="BC37" s="1" t="s">
        <v>132</v>
      </c>
      <c r="BD37" s="1" t="s">
        <v>132</v>
      </c>
      <c r="BE37" s="1">
        <v>5</v>
      </c>
      <c r="BF37" s="1" t="s">
        <v>132</v>
      </c>
      <c r="BG37" s="1" t="s">
        <v>132</v>
      </c>
      <c r="BH37" s="1" t="s">
        <v>132</v>
      </c>
      <c r="BI37" s="1" t="s">
        <v>132</v>
      </c>
      <c r="BJ37" s="1" t="s">
        <v>132</v>
      </c>
      <c r="BK37" s="1" t="s">
        <v>132</v>
      </c>
      <c r="BL37" s="1" t="s">
        <v>132</v>
      </c>
      <c r="BM37" s="1" t="s">
        <v>132</v>
      </c>
      <c r="BN37" s="1" t="s">
        <v>132</v>
      </c>
      <c r="BO37" s="1" t="s">
        <v>132</v>
      </c>
      <c r="BP37" s="1" t="s">
        <v>132</v>
      </c>
      <c r="BQ37" s="1" t="s">
        <v>132</v>
      </c>
      <c r="BR37" s="1" t="s">
        <v>132</v>
      </c>
      <c r="BS37" s="1" t="s">
        <v>132</v>
      </c>
      <c r="BT37" s="1" t="s">
        <v>132</v>
      </c>
      <c r="BU37" s="1" t="s">
        <v>132</v>
      </c>
      <c r="BV37" s="1" t="s">
        <v>132</v>
      </c>
      <c r="BW37" s="1" t="s">
        <v>132</v>
      </c>
      <c r="BX37" s="1" t="s">
        <v>132</v>
      </c>
      <c r="BY37" s="1" t="s">
        <v>132</v>
      </c>
      <c r="BZ37" s="1" t="s">
        <v>132</v>
      </c>
      <c r="CA37" s="1" t="s">
        <v>132</v>
      </c>
      <c r="CB37" s="1">
        <v>1</v>
      </c>
      <c r="CC37" s="1">
        <v>10.3871</v>
      </c>
      <c r="CF37" s="1">
        <v>8.0172000000000008</v>
      </c>
      <c r="CG37" s="1">
        <v>10.1122</v>
      </c>
      <c r="CH37" s="1">
        <v>7.7759999999999998</v>
      </c>
      <c r="CL37" s="1">
        <v>10.3871</v>
      </c>
      <c r="CM37" s="1">
        <v>8.6351333333333304</v>
      </c>
      <c r="CO37" s="1">
        <v>9.5111166666666698</v>
      </c>
      <c r="CP37" s="1">
        <v>29.463000000000001</v>
      </c>
      <c r="CS37" s="1">
        <v>27.577200000000001</v>
      </c>
      <c r="CT37" s="1">
        <v>34.222499999999997</v>
      </c>
      <c r="CU37" s="1">
        <v>25.856999999999999</v>
      </c>
      <c r="CY37" s="1">
        <v>29.463000000000001</v>
      </c>
      <c r="CZ37" s="1">
        <v>29.218900000000001</v>
      </c>
      <c r="DB37" s="1">
        <v>29.340949999999999</v>
      </c>
      <c r="DC37" s="1">
        <v>73.503399999999999</v>
      </c>
      <c r="DF37" s="1">
        <v>73.267200000000003</v>
      </c>
      <c r="DG37" s="1">
        <v>76.387500000000003</v>
      </c>
      <c r="DL37" s="1">
        <v>73.503399999999999</v>
      </c>
      <c r="DM37" s="1">
        <v>74.827349999999996</v>
      </c>
      <c r="DO37" s="1">
        <v>74.165374999999997</v>
      </c>
      <c r="DP37" s="1">
        <v>2</v>
      </c>
      <c r="DQ37" s="1">
        <v>2</v>
      </c>
      <c r="DR37" s="1">
        <v>18</v>
      </c>
      <c r="DS37" s="1" t="s">
        <v>166</v>
      </c>
      <c r="DT37" s="1">
        <v>43.484110999999999</v>
      </c>
      <c r="DU37" s="1">
        <v>-79.837701999999993</v>
      </c>
      <c r="DV37" s="1" t="s">
        <v>143</v>
      </c>
      <c r="DW37" s="1">
        <v>41532.003506159897</v>
      </c>
      <c r="DX37" s="1">
        <v>41.532003506159903</v>
      </c>
      <c r="DY37" s="1" t="s">
        <v>143</v>
      </c>
      <c r="DZ37" s="1">
        <v>-4.45896E-2</v>
      </c>
      <c r="EA37" s="9">
        <f t="shared" si="1"/>
        <v>37.784500000000001</v>
      </c>
      <c r="EB37" s="10"/>
      <c r="EC37" s="11"/>
      <c r="ED37" s="9">
        <f t="shared" si="4"/>
        <v>36.287200000000006</v>
      </c>
      <c r="EE37" s="10">
        <f t="shared" si="5"/>
        <v>40.240733333333331</v>
      </c>
      <c r="EF37" s="11">
        <f t="shared" si="6"/>
        <v>16.816499999999998</v>
      </c>
      <c r="EG37" s="9"/>
      <c r="EH37" s="10"/>
      <c r="EI37" s="11"/>
      <c r="EJ37" s="12">
        <f t="shared" si="13"/>
        <v>32.78223333333333</v>
      </c>
      <c r="EK37" s="13">
        <f t="shared" si="7"/>
        <v>17.39196344132209</v>
      </c>
      <c r="EL37" s="13">
        <f t="shared" si="8"/>
        <v>302.48039234428416</v>
      </c>
      <c r="EM37" s="24">
        <f t="shared" si="9"/>
        <v>4</v>
      </c>
      <c r="EN37" s="12"/>
      <c r="EP37" s="18">
        <v>3</v>
      </c>
      <c r="EQ37" s="17">
        <v>1</v>
      </c>
      <c r="ER37" s="15" t="e">
        <v>#DIV/0!</v>
      </c>
      <c r="ES37" s="15" t="e">
        <v>#DIV/0!</v>
      </c>
    </row>
    <row r="38" spans="1:149" x14ac:dyDescent="0.3">
      <c r="A38" s="1" t="s">
        <v>167</v>
      </c>
      <c r="B38" s="1">
        <v>19</v>
      </c>
      <c r="C38" s="1">
        <v>6</v>
      </c>
      <c r="D38" s="1">
        <v>19</v>
      </c>
      <c r="E38" s="1">
        <v>1</v>
      </c>
      <c r="F38" s="1">
        <v>5</v>
      </c>
      <c r="G38" s="1">
        <v>2</v>
      </c>
      <c r="H38" s="1" t="s">
        <v>132</v>
      </c>
      <c r="I38" s="8">
        <v>44391</v>
      </c>
      <c r="J38" s="8">
        <v>44396</v>
      </c>
      <c r="K38" s="8">
        <v>44417</v>
      </c>
      <c r="L38" s="1">
        <v>3</v>
      </c>
      <c r="M38" s="1">
        <v>3</v>
      </c>
      <c r="N38" s="1">
        <v>29</v>
      </c>
      <c r="O38" s="1">
        <v>3.35</v>
      </c>
      <c r="P38" s="1">
        <v>2.37</v>
      </c>
      <c r="Q38" s="1">
        <v>8.82</v>
      </c>
      <c r="R38" s="1">
        <v>4.5599999999999996</v>
      </c>
      <c r="S38" s="1">
        <v>8.7100000000000009</v>
      </c>
      <c r="T38" s="1">
        <v>8.7799999999999994</v>
      </c>
      <c r="U38" s="1">
        <v>1</v>
      </c>
      <c r="V38" s="1">
        <v>3.23</v>
      </c>
      <c r="W38" s="1">
        <v>2.14</v>
      </c>
      <c r="X38" s="1">
        <v>8.51</v>
      </c>
      <c r="Y38" s="1">
        <v>4.37</v>
      </c>
      <c r="Z38" s="1">
        <v>8.31</v>
      </c>
      <c r="AA38" s="1">
        <v>8.82</v>
      </c>
      <c r="AB38" s="1">
        <v>1</v>
      </c>
      <c r="AC38" s="1">
        <v>3.28</v>
      </c>
      <c r="AD38" s="1">
        <v>2.09</v>
      </c>
      <c r="AE38" s="1">
        <v>6.88</v>
      </c>
      <c r="AF38" s="1">
        <v>4.07</v>
      </c>
      <c r="AG38" s="1">
        <v>7.35</v>
      </c>
      <c r="AH38" s="1">
        <v>7.48</v>
      </c>
      <c r="AI38" s="1">
        <v>0</v>
      </c>
      <c r="AJ38" s="1">
        <v>21</v>
      </c>
      <c r="AK38" s="1">
        <v>3.67</v>
      </c>
      <c r="AL38" s="1">
        <v>2.65</v>
      </c>
      <c r="AM38" s="1">
        <v>8.23</v>
      </c>
      <c r="AN38" s="1">
        <v>4.34</v>
      </c>
      <c r="AO38" s="1">
        <v>8.2799999999999994</v>
      </c>
      <c r="AP38" s="1">
        <v>8.6</v>
      </c>
      <c r="AQ38" s="1">
        <v>2</v>
      </c>
      <c r="AR38" s="1">
        <v>3.1</v>
      </c>
      <c r="AS38" s="1">
        <v>2.62</v>
      </c>
      <c r="AT38" s="1">
        <v>8.83</v>
      </c>
      <c r="AU38" s="1">
        <v>4.3</v>
      </c>
      <c r="AV38" s="1">
        <v>8.7200000000000006</v>
      </c>
      <c r="AW38" s="1">
        <v>8.83</v>
      </c>
      <c r="AX38" s="1">
        <v>2</v>
      </c>
      <c r="AY38" s="1">
        <v>4.03</v>
      </c>
      <c r="AZ38" s="1">
        <v>2.67</v>
      </c>
      <c r="BA38" s="1">
        <v>7.54</v>
      </c>
      <c r="BB38" s="1">
        <v>4.47</v>
      </c>
      <c r="BC38" s="1">
        <v>7.38</v>
      </c>
      <c r="BD38" s="1">
        <v>6.93</v>
      </c>
      <c r="BE38" s="1">
        <v>1</v>
      </c>
      <c r="BF38" s="1">
        <v>10</v>
      </c>
      <c r="BG38" s="1">
        <v>4.1399999999999997</v>
      </c>
      <c r="BH38" s="1">
        <v>2.4700000000000002</v>
      </c>
      <c r="BI38" s="1">
        <v>8.8800000000000008</v>
      </c>
      <c r="BJ38" s="1">
        <v>4.22</v>
      </c>
      <c r="BK38" s="1">
        <v>8.85</v>
      </c>
      <c r="BL38" s="1">
        <v>8.91</v>
      </c>
      <c r="BM38" s="1">
        <v>5</v>
      </c>
      <c r="BN38" s="1">
        <v>3.63</v>
      </c>
      <c r="BO38" s="1">
        <v>2.4500000000000002</v>
      </c>
      <c r="BP38" s="1">
        <v>6.65</v>
      </c>
      <c r="BQ38" s="1">
        <v>3.53</v>
      </c>
      <c r="BR38" s="1">
        <v>8.5299999999999994</v>
      </c>
      <c r="BS38" s="1">
        <v>8.76</v>
      </c>
      <c r="BT38" s="1">
        <v>2</v>
      </c>
      <c r="BU38" s="1">
        <v>3.4</v>
      </c>
      <c r="BV38" s="1">
        <v>2.25</v>
      </c>
      <c r="BW38" s="1">
        <v>8.07</v>
      </c>
      <c r="BX38" s="1">
        <v>4.1100000000000003</v>
      </c>
      <c r="BY38" s="1">
        <v>8.81</v>
      </c>
      <c r="BZ38" s="1">
        <v>8.59</v>
      </c>
      <c r="CA38" s="1">
        <v>4</v>
      </c>
      <c r="CB38" s="1">
        <v>1</v>
      </c>
      <c r="CC38" s="1">
        <v>7.9394999999999998</v>
      </c>
      <c r="CD38" s="1">
        <v>6.9122000000000003</v>
      </c>
      <c r="CE38" s="1">
        <v>6.8552</v>
      </c>
      <c r="CF38" s="1">
        <v>9.7255000000000003</v>
      </c>
      <c r="CG38" s="1">
        <v>8.1219999999999999</v>
      </c>
      <c r="CH38" s="1">
        <v>10.7601</v>
      </c>
      <c r="CI38" s="1">
        <v>10.2258</v>
      </c>
      <c r="CJ38" s="1">
        <v>8.8934999999999995</v>
      </c>
      <c r="CK38" s="1">
        <v>7.65</v>
      </c>
      <c r="CL38" s="1">
        <v>7.2356333333333298</v>
      </c>
      <c r="CM38" s="1">
        <v>9.5358666666666707</v>
      </c>
      <c r="CN38" s="1">
        <v>8.9230999999999998</v>
      </c>
      <c r="CO38" s="1">
        <v>8.5648666666666706</v>
      </c>
      <c r="CP38" s="1">
        <v>40.219200000000001</v>
      </c>
      <c r="CQ38" s="1">
        <v>37.188699999999997</v>
      </c>
      <c r="CR38" s="1">
        <v>28.0016</v>
      </c>
      <c r="CS38" s="1">
        <v>35.718200000000003</v>
      </c>
      <c r="CT38" s="1">
        <v>37.969000000000001</v>
      </c>
      <c r="CU38" s="1">
        <v>33.703800000000001</v>
      </c>
      <c r="CV38" s="1">
        <v>37.473599999999998</v>
      </c>
      <c r="CW38" s="1">
        <v>23.474499999999999</v>
      </c>
      <c r="CX38" s="1">
        <v>33.167700000000004</v>
      </c>
      <c r="CY38" s="1">
        <v>35.136499999999998</v>
      </c>
      <c r="CZ38" s="1">
        <v>35.796999999999997</v>
      </c>
      <c r="DA38" s="1">
        <v>31.371933333333299</v>
      </c>
      <c r="DB38" s="1">
        <v>34.101811111111097</v>
      </c>
      <c r="DC38" s="1">
        <v>76.473799999999997</v>
      </c>
      <c r="DD38" s="1">
        <v>73.294200000000004</v>
      </c>
      <c r="DE38" s="1">
        <v>54.978000000000002</v>
      </c>
      <c r="DF38" s="1">
        <v>71.207999999999998</v>
      </c>
      <c r="DG38" s="1">
        <v>76.997600000000006</v>
      </c>
      <c r="DH38" s="1">
        <v>51.1434</v>
      </c>
      <c r="DI38" s="1">
        <v>78.853499999999997</v>
      </c>
      <c r="DJ38" s="1">
        <v>74.722800000000007</v>
      </c>
      <c r="DK38" s="1">
        <v>75.677899999999994</v>
      </c>
      <c r="DL38" s="1">
        <v>68.248666666666693</v>
      </c>
      <c r="DM38" s="1">
        <v>66.449666666666701</v>
      </c>
      <c r="DN38" s="1">
        <v>76.418066666666704</v>
      </c>
      <c r="DO38" s="1">
        <v>70.372133333333295</v>
      </c>
      <c r="DP38" s="1">
        <v>15.5</v>
      </c>
      <c r="DQ38" s="1">
        <v>31</v>
      </c>
      <c r="DR38" s="1">
        <v>18</v>
      </c>
      <c r="DS38" s="1" t="s">
        <v>166</v>
      </c>
      <c r="DT38" s="1">
        <v>43.484110999999999</v>
      </c>
      <c r="DU38" s="1">
        <v>-79.837701999999993</v>
      </c>
      <c r="DV38" s="1" t="s">
        <v>143</v>
      </c>
      <c r="DW38" s="1">
        <v>41532.003506159897</v>
      </c>
      <c r="DX38" s="1">
        <v>41.532003506159903</v>
      </c>
      <c r="DY38" s="1" t="s">
        <v>143</v>
      </c>
      <c r="DZ38" s="1">
        <v>-4.45896E-2</v>
      </c>
      <c r="EA38" s="9">
        <f t="shared" si="1"/>
        <v>41.544166666666662</v>
      </c>
      <c r="EB38" s="10">
        <f t="shared" si="2"/>
        <v>39.131700000000002</v>
      </c>
      <c r="EC38" s="11">
        <f t="shared" si="3"/>
        <v>29.944933333333335</v>
      </c>
      <c r="ED38" s="9">
        <f t="shared" si="4"/>
        <v>38.883900000000004</v>
      </c>
      <c r="EE38" s="10">
        <f t="shared" si="5"/>
        <v>41.02953333333334</v>
      </c>
      <c r="EF38" s="11">
        <f t="shared" si="6"/>
        <v>31.869100000000003</v>
      </c>
      <c r="EG38" s="9">
        <f t="shared" si="10"/>
        <v>42.1843</v>
      </c>
      <c r="EH38" s="10">
        <f t="shared" si="11"/>
        <v>35.696933333333334</v>
      </c>
      <c r="EI38" s="11">
        <f t="shared" si="12"/>
        <v>38.831866666666663</v>
      </c>
      <c r="EJ38" s="12">
        <f t="shared" si="13"/>
        <v>37.679603703703705</v>
      </c>
      <c r="EK38" s="13">
        <f t="shared" si="7"/>
        <v>12.603602362019432</v>
      </c>
      <c r="EL38" s="13">
        <f t="shared" si="8"/>
        <v>158.85079249990181</v>
      </c>
      <c r="EM38" s="24">
        <f t="shared" si="9"/>
        <v>9</v>
      </c>
      <c r="EN38" s="12"/>
      <c r="EP38" s="18">
        <v>5</v>
      </c>
      <c r="EQ38" s="17">
        <v>1</v>
      </c>
      <c r="ER38" s="15" t="e">
        <v>#DIV/0!</v>
      </c>
      <c r="ES38" s="15" t="e">
        <v>#DIV/0!</v>
      </c>
    </row>
    <row r="39" spans="1:149" x14ac:dyDescent="0.3">
      <c r="A39" s="1" t="s">
        <v>167</v>
      </c>
      <c r="B39" s="1">
        <v>19</v>
      </c>
      <c r="C39" s="1">
        <v>7</v>
      </c>
      <c r="D39" s="1">
        <v>39</v>
      </c>
      <c r="E39" s="1">
        <v>2</v>
      </c>
      <c r="F39" s="1">
        <v>5</v>
      </c>
      <c r="G39" s="1">
        <v>3</v>
      </c>
      <c r="H39" s="1" t="s">
        <v>168</v>
      </c>
      <c r="I39" s="8">
        <v>44407</v>
      </c>
      <c r="J39" s="8">
        <v>44407</v>
      </c>
      <c r="K39" s="8">
        <v>44430</v>
      </c>
      <c r="L39" s="1">
        <v>1</v>
      </c>
      <c r="M39" s="1">
        <v>2</v>
      </c>
      <c r="N39" s="1">
        <v>19</v>
      </c>
      <c r="O39" s="1">
        <v>4.9000000000000004</v>
      </c>
      <c r="P39" s="1">
        <v>2.46</v>
      </c>
      <c r="Q39" s="1">
        <v>7.83</v>
      </c>
      <c r="R39" s="1">
        <v>4.21</v>
      </c>
      <c r="S39" s="1">
        <v>9.08</v>
      </c>
      <c r="T39" s="1">
        <v>9.0399999999999991</v>
      </c>
      <c r="U39" s="1">
        <v>2</v>
      </c>
      <c r="V39" s="1">
        <v>4.66</v>
      </c>
      <c r="W39" s="1">
        <v>2.71</v>
      </c>
      <c r="X39" s="1">
        <v>8.11</v>
      </c>
      <c r="Y39" s="1">
        <v>4.5999999999999996</v>
      </c>
      <c r="Z39" s="1">
        <v>9.06</v>
      </c>
      <c r="AA39" s="1">
        <v>9.2100000000000009</v>
      </c>
      <c r="AB39" s="1">
        <v>5</v>
      </c>
      <c r="AC39" s="1">
        <v>5.01</v>
      </c>
      <c r="AD39" s="1">
        <v>2.52</v>
      </c>
      <c r="AE39" s="1">
        <v>8.42</v>
      </c>
      <c r="AF39" s="1">
        <v>4.9400000000000004</v>
      </c>
      <c r="AG39" s="1">
        <v>9.33</v>
      </c>
      <c r="AH39" s="1">
        <v>9.5299999999999994</v>
      </c>
      <c r="AI39" s="1">
        <v>4</v>
      </c>
      <c r="AJ39" s="1">
        <v>9</v>
      </c>
      <c r="AK39" s="1" t="s">
        <v>132</v>
      </c>
      <c r="AL39" s="1" t="s">
        <v>132</v>
      </c>
      <c r="AM39" s="1" t="s">
        <v>132</v>
      </c>
      <c r="AN39" s="1" t="s">
        <v>132</v>
      </c>
      <c r="AO39" s="1" t="s">
        <v>132</v>
      </c>
      <c r="AP39" s="1" t="s">
        <v>132</v>
      </c>
      <c r="AQ39" s="1" t="s">
        <v>132</v>
      </c>
      <c r="AR39" s="1" t="s">
        <v>132</v>
      </c>
      <c r="AS39" s="1" t="s">
        <v>132</v>
      </c>
      <c r="AT39" s="1" t="s">
        <v>132</v>
      </c>
      <c r="AU39" s="1" t="s">
        <v>132</v>
      </c>
      <c r="AV39" s="1" t="s">
        <v>132</v>
      </c>
      <c r="AW39" s="1" t="s">
        <v>132</v>
      </c>
      <c r="AX39" s="1" t="s">
        <v>132</v>
      </c>
      <c r="AY39" s="1" t="s">
        <v>132</v>
      </c>
      <c r="AZ39" s="1" t="s">
        <v>132</v>
      </c>
      <c r="BA39" s="1" t="s">
        <v>132</v>
      </c>
      <c r="BB39" s="1" t="s">
        <v>132</v>
      </c>
      <c r="BC39" s="1" t="s">
        <v>132</v>
      </c>
      <c r="BD39" s="1" t="s">
        <v>132</v>
      </c>
      <c r="BE39" s="1" t="s">
        <v>132</v>
      </c>
      <c r="BF39" s="1" t="s">
        <v>132</v>
      </c>
      <c r="BG39" s="1" t="s">
        <v>132</v>
      </c>
      <c r="BH39" s="1" t="s">
        <v>132</v>
      </c>
      <c r="BI39" s="1" t="s">
        <v>132</v>
      </c>
      <c r="BJ39" s="1" t="s">
        <v>132</v>
      </c>
      <c r="BK39" s="1" t="s">
        <v>132</v>
      </c>
      <c r="BL39" s="1" t="s">
        <v>132</v>
      </c>
      <c r="BM39" s="1" t="s">
        <v>132</v>
      </c>
      <c r="BN39" s="1" t="s">
        <v>132</v>
      </c>
      <c r="BO39" s="1" t="s">
        <v>132</v>
      </c>
      <c r="BP39" s="1" t="s">
        <v>132</v>
      </c>
      <c r="BQ39" s="1" t="s">
        <v>132</v>
      </c>
      <c r="BR39" s="1" t="s">
        <v>132</v>
      </c>
      <c r="BS39" s="1" t="s">
        <v>132</v>
      </c>
      <c r="BT39" s="1" t="s">
        <v>132</v>
      </c>
      <c r="BU39" s="1" t="s">
        <v>132</v>
      </c>
      <c r="BV39" s="1" t="s">
        <v>132</v>
      </c>
      <c r="BW39" s="1" t="s">
        <v>132</v>
      </c>
      <c r="BX39" s="1" t="s">
        <v>132</v>
      </c>
      <c r="BY39" s="1" t="s">
        <v>132</v>
      </c>
      <c r="BZ39" s="1" t="s">
        <v>132</v>
      </c>
      <c r="CA39" s="1" t="s">
        <v>132</v>
      </c>
      <c r="CB39" s="1">
        <v>1</v>
      </c>
      <c r="CC39" s="1">
        <v>12.054</v>
      </c>
      <c r="CD39" s="1">
        <v>12.6286</v>
      </c>
      <c r="CE39" s="1">
        <v>12.6252</v>
      </c>
      <c r="CL39" s="1">
        <v>12.435933333333301</v>
      </c>
      <c r="CO39" s="1">
        <v>12.435933333333301</v>
      </c>
      <c r="CP39" s="1">
        <v>32.964300000000001</v>
      </c>
      <c r="CQ39" s="1">
        <v>37.305999999999997</v>
      </c>
      <c r="CR39" s="1">
        <v>41.594799999999999</v>
      </c>
      <c r="CY39" s="1">
        <v>37.288366666666697</v>
      </c>
      <c r="DB39" s="1">
        <v>37.288366666666697</v>
      </c>
      <c r="DC39" s="1">
        <v>82.083200000000005</v>
      </c>
      <c r="DD39" s="1">
        <v>83.442599999999999</v>
      </c>
      <c r="DE39" s="1">
        <v>88.914900000000003</v>
      </c>
      <c r="DL39" s="1">
        <v>84.813566666666702</v>
      </c>
      <c r="DO39" s="1">
        <v>84.813566666666702</v>
      </c>
      <c r="DP39" s="1">
        <v>14</v>
      </c>
      <c r="DQ39" s="1">
        <v>28</v>
      </c>
      <c r="DR39" s="1">
        <v>19</v>
      </c>
      <c r="DS39" s="1" t="s">
        <v>169</v>
      </c>
      <c r="DT39" s="1">
        <v>43.414009999999998</v>
      </c>
      <c r="DU39" s="1">
        <v>-79.953028000000003</v>
      </c>
      <c r="DV39" s="1" t="s">
        <v>143</v>
      </c>
      <c r="DW39" s="1">
        <v>53473.189136125096</v>
      </c>
      <c r="DX39" s="1">
        <v>53.4731891361251</v>
      </c>
      <c r="DY39" s="1" t="s">
        <v>143</v>
      </c>
      <c r="DZ39" s="1">
        <v>-3.4489700000000001</v>
      </c>
      <c r="EA39" s="9">
        <f t="shared" si="1"/>
        <v>42.36716666666667</v>
      </c>
      <c r="EB39" s="10">
        <f t="shared" si="2"/>
        <v>44.459066666666665</v>
      </c>
      <c r="EC39" s="11">
        <f t="shared" si="3"/>
        <v>47.711633333333339</v>
      </c>
      <c r="ED39" s="9"/>
      <c r="EE39" s="10"/>
      <c r="EF39" s="11"/>
      <c r="EG39" s="9"/>
      <c r="EH39" s="10"/>
      <c r="EI39" s="11"/>
      <c r="EJ39" s="12">
        <f t="shared" si="13"/>
        <v>44.845955555555555</v>
      </c>
      <c r="EK39" s="13">
        <f t="shared" si="7"/>
        <v>24.247378293378194</v>
      </c>
      <c r="EL39" s="13">
        <f t="shared" si="8"/>
        <v>587.93535410218794</v>
      </c>
      <c r="EM39" s="24">
        <f t="shared" si="9"/>
        <v>3</v>
      </c>
      <c r="EN39" s="12"/>
      <c r="EP39" s="16">
        <v>16</v>
      </c>
      <c r="EQ39" s="17">
        <v>1</v>
      </c>
      <c r="ER39" s="15" t="e">
        <v>#DIV/0!</v>
      </c>
      <c r="ES39" s="26" t="e">
        <v>#DIV/0!</v>
      </c>
    </row>
    <row r="40" spans="1:149" x14ac:dyDescent="0.3">
      <c r="A40" s="1" t="s">
        <v>170</v>
      </c>
      <c r="B40" s="1">
        <v>20</v>
      </c>
      <c r="C40" s="1">
        <v>15</v>
      </c>
      <c r="D40" s="1">
        <v>43</v>
      </c>
      <c r="E40" s="1">
        <v>4</v>
      </c>
      <c r="F40" s="1">
        <v>5</v>
      </c>
      <c r="G40" s="1">
        <v>2</v>
      </c>
      <c r="H40" s="1" t="s">
        <v>132</v>
      </c>
      <c r="I40" s="8">
        <v>44386</v>
      </c>
      <c r="J40" s="8">
        <v>44393</v>
      </c>
      <c r="K40" s="1" t="s">
        <v>132</v>
      </c>
      <c r="L40" s="1">
        <v>0</v>
      </c>
      <c r="M40" s="1">
        <v>3</v>
      </c>
      <c r="N40" s="1">
        <v>10</v>
      </c>
      <c r="O40" s="1">
        <v>4.32</v>
      </c>
      <c r="P40" s="1">
        <v>2.35</v>
      </c>
      <c r="Q40" s="1">
        <v>7.97</v>
      </c>
      <c r="R40" s="1">
        <v>3.6</v>
      </c>
      <c r="S40" s="1">
        <v>7.66</v>
      </c>
      <c r="T40" s="1">
        <v>7.74</v>
      </c>
      <c r="U40" s="1">
        <v>1</v>
      </c>
      <c r="V40" s="1">
        <v>3.72</v>
      </c>
      <c r="W40" s="1">
        <v>2.3199999999999998</v>
      </c>
      <c r="X40" s="1">
        <v>7.82</v>
      </c>
      <c r="Y40" s="1">
        <v>3.88</v>
      </c>
      <c r="Z40" s="1">
        <v>7.66</v>
      </c>
      <c r="AA40" s="1">
        <v>7.2</v>
      </c>
      <c r="AB40" s="1">
        <v>2</v>
      </c>
      <c r="AC40" s="1">
        <v>3.42</v>
      </c>
      <c r="AD40" s="1">
        <v>2.25</v>
      </c>
      <c r="AE40" s="1">
        <v>7.05</v>
      </c>
      <c r="AF40" s="1">
        <v>3.57</v>
      </c>
      <c r="AG40" s="1">
        <v>6.93</v>
      </c>
      <c r="AH40" s="1">
        <v>7.17</v>
      </c>
      <c r="AI40" s="1">
        <v>0</v>
      </c>
      <c r="AJ40" s="1">
        <v>13</v>
      </c>
      <c r="AK40" s="1">
        <v>4.13</v>
      </c>
      <c r="AL40" s="1">
        <v>2.19</v>
      </c>
      <c r="AM40" s="1">
        <v>6.79</v>
      </c>
      <c r="AN40" s="1">
        <v>3.59</v>
      </c>
      <c r="AO40" s="1">
        <v>7.69</v>
      </c>
      <c r="AP40" s="1">
        <v>7.89</v>
      </c>
      <c r="AQ40" s="1">
        <v>2</v>
      </c>
      <c r="AR40" s="1">
        <v>4.1100000000000003</v>
      </c>
      <c r="AS40" s="1">
        <v>2.31</v>
      </c>
      <c r="AT40" s="1">
        <v>7.14</v>
      </c>
      <c r="AU40" s="1">
        <v>3.66</v>
      </c>
      <c r="AV40" s="1">
        <v>7.88</v>
      </c>
      <c r="AW40" s="1">
        <v>7.97</v>
      </c>
      <c r="AX40" s="1">
        <v>1</v>
      </c>
      <c r="AY40" s="1">
        <v>3.96</v>
      </c>
      <c r="AZ40" s="1">
        <v>2.29</v>
      </c>
      <c r="BA40" s="1">
        <v>6.35</v>
      </c>
      <c r="BB40" s="1">
        <v>3.46</v>
      </c>
      <c r="BC40" s="1">
        <v>7.54</v>
      </c>
      <c r="BD40" s="1">
        <v>8.0299999999999994</v>
      </c>
      <c r="BE40" s="1">
        <v>2</v>
      </c>
      <c r="BF40" s="1">
        <v>2</v>
      </c>
      <c r="BG40" s="1" t="s">
        <v>132</v>
      </c>
      <c r="BH40" s="1" t="s">
        <v>132</v>
      </c>
      <c r="BI40" s="1" t="s">
        <v>132</v>
      </c>
      <c r="BJ40" s="1" t="s">
        <v>132</v>
      </c>
      <c r="BK40" s="1" t="s">
        <v>132</v>
      </c>
      <c r="BL40" s="1" t="s">
        <v>132</v>
      </c>
      <c r="BM40" s="1" t="s">
        <v>132</v>
      </c>
      <c r="BN40" s="1" t="s">
        <v>132</v>
      </c>
      <c r="BO40" s="1" t="s">
        <v>132</v>
      </c>
      <c r="BP40" s="1" t="s">
        <v>132</v>
      </c>
      <c r="BQ40" s="1" t="s">
        <v>132</v>
      </c>
      <c r="BR40" s="1" t="s">
        <v>132</v>
      </c>
      <c r="BS40" s="1" t="s">
        <v>132</v>
      </c>
      <c r="BT40" s="1" t="s">
        <v>132</v>
      </c>
      <c r="BU40" s="1" t="s">
        <v>132</v>
      </c>
      <c r="BV40" s="1" t="s">
        <v>132</v>
      </c>
      <c r="BW40" s="1" t="s">
        <v>132</v>
      </c>
      <c r="BX40" s="1" t="s">
        <v>132</v>
      </c>
      <c r="BY40" s="1" t="s">
        <v>132</v>
      </c>
      <c r="BZ40" s="1" t="s">
        <v>132</v>
      </c>
      <c r="CA40" s="1" t="s">
        <v>132</v>
      </c>
      <c r="CB40" s="1">
        <v>1</v>
      </c>
      <c r="CC40" s="1">
        <v>10.151999999999999</v>
      </c>
      <c r="CD40" s="1">
        <v>8.6303999999999998</v>
      </c>
      <c r="CE40" s="1">
        <v>7.6950000000000003</v>
      </c>
      <c r="CF40" s="1">
        <v>9.0447000000000006</v>
      </c>
      <c r="CG40" s="1">
        <v>9.4940999999999995</v>
      </c>
      <c r="CH40" s="1">
        <v>9.0684000000000005</v>
      </c>
      <c r="CL40" s="1">
        <v>8.8257999999999992</v>
      </c>
      <c r="CM40" s="1">
        <v>9.2024000000000008</v>
      </c>
      <c r="CO40" s="1">
        <v>9.0140999999999991</v>
      </c>
      <c r="CP40" s="1">
        <v>28.692</v>
      </c>
      <c r="CQ40" s="1">
        <v>30.3416</v>
      </c>
      <c r="CR40" s="1">
        <v>25.168500000000002</v>
      </c>
      <c r="CS40" s="1">
        <v>24.376100000000001</v>
      </c>
      <c r="CT40" s="1">
        <v>26.132400000000001</v>
      </c>
      <c r="CU40" s="1">
        <v>21.971</v>
      </c>
      <c r="CY40" s="1">
        <v>28.0673666666667</v>
      </c>
      <c r="CZ40" s="1">
        <v>24.1598333333333</v>
      </c>
      <c r="DB40" s="1">
        <v>26.113600000000002</v>
      </c>
      <c r="DC40" s="1">
        <v>59.288400000000003</v>
      </c>
      <c r="DD40" s="1">
        <v>55.152000000000001</v>
      </c>
      <c r="DE40" s="1">
        <v>49.688099999999999</v>
      </c>
      <c r="DF40" s="1">
        <v>60.674100000000003</v>
      </c>
      <c r="DG40" s="1">
        <v>62.803600000000003</v>
      </c>
      <c r="DH40" s="1">
        <v>60.546199999999999</v>
      </c>
      <c r="DL40" s="1">
        <v>54.709499999999998</v>
      </c>
      <c r="DM40" s="1">
        <v>61.341299999999997</v>
      </c>
      <c r="DO40" s="1">
        <v>58.025399999999998</v>
      </c>
      <c r="DP40" s="1">
        <v>20</v>
      </c>
      <c r="DQ40" s="1">
        <v>60</v>
      </c>
      <c r="DR40" s="1">
        <v>19</v>
      </c>
      <c r="DS40" s="1" t="s">
        <v>169</v>
      </c>
      <c r="DT40" s="1">
        <v>43.414009999999998</v>
      </c>
      <c r="DU40" s="1">
        <v>-79.953028000000003</v>
      </c>
      <c r="DV40" s="1" t="s">
        <v>143</v>
      </c>
      <c r="DW40" s="1">
        <v>53473.189136125096</v>
      </c>
      <c r="DX40" s="1">
        <v>53.4731891361251</v>
      </c>
      <c r="DY40" s="1" t="s">
        <v>143</v>
      </c>
      <c r="DZ40" s="1">
        <v>-3.4489700000000001</v>
      </c>
      <c r="EA40" s="9">
        <f t="shared" si="1"/>
        <v>32.710799999999999</v>
      </c>
      <c r="EB40" s="10">
        <f t="shared" si="2"/>
        <v>31.374666666666666</v>
      </c>
      <c r="EC40" s="11">
        <f t="shared" si="3"/>
        <v>27.517200000000003</v>
      </c>
      <c r="ED40" s="9">
        <f t="shared" si="4"/>
        <v>31.364966666666664</v>
      </c>
      <c r="EE40" s="10">
        <f t="shared" si="5"/>
        <v>32.810033333333337</v>
      </c>
      <c r="EF40" s="11">
        <f t="shared" si="6"/>
        <v>30.528533333333332</v>
      </c>
      <c r="EG40" s="9"/>
      <c r="EH40" s="10"/>
      <c r="EI40" s="11"/>
      <c r="EJ40" s="12">
        <f t="shared" si="13"/>
        <v>31.051033333333336</v>
      </c>
      <c r="EK40" s="13">
        <f t="shared" si="7"/>
        <v>13.159455828382692</v>
      </c>
      <c r="EL40" s="13">
        <f t="shared" si="8"/>
        <v>173.17127769915518</v>
      </c>
      <c r="EM40" s="24">
        <f t="shared" si="9"/>
        <v>6</v>
      </c>
      <c r="EN40" s="12"/>
      <c r="EP40" s="18">
        <v>3</v>
      </c>
      <c r="EQ40" s="17">
        <v>1</v>
      </c>
      <c r="ER40" s="15" t="e">
        <v>#DIV/0!</v>
      </c>
      <c r="ES40" s="15" t="e">
        <v>#DIV/0!</v>
      </c>
    </row>
    <row r="41" spans="1:149" x14ac:dyDescent="0.3">
      <c r="A41" s="1" t="s">
        <v>172</v>
      </c>
      <c r="B41" s="1">
        <v>21</v>
      </c>
      <c r="C41" s="1">
        <v>8</v>
      </c>
      <c r="D41" s="1">
        <v>33</v>
      </c>
      <c r="E41" s="1">
        <v>2</v>
      </c>
      <c r="F41" s="1">
        <v>1</v>
      </c>
      <c r="G41" s="1">
        <v>2</v>
      </c>
      <c r="H41" s="1" t="s">
        <v>132</v>
      </c>
      <c r="I41" s="8">
        <v>44390</v>
      </c>
      <c r="J41" s="8">
        <v>44403</v>
      </c>
      <c r="K41" s="8">
        <v>44417</v>
      </c>
      <c r="L41" s="1">
        <v>2</v>
      </c>
      <c r="M41" s="1">
        <v>2</v>
      </c>
      <c r="N41" s="1">
        <v>20</v>
      </c>
      <c r="O41" s="1">
        <v>3.9</v>
      </c>
      <c r="P41" s="1">
        <v>2.44</v>
      </c>
      <c r="Q41" s="1">
        <v>6.28</v>
      </c>
      <c r="R41" s="1">
        <v>3.61</v>
      </c>
      <c r="S41" s="1">
        <v>7.13</v>
      </c>
      <c r="T41" s="1">
        <v>7.14</v>
      </c>
      <c r="U41" s="1">
        <v>1</v>
      </c>
      <c r="V41" s="1">
        <v>3.99</v>
      </c>
      <c r="W41" s="1">
        <v>2.39</v>
      </c>
      <c r="X41" s="1">
        <v>6.18</v>
      </c>
      <c r="Y41" s="1">
        <v>3.35</v>
      </c>
      <c r="Z41" s="1">
        <v>7.02</v>
      </c>
      <c r="AA41" s="1">
        <v>6.98</v>
      </c>
      <c r="AB41" s="1">
        <v>1</v>
      </c>
      <c r="AC41" s="1">
        <v>4.09</v>
      </c>
      <c r="AD41" s="1">
        <v>2.39</v>
      </c>
      <c r="AE41" s="1">
        <v>6.47</v>
      </c>
      <c r="AF41" s="1">
        <v>3.75</v>
      </c>
      <c r="AG41" s="1">
        <v>7.43</v>
      </c>
      <c r="AH41" s="1">
        <v>7.43</v>
      </c>
      <c r="AI41" s="1">
        <v>2</v>
      </c>
      <c r="AJ41" s="1">
        <v>25</v>
      </c>
      <c r="AK41" s="1">
        <v>4.7</v>
      </c>
      <c r="AL41" s="1">
        <v>2.4300000000000002</v>
      </c>
      <c r="AM41" s="1">
        <v>7.23</v>
      </c>
      <c r="AN41" s="1">
        <v>3.72</v>
      </c>
      <c r="AO41" s="1">
        <v>7.35</v>
      </c>
      <c r="AP41" s="1">
        <v>7.58</v>
      </c>
      <c r="AQ41" s="1">
        <v>3</v>
      </c>
      <c r="AR41" s="1">
        <v>4.28</v>
      </c>
      <c r="AS41" s="1">
        <v>2.54</v>
      </c>
      <c r="AT41" s="1">
        <v>7.53</v>
      </c>
      <c r="AU41" s="1">
        <v>3.61</v>
      </c>
      <c r="AV41" s="1">
        <v>7.35</v>
      </c>
      <c r="AW41" s="1">
        <v>7.53</v>
      </c>
      <c r="AX41" s="1">
        <v>3</v>
      </c>
      <c r="AY41" s="1">
        <v>4.34</v>
      </c>
      <c r="AZ41" s="1">
        <v>2.74</v>
      </c>
      <c r="BA41" s="1">
        <v>7.06</v>
      </c>
      <c r="BB41" s="1">
        <v>3.64</v>
      </c>
      <c r="BC41" s="1">
        <v>7.91</v>
      </c>
      <c r="BD41" s="1">
        <v>7.46</v>
      </c>
      <c r="BE41" s="1">
        <v>0</v>
      </c>
      <c r="BF41" s="1" t="s">
        <v>132</v>
      </c>
      <c r="BG41" s="1" t="s">
        <v>132</v>
      </c>
      <c r="BH41" s="1" t="s">
        <v>132</v>
      </c>
      <c r="BI41" s="1" t="s">
        <v>132</v>
      </c>
      <c r="BJ41" s="1" t="s">
        <v>132</v>
      </c>
      <c r="BK41" s="1" t="s">
        <v>132</v>
      </c>
      <c r="BL41" s="1" t="s">
        <v>132</v>
      </c>
      <c r="BM41" s="1" t="s">
        <v>132</v>
      </c>
      <c r="BN41" s="1" t="s">
        <v>132</v>
      </c>
      <c r="BO41" s="1" t="s">
        <v>132</v>
      </c>
      <c r="BP41" s="1" t="s">
        <v>132</v>
      </c>
      <c r="BQ41" s="1" t="s">
        <v>132</v>
      </c>
      <c r="BR41" s="1" t="s">
        <v>132</v>
      </c>
      <c r="BS41" s="1" t="s">
        <v>132</v>
      </c>
      <c r="BT41" s="1" t="s">
        <v>132</v>
      </c>
      <c r="BU41" s="1" t="s">
        <v>132</v>
      </c>
      <c r="BV41" s="1" t="s">
        <v>132</v>
      </c>
      <c r="BW41" s="1" t="s">
        <v>132</v>
      </c>
      <c r="BX41" s="1" t="s">
        <v>132</v>
      </c>
      <c r="BY41" s="1" t="s">
        <v>132</v>
      </c>
      <c r="BZ41" s="1" t="s">
        <v>132</v>
      </c>
      <c r="CA41" s="1" t="s">
        <v>132</v>
      </c>
      <c r="CB41" s="1">
        <v>1</v>
      </c>
      <c r="CC41" s="1">
        <v>9.516</v>
      </c>
      <c r="CD41" s="1">
        <v>9.5360999999999994</v>
      </c>
      <c r="CE41" s="1">
        <v>9.7751000000000001</v>
      </c>
      <c r="CF41" s="1">
        <v>11.420999999999999</v>
      </c>
      <c r="CG41" s="1">
        <v>10.8712</v>
      </c>
      <c r="CH41" s="1">
        <v>11.8916</v>
      </c>
      <c r="CL41" s="1">
        <v>9.6090666666666706</v>
      </c>
      <c r="CM41" s="1">
        <v>11.394600000000001</v>
      </c>
      <c r="CO41" s="1">
        <v>10.5018333333333</v>
      </c>
      <c r="CP41" s="1">
        <v>22.6708</v>
      </c>
      <c r="CQ41" s="1">
        <v>20.702999999999999</v>
      </c>
      <c r="CR41" s="1">
        <v>24.262499999999999</v>
      </c>
      <c r="CS41" s="1">
        <v>26.895600000000002</v>
      </c>
      <c r="CT41" s="1">
        <v>27.183299999999999</v>
      </c>
      <c r="CU41" s="1">
        <v>25.698399999999999</v>
      </c>
      <c r="CY41" s="1">
        <v>22.5454333333333</v>
      </c>
      <c r="CZ41" s="1">
        <v>26.5924333333333</v>
      </c>
      <c r="DB41" s="1">
        <v>24.568933333333302</v>
      </c>
      <c r="DC41" s="1">
        <v>50.908200000000001</v>
      </c>
      <c r="DD41" s="1">
        <v>48.999600000000001</v>
      </c>
      <c r="DE41" s="1">
        <v>55.204900000000002</v>
      </c>
      <c r="DF41" s="1">
        <v>55.713000000000001</v>
      </c>
      <c r="DG41" s="1">
        <v>55.345500000000001</v>
      </c>
      <c r="DH41" s="1">
        <v>59.008600000000001</v>
      </c>
      <c r="DL41" s="1">
        <v>51.704233333333299</v>
      </c>
      <c r="DM41" s="1">
        <v>56.689033333333299</v>
      </c>
      <c r="DO41" s="1">
        <v>54.196633333333303</v>
      </c>
      <c r="DP41" s="1">
        <v>9.5</v>
      </c>
      <c r="DQ41" s="1">
        <v>19</v>
      </c>
      <c r="DR41" s="1">
        <v>19</v>
      </c>
      <c r="DS41" s="1" t="s">
        <v>169</v>
      </c>
      <c r="DT41" s="1">
        <v>43.414009999999998</v>
      </c>
      <c r="DU41" s="1">
        <v>-79.953028000000003</v>
      </c>
      <c r="DV41" s="1" t="s">
        <v>143</v>
      </c>
      <c r="DW41" s="1">
        <v>53473.189136125096</v>
      </c>
      <c r="DX41" s="1">
        <v>53.4731891361251</v>
      </c>
      <c r="DY41" s="1" t="s">
        <v>143</v>
      </c>
      <c r="DZ41" s="1">
        <v>-3.4489700000000001</v>
      </c>
      <c r="EA41" s="9">
        <f t="shared" si="1"/>
        <v>27.698333333333334</v>
      </c>
      <c r="EB41" s="10">
        <f t="shared" si="2"/>
        <v>26.412899999999997</v>
      </c>
      <c r="EC41" s="11">
        <f t="shared" si="3"/>
        <v>29.747500000000002</v>
      </c>
      <c r="ED41" s="9">
        <f t="shared" si="4"/>
        <v>31.3432</v>
      </c>
      <c r="EE41" s="10">
        <f t="shared" si="5"/>
        <v>31.133333333333336</v>
      </c>
      <c r="EF41" s="11">
        <f t="shared" si="6"/>
        <v>32.199533333333335</v>
      </c>
      <c r="EG41" s="9"/>
      <c r="EH41" s="10"/>
      <c r="EI41" s="11"/>
      <c r="EJ41" s="12">
        <f t="shared" si="13"/>
        <v>29.755799999999997</v>
      </c>
      <c r="EK41" s="13">
        <f t="shared" si="7"/>
        <v>12.720365110953775</v>
      </c>
      <c r="EL41" s="13">
        <f t="shared" si="8"/>
        <v>161.80768855597003</v>
      </c>
      <c r="EM41" s="24">
        <f t="shared" si="9"/>
        <v>6</v>
      </c>
      <c r="EN41" s="12"/>
      <c r="EP41" s="16">
        <v>17</v>
      </c>
      <c r="EQ41" s="17">
        <v>1</v>
      </c>
      <c r="ER41" s="15" t="e">
        <v>#DIV/0!</v>
      </c>
      <c r="ES41" s="26" t="e">
        <v>#DIV/0!</v>
      </c>
    </row>
    <row r="42" spans="1:149" x14ac:dyDescent="0.3">
      <c r="A42" s="1" t="s">
        <v>172</v>
      </c>
      <c r="B42" s="1">
        <v>21</v>
      </c>
      <c r="C42" s="1">
        <v>14</v>
      </c>
      <c r="D42" s="1">
        <v>7</v>
      </c>
      <c r="E42" s="1">
        <v>3</v>
      </c>
      <c r="F42" s="1">
        <v>1</v>
      </c>
      <c r="G42" s="1">
        <v>4</v>
      </c>
      <c r="H42" s="1" t="s">
        <v>132</v>
      </c>
      <c r="I42" s="8">
        <v>44389</v>
      </c>
      <c r="J42" s="8">
        <v>44414</v>
      </c>
      <c r="K42" s="8">
        <v>44417</v>
      </c>
      <c r="L42" s="1">
        <v>2</v>
      </c>
      <c r="M42" s="1">
        <v>6</v>
      </c>
      <c r="N42" s="1">
        <v>36</v>
      </c>
      <c r="O42" s="1">
        <v>4.03</v>
      </c>
      <c r="P42" s="1">
        <v>2.85</v>
      </c>
      <c r="Q42" s="1">
        <v>7.18</v>
      </c>
      <c r="R42" s="1">
        <v>4.1100000000000003</v>
      </c>
      <c r="S42" s="1">
        <v>8.34</v>
      </c>
      <c r="T42" s="1">
        <v>8.1999999999999993</v>
      </c>
      <c r="U42" s="1">
        <v>2</v>
      </c>
      <c r="V42" s="1">
        <v>4.1399999999999997</v>
      </c>
      <c r="W42" s="1">
        <v>2.5099999999999998</v>
      </c>
      <c r="X42" s="1">
        <v>6.76</v>
      </c>
      <c r="Y42" s="1">
        <v>3.74</v>
      </c>
      <c r="Z42" s="1">
        <v>8.3000000000000007</v>
      </c>
      <c r="AA42" s="1">
        <v>8.08</v>
      </c>
      <c r="AB42" s="1">
        <v>1</v>
      </c>
      <c r="AC42" s="1">
        <v>3.4</v>
      </c>
      <c r="AD42" s="1">
        <v>2.52</v>
      </c>
      <c r="AE42" s="1">
        <v>7.41</v>
      </c>
      <c r="AF42" s="1">
        <v>3.77</v>
      </c>
      <c r="AG42" s="1">
        <v>8.31</v>
      </c>
      <c r="AH42" s="1">
        <v>8.32</v>
      </c>
      <c r="AI42" s="1">
        <v>3</v>
      </c>
      <c r="AJ42" s="1">
        <v>31</v>
      </c>
      <c r="AK42" s="1">
        <v>4.7699999999999996</v>
      </c>
      <c r="AL42" s="1">
        <v>2.57</v>
      </c>
      <c r="AM42" s="1">
        <v>7.06</v>
      </c>
      <c r="AN42" s="1">
        <v>3.6</v>
      </c>
      <c r="AO42" s="1">
        <v>9.57</v>
      </c>
      <c r="AP42" s="1">
        <v>9.84</v>
      </c>
      <c r="AQ42" s="1">
        <v>3</v>
      </c>
      <c r="AR42" s="1">
        <v>4.54</v>
      </c>
      <c r="AS42" s="1">
        <v>2.5</v>
      </c>
      <c r="AT42" s="1">
        <v>7.44</v>
      </c>
      <c r="AU42" s="1">
        <v>4.12</v>
      </c>
      <c r="AV42" s="1">
        <v>8.7100000000000009</v>
      </c>
      <c r="AW42" s="1">
        <v>9.02</v>
      </c>
      <c r="AX42" s="1">
        <v>5</v>
      </c>
      <c r="AY42" s="1">
        <v>4.4400000000000004</v>
      </c>
      <c r="AZ42" s="1">
        <v>2.36</v>
      </c>
      <c r="BA42" s="1">
        <v>6.66</v>
      </c>
      <c r="BB42" s="1">
        <v>3.8</v>
      </c>
      <c r="BC42" s="1">
        <v>7.98</v>
      </c>
      <c r="BD42" s="1">
        <v>8.08</v>
      </c>
      <c r="BE42" s="1">
        <v>3</v>
      </c>
      <c r="BF42" s="1">
        <v>28</v>
      </c>
      <c r="BG42" s="1">
        <v>5</v>
      </c>
      <c r="BH42" s="1">
        <v>2.66</v>
      </c>
      <c r="BI42" s="1">
        <v>6.83</v>
      </c>
      <c r="BJ42" s="1">
        <v>3.67</v>
      </c>
      <c r="BK42" s="1">
        <v>8.5299999999999994</v>
      </c>
      <c r="BL42" s="1">
        <v>8.6199999999999992</v>
      </c>
      <c r="BM42" s="1">
        <v>3</v>
      </c>
      <c r="BN42" s="1">
        <v>4.91</v>
      </c>
      <c r="BO42" s="1">
        <v>2.59</v>
      </c>
      <c r="BP42" s="1">
        <v>7.06</v>
      </c>
      <c r="BQ42" s="1">
        <v>3.93</v>
      </c>
      <c r="BR42" s="1">
        <v>8.52</v>
      </c>
      <c r="BS42" s="1">
        <v>8.91</v>
      </c>
      <c r="BT42" s="1">
        <v>4</v>
      </c>
      <c r="BU42" s="1">
        <v>4.43</v>
      </c>
      <c r="BV42" s="1">
        <v>2.56</v>
      </c>
      <c r="BW42" s="1">
        <v>7.65</v>
      </c>
      <c r="BX42" s="1">
        <v>3.86</v>
      </c>
      <c r="BY42" s="1">
        <v>8.48</v>
      </c>
      <c r="BZ42" s="1">
        <v>8.7100000000000009</v>
      </c>
      <c r="CA42" s="1">
        <v>3</v>
      </c>
      <c r="CB42" s="1">
        <v>1</v>
      </c>
      <c r="CC42" s="1">
        <v>11.4855</v>
      </c>
      <c r="CD42" s="1">
        <v>10.391400000000001</v>
      </c>
      <c r="CE42" s="1">
        <v>8.5679999999999996</v>
      </c>
      <c r="CF42" s="1">
        <v>12.258900000000001</v>
      </c>
      <c r="CG42" s="1">
        <v>11.35</v>
      </c>
      <c r="CH42" s="1">
        <v>10.478400000000001</v>
      </c>
      <c r="CI42" s="1">
        <v>13.3</v>
      </c>
      <c r="CJ42" s="1">
        <v>12.716900000000001</v>
      </c>
      <c r="CK42" s="1">
        <v>11.3408</v>
      </c>
      <c r="CL42" s="1">
        <v>10.148300000000001</v>
      </c>
      <c r="CM42" s="1">
        <v>11.3624333333333</v>
      </c>
      <c r="CN42" s="1">
        <v>12.4525666666667</v>
      </c>
      <c r="CO42" s="1">
        <v>11.321099999999999</v>
      </c>
      <c r="CP42" s="1">
        <v>29.509799999999998</v>
      </c>
      <c r="CQ42" s="1">
        <v>25.282399999999999</v>
      </c>
      <c r="CR42" s="1">
        <v>27.935700000000001</v>
      </c>
      <c r="CS42" s="1">
        <v>25.416</v>
      </c>
      <c r="CT42" s="1">
        <v>30.652799999999999</v>
      </c>
      <c r="CU42" s="1">
        <v>25.308</v>
      </c>
      <c r="CV42" s="1">
        <v>25.066099999999999</v>
      </c>
      <c r="CW42" s="1">
        <v>27.745799999999999</v>
      </c>
      <c r="CX42" s="1">
        <v>29.529</v>
      </c>
      <c r="CY42" s="1">
        <v>27.575966666666702</v>
      </c>
      <c r="CZ42" s="1">
        <v>27.125599999999999</v>
      </c>
      <c r="DA42" s="1">
        <v>27.4469666666667</v>
      </c>
      <c r="DB42" s="1">
        <v>27.382844444444402</v>
      </c>
      <c r="DC42" s="1">
        <v>68.388000000000005</v>
      </c>
      <c r="DD42" s="1">
        <v>67.063999999999993</v>
      </c>
      <c r="DE42" s="1">
        <v>69.139200000000002</v>
      </c>
      <c r="DF42" s="1">
        <v>94.168800000000005</v>
      </c>
      <c r="DG42" s="1">
        <v>78.5642</v>
      </c>
      <c r="DH42" s="1">
        <v>64.478399999999993</v>
      </c>
      <c r="DI42" s="1">
        <v>73.528599999999997</v>
      </c>
      <c r="DJ42" s="1">
        <v>75.913200000000003</v>
      </c>
      <c r="DK42" s="1">
        <v>73.860799999999998</v>
      </c>
      <c r="DL42" s="1">
        <v>68.1970666666667</v>
      </c>
      <c r="DM42" s="1">
        <v>79.070466666666704</v>
      </c>
      <c r="DN42" s="1">
        <v>74.434200000000004</v>
      </c>
      <c r="DO42" s="1">
        <v>73.900577777777798</v>
      </c>
      <c r="DP42" s="1">
        <v>8.3333333333333304</v>
      </c>
      <c r="DQ42" s="1">
        <v>25</v>
      </c>
      <c r="DR42" s="1">
        <v>20</v>
      </c>
      <c r="DS42" s="1" t="s">
        <v>171</v>
      </c>
      <c r="DT42" s="1">
        <v>43.387611999999997</v>
      </c>
      <c r="DU42" s="1">
        <v>-79.959232</v>
      </c>
      <c r="DV42" s="1" t="s">
        <v>143</v>
      </c>
      <c r="DW42" s="1">
        <v>55443.548344120303</v>
      </c>
      <c r="DX42" s="1">
        <v>55.443548344120302</v>
      </c>
      <c r="DY42" s="1" t="s">
        <v>143</v>
      </c>
      <c r="DZ42" s="1">
        <v>-3.34998</v>
      </c>
      <c r="EA42" s="9">
        <f t="shared" si="1"/>
        <v>36.461100000000002</v>
      </c>
      <c r="EB42" s="10">
        <f t="shared" si="2"/>
        <v>34.245933333333333</v>
      </c>
      <c r="EC42" s="11">
        <f t="shared" si="3"/>
        <v>35.214300000000001</v>
      </c>
      <c r="ED42" s="9">
        <f t="shared" si="4"/>
        <v>43.947900000000004</v>
      </c>
      <c r="EE42" s="10">
        <f t="shared" si="5"/>
        <v>40.189</v>
      </c>
      <c r="EF42" s="11">
        <f t="shared" si="6"/>
        <v>33.421599999999998</v>
      </c>
      <c r="EG42" s="9">
        <f t="shared" si="10"/>
        <v>37.298233333333336</v>
      </c>
      <c r="EH42" s="10">
        <f t="shared" si="11"/>
        <v>38.791966666666667</v>
      </c>
      <c r="EI42" s="11">
        <f t="shared" si="12"/>
        <v>38.243533333333332</v>
      </c>
      <c r="EJ42" s="12">
        <f t="shared" si="13"/>
        <v>37.534840740740741</v>
      </c>
      <c r="EK42" s="13">
        <f t="shared" si="7"/>
        <v>13.287402908276025</v>
      </c>
      <c r="EL42" s="13">
        <f t="shared" si="8"/>
        <v>176.55507604686215</v>
      </c>
      <c r="EM42" s="24">
        <f t="shared" si="9"/>
        <v>9</v>
      </c>
      <c r="EN42" s="12"/>
      <c r="EP42" s="18">
        <v>1</v>
      </c>
      <c r="EQ42" s="17">
        <v>1</v>
      </c>
      <c r="ER42" s="15" t="e">
        <v>#DIV/0!</v>
      </c>
      <c r="ES42" s="15" t="e">
        <v>#DIV/0!</v>
      </c>
    </row>
    <row r="43" spans="1:149" x14ac:dyDescent="0.3">
      <c r="A43" s="1" t="s">
        <v>172</v>
      </c>
      <c r="B43" s="1">
        <v>21</v>
      </c>
      <c r="C43" s="1">
        <v>18</v>
      </c>
      <c r="D43" s="1">
        <v>30</v>
      </c>
      <c r="E43" s="1">
        <v>4</v>
      </c>
      <c r="F43" s="1">
        <v>1</v>
      </c>
      <c r="G43" s="1">
        <v>5</v>
      </c>
      <c r="H43" s="1" t="s">
        <v>132</v>
      </c>
      <c r="I43" s="8">
        <v>44398</v>
      </c>
      <c r="J43" s="8">
        <v>44407</v>
      </c>
      <c r="K43" s="8">
        <v>44427</v>
      </c>
      <c r="L43" s="1">
        <v>3</v>
      </c>
      <c r="M43" s="1">
        <v>4</v>
      </c>
      <c r="N43" s="1">
        <v>18</v>
      </c>
      <c r="O43" s="1">
        <v>5.24</v>
      </c>
      <c r="P43" s="1">
        <v>2.5</v>
      </c>
      <c r="Q43" s="1">
        <v>7.63</v>
      </c>
      <c r="R43" s="1">
        <v>3.75</v>
      </c>
      <c r="S43" s="1">
        <v>7.24</v>
      </c>
      <c r="T43" s="1">
        <v>6.82</v>
      </c>
      <c r="U43" s="1">
        <v>3</v>
      </c>
      <c r="V43" s="1">
        <v>4.95</v>
      </c>
      <c r="W43" s="1">
        <v>2.8</v>
      </c>
      <c r="X43" s="1">
        <v>7.77</v>
      </c>
      <c r="Y43" s="1">
        <v>3.83</v>
      </c>
      <c r="Z43" s="1">
        <v>7.23</v>
      </c>
      <c r="AA43" s="1">
        <v>6.96</v>
      </c>
      <c r="AB43" s="1">
        <v>1</v>
      </c>
      <c r="AC43" s="1">
        <v>5.09</v>
      </c>
      <c r="AD43" s="1">
        <v>2.67</v>
      </c>
      <c r="AE43" s="1">
        <v>7.61</v>
      </c>
      <c r="AF43" s="1">
        <v>3.56</v>
      </c>
      <c r="AG43" s="1">
        <v>6.98</v>
      </c>
      <c r="AH43" s="1">
        <v>6.8</v>
      </c>
      <c r="AI43" s="1">
        <v>3</v>
      </c>
      <c r="AJ43" s="1">
        <v>32</v>
      </c>
      <c r="AK43" s="1">
        <v>5.0599999999999996</v>
      </c>
      <c r="AL43" s="1">
        <v>2.5</v>
      </c>
      <c r="AM43" s="1">
        <v>8.07</v>
      </c>
      <c r="AN43" s="1">
        <v>4.03</v>
      </c>
      <c r="AO43" s="1">
        <v>6.75</v>
      </c>
      <c r="AP43" s="1">
        <v>6.85</v>
      </c>
      <c r="AQ43" s="1">
        <v>3</v>
      </c>
      <c r="AR43" s="1">
        <v>5.49</v>
      </c>
      <c r="AS43" s="1">
        <v>2.46</v>
      </c>
      <c r="AT43" s="1">
        <v>6.73</v>
      </c>
      <c r="AU43" s="1">
        <v>3.76</v>
      </c>
      <c r="AV43" s="1">
        <v>7.31</v>
      </c>
      <c r="AW43" s="1">
        <v>7.1</v>
      </c>
      <c r="AX43" s="1">
        <v>4</v>
      </c>
      <c r="AY43" s="1">
        <v>5.09</v>
      </c>
      <c r="AZ43" s="1">
        <v>2.46</v>
      </c>
      <c r="BA43" s="1">
        <v>7.79</v>
      </c>
      <c r="BB43" s="1">
        <v>3.38</v>
      </c>
      <c r="BC43" s="1">
        <v>6.51</v>
      </c>
      <c r="BD43" s="1">
        <v>6.5</v>
      </c>
      <c r="BE43" s="1">
        <v>1</v>
      </c>
      <c r="BF43" s="1">
        <v>33</v>
      </c>
      <c r="BG43" s="1">
        <v>4.17</v>
      </c>
      <c r="BH43" s="1">
        <v>2.4</v>
      </c>
      <c r="BI43" s="1">
        <v>6</v>
      </c>
      <c r="BJ43" s="1">
        <v>3.75</v>
      </c>
      <c r="BK43" s="1">
        <v>6.6</v>
      </c>
      <c r="BL43" s="1">
        <v>7.08</v>
      </c>
      <c r="BM43" s="1">
        <v>1</v>
      </c>
      <c r="BN43" s="1">
        <v>5.07</v>
      </c>
      <c r="BO43" s="1">
        <v>2.41</v>
      </c>
      <c r="BP43" s="1">
        <v>6.88</v>
      </c>
      <c r="BQ43" s="1">
        <v>3.57</v>
      </c>
      <c r="BR43" s="1">
        <v>6.83</v>
      </c>
      <c r="BS43" s="1">
        <v>6.43</v>
      </c>
      <c r="BT43" s="1">
        <v>3</v>
      </c>
      <c r="BU43" s="1">
        <v>4.84</v>
      </c>
      <c r="BV43" s="1">
        <v>2.41</v>
      </c>
      <c r="BW43" s="1">
        <v>6.64</v>
      </c>
      <c r="BX43" s="1">
        <v>3.9</v>
      </c>
      <c r="BY43" s="1">
        <v>7.17</v>
      </c>
      <c r="BZ43" s="1">
        <v>7.11</v>
      </c>
      <c r="CA43" s="1">
        <v>2</v>
      </c>
      <c r="CB43" s="1">
        <v>1</v>
      </c>
      <c r="CC43" s="1">
        <v>13.1</v>
      </c>
      <c r="CD43" s="1">
        <v>13.86</v>
      </c>
      <c r="CE43" s="1">
        <v>13.590299999999999</v>
      </c>
      <c r="CF43" s="1">
        <v>12.65</v>
      </c>
      <c r="CG43" s="1">
        <v>13.5054</v>
      </c>
      <c r="CH43" s="1">
        <v>12.5214</v>
      </c>
      <c r="CI43" s="1">
        <v>10.007999999999999</v>
      </c>
      <c r="CJ43" s="1">
        <v>12.2187</v>
      </c>
      <c r="CK43" s="1">
        <v>11.664400000000001</v>
      </c>
      <c r="CL43" s="1">
        <v>13.516766666666699</v>
      </c>
      <c r="CM43" s="1">
        <v>12.8922666666667</v>
      </c>
      <c r="CN43" s="1">
        <v>11.2970333333333</v>
      </c>
      <c r="CO43" s="1">
        <v>12.5686888888889</v>
      </c>
      <c r="CP43" s="1">
        <v>28.612500000000001</v>
      </c>
      <c r="CQ43" s="1">
        <v>29.7591</v>
      </c>
      <c r="CR43" s="1">
        <v>27.0916</v>
      </c>
      <c r="CS43" s="1">
        <v>32.522100000000002</v>
      </c>
      <c r="CT43" s="1">
        <v>25.3048</v>
      </c>
      <c r="CU43" s="1">
        <v>26.330200000000001</v>
      </c>
      <c r="CV43" s="1">
        <v>22.5</v>
      </c>
      <c r="CW43" s="1">
        <v>24.561599999999999</v>
      </c>
      <c r="CX43" s="1">
        <v>25.896000000000001</v>
      </c>
      <c r="CY43" s="1">
        <v>28.487733333333299</v>
      </c>
      <c r="CZ43" s="1">
        <v>28.0523666666667</v>
      </c>
      <c r="DA43" s="1">
        <v>24.319199999999999</v>
      </c>
      <c r="DB43" s="1">
        <v>26.953099999999999</v>
      </c>
      <c r="DC43" s="1">
        <v>49.376800000000003</v>
      </c>
      <c r="DD43" s="1">
        <v>50.320799999999998</v>
      </c>
      <c r="DE43" s="1">
        <v>47.463999999999999</v>
      </c>
      <c r="DF43" s="1">
        <v>46.237499999999997</v>
      </c>
      <c r="DG43" s="1">
        <v>51.901000000000003</v>
      </c>
      <c r="DH43" s="1">
        <v>42.314999999999998</v>
      </c>
      <c r="DI43" s="1">
        <v>46.728000000000002</v>
      </c>
      <c r="DJ43" s="1">
        <v>43.916899999999998</v>
      </c>
      <c r="DK43" s="1">
        <v>50.978700000000003</v>
      </c>
      <c r="DL43" s="1">
        <v>49.0538666666667</v>
      </c>
      <c r="DM43" s="1">
        <v>46.817833333333297</v>
      </c>
      <c r="DN43" s="1">
        <v>47.207866666666703</v>
      </c>
      <c r="DO43" s="1">
        <v>47.693188888888898</v>
      </c>
      <c r="DP43" s="1">
        <v>4</v>
      </c>
      <c r="DQ43" s="1">
        <v>8</v>
      </c>
      <c r="DR43" s="1">
        <v>21</v>
      </c>
      <c r="DS43" s="1" t="s">
        <v>174</v>
      </c>
      <c r="DT43" s="1">
        <v>43.399222000000002</v>
      </c>
      <c r="DU43" s="1">
        <v>-79.930576000000002</v>
      </c>
      <c r="DV43" s="1" t="s">
        <v>143</v>
      </c>
      <c r="DW43" s="1">
        <v>52795.394439800402</v>
      </c>
      <c r="DX43" s="1">
        <v>52.795394439800397</v>
      </c>
      <c r="DY43" s="1" t="s">
        <v>143</v>
      </c>
      <c r="DZ43" s="1">
        <v>-3.55627</v>
      </c>
      <c r="EA43" s="9">
        <f t="shared" si="1"/>
        <v>30.363100000000003</v>
      </c>
      <c r="EB43" s="10">
        <f t="shared" si="2"/>
        <v>31.313299999999998</v>
      </c>
      <c r="EC43" s="11">
        <f t="shared" si="3"/>
        <v>29.381966666666667</v>
      </c>
      <c r="ED43" s="9">
        <f t="shared" si="4"/>
        <v>30.469866666666665</v>
      </c>
      <c r="EE43" s="10">
        <f t="shared" si="5"/>
        <v>30.237066666666667</v>
      </c>
      <c r="EF43" s="11">
        <f t="shared" si="6"/>
        <v>27.055533333333333</v>
      </c>
      <c r="EG43" s="9">
        <f t="shared" si="10"/>
        <v>26.411999999999995</v>
      </c>
      <c r="EH43" s="10">
        <f t="shared" si="11"/>
        <v>26.899066666666666</v>
      </c>
      <c r="EI43" s="11">
        <f t="shared" si="12"/>
        <v>29.513033333333336</v>
      </c>
      <c r="EJ43" s="12">
        <f t="shared" si="13"/>
        <v>29.071659259259256</v>
      </c>
      <c r="EK43" s="13">
        <f t="shared" si="7"/>
        <v>10.457742125162408</v>
      </c>
      <c r="EL43" s="13">
        <f t="shared" si="8"/>
        <v>109.36437035639635</v>
      </c>
      <c r="EM43" s="24">
        <f t="shared" si="9"/>
        <v>9</v>
      </c>
      <c r="EN43" s="12"/>
      <c r="EP43" s="16">
        <v>18</v>
      </c>
      <c r="EQ43" s="17">
        <v>2</v>
      </c>
      <c r="ER43" s="15">
        <v>6.1131879677537082</v>
      </c>
      <c r="ES43" s="26">
        <v>37.371067129088715</v>
      </c>
    </row>
    <row r="44" spans="1:149" x14ac:dyDescent="0.3">
      <c r="A44" s="1" t="s">
        <v>172</v>
      </c>
      <c r="B44" s="1">
        <v>21</v>
      </c>
      <c r="C44" s="1">
        <v>4</v>
      </c>
      <c r="D44" s="1">
        <v>6</v>
      </c>
      <c r="E44" s="1">
        <v>1</v>
      </c>
      <c r="F44" s="1">
        <v>2</v>
      </c>
      <c r="G44" s="1">
        <v>3</v>
      </c>
      <c r="H44" s="1" t="s">
        <v>132</v>
      </c>
      <c r="I44" s="8">
        <v>44393</v>
      </c>
      <c r="J44" s="8">
        <v>44403</v>
      </c>
      <c r="K44" s="8">
        <v>44417</v>
      </c>
      <c r="L44" s="1">
        <v>4</v>
      </c>
      <c r="M44" s="1">
        <v>5</v>
      </c>
      <c r="N44" s="1">
        <v>48</v>
      </c>
      <c r="O44" s="1">
        <v>5.15</v>
      </c>
      <c r="P44" s="1">
        <v>2.5499999999999998</v>
      </c>
      <c r="Q44" s="1">
        <v>8.31</v>
      </c>
      <c r="R44" s="1">
        <v>3.76</v>
      </c>
      <c r="S44" s="1">
        <v>8.3800000000000008</v>
      </c>
      <c r="T44" s="1">
        <v>8.42</v>
      </c>
      <c r="U44" s="1">
        <v>1</v>
      </c>
      <c r="V44" s="1">
        <v>4.7</v>
      </c>
      <c r="W44" s="1">
        <v>2.71</v>
      </c>
      <c r="X44" s="1">
        <v>7.87</v>
      </c>
      <c r="Y44" s="1">
        <v>3.82</v>
      </c>
      <c r="Z44" s="1">
        <v>8.16</v>
      </c>
      <c r="AA44" s="1">
        <v>8.2799999999999994</v>
      </c>
      <c r="AB44" s="1">
        <v>4</v>
      </c>
      <c r="AC44" s="1">
        <v>5.04</v>
      </c>
      <c r="AD44" s="1">
        <v>2.52</v>
      </c>
      <c r="AE44" s="1">
        <v>6.98</v>
      </c>
      <c r="AF44" s="1">
        <v>3.08</v>
      </c>
      <c r="AG44" s="1">
        <v>8.2100000000000009</v>
      </c>
      <c r="AH44" s="1">
        <v>7.72</v>
      </c>
      <c r="AI44" s="1">
        <v>2</v>
      </c>
      <c r="AJ44" s="1">
        <v>58</v>
      </c>
      <c r="AK44" s="1">
        <v>4.82</v>
      </c>
      <c r="AL44" s="1">
        <v>2.71</v>
      </c>
      <c r="AM44" s="1">
        <v>7.94</v>
      </c>
      <c r="AN44" s="1">
        <v>3.49</v>
      </c>
      <c r="AO44" s="1">
        <v>8.07</v>
      </c>
      <c r="AP44" s="1">
        <v>8.19</v>
      </c>
      <c r="AQ44" s="1">
        <v>2</v>
      </c>
      <c r="AR44" s="1">
        <v>5.16</v>
      </c>
      <c r="AS44" s="1">
        <v>2.4700000000000002</v>
      </c>
      <c r="AT44" s="1">
        <v>8.14</v>
      </c>
      <c r="AU44" s="1">
        <v>3.33</v>
      </c>
      <c r="AV44" s="1">
        <v>7.26</v>
      </c>
      <c r="AW44" s="1">
        <v>7.4</v>
      </c>
      <c r="AX44" s="1">
        <v>1</v>
      </c>
      <c r="AY44" s="1">
        <v>5.4</v>
      </c>
      <c r="AZ44" s="1">
        <v>2.85</v>
      </c>
      <c r="BA44" s="1">
        <v>8.44</v>
      </c>
      <c r="BB44" s="1">
        <v>3.97</v>
      </c>
      <c r="BC44" s="1">
        <v>8.31</v>
      </c>
      <c r="BD44" s="1">
        <v>8.2899999999999991</v>
      </c>
      <c r="BE44" s="1">
        <v>0</v>
      </c>
      <c r="BF44" s="1">
        <v>41</v>
      </c>
      <c r="BG44" s="1">
        <v>4.37</v>
      </c>
      <c r="BH44" s="1">
        <v>2.44</v>
      </c>
      <c r="BI44" s="1">
        <v>7.41</v>
      </c>
      <c r="BJ44" s="1">
        <v>3.26</v>
      </c>
      <c r="BK44" s="1">
        <v>8.26</v>
      </c>
      <c r="BL44" s="1">
        <v>7.85</v>
      </c>
      <c r="BM44" s="1">
        <v>1</v>
      </c>
      <c r="BN44" s="1">
        <v>5.58</v>
      </c>
      <c r="BO44" s="1">
        <v>2.79</v>
      </c>
      <c r="BP44" s="1">
        <v>8.11</v>
      </c>
      <c r="BQ44" s="1">
        <v>3.13</v>
      </c>
      <c r="BR44" s="1">
        <v>8.17</v>
      </c>
      <c r="BS44" s="1">
        <v>8.18</v>
      </c>
      <c r="BT44" s="1">
        <v>3</v>
      </c>
      <c r="BU44" s="1">
        <v>5.23</v>
      </c>
      <c r="BV44" s="1">
        <v>2.78</v>
      </c>
      <c r="BW44" s="1">
        <v>7.98</v>
      </c>
      <c r="BX44" s="1">
        <v>3.61</v>
      </c>
      <c r="BY44" s="1">
        <v>7.99</v>
      </c>
      <c r="BZ44" s="1">
        <v>8.3000000000000007</v>
      </c>
      <c r="CA44" s="1">
        <v>2</v>
      </c>
      <c r="CB44" s="1">
        <v>1</v>
      </c>
      <c r="CC44" s="1">
        <v>13.1325</v>
      </c>
      <c r="CD44" s="1">
        <v>12.737</v>
      </c>
      <c r="CE44" s="1">
        <v>12.700799999999999</v>
      </c>
      <c r="CF44" s="1">
        <v>13.062200000000001</v>
      </c>
      <c r="CG44" s="1">
        <v>12.745200000000001</v>
      </c>
      <c r="CH44" s="1">
        <v>15.39</v>
      </c>
      <c r="CI44" s="1">
        <v>10.662800000000001</v>
      </c>
      <c r="CJ44" s="1">
        <v>15.568199999999999</v>
      </c>
      <c r="CK44" s="1">
        <v>14.539400000000001</v>
      </c>
      <c r="CL44" s="1">
        <v>12.856766666666701</v>
      </c>
      <c r="CM44" s="1">
        <v>13.732466666666699</v>
      </c>
      <c r="CN44" s="1">
        <v>13.5901333333333</v>
      </c>
      <c r="CO44" s="1">
        <v>13.3931222222222</v>
      </c>
      <c r="CP44" s="1">
        <v>31.2456</v>
      </c>
      <c r="CQ44" s="1">
        <v>30.063400000000001</v>
      </c>
      <c r="CR44" s="1">
        <v>21.4984</v>
      </c>
      <c r="CS44" s="1">
        <v>27.710599999999999</v>
      </c>
      <c r="CT44" s="1">
        <v>27.106200000000001</v>
      </c>
      <c r="CU44" s="1">
        <v>33.506799999999998</v>
      </c>
      <c r="CV44" s="1">
        <v>24.156600000000001</v>
      </c>
      <c r="CW44" s="1">
        <v>25.3843</v>
      </c>
      <c r="CX44" s="1">
        <v>28.8078</v>
      </c>
      <c r="CY44" s="1">
        <v>27.6024666666667</v>
      </c>
      <c r="CZ44" s="1">
        <v>29.441199999999998</v>
      </c>
      <c r="DA44" s="1">
        <v>26.116233333333302</v>
      </c>
      <c r="DB44" s="1">
        <v>27.7199666666667</v>
      </c>
      <c r="DC44" s="1">
        <v>70.559600000000003</v>
      </c>
      <c r="DD44" s="1">
        <v>67.564800000000005</v>
      </c>
      <c r="DE44" s="1">
        <v>63.3812</v>
      </c>
      <c r="DF44" s="1">
        <v>66.093299999999999</v>
      </c>
      <c r="DG44" s="1">
        <v>53.723999999999997</v>
      </c>
      <c r="DH44" s="1">
        <v>68.889899999999997</v>
      </c>
      <c r="DI44" s="1">
        <v>64.840999999999994</v>
      </c>
      <c r="DJ44" s="1">
        <v>66.830600000000004</v>
      </c>
      <c r="DK44" s="1">
        <v>66.316999999999993</v>
      </c>
      <c r="DL44" s="1">
        <v>67.168533333333301</v>
      </c>
      <c r="DM44" s="1">
        <v>62.9024</v>
      </c>
      <c r="DN44" s="1">
        <v>65.996200000000002</v>
      </c>
      <c r="DO44" s="1">
        <v>65.355711111111106</v>
      </c>
      <c r="DP44" s="1">
        <v>49</v>
      </c>
      <c r="DQ44" s="1">
        <v>147</v>
      </c>
      <c r="DR44" s="1">
        <v>21</v>
      </c>
      <c r="DS44" s="1" t="s">
        <v>174</v>
      </c>
      <c r="DT44" s="1">
        <v>43.399222000000002</v>
      </c>
      <c r="DU44" s="1">
        <v>-79.930576000000002</v>
      </c>
      <c r="DV44" s="1" t="s">
        <v>143</v>
      </c>
      <c r="DW44" s="1">
        <v>52795.394439800402</v>
      </c>
      <c r="DX44" s="1">
        <v>52.795394439800397</v>
      </c>
      <c r="DY44" s="1" t="s">
        <v>143</v>
      </c>
      <c r="DZ44" s="1">
        <v>-3.55627</v>
      </c>
      <c r="EA44" s="9">
        <f t="shared" si="1"/>
        <v>38.312566666666669</v>
      </c>
      <c r="EB44" s="10">
        <f t="shared" si="2"/>
        <v>36.788400000000003</v>
      </c>
      <c r="EC44" s="11">
        <f t="shared" si="3"/>
        <v>32.526800000000001</v>
      </c>
      <c r="ED44" s="9">
        <f t="shared" si="4"/>
        <v>35.622033333333334</v>
      </c>
      <c r="EE44" s="10">
        <f t="shared" si="5"/>
        <v>31.191800000000001</v>
      </c>
      <c r="EF44" s="11">
        <f t="shared" si="6"/>
        <v>39.262233333333334</v>
      </c>
      <c r="EG44" s="9">
        <f t="shared" si="10"/>
        <v>33.22013333333333</v>
      </c>
      <c r="EH44" s="10">
        <f t="shared" si="11"/>
        <v>35.927700000000002</v>
      </c>
      <c r="EI44" s="11">
        <f t="shared" si="12"/>
        <v>36.554733333333331</v>
      </c>
      <c r="EJ44" s="12">
        <f t="shared" si="13"/>
        <v>35.489600000000003</v>
      </c>
      <c r="EK44" s="13">
        <f t="shared" si="7"/>
        <v>12.604031449442243</v>
      </c>
      <c r="EL44" s="13">
        <f t="shared" si="8"/>
        <v>158.86160877852913</v>
      </c>
      <c r="EM44" s="24">
        <f t="shared" si="9"/>
        <v>9</v>
      </c>
      <c r="EN44" s="12"/>
      <c r="EP44" s="18">
        <v>1</v>
      </c>
      <c r="EQ44" s="17">
        <v>1</v>
      </c>
      <c r="ER44" s="15" t="e">
        <v>#DIV/0!</v>
      </c>
      <c r="ES44" s="15" t="e">
        <v>#DIV/0!</v>
      </c>
    </row>
    <row r="45" spans="1:149" x14ac:dyDescent="0.3">
      <c r="A45" s="1" t="s">
        <v>172</v>
      </c>
      <c r="B45" s="1">
        <v>21</v>
      </c>
      <c r="C45" s="1">
        <v>4</v>
      </c>
      <c r="D45" s="1">
        <v>1</v>
      </c>
      <c r="E45" s="1">
        <v>1</v>
      </c>
      <c r="F45" s="1">
        <v>4</v>
      </c>
      <c r="G45" s="1">
        <v>1</v>
      </c>
      <c r="H45" s="1" t="s">
        <v>173</v>
      </c>
      <c r="I45" s="8">
        <v>44387</v>
      </c>
      <c r="J45" s="8">
        <v>44398</v>
      </c>
      <c r="K45" s="1" t="s">
        <v>132</v>
      </c>
      <c r="L45" s="1">
        <v>0</v>
      </c>
      <c r="M45" s="1">
        <v>2</v>
      </c>
      <c r="N45" s="1">
        <v>7</v>
      </c>
      <c r="O45" s="1">
        <v>3.8</v>
      </c>
      <c r="P45" s="1">
        <v>2.25</v>
      </c>
      <c r="Q45" s="1">
        <v>7.01</v>
      </c>
      <c r="R45" s="1">
        <v>3.67</v>
      </c>
      <c r="S45" s="1">
        <v>7.28</v>
      </c>
      <c r="T45" s="1">
        <v>6.44</v>
      </c>
      <c r="U45" s="1">
        <v>0</v>
      </c>
      <c r="V45" s="1">
        <v>3.32</v>
      </c>
      <c r="W45" s="1">
        <v>1.97</v>
      </c>
      <c r="X45" s="1">
        <v>6.41</v>
      </c>
      <c r="Y45" s="1">
        <v>3.65</v>
      </c>
      <c r="Z45" s="1">
        <v>7.11</v>
      </c>
      <c r="AA45" s="1">
        <v>6.86</v>
      </c>
      <c r="AB45" s="1">
        <v>1</v>
      </c>
      <c r="AC45" s="1">
        <v>3.3</v>
      </c>
      <c r="AD45" s="1">
        <v>1.7</v>
      </c>
      <c r="AE45" s="1">
        <v>6</v>
      </c>
      <c r="AF45" s="1">
        <v>3.24</v>
      </c>
      <c r="AG45" s="1">
        <v>6.35</v>
      </c>
      <c r="AH45" s="1">
        <v>6.43</v>
      </c>
      <c r="AI45" s="1">
        <v>1</v>
      </c>
      <c r="AJ45" s="1">
        <v>1</v>
      </c>
      <c r="AK45" s="1">
        <v>4.51</v>
      </c>
      <c r="AL45" s="1">
        <v>2.2999999999999998</v>
      </c>
      <c r="AM45" s="1">
        <v>6.56</v>
      </c>
      <c r="AN45" s="1">
        <v>4.13</v>
      </c>
      <c r="AO45" s="1">
        <v>6.41</v>
      </c>
      <c r="AP45" s="1">
        <v>6.8</v>
      </c>
      <c r="AQ45" s="1">
        <v>0</v>
      </c>
      <c r="AR45" s="1" t="s">
        <v>132</v>
      </c>
      <c r="AS45" s="1" t="s">
        <v>132</v>
      </c>
      <c r="AT45" s="1" t="s">
        <v>132</v>
      </c>
      <c r="AU45" s="1" t="s">
        <v>132</v>
      </c>
      <c r="AV45" s="1" t="s">
        <v>132</v>
      </c>
      <c r="AW45" s="1" t="s">
        <v>132</v>
      </c>
      <c r="AX45" s="1" t="s">
        <v>132</v>
      </c>
      <c r="AY45" s="1" t="s">
        <v>132</v>
      </c>
      <c r="AZ45" s="1" t="s">
        <v>132</v>
      </c>
      <c r="BA45" s="1" t="s">
        <v>132</v>
      </c>
      <c r="BB45" s="1" t="s">
        <v>132</v>
      </c>
      <c r="BC45" s="1" t="s">
        <v>132</v>
      </c>
      <c r="BD45" s="1" t="s">
        <v>132</v>
      </c>
      <c r="BE45" s="1" t="s">
        <v>132</v>
      </c>
      <c r="BF45" s="1" t="s">
        <v>132</v>
      </c>
      <c r="BG45" s="1" t="s">
        <v>132</v>
      </c>
      <c r="BH45" s="1" t="s">
        <v>132</v>
      </c>
      <c r="BI45" s="1" t="s">
        <v>132</v>
      </c>
      <c r="BJ45" s="1" t="s">
        <v>132</v>
      </c>
      <c r="BK45" s="1" t="s">
        <v>132</v>
      </c>
      <c r="BL45" s="1" t="s">
        <v>132</v>
      </c>
      <c r="BM45" s="1" t="s">
        <v>132</v>
      </c>
      <c r="BN45" s="1" t="s">
        <v>132</v>
      </c>
      <c r="BO45" s="1" t="s">
        <v>132</v>
      </c>
      <c r="BP45" s="1" t="s">
        <v>132</v>
      </c>
      <c r="BQ45" s="1" t="s">
        <v>132</v>
      </c>
      <c r="BR45" s="1" t="s">
        <v>132</v>
      </c>
      <c r="BS45" s="1" t="s">
        <v>132</v>
      </c>
      <c r="BT45" s="1" t="s">
        <v>132</v>
      </c>
      <c r="BU45" s="1" t="s">
        <v>132</v>
      </c>
      <c r="BV45" s="1" t="s">
        <v>132</v>
      </c>
      <c r="BW45" s="1" t="s">
        <v>132</v>
      </c>
      <c r="BX45" s="1" t="s">
        <v>132</v>
      </c>
      <c r="BY45" s="1" t="s">
        <v>132</v>
      </c>
      <c r="BZ45" s="1" t="s">
        <v>132</v>
      </c>
      <c r="CA45" s="1" t="s">
        <v>132</v>
      </c>
      <c r="CB45" s="1">
        <v>1</v>
      </c>
      <c r="CC45" s="1">
        <v>8.5500000000000007</v>
      </c>
      <c r="CD45" s="1">
        <v>6.5404</v>
      </c>
      <c r="CE45" s="1">
        <v>5.61</v>
      </c>
      <c r="CF45" s="1">
        <v>10.372999999999999</v>
      </c>
      <c r="CL45" s="1">
        <v>6.9001333333333301</v>
      </c>
      <c r="CM45" s="1">
        <v>10.372999999999999</v>
      </c>
      <c r="CO45" s="1">
        <v>8.6365666666666705</v>
      </c>
      <c r="CP45" s="1">
        <v>25.726700000000001</v>
      </c>
      <c r="CQ45" s="1">
        <v>23.3965</v>
      </c>
      <c r="CR45" s="1">
        <v>19.440000000000001</v>
      </c>
      <c r="CS45" s="1">
        <v>27.0928</v>
      </c>
      <c r="CY45" s="1">
        <v>22.854399999999998</v>
      </c>
      <c r="CZ45" s="1">
        <v>27.0928</v>
      </c>
      <c r="DB45" s="1">
        <v>24.973600000000001</v>
      </c>
      <c r="DC45" s="1">
        <v>46.883200000000002</v>
      </c>
      <c r="DD45" s="1">
        <v>48.7746</v>
      </c>
      <c r="DE45" s="1">
        <v>40.830500000000001</v>
      </c>
      <c r="DF45" s="1">
        <v>43.588000000000001</v>
      </c>
      <c r="DL45" s="1">
        <v>45.496099999999998</v>
      </c>
      <c r="DM45" s="1">
        <v>43.588000000000001</v>
      </c>
      <c r="DO45" s="1">
        <v>44.542050000000003</v>
      </c>
      <c r="DP45" s="1">
        <v>27.6666666666667</v>
      </c>
      <c r="DQ45" s="1">
        <v>83</v>
      </c>
      <c r="DR45" s="1">
        <v>21</v>
      </c>
      <c r="DS45" s="1" t="s">
        <v>174</v>
      </c>
      <c r="DT45" s="1">
        <v>43.399222000000002</v>
      </c>
      <c r="DU45" s="1">
        <v>-79.930576000000002</v>
      </c>
      <c r="DV45" s="1" t="s">
        <v>143</v>
      </c>
      <c r="DW45" s="1">
        <v>52795.394439800402</v>
      </c>
      <c r="DX45" s="1">
        <v>52.795394439800397</v>
      </c>
      <c r="DY45" s="1" t="s">
        <v>143</v>
      </c>
      <c r="DZ45" s="1">
        <v>-3.55627</v>
      </c>
      <c r="EA45" s="9">
        <f t="shared" si="1"/>
        <v>27.053300000000004</v>
      </c>
      <c r="EB45" s="10">
        <f t="shared" si="2"/>
        <v>26.237166666666667</v>
      </c>
      <c r="EC45" s="11">
        <f t="shared" si="3"/>
        <v>21.960166666666666</v>
      </c>
      <c r="ED45" s="9">
        <f t="shared" si="4"/>
        <v>27.017933333333332</v>
      </c>
      <c r="EE45" s="10"/>
      <c r="EF45" s="11"/>
      <c r="EG45" s="9"/>
      <c r="EH45" s="10"/>
      <c r="EI45" s="11"/>
      <c r="EJ45" s="12">
        <f t="shared" si="13"/>
        <v>25.567141666666668</v>
      </c>
      <c r="EK45" s="13">
        <f t="shared" si="7"/>
        <v>13.193854164799271</v>
      </c>
      <c r="EL45" s="13">
        <f t="shared" si="8"/>
        <v>174.07778772199106</v>
      </c>
      <c r="EM45" s="24">
        <f t="shared" si="9"/>
        <v>4</v>
      </c>
      <c r="EN45" s="12"/>
      <c r="EP45" s="18">
        <v>2</v>
      </c>
      <c r="EQ45" s="17">
        <v>1</v>
      </c>
      <c r="ER45" s="15" t="e">
        <v>#DIV/0!</v>
      </c>
      <c r="ES45" s="15" t="e">
        <v>#DIV/0!</v>
      </c>
    </row>
    <row r="46" spans="1:149" x14ac:dyDescent="0.3">
      <c r="A46" s="1" t="s">
        <v>175</v>
      </c>
      <c r="B46" s="1">
        <v>28</v>
      </c>
      <c r="C46" s="1">
        <v>9</v>
      </c>
      <c r="D46" s="1">
        <v>1</v>
      </c>
      <c r="E46" s="1">
        <v>1</v>
      </c>
      <c r="F46" s="1">
        <v>1</v>
      </c>
      <c r="G46" s="1">
        <v>5</v>
      </c>
      <c r="H46" s="1" t="s">
        <v>176</v>
      </c>
      <c r="I46" s="8">
        <v>44382</v>
      </c>
      <c r="J46" s="8">
        <v>44391</v>
      </c>
      <c r="K46" s="1" t="s">
        <v>132</v>
      </c>
      <c r="L46" s="1">
        <v>0</v>
      </c>
      <c r="M46" s="1">
        <v>5</v>
      </c>
      <c r="N46" s="1">
        <v>13</v>
      </c>
      <c r="O46" s="1">
        <v>3.11</v>
      </c>
      <c r="P46" s="1">
        <v>1.44</v>
      </c>
      <c r="Q46" s="1">
        <v>7.31</v>
      </c>
      <c r="R46" s="1">
        <v>3.16</v>
      </c>
      <c r="S46" s="1">
        <v>6.18</v>
      </c>
      <c r="T46" s="1">
        <v>5.76</v>
      </c>
      <c r="U46" s="1">
        <v>0</v>
      </c>
      <c r="V46" s="1">
        <v>2.67</v>
      </c>
      <c r="W46" s="1">
        <v>1.76</v>
      </c>
      <c r="X46" s="1">
        <v>6.56</v>
      </c>
      <c r="Y46" s="1">
        <v>3.23</v>
      </c>
      <c r="Z46" s="1">
        <v>6.26</v>
      </c>
      <c r="AA46" s="1">
        <v>6.38</v>
      </c>
      <c r="AB46" s="1">
        <v>1</v>
      </c>
      <c r="AC46" s="1">
        <v>2.91</v>
      </c>
      <c r="AD46" s="1">
        <v>1.72</v>
      </c>
      <c r="AE46" s="1">
        <v>6.54</v>
      </c>
      <c r="AF46" s="1">
        <v>3.18</v>
      </c>
      <c r="AG46" s="1">
        <v>5.48</v>
      </c>
      <c r="AH46" s="1">
        <v>5.77</v>
      </c>
      <c r="AI46" s="1">
        <v>0</v>
      </c>
      <c r="AJ46" s="1">
        <v>6</v>
      </c>
      <c r="AK46" s="1">
        <v>3.34</v>
      </c>
      <c r="AL46" s="1">
        <v>1.69</v>
      </c>
      <c r="AM46" s="1">
        <v>7.21</v>
      </c>
      <c r="AN46" s="1">
        <v>3.34</v>
      </c>
      <c r="AO46" s="1">
        <v>5.97</v>
      </c>
      <c r="AP46" s="1">
        <v>5.77</v>
      </c>
      <c r="AQ46" s="1">
        <v>0</v>
      </c>
      <c r="AR46" s="1">
        <v>3.07</v>
      </c>
      <c r="AS46" s="1">
        <v>1.87</v>
      </c>
      <c r="AT46" s="1">
        <v>7.23</v>
      </c>
      <c r="AU46" s="1">
        <v>3.81</v>
      </c>
      <c r="AV46" s="1">
        <v>6.57</v>
      </c>
      <c r="AW46" s="1">
        <v>5.89</v>
      </c>
      <c r="AX46" s="1">
        <v>1</v>
      </c>
      <c r="AY46" s="1">
        <v>2.68</v>
      </c>
      <c r="AZ46" s="1">
        <v>1.57</v>
      </c>
      <c r="BA46" s="1">
        <v>5.86</v>
      </c>
      <c r="BB46" s="1">
        <v>3.16</v>
      </c>
      <c r="BC46" s="1">
        <v>5.9</v>
      </c>
      <c r="BD46" s="1">
        <v>6.21</v>
      </c>
      <c r="BE46" s="1">
        <v>1</v>
      </c>
      <c r="BF46" s="1" t="s">
        <v>132</v>
      </c>
      <c r="BG46" s="1" t="s">
        <v>132</v>
      </c>
      <c r="BH46" s="1" t="s">
        <v>132</v>
      </c>
      <c r="BI46" s="1" t="s">
        <v>132</v>
      </c>
      <c r="BJ46" s="1" t="s">
        <v>132</v>
      </c>
      <c r="BK46" s="1" t="s">
        <v>132</v>
      </c>
      <c r="BL46" s="1" t="s">
        <v>132</v>
      </c>
      <c r="BM46" s="1" t="s">
        <v>132</v>
      </c>
      <c r="BN46" s="1" t="s">
        <v>132</v>
      </c>
      <c r="BO46" s="1" t="s">
        <v>132</v>
      </c>
      <c r="BP46" s="1" t="s">
        <v>132</v>
      </c>
      <c r="BQ46" s="1" t="s">
        <v>132</v>
      </c>
      <c r="BR46" s="1" t="s">
        <v>132</v>
      </c>
      <c r="BS46" s="1" t="s">
        <v>132</v>
      </c>
      <c r="BT46" s="1" t="s">
        <v>132</v>
      </c>
      <c r="BU46" s="1" t="s">
        <v>132</v>
      </c>
      <c r="BV46" s="1" t="s">
        <v>132</v>
      </c>
      <c r="BW46" s="1" t="s">
        <v>132</v>
      </c>
      <c r="BX46" s="1" t="s">
        <v>132</v>
      </c>
      <c r="BY46" s="1" t="s">
        <v>132</v>
      </c>
      <c r="BZ46" s="1" t="s">
        <v>132</v>
      </c>
      <c r="CA46" s="1" t="s">
        <v>132</v>
      </c>
      <c r="CB46" s="1">
        <v>1</v>
      </c>
      <c r="CC46" s="1">
        <v>4.4783999999999997</v>
      </c>
      <c r="CD46" s="1">
        <v>4.6992000000000003</v>
      </c>
      <c r="CE46" s="1">
        <v>5.0052000000000003</v>
      </c>
      <c r="CF46" s="1">
        <v>5.6445999999999996</v>
      </c>
      <c r="CG46" s="1">
        <v>5.7408999999999999</v>
      </c>
      <c r="CH46" s="1">
        <v>4.2076000000000002</v>
      </c>
      <c r="CL46" s="1">
        <v>4.7275999999999998</v>
      </c>
      <c r="CM46" s="1">
        <v>5.1977000000000002</v>
      </c>
      <c r="CO46" s="1">
        <v>4.96265</v>
      </c>
      <c r="CP46" s="1">
        <v>23.099599999999999</v>
      </c>
      <c r="CQ46" s="1">
        <v>21.188800000000001</v>
      </c>
      <c r="CR46" s="1">
        <v>20.7972</v>
      </c>
      <c r="CS46" s="1">
        <v>24.081399999999999</v>
      </c>
      <c r="CT46" s="1">
        <v>27.546299999999999</v>
      </c>
      <c r="CU46" s="1">
        <v>18.517600000000002</v>
      </c>
      <c r="CY46" s="1">
        <v>21.6952</v>
      </c>
      <c r="CZ46" s="1">
        <v>23.381766666666699</v>
      </c>
      <c r="DB46" s="1">
        <v>22.5384833333333</v>
      </c>
      <c r="DC46" s="1">
        <v>35.596800000000002</v>
      </c>
      <c r="DD46" s="1">
        <v>39.938800000000001</v>
      </c>
      <c r="DE46" s="1">
        <v>31.619599999999998</v>
      </c>
      <c r="DF46" s="1">
        <v>34.446899999999999</v>
      </c>
      <c r="DG46" s="1">
        <v>38.697299999999998</v>
      </c>
      <c r="DH46" s="1">
        <v>36.639000000000003</v>
      </c>
      <c r="DL46" s="1">
        <v>35.718400000000003</v>
      </c>
      <c r="DM46" s="1">
        <v>36.5944</v>
      </c>
      <c r="DO46" s="1">
        <v>36.156399999999998</v>
      </c>
      <c r="DP46" s="1">
        <v>31.6666666666667</v>
      </c>
      <c r="DQ46" s="1">
        <v>95</v>
      </c>
      <c r="DR46" s="1">
        <v>21</v>
      </c>
      <c r="DS46" s="1" t="s">
        <v>174</v>
      </c>
      <c r="DT46" s="1">
        <v>43.399222000000002</v>
      </c>
      <c r="DU46" s="1">
        <v>-79.930576000000002</v>
      </c>
      <c r="DV46" s="1" t="s">
        <v>143</v>
      </c>
      <c r="DW46" s="1">
        <v>52795.394439800402</v>
      </c>
      <c r="DX46" s="1">
        <v>52.795394439800397</v>
      </c>
      <c r="DY46" s="1" t="s">
        <v>143</v>
      </c>
      <c r="DZ46" s="1">
        <v>-3.55627</v>
      </c>
      <c r="EA46" s="9">
        <f t="shared" si="1"/>
        <v>21.058266666666668</v>
      </c>
      <c r="EB46" s="10">
        <f t="shared" si="2"/>
        <v>21.942266666666669</v>
      </c>
      <c r="EC46" s="11">
        <f t="shared" si="3"/>
        <v>19.140666666666664</v>
      </c>
      <c r="ED46" s="9">
        <f t="shared" si="4"/>
        <v>21.390966666666667</v>
      </c>
      <c r="EE46" s="10">
        <f t="shared" si="5"/>
        <v>23.994833333333332</v>
      </c>
      <c r="EF46" s="11">
        <f t="shared" si="6"/>
        <v>19.788066666666669</v>
      </c>
      <c r="EG46" s="9"/>
      <c r="EH46" s="10"/>
      <c r="EI46" s="11"/>
      <c r="EJ46" s="12">
        <f t="shared" si="13"/>
        <v>21.219177777777777</v>
      </c>
      <c r="EK46" s="13">
        <f t="shared" si="7"/>
        <v>9.4937229431349497</v>
      </c>
      <c r="EL46" s="13">
        <f t="shared" si="8"/>
        <v>90.130775321006922</v>
      </c>
      <c r="EM46" s="24">
        <f t="shared" si="9"/>
        <v>6</v>
      </c>
      <c r="EN46" s="12"/>
      <c r="EP46" s="16">
        <v>19</v>
      </c>
      <c r="EQ46" s="17">
        <v>3</v>
      </c>
      <c r="ER46" s="15">
        <v>6.0673199638728583</v>
      </c>
      <c r="ES46" s="26">
        <v>36.812371544010148</v>
      </c>
    </row>
    <row r="47" spans="1:149" x14ac:dyDescent="0.3">
      <c r="A47" s="1" t="s">
        <v>178</v>
      </c>
      <c r="B47" s="1">
        <v>29</v>
      </c>
      <c r="C47" s="1">
        <v>7</v>
      </c>
      <c r="D47" s="1">
        <v>46</v>
      </c>
      <c r="E47" s="1">
        <v>2</v>
      </c>
      <c r="F47" s="1">
        <v>5</v>
      </c>
      <c r="G47" s="1">
        <v>2</v>
      </c>
      <c r="H47" s="1" t="s">
        <v>132</v>
      </c>
      <c r="I47" s="8">
        <v>44391</v>
      </c>
      <c r="J47" s="8">
        <v>44400</v>
      </c>
      <c r="K47" s="1" t="s">
        <v>132</v>
      </c>
      <c r="L47" s="1">
        <v>0</v>
      </c>
      <c r="M47" s="1">
        <v>3</v>
      </c>
      <c r="N47" s="1">
        <v>14</v>
      </c>
      <c r="O47" s="1">
        <v>4.29</v>
      </c>
      <c r="P47" s="1">
        <v>2.4300000000000002</v>
      </c>
      <c r="Q47" s="1">
        <v>7.06</v>
      </c>
      <c r="R47" s="1">
        <v>4.04</v>
      </c>
      <c r="S47" s="1">
        <v>8.6</v>
      </c>
      <c r="T47" s="1">
        <v>8.24</v>
      </c>
      <c r="U47" s="1">
        <v>1</v>
      </c>
      <c r="V47" s="1">
        <v>4.53</v>
      </c>
      <c r="W47" s="1">
        <v>2.4300000000000002</v>
      </c>
      <c r="X47" s="1">
        <v>6.26</v>
      </c>
      <c r="Y47" s="1">
        <v>3.77</v>
      </c>
      <c r="Z47" s="1">
        <v>7.69</v>
      </c>
      <c r="AA47" s="1">
        <v>8.42</v>
      </c>
      <c r="AB47" s="1">
        <v>0</v>
      </c>
      <c r="AC47" s="1">
        <v>4.1399999999999997</v>
      </c>
      <c r="AD47" s="1">
        <v>2.33</v>
      </c>
      <c r="AE47" s="1">
        <v>6.78</v>
      </c>
      <c r="AF47" s="1">
        <v>3.79</v>
      </c>
      <c r="AG47" s="1">
        <v>8.5299999999999994</v>
      </c>
      <c r="AH47" s="1">
        <v>8.6300000000000008</v>
      </c>
      <c r="AI47" s="1">
        <v>0</v>
      </c>
      <c r="AJ47" s="1">
        <v>12</v>
      </c>
      <c r="AK47" s="1">
        <v>4.3899999999999997</v>
      </c>
      <c r="AL47" s="1">
        <v>2.37</v>
      </c>
      <c r="AM47" s="1">
        <v>6.3</v>
      </c>
      <c r="AN47" s="1">
        <v>2.9</v>
      </c>
      <c r="AO47" s="1">
        <v>8.43</v>
      </c>
      <c r="AP47" s="1">
        <v>8.34</v>
      </c>
      <c r="AQ47" s="1">
        <v>3</v>
      </c>
      <c r="AR47" s="1">
        <v>4.9800000000000004</v>
      </c>
      <c r="AS47" s="1">
        <v>2.4700000000000002</v>
      </c>
      <c r="AT47" s="1">
        <v>4.63</v>
      </c>
      <c r="AU47" s="1">
        <v>3.01</v>
      </c>
      <c r="AV47" s="1">
        <v>8.25</v>
      </c>
      <c r="AW47" s="1">
        <v>8.41</v>
      </c>
      <c r="AX47" s="1">
        <v>4</v>
      </c>
      <c r="AY47" s="1">
        <v>4.93</v>
      </c>
      <c r="AZ47" s="1">
        <v>2.61</v>
      </c>
      <c r="BA47" s="1">
        <v>6.04</v>
      </c>
      <c r="BB47" s="1">
        <v>3.38</v>
      </c>
      <c r="BC47" s="1">
        <v>8.4</v>
      </c>
      <c r="BD47" s="1">
        <v>8.4</v>
      </c>
      <c r="BE47" s="1">
        <v>3</v>
      </c>
      <c r="BF47" s="1">
        <v>6</v>
      </c>
      <c r="BG47" s="1">
        <v>5.12</v>
      </c>
      <c r="BH47" s="1">
        <v>2.67</v>
      </c>
      <c r="BI47" s="1">
        <v>7.31</v>
      </c>
      <c r="BJ47" s="1">
        <v>3.98</v>
      </c>
      <c r="BK47" s="1">
        <v>7.31</v>
      </c>
      <c r="BL47" s="1">
        <v>7.13</v>
      </c>
      <c r="BM47" s="1">
        <v>0</v>
      </c>
      <c r="BN47" s="1">
        <v>4.6399999999999997</v>
      </c>
      <c r="BO47" s="1">
        <v>2.16</v>
      </c>
      <c r="BP47" s="1">
        <v>5.35</v>
      </c>
      <c r="BQ47" s="1">
        <v>3.07</v>
      </c>
      <c r="BR47" s="1">
        <v>5.5</v>
      </c>
      <c r="BS47" s="1">
        <v>5.66</v>
      </c>
      <c r="BT47" s="1">
        <v>2</v>
      </c>
      <c r="BU47" s="1">
        <v>5.12</v>
      </c>
      <c r="BV47" s="1">
        <v>2.68</v>
      </c>
      <c r="BW47" s="1">
        <v>6.68</v>
      </c>
      <c r="BX47" s="1">
        <v>4.08</v>
      </c>
      <c r="BY47" s="1">
        <v>8.77</v>
      </c>
      <c r="BZ47" s="1">
        <v>8.74</v>
      </c>
      <c r="CA47" s="1">
        <v>2</v>
      </c>
      <c r="CB47" s="1">
        <v>1</v>
      </c>
      <c r="CC47" s="1">
        <v>10.4247</v>
      </c>
      <c r="CD47" s="1">
        <v>11.007899999999999</v>
      </c>
      <c r="CE47" s="1">
        <v>9.6462000000000003</v>
      </c>
      <c r="CF47" s="1">
        <v>10.404299999999999</v>
      </c>
      <c r="CG47" s="1">
        <v>12.300599999999999</v>
      </c>
      <c r="CH47" s="1">
        <v>12.8673</v>
      </c>
      <c r="CI47" s="1">
        <v>13.670400000000001</v>
      </c>
      <c r="CJ47" s="1">
        <v>10.022399999999999</v>
      </c>
      <c r="CK47" s="1">
        <v>13.7216</v>
      </c>
      <c r="CL47" s="1">
        <v>10.3596</v>
      </c>
      <c r="CM47" s="1">
        <v>11.8574</v>
      </c>
      <c r="CN47" s="1">
        <v>12.4714666666667</v>
      </c>
      <c r="CO47" s="1">
        <v>11.5628222222222</v>
      </c>
      <c r="CP47" s="1">
        <v>28.522400000000001</v>
      </c>
      <c r="CQ47" s="1">
        <v>23.600200000000001</v>
      </c>
      <c r="CR47" s="1">
        <v>25.696200000000001</v>
      </c>
      <c r="CS47" s="1">
        <v>18.27</v>
      </c>
      <c r="CT47" s="1">
        <v>13.936299999999999</v>
      </c>
      <c r="CU47" s="1">
        <v>20.415199999999999</v>
      </c>
      <c r="CV47" s="1">
        <v>29.093800000000002</v>
      </c>
      <c r="CW47" s="1">
        <v>16.424499999999998</v>
      </c>
      <c r="CX47" s="1">
        <v>27.2544</v>
      </c>
      <c r="CY47" s="1">
        <v>25.939599999999999</v>
      </c>
      <c r="CZ47" s="1">
        <v>17.540500000000002</v>
      </c>
      <c r="DA47" s="1">
        <v>24.257566666666701</v>
      </c>
      <c r="DB47" s="1">
        <v>22.579222222222199</v>
      </c>
      <c r="DC47" s="1">
        <v>70.864000000000004</v>
      </c>
      <c r="DD47" s="1">
        <v>64.749799999999993</v>
      </c>
      <c r="DE47" s="1">
        <v>73.613900000000001</v>
      </c>
      <c r="DF47" s="1">
        <v>70.306200000000004</v>
      </c>
      <c r="DG47" s="1">
        <v>69.382499999999993</v>
      </c>
      <c r="DH47" s="1">
        <v>70.56</v>
      </c>
      <c r="DI47" s="1">
        <v>52.1203</v>
      </c>
      <c r="DJ47" s="1">
        <v>31.13</v>
      </c>
      <c r="DK47" s="1">
        <v>76.649799999999999</v>
      </c>
      <c r="DL47" s="1">
        <v>69.742566666666704</v>
      </c>
      <c r="DM47" s="1">
        <v>70.082899999999995</v>
      </c>
      <c r="DN47" s="1">
        <v>53.300033333333303</v>
      </c>
      <c r="DO47" s="1">
        <v>64.375166666666701</v>
      </c>
      <c r="DP47" s="1">
        <v>22.5</v>
      </c>
      <c r="DQ47" s="1">
        <v>45</v>
      </c>
      <c r="DR47" s="1">
        <v>21</v>
      </c>
      <c r="DS47" s="1" t="s">
        <v>174</v>
      </c>
      <c r="DT47" s="1">
        <v>43.399222000000002</v>
      </c>
      <c r="DU47" s="1">
        <v>-79.930576000000002</v>
      </c>
      <c r="DV47" s="1" t="s">
        <v>143</v>
      </c>
      <c r="DW47" s="1">
        <v>52795.394439800402</v>
      </c>
      <c r="DX47" s="1">
        <v>52.795394439800397</v>
      </c>
      <c r="DY47" s="1" t="s">
        <v>143</v>
      </c>
      <c r="DZ47" s="1">
        <v>-3.55627</v>
      </c>
      <c r="EA47" s="9">
        <f t="shared" si="1"/>
        <v>36.603700000000003</v>
      </c>
      <c r="EB47" s="10">
        <f t="shared" si="2"/>
        <v>33.119300000000003</v>
      </c>
      <c r="EC47" s="11">
        <f t="shared" si="3"/>
        <v>36.318766666666669</v>
      </c>
      <c r="ED47" s="9">
        <f t="shared" si="4"/>
        <v>32.993500000000004</v>
      </c>
      <c r="EE47" s="10">
        <f t="shared" si="5"/>
        <v>31.873133333333328</v>
      </c>
      <c r="EF47" s="11">
        <f t="shared" si="6"/>
        <v>34.614166666666669</v>
      </c>
      <c r="EG47" s="9">
        <f t="shared" si="10"/>
        <v>31.628166666666669</v>
      </c>
      <c r="EH47" s="10">
        <f t="shared" si="11"/>
        <v>19.192299999999999</v>
      </c>
      <c r="EI47" s="11">
        <f t="shared" si="12"/>
        <v>39.208599999999997</v>
      </c>
      <c r="EJ47" s="12">
        <f t="shared" si="13"/>
        <v>32.839070370370372</v>
      </c>
      <c r="EK47" s="13">
        <f t="shared" si="7"/>
        <v>12.696882200720738</v>
      </c>
      <c r="EL47" s="13">
        <f t="shared" si="8"/>
        <v>161.21081761897909</v>
      </c>
      <c r="EM47" s="24">
        <f t="shared" si="9"/>
        <v>9</v>
      </c>
      <c r="EN47" s="12"/>
      <c r="EP47" s="18">
        <v>1</v>
      </c>
      <c r="EQ47" s="17">
        <v>1</v>
      </c>
      <c r="ER47" s="15" t="e">
        <v>#DIV/0!</v>
      </c>
      <c r="ES47" s="15" t="e">
        <v>#DIV/0!</v>
      </c>
    </row>
    <row r="48" spans="1:149" x14ac:dyDescent="0.3">
      <c r="A48" s="1" t="s">
        <v>180</v>
      </c>
      <c r="B48" s="1">
        <v>30</v>
      </c>
      <c r="C48" s="1">
        <v>7</v>
      </c>
      <c r="D48" s="1">
        <v>40</v>
      </c>
      <c r="E48" s="1">
        <v>2</v>
      </c>
      <c r="F48" s="1">
        <v>4</v>
      </c>
      <c r="G48" s="1">
        <v>4</v>
      </c>
      <c r="H48" s="1" t="s">
        <v>132</v>
      </c>
      <c r="I48" s="8">
        <v>44393</v>
      </c>
      <c r="J48" s="8">
        <v>44403</v>
      </c>
      <c r="K48" s="1" t="s">
        <v>132</v>
      </c>
      <c r="L48" s="1">
        <v>0</v>
      </c>
      <c r="M48" s="1">
        <v>6</v>
      </c>
      <c r="N48" s="1">
        <v>61</v>
      </c>
      <c r="O48" s="1">
        <v>4.32</v>
      </c>
      <c r="P48" s="1">
        <v>2.4900000000000002</v>
      </c>
      <c r="Q48" s="1">
        <v>9.02</v>
      </c>
      <c r="R48" s="1">
        <v>4.28</v>
      </c>
      <c r="S48" s="1">
        <v>9.08</v>
      </c>
      <c r="T48" s="1">
        <v>9.18</v>
      </c>
      <c r="U48" s="1">
        <v>3</v>
      </c>
      <c r="V48" s="1">
        <v>4.76</v>
      </c>
      <c r="W48" s="1">
        <v>2.5299999999999998</v>
      </c>
      <c r="X48" s="1">
        <v>8.83</v>
      </c>
      <c r="Y48" s="1">
        <v>4.32</v>
      </c>
      <c r="Z48" s="1">
        <v>9.35</v>
      </c>
      <c r="AA48" s="1">
        <v>9.5500000000000007</v>
      </c>
      <c r="AB48" s="1">
        <v>1</v>
      </c>
      <c r="AC48" s="1">
        <v>4.95</v>
      </c>
      <c r="AD48" s="1">
        <v>2.5499999999999998</v>
      </c>
      <c r="AE48" s="1">
        <v>9.58</v>
      </c>
      <c r="AF48" s="1">
        <v>4.0999999999999996</v>
      </c>
      <c r="AG48" s="1">
        <v>9.6999999999999993</v>
      </c>
      <c r="AH48" s="1">
        <v>9.1300000000000008</v>
      </c>
      <c r="AI48" s="1">
        <v>2</v>
      </c>
      <c r="AJ48" s="1">
        <v>29</v>
      </c>
      <c r="AK48" s="1">
        <v>5.0199999999999996</v>
      </c>
      <c r="AL48" s="1">
        <v>2.31</v>
      </c>
      <c r="AM48" s="1">
        <v>7.93</v>
      </c>
      <c r="AN48" s="1">
        <v>4.05</v>
      </c>
      <c r="AO48" s="1">
        <v>9.65</v>
      </c>
      <c r="AP48" s="1">
        <v>9.58</v>
      </c>
      <c r="AQ48" s="1">
        <v>2</v>
      </c>
      <c r="AR48" s="1">
        <v>4.75</v>
      </c>
      <c r="AS48" s="1">
        <v>2.36</v>
      </c>
      <c r="AT48" s="1">
        <v>8.33</v>
      </c>
      <c r="AU48" s="1">
        <v>3.9</v>
      </c>
      <c r="AV48" s="1">
        <v>9.3000000000000007</v>
      </c>
      <c r="AW48" s="1">
        <v>9.33</v>
      </c>
      <c r="AX48" s="1">
        <v>2</v>
      </c>
      <c r="AY48" s="1">
        <v>4.22</v>
      </c>
      <c r="AZ48" s="1">
        <v>2.44</v>
      </c>
      <c r="BA48" s="1">
        <v>8.5399999999999991</v>
      </c>
      <c r="BB48" s="1">
        <v>4.6399999999999997</v>
      </c>
      <c r="BC48" s="1">
        <v>9.4600000000000009</v>
      </c>
      <c r="BD48" s="1">
        <v>9.67</v>
      </c>
      <c r="BE48" s="1">
        <v>3</v>
      </c>
      <c r="BF48" s="1">
        <v>40</v>
      </c>
      <c r="BG48" s="1">
        <v>4.58</v>
      </c>
      <c r="BH48" s="1">
        <v>2.4</v>
      </c>
      <c r="BI48" s="1">
        <v>7.4</v>
      </c>
      <c r="BJ48" s="1">
        <v>4.24</v>
      </c>
      <c r="BK48" s="1">
        <v>9.06</v>
      </c>
      <c r="BL48" s="1">
        <v>9.4600000000000009</v>
      </c>
      <c r="BM48" s="1">
        <v>3</v>
      </c>
      <c r="BN48" s="1">
        <v>5.0999999999999996</v>
      </c>
      <c r="BO48" s="1">
        <v>2.48</v>
      </c>
      <c r="BP48" s="1">
        <v>8.81</v>
      </c>
      <c r="BQ48" s="1">
        <v>3.57</v>
      </c>
      <c r="BR48" s="1">
        <v>9.15</v>
      </c>
      <c r="BS48" s="1">
        <v>8.9700000000000006</v>
      </c>
      <c r="BT48" s="1">
        <v>0</v>
      </c>
      <c r="BU48" s="1">
        <v>4.57</v>
      </c>
      <c r="BV48" s="1">
        <v>2.12</v>
      </c>
      <c r="BW48" s="1">
        <v>9.52</v>
      </c>
      <c r="BX48" s="1">
        <v>4.21</v>
      </c>
      <c r="BY48" s="1">
        <v>9.4499999999999993</v>
      </c>
      <c r="BZ48" s="1">
        <v>9.48</v>
      </c>
      <c r="CA48" s="1">
        <v>2</v>
      </c>
      <c r="CB48" s="1">
        <v>1</v>
      </c>
      <c r="CC48" s="1">
        <v>10.7568</v>
      </c>
      <c r="CD48" s="1">
        <v>12.0428</v>
      </c>
      <c r="CE48" s="1">
        <v>12.6225</v>
      </c>
      <c r="CF48" s="1">
        <v>11.5962</v>
      </c>
      <c r="CG48" s="1">
        <v>11.21</v>
      </c>
      <c r="CH48" s="1">
        <v>10.296799999999999</v>
      </c>
      <c r="CI48" s="1">
        <v>10.992000000000001</v>
      </c>
      <c r="CJ48" s="1">
        <v>12.648</v>
      </c>
      <c r="CK48" s="1">
        <v>9.6883999999999997</v>
      </c>
      <c r="CL48" s="1">
        <v>11.807366666666701</v>
      </c>
      <c r="CM48" s="1">
        <v>11.034333333333301</v>
      </c>
      <c r="CN48" s="1">
        <v>11.1094666666667</v>
      </c>
      <c r="CO48" s="1">
        <v>11.3170555555556</v>
      </c>
      <c r="CP48" s="1">
        <v>38.605600000000003</v>
      </c>
      <c r="CQ48" s="1">
        <v>38.145600000000002</v>
      </c>
      <c r="CR48" s="1">
        <v>39.277999999999999</v>
      </c>
      <c r="CS48" s="1">
        <v>32.116500000000002</v>
      </c>
      <c r="CT48" s="1">
        <v>32.487000000000002</v>
      </c>
      <c r="CU48" s="1">
        <v>39.625599999999999</v>
      </c>
      <c r="CV48" s="1">
        <v>31.376000000000001</v>
      </c>
      <c r="CW48" s="1">
        <v>31.451699999999999</v>
      </c>
      <c r="CX48" s="1">
        <v>40.0792</v>
      </c>
      <c r="CY48" s="1">
        <v>38.676400000000001</v>
      </c>
      <c r="CZ48" s="1">
        <v>34.743033333333301</v>
      </c>
      <c r="DA48" s="1">
        <v>34.302300000000002</v>
      </c>
      <c r="DB48" s="1">
        <v>35.907244444444402</v>
      </c>
      <c r="DC48" s="1">
        <v>83.354399999999998</v>
      </c>
      <c r="DD48" s="1">
        <v>89.292500000000004</v>
      </c>
      <c r="DE48" s="1">
        <v>88.561000000000007</v>
      </c>
      <c r="DF48" s="1">
        <v>92.447000000000003</v>
      </c>
      <c r="DG48" s="1">
        <v>86.769000000000005</v>
      </c>
      <c r="DH48" s="1">
        <v>91.478200000000001</v>
      </c>
      <c r="DI48" s="1">
        <v>85.707599999999999</v>
      </c>
      <c r="DJ48" s="1">
        <v>82.075500000000005</v>
      </c>
      <c r="DK48" s="1">
        <v>89.585999999999999</v>
      </c>
      <c r="DL48" s="1">
        <v>87.069299999999998</v>
      </c>
      <c r="DM48" s="1">
        <v>90.231399999999994</v>
      </c>
      <c r="DN48" s="1">
        <v>85.789699999999996</v>
      </c>
      <c r="DO48" s="1">
        <v>87.696799999999996</v>
      </c>
      <c r="DP48" s="1">
        <v>9.5</v>
      </c>
      <c r="DQ48" s="1">
        <v>19</v>
      </c>
      <c r="DR48" s="1">
        <v>28</v>
      </c>
      <c r="DS48" s="1" t="s">
        <v>177</v>
      </c>
      <c r="DT48" s="1">
        <v>43.713472000000003</v>
      </c>
      <c r="DU48" s="1">
        <v>-79.463271000000006</v>
      </c>
      <c r="DV48" s="1" t="s">
        <v>162</v>
      </c>
      <c r="DW48" s="1">
        <v>9188.6641988510291</v>
      </c>
      <c r="DX48" s="1">
        <v>9.1886641988510291</v>
      </c>
      <c r="DY48" s="1" t="s">
        <v>135</v>
      </c>
      <c r="DZ48" s="1">
        <v>1.62646</v>
      </c>
      <c r="EA48" s="9">
        <f t="shared" si="1"/>
        <v>44.238933333333335</v>
      </c>
      <c r="EB48" s="10">
        <f t="shared" si="2"/>
        <v>46.493633333333342</v>
      </c>
      <c r="EC48" s="11">
        <f t="shared" si="3"/>
        <v>46.820500000000003</v>
      </c>
      <c r="ED48" s="9">
        <f t="shared" si="4"/>
        <v>45.38656666666666</v>
      </c>
      <c r="EE48" s="10">
        <f t="shared" si="5"/>
        <v>43.488666666666667</v>
      </c>
      <c r="EF48" s="11">
        <f t="shared" si="6"/>
        <v>47.133533333333332</v>
      </c>
      <c r="EG48" s="9">
        <f t="shared" si="10"/>
        <v>42.69186666666667</v>
      </c>
      <c r="EH48" s="10">
        <f t="shared" si="11"/>
        <v>42.058399999999999</v>
      </c>
      <c r="EI48" s="11">
        <f t="shared" si="12"/>
        <v>46.4512</v>
      </c>
      <c r="EJ48" s="12">
        <f t="shared" si="13"/>
        <v>44.973699999999994</v>
      </c>
      <c r="EK48" s="13">
        <f t="shared" si="7"/>
        <v>13.825399533316711</v>
      </c>
      <c r="EL48" s="13">
        <f t="shared" si="8"/>
        <v>191.14167225583392</v>
      </c>
      <c r="EM48" s="24">
        <f t="shared" si="9"/>
        <v>9</v>
      </c>
      <c r="EN48" s="12"/>
      <c r="EP48" s="18">
        <v>5</v>
      </c>
      <c r="EQ48" s="17">
        <v>2</v>
      </c>
      <c r="ER48" s="15">
        <v>5.0673759908131739</v>
      </c>
      <c r="ES48" s="15">
        <v>25.678299432269796</v>
      </c>
    </row>
    <row r="49" spans="1:149" x14ac:dyDescent="0.3">
      <c r="A49" s="1" t="s">
        <v>182</v>
      </c>
      <c r="B49" s="1">
        <v>31</v>
      </c>
      <c r="C49" s="1">
        <v>16</v>
      </c>
      <c r="D49" s="1">
        <v>7</v>
      </c>
      <c r="E49" s="1">
        <v>3</v>
      </c>
      <c r="F49" s="1">
        <v>1</v>
      </c>
      <c r="G49" s="1">
        <v>2</v>
      </c>
      <c r="H49" s="1" t="s">
        <v>132</v>
      </c>
      <c r="I49" s="8">
        <v>44391</v>
      </c>
      <c r="J49" s="8">
        <v>44396</v>
      </c>
      <c r="K49" s="1" t="s">
        <v>132</v>
      </c>
      <c r="L49" s="1">
        <v>0</v>
      </c>
      <c r="M49" s="1">
        <v>2</v>
      </c>
      <c r="N49" s="1">
        <v>4</v>
      </c>
      <c r="O49" s="1">
        <v>4.67</v>
      </c>
      <c r="P49" s="1">
        <v>2.17</v>
      </c>
      <c r="Q49" s="1">
        <v>6.62</v>
      </c>
      <c r="R49" s="1">
        <v>3.85</v>
      </c>
      <c r="S49" s="1">
        <v>9.02</v>
      </c>
      <c r="T49" s="1">
        <v>9.27</v>
      </c>
      <c r="U49" s="1">
        <v>2</v>
      </c>
      <c r="V49" s="1" t="s">
        <v>132</v>
      </c>
      <c r="W49" s="1" t="s">
        <v>132</v>
      </c>
      <c r="X49" s="1" t="s">
        <v>132</v>
      </c>
      <c r="Y49" s="1" t="s">
        <v>132</v>
      </c>
      <c r="Z49" s="1" t="s">
        <v>132</v>
      </c>
      <c r="AA49" s="1" t="s">
        <v>132</v>
      </c>
      <c r="AB49" s="1" t="s">
        <v>132</v>
      </c>
      <c r="AC49" s="1" t="s">
        <v>132</v>
      </c>
      <c r="AD49" s="1" t="s">
        <v>132</v>
      </c>
      <c r="AE49" s="1" t="s">
        <v>132</v>
      </c>
      <c r="AF49" s="1" t="s">
        <v>132</v>
      </c>
      <c r="AG49" s="1" t="s">
        <v>132</v>
      </c>
      <c r="AH49" s="1" t="s">
        <v>132</v>
      </c>
      <c r="AI49" s="1" t="s">
        <v>132</v>
      </c>
      <c r="AJ49" s="1">
        <v>32</v>
      </c>
      <c r="AK49" s="1">
        <v>5.0599999999999996</v>
      </c>
      <c r="AL49" s="1">
        <v>2.27</v>
      </c>
      <c r="AM49" s="1">
        <v>6.95</v>
      </c>
      <c r="AN49" s="1">
        <v>3.8</v>
      </c>
      <c r="AO49" s="1">
        <v>7.77</v>
      </c>
      <c r="AP49" s="1">
        <v>8.17</v>
      </c>
      <c r="AQ49" s="1">
        <v>0</v>
      </c>
      <c r="AR49" s="1">
        <v>4.92</v>
      </c>
      <c r="AS49" s="1">
        <v>2.27</v>
      </c>
      <c r="AT49" s="1">
        <v>6.47</v>
      </c>
      <c r="AU49" s="1">
        <v>3.95</v>
      </c>
      <c r="AV49" s="1">
        <v>8.6300000000000008</v>
      </c>
      <c r="AW49" s="1">
        <v>8.48</v>
      </c>
      <c r="AX49" s="1">
        <v>1</v>
      </c>
      <c r="AY49" s="1">
        <v>4.1900000000000004</v>
      </c>
      <c r="AZ49" s="1">
        <v>2.25</v>
      </c>
      <c r="BA49" s="1">
        <v>5.45</v>
      </c>
      <c r="BB49" s="1">
        <v>4.08</v>
      </c>
      <c r="BC49" s="1">
        <v>6.45</v>
      </c>
      <c r="BD49" s="1">
        <v>6.3</v>
      </c>
      <c r="BE49" s="1">
        <v>0</v>
      </c>
      <c r="BF49" s="1" t="s">
        <v>132</v>
      </c>
      <c r="BG49" s="1" t="s">
        <v>132</v>
      </c>
      <c r="BH49" s="1" t="s">
        <v>132</v>
      </c>
      <c r="BI49" s="1" t="s">
        <v>132</v>
      </c>
      <c r="BJ49" s="1" t="s">
        <v>132</v>
      </c>
      <c r="BK49" s="1" t="s">
        <v>132</v>
      </c>
      <c r="BL49" s="1" t="s">
        <v>132</v>
      </c>
      <c r="BM49" s="1" t="s">
        <v>132</v>
      </c>
      <c r="BN49" s="1" t="s">
        <v>132</v>
      </c>
      <c r="BO49" s="1" t="s">
        <v>132</v>
      </c>
      <c r="BP49" s="1" t="s">
        <v>132</v>
      </c>
      <c r="BQ49" s="1" t="s">
        <v>132</v>
      </c>
      <c r="BR49" s="1" t="s">
        <v>132</v>
      </c>
      <c r="BS49" s="1" t="s">
        <v>132</v>
      </c>
      <c r="BT49" s="1" t="s">
        <v>132</v>
      </c>
      <c r="BU49" s="1" t="s">
        <v>132</v>
      </c>
      <c r="BV49" s="1" t="s">
        <v>132</v>
      </c>
      <c r="BW49" s="1" t="s">
        <v>132</v>
      </c>
      <c r="BX49" s="1" t="s">
        <v>132</v>
      </c>
      <c r="BY49" s="1" t="s">
        <v>132</v>
      </c>
      <c r="BZ49" s="1" t="s">
        <v>132</v>
      </c>
      <c r="CA49" s="1" t="s">
        <v>132</v>
      </c>
      <c r="CB49" s="1">
        <v>1</v>
      </c>
      <c r="CC49" s="1">
        <v>10.133900000000001</v>
      </c>
      <c r="CF49" s="1">
        <v>11.4862</v>
      </c>
      <c r="CG49" s="1">
        <v>11.1684</v>
      </c>
      <c r="CH49" s="1">
        <v>9.4275000000000002</v>
      </c>
      <c r="CL49" s="1">
        <v>10.133900000000001</v>
      </c>
      <c r="CM49" s="1">
        <v>10.6940333333333</v>
      </c>
      <c r="CO49" s="1">
        <v>10.413966666666701</v>
      </c>
      <c r="CP49" s="1">
        <v>25.486999999999998</v>
      </c>
      <c r="CS49" s="1">
        <v>26.41</v>
      </c>
      <c r="CT49" s="1">
        <v>25.5565</v>
      </c>
      <c r="CU49" s="1">
        <v>22.236000000000001</v>
      </c>
      <c r="CY49" s="1">
        <v>25.486999999999998</v>
      </c>
      <c r="CZ49" s="1">
        <v>24.734166666666699</v>
      </c>
      <c r="DB49" s="1">
        <v>25.110583333333299</v>
      </c>
      <c r="DC49" s="1">
        <v>83.615399999999994</v>
      </c>
      <c r="DF49" s="1">
        <v>63.480899999999998</v>
      </c>
      <c r="DG49" s="1">
        <v>73.182400000000001</v>
      </c>
      <c r="DH49" s="1">
        <v>40.634999999999998</v>
      </c>
      <c r="DL49" s="1">
        <v>83.615399999999994</v>
      </c>
      <c r="DM49" s="1">
        <v>59.099433333333302</v>
      </c>
      <c r="DO49" s="1">
        <v>71.357416666666694</v>
      </c>
      <c r="DP49" s="1">
        <v>10.6666666666667</v>
      </c>
      <c r="DQ49" s="1">
        <v>32</v>
      </c>
      <c r="DR49" s="1">
        <v>29</v>
      </c>
      <c r="DS49" s="1" t="s">
        <v>179</v>
      </c>
      <c r="DT49" s="1">
        <v>43.713583999999997</v>
      </c>
      <c r="DU49" s="1">
        <v>-79.475768000000002</v>
      </c>
      <c r="DV49" s="1" t="s">
        <v>162</v>
      </c>
      <c r="DW49" s="1">
        <v>9947.0220037931595</v>
      </c>
      <c r="DX49" s="1">
        <v>9.94702200379316</v>
      </c>
      <c r="DY49" s="1" t="s">
        <v>135</v>
      </c>
      <c r="DZ49" s="1">
        <v>1.68161</v>
      </c>
      <c r="EA49" s="9">
        <f t="shared" si="1"/>
        <v>39.745433333333331</v>
      </c>
      <c r="EB49" s="10"/>
      <c r="EC49" s="11"/>
      <c r="ED49" s="9">
        <f t="shared" si="4"/>
        <v>33.792366666666666</v>
      </c>
      <c r="EE49" s="10">
        <f t="shared" si="5"/>
        <v>36.635766666666662</v>
      </c>
      <c r="EF49" s="11">
        <f t="shared" si="6"/>
        <v>24.099499999999995</v>
      </c>
      <c r="EG49" s="9"/>
      <c r="EH49" s="10"/>
      <c r="EI49" s="11"/>
      <c r="EJ49" s="12">
        <f t="shared" si="13"/>
        <v>33.568266666666666</v>
      </c>
      <c r="EK49" s="13">
        <f t="shared" si="7"/>
        <v>15.416564192272682</v>
      </c>
      <c r="EL49" s="13">
        <f t="shared" si="8"/>
        <v>237.67045149446426</v>
      </c>
      <c r="EM49" s="24">
        <f t="shared" si="9"/>
        <v>4</v>
      </c>
      <c r="EN49" s="12"/>
      <c r="EP49" s="16">
        <v>20</v>
      </c>
      <c r="EQ49" s="17">
        <v>1</v>
      </c>
      <c r="ER49" s="15" t="e">
        <v>#DIV/0!</v>
      </c>
      <c r="ES49" s="26" t="e">
        <v>#DIV/0!</v>
      </c>
    </row>
    <row r="50" spans="1:149" x14ac:dyDescent="0.3">
      <c r="A50" s="1" t="s">
        <v>182</v>
      </c>
      <c r="B50" s="1">
        <v>31</v>
      </c>
      <c r="C50" s="1">
        <v>3</v>
      </c>
      <c r="D50" s="1">
        <v>34</v>
      </c>
      <c r="E50" s="1">
        <v>2</v>
      </c>
      <c r="F50" s="1">
        <v>1</v>
      </c>
      <c r="G50" s="1">
        <v>3</v>
      </c>
      <c r="H50" s="1" t="s">
        <v>132</v>
      </c>
      <c r="I50" s="8">
        <v>44389</v>
      </c>
      <c r="J50" s="8">
        <v>44396</v>
      </c>
      <c r="K50" s="8">
        <v>44417</v>
      </c>
      <c r="L50" s="1">
        <v>7</v>
      </c>
      <c r="M50" s="1">
        <v>3</v>
      </c>
      <c r="N50" s="1">
        <v>44</v>
      </c>
      <c r="O50" s="1">
        <v>5.84</v>
      </c>
      <c r="P50" s="1">
        <v>2.2200000000000002</v>
      </c>
      <c r="Q50" s="1">
        <v>8.5399999999999991</v>
      </c>
      <c r="R50" s="1">
        <v>3.84</v>
      </c>
      <c r="S50" s="1">
        <v>9.56</v>
      </c>
      <c r="T50" s="1">
        <v>9.2200000000000006</v>
      </c>
      <c r="U50" s="1">
        <v>2</v>
      </c>
      <c r="V50" s="1">
        <v>5.77</v>
      </c>
      <c r="W50" s="1">
        <v>2.2999999999999998</v>
      </c>
      <c r="X50" s="1">
        <v>7.42</v>
      </c>
      <c r="Y50" s="1">
        <v>3.72</v>
      </c>
      <c r="Z50" s="1">
        <v>9.51</v>
      </c>
      <c r="AA50" s="1">
        <v>9.26</v>
      </c>
      <c r="AB50" s="1">
        <v>3</v>
      </c>
      <c r="AC50" s="1">
        <v>5.62</v>
      </c>
      <c r="AD50" s="1">
        <v>2.29</v>
      </c>
      <c r="AE50" s="1">
        <v>8.1199999999999992</v>
      </c>
      <c r="AF50" s="1">
        <v>3.72</v>
      </c>
      <c r="AG50" s="1">
        <v>9.33</v>
      </c>
      <c r="AH50" s="1">
        <v>9.1999999999999993</v>
      </c>
      <c r="AI50" s="1">
        <v>0</v>
      </c>
      <c r="AJ50" s="1">
        <v>35</v>
      </c>
      <c r="AK50" s="1">
        <v>6.32</v>
      </c>
      <c r="AL50" s="1">
        <v>2.12</v>
      </c>
      <c r="AM50" s="1">
        <v>8.32</v>
      </c>
      <c r="AN50" s="1">
        <v>4.1399999999999997</v>
      </c>
      <c r="AO50" s="1">
        <v>10.19</v>
      </c>
      <c r="AP50" s="1">
        <v>10.16</v>
      </c>
      <c r="AQ50" s="1">
        <v>5</v>
      </c>
      <c r="AR50" s="1">
        <v>6.51</v>
      </c>
      <c r="AS50" s="1">
        <v>2.21</v>
      </c>
      <c r="AT50" s="1">
        <v>8.24</v>
      </c>
      <c r="AU50" s="1">
        <v>3.95</v>
      </c>
      <c r="AV50" s="1">
        <v>8.1300000000000008</v>
      </c>
      <c r="AW50" s="1">
        <v>8.3000000000000007</v>
      </c>
      <c r="AX50" s="1">
        <v>0</v>
      </c>
      <c r="AY50" s="1">
        <v>4.97</v>
      </c>
      <c r="AZ50" s="1">
        <v>2.14</v>
      </c>
      <c r="BA50" s="1">
        <v>7.26</v>
      </c>
      <c r="BB50" s="1">
        <v>4.0999999999999996</v>
      </c>
      <c r="BC50" s="1">
        <v>9.57</v>
      </c>
      <c r="BD50" s="1">
        <v>8.7200000000000006</v>
      </c>
      <c r="BE50" s="1">
        <v>1</v>
      </c>
      <c r="BF50" s="1">
        <v>11</v>
      </c>
      <c r="BG50" s="1">
        <v>6.31</v>
      </c>
      <c r="BH50" s="1">
        <v>2.65</v>
      </c>
      <c r="BI50" s="1">
        <v>8.52</v>
      </c>
      <c r="BJ50" s="1">
        <v>3.83</v>
      </c>
      <c r="BK50" s="1">
        <v>7.02</v>
      </c>
      <c r="BL50" s="1">
        <v>7.27</v>
      </c>
      <c r="BM50" s="1">
        <v>0</v>
      </c>
      <c r="BN50" s="1">
        <v>6.6</v>
      </c>
      <c r="BO50" s="1">
        <v>2.31</v>
      </c>
      <c r="BP50" s="1">
        <v>8.91</v>
      </c>
      <c r="BQ50" s="1">
        <v>4.2699999999999996</v>
      </c>
      <c r="BR50" s="1">
        <v>8.9600000000000009</v>
      </c>
      <c r="BS50" s="1">
        <v>8.4499999999999993</v>
      </c>
      <c r="BT50" s="1">
        <v>0</v>
      </c>
      <c r="BU50" s="1">
        <v>8.43</v>
      </c>
      <c r="BV50" s="1">
        <v>2.3199999999999998</v>
      </c>
      <c r="BW50" s="1">
        <v>8.3699999999999992</v>
      </c>
      <c r="BX50" s="1">
        <v>4.29</v>
      </c>
      <c r="BY50" s="1">
        <v>6.57</v>
      </c>
      <c r="BZ50" s="1">
        <v>6.43</v>
      </c>
      <c r="CA50" s="1">
        <v>0</v>
      </c>
      <c r="CB50" s="1">
        <v>1</v>
      </c>
      <c r="CC50" s="1">
        <v>12.9648</v>
      </c>
      <c r="CD50" s="1">
        <v>13.271000000000001</v>
      </c>
      <c r="CE50" s="1">
        <v>12.8698</v>
      </c>
      <c r="CF50" s="1">
        <v>13.398400000000001</v>
      </c>
      <c r="CG50" s="1">
        <v>14.3871</v>
      </c>
      <c r="CH50" s="1">
        <v>10.6358</v>
      </c>
      <c r="CI50" s="1">
        <v>16.721499999999999</v>
      </c>
      <c r="CJ50" s="1">
        <v>15.246</v>
      </c>
      <c r="CK50" s="1">
        <v>19.557600000000001</v>
      </c>
      <c r="CL50" s="1">
        <v>13.0352</v>
      </c>
      <c r="CM50" s="1">
        <v>12.8071</v>
      </c>
      <c r="CN50" s="1">
        <v>17.1750333333333</v>
      </c>
      <c r="CO50" s="1">
        <v>14.3391111111111</v>
      </c>
      <c r="CP50" s="1">
        <v>32.793599999999998</v>
      </c>
      <c r="CQ50" s="1">
        <v>27.602399999999999</v>
      </c>
      <c r="CR50" s="1">
        <v>30.206399999999999</v>
      </c>
      <c r="CS50" s="1">
        <v>34.444800000000001</v>
      </c>
      <c r="CT50" s="1">
        <v>32.548000000000002</v>
      </c>
      <c r="CU50" s="1">
        <v>29.765999999999998</v>
      </c>
      <c r="CV50" s="1">
        <v>32.631599999999999</v>
      </c>
      <c r="CW50" s="1">
        <v>38.045699999999997</v>
      </c>
      <c r="CX50" s="1">
        <v>35.907299999999999</v>
      </c>
      <c r="CY50" s="1">
        <v>30.200800000000001</v>
      </c>
      <c r="CZ50" s="1">
        <v>32.252933333333303</v>
      </c>
      <c r="DA50" s="1">
        <v>35.528199999999998</v>
      </c>
      <c r="DB50" s="1">
        <v>32.660644444444401</v>
      </c>
      <c r="DC50" s="1">
        <v>88.143199999999993</v>
      </c>
      <c r="DD50" s="1">
        <v>88.062600000000003</v>
      </c>
      <c r="DE50" s="1">
        <v>85.835999999999999</v>
      </c>
      <c r="DF50" s="1">
        <v>103.5304</v>
      </c>
      <c r="DG50" s="1">
        <v>67.478999999999999</v>
      </c>
      <c r="DH50" s="1">
        <v>83.450400000000002</v>
      </c>
      <c r="DI50" s="1">
        <v>51.035400000000003</v>
      </c>
      <c r="DJ50" s="1">
        <v>75.712000000000003</v>
      </c>
      <c r="DK50" s="1">
        <v>42.245100000000001</v>
      </c>
      <c r="DL50" s="1">
        <v>87.347266666666698</v>
      </c>
      <c r="DM50" s="1">
        <v>84.819933333333296</v>
      </c>
      <c r="DN50" s="1">
        <v>56.330833333333302</v>
      </c>
      <c r="DO50" s="1">
        <v>76.166011111111104</v>
      </c>
      <c r="DP50" s="1">
        <v>43.3333333333333</v>
      </c>
      <c r="DQ50" s="1">
        <v>130</v>
      </c>
      <c r="DR50" s="1">
        <v>30</v>
      </c>
      <c r="DS50" s="1" t="s">
        <v>181</v>
      </c>
      <c r="DT50" s="1">
        <v>43.71387</v>
      </c>
      <c r="DU50" s="1">
        <v>-79.505919000000006</v>
      </c>
      <c r="DV50" s="1" t="s">
        <v>162</v>
      </c>
      <c r="DW50" s="1">
        <v>11929.436122093801</v>
      </c>
      <c r="DX50" s="1">
        <v>11.929436122093801</v>
      </c>
      <c r="DY50" s="1" t="s">
        <v>135</v>
      </c>
      <c r="DZ50" s="1">
        <v>0.942832</v>
      </c>
      <c r="EA50" s="9">
        <f t="shared" si="1"/>
        <v>44.633866666666655</v>
      </c>
      <c r="EB50" s="10">
        <f t="shared" si="2"/>
        <v>42.978666666666669</v>
      </c>
      <c r="EC50" s="11">
        <f t="shared" si="3"/>
        <v>42.970733333333328</v>
      </c>
      <c r="ED50" s="9">
        <f t="shared" si="4"/>
        <v>50.457866666666668</v>
      </c>
      <c r="EE50" s="10">
        <f t="shared" si="5"/>
        <v>38.138033333333333</v>
      </c>
      <c r="EF50" s="11">
        <f t="shared" si="6"/>
        <v>41.284066666666668</v>
      </c>
      <c r="EG50" s="9">
        <f t="shared" si="10"/>
        <v>33.462833333333329</v>
      </c>
      <c r="EH50" s="10">
        <f t="shared" si="11"/>
        <v>43.001233333333339</v>
      </c>
      <c r="EI50" s="11">
        <f t="shared" si="12"/>
        <v>32.57</v>
      </c>
      <c r="EJ50" s="12">
        <f t="shared" si="13"/>
        <v>41.055255555555554</v>
      </c>
      <c r="EK50" s="13">
        <f t="shared" si="7"/>
        <v>13.738363950528795</v>
      </c>
      <c r="EL50" s="13">
        <f t="shared" si="8"/>
        <v>188.74264403718917</v>
      </c>
      <c r="EM50" s="24">
        <f t="shared" si="9"/>
        <v>9</v>
      </c>
      <c r="EN50" s="12"/>
      <c r="EP50" s="18">
        <v>5</v>
      </c>
      <c r="EQ50" s="17">
        <v>1</v>
      </c>
      <c r="ER50" s="15" t="e">
        <v>#DIV/0!</v>
      </c>
      <c r="ES50" s="15" t="e">
        <v>#DIV/0!</v>
      </c>
    </row>
    <row r="51" spans="1:149" x14ac:dyDescent="0.3">
      <c r="A51" s="1" t="s">
        <v>182</v>
      </c>
      <c r="B51" s="1">
        <v>31</v>
      </c>
      <c r="C51" s="1">
        <v>21</v>
      </c>
      <c r="D51" s="1">
        <v>3</v>
      </c>
      <c r="E51" s="1">
        <v>3</v>
      </c>
      <c r="F51" s="1">
        <v>1</v>
      </c>
      <c r="G51" s="1">
        <v>4</v>
      </c>
      <c r="H51" s="1" t="s">
        <v>132</v>
      </c>
      <c r="I51" s="8">
        <v>44381</v>
      </c>
      <c r="J51" s="8">
        <v>44395</v>
      </c>
      <c r="K51" s="1" t="s">
        <v>132</v>
      </c>
      <c r="L51" s="1">
        <v>0</v>
      </c>
      <c r="M51" s="1">
        <v>3</v>
      </c>
      <c r="N51" s="1">
        <v>11</v>
      </c>
      <c r="O51" s="1">
        <v>3.62</v>
      </c>
      <c r="P51" s="1">
        <v>2.33</v>
      </c>
      <c r="Q51" s="1">
        <v>7.07</v>
      </c>
      <c r="R51" s="1">
        <v>4.0599999999999996</v>
      </c>
      <c r="S51" s="1">
        <v>8.77</v>
      </c>
      <c r="T51" s="1">
        <v>8.68</v>
      </c>
      <c r="U51" s="1">
        <v>0</v>
      </c>
      <c r="V51" s="1">
        <v>3.25</v>
      </c>
      <c r="W51" s="1">
        <v>2.08</v>
      </c>
      <c r="X51" s="1">
        <v>8.1300000000000008</v>
      </c>
      <c r="Y51" s="1">
        <v>4</v>
      </c>
      <c r="Z51" s="1">
        <v>8.25</v>
      </c>
      <c r="AA51" s="1">
        <v>8.41</v>
      </c>
      <c r="AB51" s="1">
        <v>0</v>
      </c>
      <c r="AC51" s="1">
        <v>3.48</v>
      </c>
      <c r="AD51" s="1">
        <v>2.0299999999999998</v>
      </c>
      <c r="AE51" s="1">
        <v>7.28</v>
      </c>
      <c r="AF51" s="1">
        <v>3.76</v>
      </c>
      <c r="AG51" s="1">
        <v>8.6999999999999993</v>
      </c>
      <c r="AH51" s="1">
        <v>8.67</v>
      </c>
      <c r="AI51" s="1">
        <v>0</v>
      </c>
      <c r="AJ51" s="1">
        <v>4</v>
      </c>
      <c r="AK51" s="1">
        <v>3.79</v>
      </c>
      <c r="AL51" s="1">
        <v>1.83</v>
      </c>
      <c r="AM51" s="1">
        <v>6.37</v>
      </c>
      <c r="AN51" s="1">
        <v>4.1399999999999997</v>
      </c>
      <c r="AO51" s="1">
        <v>8.0500000000000007</v>
      </c>
      <c r="AP51" s="1">
        <v>7.96</v>
      </c>
      <c r="AQ51" s="1">
        <v>0</v>
      </c>
      <c r="AR51" s="1">
        <v>4.34</v>
      </c>
      <c r="AS51" s="1">
        <v>2.2799999999999998</v>
      </c>
      <c r="AT51" s="1">
        <v>6.7</v>
      </c>
      <c r="AU51" s="1">
        <v>3.37</v>
      </c>
      <c r="AV51" s="1">
        <v>7.41</v>
      </c>
      <c r="AW51" s="1">
        <v>7.44</v>
      </c>
      <c r="AX51" s="1">
        <v>3</v>
      </c>
      <c r="AY51" s="1">
        <v>4.88</v>
      </c>
      <c r="AZ51" s="1">
        <v>1.95</v>
      </c>
      <c r="BA51" s="1">
        <v>7.21</v>
      </c>
      <c r="BB51" s="1">
        <v>3.93</v>
      </c>
      <c r="BC51" s="1">
        <v>7.51</v>
      </c>
      <c r="BD51" s="1">
        <v>7.45</v>
      </c>
      <c r="BE51" s="1">
        <v>0</v>
      </c>
      <c r="BF51" s="1">
        <v>26</v>
      </c>
      <c r="BG51" s="1">
        <v>3.32</v>
      </c>
      <c r="BH51" s="1">
        <v>1.9</v>
      </c>
      <c r="BI51" s="1">
        <v>7.02</v>
      </c>
      <c r="BJ51" s="1">
        <v>3.88</v>
      </c>
      <c r="BK51" s="1">
        <v>7.61</v>
      </c>
      <c r="BL51" s="1">
        <v>7.51</v>
      </c>
      <c r="BM51" s="1">
        <v>2</v>
      </c>
      <c r="BN51" s="1">
        <v>4.3899999999999997</v>
      </c>
      <c r="BO51" s="1">
        <v>1.52</v>
      </c>
      <c r="BP51" s="1">
        <v>7.71</v>
      </c>
      <c r="BQ51" s="1">
        <v>3.83</v>
      </c>
      <c r="BR51" s="1">
        <v>6.88</v>
      </c>
      <c r="BS51" s="1">
        <v>6.68</v>
      </c>
      <c r="BT51" s="1">
        <v>0</v>
      </c>
      <c r="BU51" s="1">
        <v>3.73</v>
      </c>
      <c r="BV51" s="1">
        <v>1.81</v>
      </c>
      <c r="BW51" s="1">
        <v>7.8</v>
      </c>
      <c r="BX51" s="1">
        <v>3.62</v>
      </c>
      <c r="BY51" s="1">
        <v>7.28</v>
      </c>
      <c r="BZ51" s="1">
        <v>7.43</v>
      </c>
      <c r="CA51" s="1">
        <v>1</v>
      </c>
      <c r="CB51" s="1">
        <v>1</v>
      </c>
      <c r="CC51" s="1">
        <v>8.4345999999999997</v>
      </c>
      <c r="CD51" s="1">
        <v>6.76</v>
      </c>
      <c r="CE51" s="1">
        <v>7.0644</v>
      </c>
      <c r="CF51" s="1">
        <v>6.9356999999999998</v>
      </c>
      <c r="CG51" s="1">
        <v>9.8952000000000009</v>
      </c>
      <c r="CH51" s="1">
        <v>9.516</v>
      </c>
      <c r="CI51" s="1">
        <v>6.3079999999999998</v>
      </c>
      <c r="CJ51" s="1">
        <v>6.6727999999999996</v>
      </c>
      <c r="CK51" s="1">
        <v>6.7512999999999996</v>
      </c>
      <c r="CL51" s="1">
        <v>7.4196666666666697</v>
      </c>
      <c r="CM51" s="1">
        <v>8.7822999999999993</v>
      </c>
      <c r="CN51" s="1">
        <v>6.5773666666666699</v>
      </c>
      <c r="CO51" s="1">
        <v>7.59311111111111</v>
      </c>
      <c r="CP51" s="1">
        <v>28.7042</v>
      </c>
      <c r="CQ51" s="1">
        <v>32.520000000000003</v>
      </c>
      <c r="CR51" s="1">
        <v>27.372800000000002</v>
      </c>
      <c r="CS51" s="1">
        <v>26.3718</v>
      </c>
      <c r="CT51" s="1">
        <v>22.579000000000001</v>
      </c>
      <c r="CU51" s="1">
        <v>28.3353</v>
      </c>
      <c r="CV51" s="1">
        <v>27.2376</v>
      </c>
      <c r="CW51" s="1">
        <v>29.529299999999999</v>
      </c>
      <c r="CX51" s="1">
        <v>28.236000000000001</v>
      </c>
      <c r="CY51" s="1">
        <v>29.532333333333298</v>
      </c>
      <c r="CZ51" s="1">
        <v>25.762033333333299</v>
      </c>
      <c r="DA51" s="1">
        <v>28.334299999999999</v>
      </c>
      <c r="DB51" s="1">
        <v>27.8762222222222</v>
      </c>
      <c r="DC51" s="1">
        <v>76.123599999999996</v>
      </c>
      <c r="DD51" s="1">
        <v>69.382499999999993</v>
      </c>
      <c r="DE51" s="1">
        <v>75.429000000000002</v>
      </c>
      <c r="DF51" s="1">
        <v>64.078000000000003</v>
      </c>
      <c r="DG51" s="1">
        <v>55.130400000000002</v>
      </c>
      <c r="DH51" s="1">
        <v>55.9495</v>
      </c>
      <c r="DI51" s="1">
        <v>57.1511</v>
      </c>
      <c r="DJ51" s="1">
        <v>45.958399999999997</v>
      </c>
      <c r="DK51" s="1">
        <v>54.090400000000002</v>
      </c>
      <c r="DL51" s="1">
        <v>73.645033333333302</v>
      </c>
      <c r="DM51" s="1">
        <v>58.385966666666697</v>
      </c>
      <c r="DN51" s="1">
        <v>52.3999666666667</v>
      </c>
      <c r="DO51" s="1">
        <v>61.476988888888897</v>
      </c>
      <c r="DP51" s="1">
        <v>18</v>
      </c>
      <c r="DQ51" s="1">
        <v>36</v>
      </c>
      <c r="DR51" s="1">
        <v>31</v>
      </c>
      <c r="DS51" s="1" t="s">
        <v>183</v>
      </c>
      <c r="DT51" s="1">
        <v>43.713092000000003</v>
      </c>
      <c r="DU51" s="1">
        <v>-79.515598999999995</v>
      </c>
      <c r="DV51" s="1" t="s">
        <v>162</v>
      </c>
      <c r="DW51" s="1">
        <v>12549.9941861896</v>
      </c>
      <c r="DX51" s="1">
        <v>12.5499941861896</v>
      </c>
      <c r="DY51" s="1" t="s">
        <v>135</v>
      </c>
      <c r="DZ51" s="1">
        <v>1.87618</v>
      </c>
      <c r="EA51" s="9">
        <f t="shared" si="1"/>
        <v>37.754133333333336</v>
      </c>
      <c r="EB51" s="10">
        <f t="shared" si="2"/>
        <v>36.220833333333331</v>
      </c>
      <c r="EC51" s="11">
        <f t="shared" si="3"/>
        <v>36.622066666666669</v>
      </c>
      <c r="ED51" s="9">
        <f t="shared" si="4"/>
        <v>32.461833333333338</v>
      </c>
      <c r="EE51" s="10">
        <f t="shared" si="5"/>
        <v>29.201533333333334</v>
      </c>
      <c r="EF51" s="11">
        <f t="shared" si="6"/>
        <v>31.266933333333338</v>
      </c>
      <c r="EG51" s="9">
        <f t="shared" si="10"/>
        <v>30.23223333333333</v>
      </c>
      <c r="EH51" s="10">
        <f t="shared" si="11"/>
        <v>27.386833333333332</v>
      </c>
      <c r="EI51" s="11">
        <f t="shared" si="12"/>
        <v>29.692566666666664</v>
      </c>
      <c r="EJ51" s="12">
        <f t="shared" si="13"/>
        <v>32.31544074074074</v>
      </c>
      <c r="EK51" s="13">
        <f t="shared" si="7"/>
        <v>10.239356754356727</v>
      </c>
      <c r="EL51" s="13">
        <f t="shared" si="8"/>
        <v>104.84442674299073</v>
      </c>
      <c r="EM51" s="24">
        <f t="shared" si="9"/>
        <v>9</v>
      </c>
      <c r="EN51" s="12"/>
      <c r="EP51" s="16">
        <v>21</v>
      </c>
      <c r="EQ51" s="17">
        <v>5</v>
      </c>
      <c r="ER51" s="15">
        <v>4.9110279085009445</v>
      </c>
      <c r="ES51" s="26">
        <v>24.118195118075164</v>
      </c>
    </row>
    <row r="52" spans="1:149" x14ac:dyDescent="0.3">
      <c r="A52" s="1" t="s">
        <v>182</v>
      </c>
      <c r="B52" s="1">
        <v>31</v>
      </c>
      <c r="C52" s="1">
        <v>11</v>
      </c>
      <c r="D52" s="1">
        <v>46</v>
      </c>
      <c r="E52" s="1">
        <v>4</v>
      </c>
      <c r="F52" s="1">
        <v>1</v>
      </c>
      <c r="G52" s="1">
        <v>5</v>
      </c>
      <c r="H52" s="1" t="s">
        <v>132</v>
      </c>
      <c r="I52" s="8">
        <v>44388</v>
      </c>
      <c r="J52" s="8">
        <v>44393</v>
      </c>
      <c r="K52" s="8">
        <v>44420</v>
      </c>
      <c r="L52" s="1">
        <v>1</v>
      </c>
      <c r="M52" s="1">
        <v>4</v>
      </c>
      <c r="N52" s="1">
        <v>5</v>
      </c>
      <c r="O52" s="1">
        <v>4.0199999999999996</v>
      </c>
      <c r="P52" s="1">
        <v>1.92</v>
      </c>
      <c r="Q52" s="1">
        <v>9.0399999999999991</v>
      </c>
      <c r="R52" s="1">
        <v>4.6100000000000003</v>
      </c>
      <c r="S52" s="1">
        <v>7.65</v>
      </c>
      <c r="T52" s="1">
        <v>8.23</v>
      </c>
      <c r="U52" s="1">
        <v>0</v>
      </c>
      <c r="V52" s="1">
        <v>4.03</v>
      </c>
      <c r="W52" s="1">
        <v>2.21</v>
      </c>
      <c r="X52" s="1">
        <v>9.06</v>
      </c>
      <c r="Y52" s="1">
        <v>4.3600000000000003</v>
      </c>
      <c r="Z52" s="1">
        <v>10.02</v>
      </c>
      <c r="AA52" s="1">
        <v>9.6300000000000008</v>
      </c>
      <c r="AB52" s="1">
        <v>1</v>
      </c>
      <c r="AC52" s="1">
        <v>3.89</v>
      </c>
      <c r="AD52" s="1">
        <v>2.0499999999999998</v>
      </c>
      <c r="AE52" s="1">
        <v>8.2200000000000006</v>
      </c>
      <c r="AF52" s="1">
        <v>4.29</v>
      </c>
      <c r="AG52" s="1">
        <v>9.1199999999999992</v>
      </c>
      <c r="AH52" s="1">
        <v>8.58</v>
      </c>
      <c r="AI52" s="1">
        <v>0</v>
      </c>
      <c r="AJ52" s="1">
        <v>10</v>
      </c>
      <c r="AK52" s="1">
        <v>4.6500000000000004</v>
      </c>
      <c r="AL52" s="1">
        <v>1.72</v>
      </c>
      <c r="AM52" s="1">
        <v>7.45</v>
      </c>
      <c r="AN52" s="1">
        <v>4.03</v>
      </c>
      <c r="AO52" s="1">
        <v>6.14</v>
      </c>
      <c r="AP52" s="1">
        <v>6.08</v>
      </c>
      <c r="AQ52" s="1">
        <v>0</v>
      </c>
      <c r="AR52" s="1">
        <v>4.88</v>
      </c>
      <c r="AS52" s="1">
        <v>2.11</v>
      </c>
      <c r="AT52" s="1">
        <v>7.92</v>
      </c>
      <c r="AU52" s="1">
        <v>4.13</v>
      </c>
      <c r="AV52" s="1">
        <v>8.0299999999999994</v>
      </c>
      <c r="AW52" s="1">
        <v>8.14</v>
      </c>
      <c r="AX52" s="1">
        <v>0</v>
      </c>
      <c r="AY52" s="1">
        <v>4.9000000000000004</v>
      </c>
      <c r="AZ52" s="1">
        <v>1.93</v>
      </c>
      <c r="BA52" s="1">
        <v>8.31</v>
      </c>
      <c r="BB52" s="1">
        <v>4.09</v>
      </c>
      <c r="BC52" s="1">
        <v>7.41</v>
      </c>
      <c r="BD52" s="1">
        <v>7.91</v>
      </c>
      <c r="BE52" s="1">
        <v>2</v>
      </c>
      <c r="BF52" s="1">
        <v>31</v>
      </c>
      <c r="BG52" s="1">
        <v>4.18</v>
      </c>
      <c r="BH52" s="1">
        <v>2.21</v>
      </c>
      <c r="BI52" s="1">
        <v>7.81</v>
      </c>
      <c r="BJ52" s="1">
        <v>4.2300000000000004</v>
      </c>
      <c r="BK52" s="1">
        <v>6.86</v>
      </c>
      <c r="BL52" s="1">
        <v>6.62</v>
      </c>
      <c r="BM52" s="1">
        <v>1</v>
      </c>
      <c r="BN52" s="1">
        <v>4.37</v>
      </c>
      <c r="BO52" s="1">
        <v>1.75</v>
      </c>
      <c r="BP52" s="1">
        <v>7.42</v>
      </c>
      <c r="BQ52" s="1">
        <v>4.0599999999999996</v>
      </c>
      <c r="BR52" s="1">
        <v>8.24</v>
      </c>
      <c r="BS52" s="1">
        <v>8.27</v>
      </c>
      <c r="BT52" s="1">
        <v>1</v>
      </c>
      <c r="BU52" s="1">
        <v>4.99</v>
      </c>
      <c r="BV52" s="1">
        <v>1.96</v>
      </c>
      <c r="BW52" s="1">
        <v>7.27</v>
      </c>
      <c r="BX52" s="1">
        <v>3.52</v>
      </c>
      <c r="BY52" s="1">
        <v>9.1300000000000008</v>
      </c>
      <c r="BZ52" s="1">
        <v>9.18</v>
      </c>
      <c r="CA52" s="1">
        <v>5</v>
      </c>
      <c r="CB52" s="1">
        <v>1</v>
      </c>
      <c r="CC52" s="1">
        <v>7.7183999999999999</v>
      </c>
      <c r="CD52" s="1">
        <v>8.9062999999999999</v>
      </c>
      <c r="CE52" s="1">
        <v>7.9744999999999999</v>
      </c>
      <c r="CF52" s="1">
        <v>7.9980000000000002</v>
      </c>
      <c r="CG52" s="1">
        <v>10.296799999999999</v>
      </c>
      <c r="CH52" s="1">
        <v>9.4570000000000007</v>
      </c>
      <c r="CI52" s="1">
        <v>9.2378</v>
      </c>
      <c r="CJ52" s="1">
        <v>7.6475</v>
      </c>
      <c r="CK52" s="1">
        <v>9.7804000000000002</v>
      </c>
      <c r="CL52" s="1">
        <v>8.1997333333333309</v>
      </c>
      <c r="CM52" s="1">
        <v>9.2506000000000004</v>
      </c>
      <c r="CN52" s="1">
        <v>8.8885666666666694</v>
      </c>
      <c r="CO52" s="1">
        <v>8.7796333333333294</v>
      </c>
      <c r="CP52" s="1">
        <v>41.674399999999999</v>
      </c>
      <c r="CQ52" s="1">
        <v>39.501600000000003</v>
      </c>
      <c r="CR52" s="1">
        <v>35.263800000000003</v>
      </c>
      <c r="CS52" s="1">
        <v>30.023499999999999</v>
      </c>
      <c r="CT52" s="1">
        <v>32.709600000000002</v>
      </c>
      <c r="CU52" s="1">
        <v>33.987900000000003</v>
      </c>
      <c r="CV52" s="1">
        <v>33.036299999999997</v>
      </c>
      <c r="CW52" s="1">
        <v>30.1252</v>
      </c>
      <c r="CX52" s="1">
        <v>25.590399999999999</v>
      </c>
      <c r="CY52" s="1">
        <v>38.813266666666699</v>
      </c>
      <c r="CZ52" s="1">
        <v>32.240333333333297</v>
      </c>
      <c r="DA52" s="1">
        <v>29.583966666666701</v>
      </c>
      <c r="DB52" s="1">
        <v>33.545855555555598</v>
      </c>
      <c r="DC52" s="1">
        <v>62.959499999999998</v>
      </c>
      <c r="DD52" s="1">
        <v>96.492599999999996</v>
      </c>
      <c r="DE52" s="1">
        <v>78.249600000000001</v>
      </c>
      <c r="DF52" s="1">
        <v>37.331200000000003</v>
      </c>
      <c r="DG52" s="1">
        <v>65.364199999999997</v>
      </c>
      <c r="DH52" s="1">
        <v>58.613100000000003</v>
      </c>
      <c r="DI52" s="1">
        <v>45.413200000000003</v>
      </c>
      <c r="DJ52" s="1">
        <v>68.144800000000004</v>
      </c>
      <c r="DK52" s="1">
        <v>83.813400000000001</v>
      </c>
      <c r="DL52" s="1">
        <v>79.233900000000006</v>
      </c>
      <c r="DM52" s="1">
        <v>53.769500000000001</v>
      </c>
      <c r="DN52" s="1">
        <v>65.790466666666703</v>
      </c>
      <c r="DO52" s="1">
        <v>66.264622222222201</v>
      </c>
      <c r="DP52" s="1">
        <v>30</v>
      </c>
      <c r="DQ52" s="1">
        <v>90</v>
      </c>
      <c r="DR52" s="1">
        <v>31</v>
      </c>
      <c r="DS52" s="1" t="s">
        <v>183</v>
      </c>
      <c r="DT52" s="1">
        <v>43.713092000000003</v>
      </c>
      <c r="DU52" s="1">
        <v>-79.515598999999995</v>
      </c>
      <c r="DV52" s="1" t="s">
        <v>162</v>
      </c>
      <c r="DW52" s="1">
        <v>12549.9941861896</v>
      </c>
      <c r="DX52" s="1">
        <v>12.5499941861896</v>
      </c>
      <c r="DY52" s="1" t="s">
        <v>135</v>
      </c>
      <c r="DZ52" s="1">
        <v>1.87618</v>
      </c>
      <c r="EA52" s="9">
        <f t="shared" si="1"/>
        <v>37.450766666666667</v>
      </c>
      <c r="EB52" s="10">
        <f t="shared" si="2"/>
        <v>48.300166666666662</v>
      </c>
      <c r="EC52" s="11">
        <f t="shared" si="3"/>
        <v>40.495966666666668</v>
      </c>
      <c r="ED52" s="9">
        <f t="shared" si="4"/>
        <v>25.117566666666665</v>
      </c>
      <c r="EE52" s="10">
        <f t="shared" si="5"/>
        <v>36.123533333333334</v>
      </c>
      <c r="EF52" s="11">
        <f t="shared" si="6"/>
        <v>34.019333333333336</v>
      </c>
      <c r="EG52" s="9">
        <f t="shared" si="10"/>
        <v>29.229099999999999</v>
      </c>
      <c r="EH52" s="10">
        <f t="shared" si="11"/>
        <v>35.305833333333332</v>
      </c>
      <c r="EI52" s="11">
        <f t="shared" si="12"/>
        <v>39.72806666666667</v>
      </c>
      <c r="EJ52" s="12">
        <f t="shared" si="13"/>
        <v>36.196703703703704</v>
      </c>
      <c r="EK52" s="13">
        <f t="shared" si="7"/>
        <v>12.543098647311131</v>
      </c>
      <c r="EL52" s="13">
        <f t="shared" si="8"/>
        <v>157.32932367617832</v>
      </c>
      <c r="EM52" s="24">
        <f t="shared" si="9"/>
        <v>9</v>
      </c>
      <c r="EN52" s="12"/>
      <c r="EP52" s="18">
        <v>1</v>
      </c>
      <c r="EQ52" s="17">
        <v>3</v>
      </c>
      <c r="ER52" s="15">
        <v>4.7011871583628446</v>
      </c>
      <c r="ES52" s="15">
        <v>22.10116069795572</v>
      </c>
    </row>
    <row r="53" spans="1:149" x14ac:dyDescent="0.3">
      <c r="A53" s="1" t="s">
        <v>184</v>
      </c>
      <c r="B53" s="1">
        <v>32</v>
      </c>
      <c r="C53" s="1">
        <v>4</v>
      </c>
      <c r="D53" s="1">
        <v>27</v>
      </c>
      <c r="E53" s="1">
        <v>2</v>
      </c>
      <c r="F53" s="1">
        <v>1</v>
      </c>
      <c r="G53" s="1">
        <v>2</v>
      </c>
      <c r="H53" s="1" t="s">
        <v>132</v>
      </c>
      <c r="I53" s="8">
        <v>44381</v>
      </c>
      <c r="J53" s="8">
        <v>44396</v>
      </c>
      <c r="K53" s="8">
        <v>44420</v>
      </c>
      <c r="L53" s="1">
        <v>1</v>
      </c>
      <c r="M53" s="1">
        <v>3</v>
      </c>
      <c r="N53" s="1">
        <v>14</v>
      </c>
      <c r="O53" s="1">
        <v>3.94</v>
      </c>
      <c r="P53" s="1">
        <v>2.3199999999999998</v>
      </c>
      <c r="Q53" s="1">
        <v>7.05</v>
      </c>
      <c r="R53" s="1">
        <v>4.3899999999999997</v>
      </c>
      <c r="S53" s="1">
        <v>8.18</v>
      </c>
      <c r="T53" s="1">
        <v>8.11</v>
      </c>
      <c r="U53" s="1">
        <v>0</v>
      </c>
      <c r="V53" s="1">
        <v>3.54</v>
      </c>
      <c r="W53" s="1">
        <v>2.33</v>
      </c>
      <c r="X53" s="1">
        <v>7.18</v>
      </c>
      <c r="Y53" s="1">
        <v>3.57</v>
      </c>
      <c r="Z53" s="1">
        <v>8.7200000000000006</v>
      </c>
      <c r="AA53" s="1">
        <v>8.69</v>
      </c>
      <c r="AB53" s="1">
        <v>3</v>
      </c>
      <c r="AC53" s="1">
        <v>3.81</v>
      </c>
      <c r="AD53" s="1">
        <v>2.58</v>
      </c>
      <c r="AE53" s="1">
        <v>7.51</v>
      </c>
      <c r="AF53" s="1">
        <v>4.34</v>
      </c>
      <c r="AG53" s="1">
        <v>8.51</v>
      </c>
      <c r="AH53" s="1">
        <v>8.4700000000000006</v>
      </c>
      <c r="AI53" s="1">
        <v>3</v>
      </c>
      <c r="AJ53" s="1">
        <v>23</v>
      </c>
      <c r="AK53" s="1">
        <v>3.87</v>
      </c>
      <c r="AL53" s="1">
        <v>2.1</v>
      </c>
      <c r="AM53" s="1">
        <v>6.1</v>
      </c>
      <c r="AN53" s="1">
        <v>3.68</v>
      </c>
      <c r="AO53" s="1">
        <v>7.62</v>
      </c>
      <c r="AP53" s="1">
        <v>8.11</v>
      </c>
      <c r="AQ53" s="1">
        <v>2</v>
      </c>
      <c r="AR53" s="1">
        <v>3.45</v>
      </c>
      <c r="AS53" s="1">
        <v>2.4900000000000002</v>
      </c>
      <c r="AT53" s="1">
        <v>7.54</v>
      </c>
      <c r="AU53" s="1">
        <v>3.51</v>
      </c>
      <c r="AV53" s="1">
        <v>7.26</v>
      </c>
      <c r="AW53" s="1">
        <v>7.73</v>
      </c>
      <c r="AX53" s="1">
        <v>2</v>
      </c>
      <c r="AY53" s="1">
        <v>3.35</v>
      </c>
      <c r="AZ53" s="1">
        <v>2.19</v>
      </c>
      <c r="BA53" s="1">
        <v>6.73</v>
      </c>
      <c r="BB53" s="1">
        <v>3.3</v>
      </c>
      <c r="BC53" s="1">
        <v>7.39</v>
      </c>
      <c r="BD53" s="1">
        <v>7.02</v>
      </c>
      <c r="BE53" s="1">
        <v>1</v>
      </c>
      <c r="BF53" s="1">
        <v>11</v>
      </c>
      <c r="BG53" s="1">
        <v>4.2699999999999996</v>
      </c>
      <c r="BH53" s="1">
        <v>2.4900000000000002</v>
      </c>
      <c r="BI53" s="1">
        <v>6.87</v>
      </c>
      <c r="BJ53" s="1">
        <v>3.77</v>
      </c>
      <c r="BK53" s="1">
        <v>7.85</v>
      </c>
      <c r="BL53" s="1">
        <v>7.92</v>
      </c>
      <c r="BM53" s="1">
        <v>3</v>
      </c>
      <c r="BN53" s="1">
        <v>4.47</v>
      </c>
      <c r="BO53" s="1">
        <v>2.36</v>
      </c>
      <c r="BP53" s="1">
        <v>6.43</v>
      </c>
      <c r="BQ53" s="1">
        <v>2.9</v>
      </c>
      <c r="BR53" s="1">
        <v>7.72</v>
      </c>
      <c r="BS53" s="1">
        <v>8.02</v>
      </c>
      <c r="BT53" s="1">
        <v>1</v>
      </c>
      <c r="BU53" s="1">
        <v>4.3499999999999996</v>
      </c>
      <c r="BV53" s="1">
        <v>2.6</v>
      </c>
      <c r="BW53" s="1">
        <v>7.6</v>
      </c>
      <c r="BX53" s="1">
        <v>4.38</v>
      </c>
      <c r="BY53" s="1">
        <v>8.1</v>
      </c>
      <c r="BZ53" s="1">
        <v>7.93</v>
      </c>
      <c r="CA53" s="1">
        <v>3</v>
      </c>
      <c r="CB53" s="1">
        <v>1</v>
      </c>
      <c r="CC53" s="1">
        <v>9.1408000000000005</v>
      </c>
      <c r="CD53" s="1">
        <v>8.2482000000000006</v>
      </c>
      <c r="CE53" s="1">
        <v>9.8298000000000005</v>
      </c>
      <c r="CF53" s="1">
        <v>8.1270000000000007</v>
      </c>
      <c r="CG53" s="1">
        <v>8.5905000000000005</v>
      </c>
      <c r="CH53" s="1">
        <v>7.3365</v>
      </c>
      <c r="CI53" s="1">
        <v>10.632300000000001</v>
      </c>
      <c r="CJ53" s="1">
        <v>10.549200000000001</v>
      </c>
      <c r="CK53" s="1">
        <v>11.31</v>
      </c>
      <c r="CL53" s="1">
        <v>9.0729333333333297</v>
      </c>
      <c r="CM53" s="1">
        <v>8.0180000000000007</v>
      </c>
      <c r="CN53" s="1">
        <v>10.830500000000001</v>
      </c>
      <c r="CO53" s="1">
        <v>9.3071444444444396</v>
      </c>
      <c r="CP53" s="1">
        <v>30.9495</v>
      </c>
      <c r="CQ53" s="1">
        <v>25.6326</v>
      </c>
      <c r="CR53" s="1">
        <v>32.593400000000003</v>
      </c>
      <c r="CS53" s="1">
        <v>22.448</v>
      </c>
      <c r="CT53" s="1">
        <v>26.465399999999999</v>
      </c>
      <c r="CU53" s="1">
        <v>22.209</v>
      </c>
      <c r="CV53" s="1">
        <v>25.899899999999999</v>
      </c>
      <c r="CW53" s="1">
        <v>18.646999999999998</v>
      </c>
      <c r="CX53" s="1">
        <v>33.287999999999997</v>
      </c>
      <c r="CY53" s="1">
        <v>29.725166666666698</v>
      </c>
      <c r="CZ53" s="1">
        <v>23.707466666666701</v>
      </c>
      <c r="DA53" s="1">
        <v>25.944966666666701</v>
      </c>
      <c r="DB53" s="1">
        <v>26.459199999999999</v>
      </c>
      <c r="DC53" s="1">
        <v>66.339799999999997</v>
      </c>
      <c r="DD53" s="1">
        <v>75.776799999999994</v>
      </c>
      <c r="DE53" s="1">
        <v>72.079700000000003</v>
      </c>
      <c r="DF53" s="1">
        <v>61.798200000000001</v>
      </c>
      <c r="DG53" s="1">
        <v>56.119799999999998</v>
      </c>
      <c r="DH53" s="1">
        <v>51.877800000000001</v>
      </c>
      <c r="DI53" s="1">
        <v>62.171999999999997</v>
      </c>
      <c r="DJ53" s="1">
        <v>61.914400000000001</v>
      </c>
      <c r="DK53" s="1">
        <v>64.233000000000004</v>
      </c>
      <c r="DL53" s="1">
        <v>71.398766666666702</v>
      </c>
      <c r="DM53" s="1">
        <v>56.598599999999998</v>
      </c>
      <c r="DN53" s="1">
        <v>62.773133333333298</v>
      </c>
      <c r="DO53" s="1">
        <v>63.590166666666697</v>
      </c>
      <c r="DP53" s="1">
        <v>15.3333333333333</v>
      </c>
      <c r="DQ53" s="1">
        <v>46</v>
      </c>
      <c r="DR53" s="1">
        <v>31</v>
      </c>
      <c r="DS53" s="1" t="s">
        <v>183</v>
      </c>
      <c r="DT53" s="1">
        <v>43.713092000000003</v>
      </c>
      <c r="DU53" s="1">
        <v>-79.515598999999995</v>
      </c>
      <c r="DV53" s="1" t="s">
        <v>162</v>
      </c>
      <c r="DW53" s="1">
        <v>12549.9941861896</v>
      </c>
      <c r="DX53" s="1">
        <v>12.5499941861896</v>
      </c>
      <c r="DY53" s="1" t="s">
        <v>135</v>
      </c>
      <c r="DZ53" s="1">
        <v>1.87618</v>
      </c>
      <c r="EA53" s="9">
        <f t="shared" si="1"/>
        <v>35.476700000000001</v>
      </c>
      <c r="EB53" s="10">
        <f t="shared" si="2"/>
        <v>36.552533333333336</v>
      </c>
      <c r="EC53" s="11">
        <f t="shared" si="3"/>
        <v>38.167633333333335</v>
      </c>
      <c r="ED53" s="9">
        <f t="shared" si="4"/>
        <v>30.791066666666666</v>
      </c>
      <c r="EE53" s="10">
        <f t="shared" si="5"/>
        <v>30.391900000000003</v>
      </c>
      <c r="EF53" s="11">
        <f t="shared" si="6"/>
        <v>27.141099999999998</v>
      </c>
      <c r="EG53" s="9">
        <f t="shared" si="10"/>
        <v>32.901400000000002</v>
      </c>
      <c r="EH53" s="10">
        <f t="shared" si="11"/>
        <v>30.370200000000001</v>
      </c>
      <c r="EI53" s="11">
        <f t="shared" si="12"/>
        <v>36.277000000000001</v>
      </c>
      <c r="EJ53" s="12">
        <f t="shared" si="13"/>
        <v>33.118837037037032</v>
      </c>
      <c r="EK53" s="13">
        <f t="shared" si="7"/>
        <v>10.474825414729242</v>
      </c>
      <c r="EL53" s="13">
        <f t="shared" si="8"/>
        <v>109.72196746905765</v>
      </c>
      <c r="EM53" s="24">
        <f t="shared" si="9"/>
        <v>9</v>
      </c>
      <c r="EN53" s="12"/>
      <c r="EP53" s="18">
        <v>2</v>
      </c>
      <c r="EQ53" s="17">
        <v>1</v>
      </c>
      <c r="ER53" s="15" t="e">
        <v>#DIV/0!</v>
      </c>
      <c r="ES53" s="15" t="e">
        <v>#DIV/0!</v>
      </c>
    </row>
    <row r="54" spans="1:149" x14ac:dyDescent="0.3">
      <c r="A54" s="1" t="s">
        <v>186</v>
      </c>
      <c r="B54" s="1">
        <v>35</v>
      </c>
      <c r="C54" s="1">
        <v>14</v>
      </c>
      <c r="D54" s="1">
        <v>16</v>
      </c>
      <c r="E54" s="1">
        <v>3</v>
      </c>
      <c r="F54" s="1">
        <v>2</v>
      </c>
      <c r="G54" s="1">
        <v>5</v>
      </c>
      <c r="H54" s="1" t="s">
        <v>132</v>
      </c>
      <c r="I54" s="8">
        <v>44393</v>
      </c>
      <c r="J54" s="8">
        <v>44403</v>
      </c>
      <c r="K54" s="1" t="s">
        <v>132</v>
      </c>
      <c r="L54" s="1">
        <v>0</v>
      </c>
      <c r="M54" s="1">
        <v>2</v>
      </c>
      <c r="N54" s="1">
        <v>2</v>
      </c>
      <c r="O54" s="1">
        <v>6.31</v>
      </c>
      <c r="P54" s="1">
        <v>2.2400000000000002</v>
      </c>
      <c r="Q54" s="1">
        <v>7.74</v>
      </c>
      <c r="R54" s="1">
        <v>4.1900000000000004</v>
      </c>
      <c r="S54" s="1">
        <v>8.2200000000000006</v>
      </c>
      <c r="T54" s="1">
        <v>8.41</v>
      </c>
      <c r="U54" s="1">
        <v>4</v>
      </c>
      <c r="V54" s="1">
        <v>5.9</v>
      </c>
      <c r="W54" s="1">
        <v>2.4500000000000002</v>
      </c>
      <c r="X54" s="1">
        <v>7.81</v>
      </c>
      <c r="Y54" s="1">
        <v>4.58</v>
      </c>
      <c r="Z54" s="1" t="s">
        <v>132</v>
      </c>
      <c r="AA54" s="1" t="s">
        <v>132</v>
      </c>
      <c r="AB54" s="1" t="s">
        <v>132</v>
      </c>
      <c r="AC54" s="1" t="s">
        <v>132</v>
      </c>
      <c r="AD54" s="1" t="s">
        <v>132</v>
      </c>
      <c r="AE54" s="1" t="s">
        <v>132</v>
      </c>
      <c r="AF54" s="1" t="s">
        <v>132</v>
      </c>
      <c r="AG54" s="1" t="s">
        <v>132</v>
      </c>
      <c r="AH54" s="1" t="s">
        <v>132</v>
      </c>
      <c r="AI54" s="1" t="s">
        <v>132</v>
      </c>
      <c r="AJ54" s="1">
        <v>3</v>
      </c>
      <c r="AK54" s="1" t="s">
        <v>132</v>
      </c>
      <c r="AL54" s="1" t="s">
        <v>132</v>
      </c>
      <c r="AM54" s="1" t="s">
        <v>132</v>
      </c>
      <c r="AN54" s="1" t="s">
        <v>132</v>
      </c>
      <c r="AO54" s="1" t="s">
        <v>132</v>
      </c>
      <c r="AP54" s="1" t="s">
        <v>132</v>
      </c>
      <c r="AQ54" s="1" t="s">
        <v>132</v>
      </c>
      <c r="AR54" s="1" t="s">
        <v>132</v>
      </c>
      <c r="AS54" s="1" t="s">
        <v>132</v>
      </c>
      <c r="AT54" s="1" t="s">
        <v>132</v>
      </c>
      <c r="AU54" s="1" t="s">
        <v>132</v>
      </c>
      <c r="AV54" s="1" t="s">
        <v>132</v>
      </c>
      <c r="AW54" s="1" t="s">
        <v>132</v>
      </c>
      <c r="AX54" s="1" t="s">
        <v>132</v>
      </c>
      <c r="AY54" s="1" t="s">
        <v>132</v>
      </c>
      <c r="AZ54" s="1" t="s">
        <v>132</v>
      </c>
      <c r="BA54" s="1" t="s">
        <v>132</v>
      </c>
      <c r="BB54" s="1" t="s">
        <v>132</v>
      </c>
      <c r="BC54" s="1" t="s">
        <v>132</v>
      </c>
      <c r="BD54" s="1" t="s">
        <v>132</v>
      </c>
      <c r="BE54" s="1" t="s">
        <v>132</v>
      </c>
      <c r="BF54" s="1" t="s">
        <v>132</v>
      </c>
      <c r="BG54" s="1" t="s">
        <v>132</v>
      </c>
      <c r="BH54" s="1" t="s">
        <v>132</v>
      </c>
      <c r="BI54" s="1" t="s">
        <v>132</v>
      </c>
      <c r="BJ54" s="1" t="s">
        <v>132</v>
      </c>
      <c r="BK54" s="1" t="s">
        <v>132</v>
      </c>
      <c r="BL54" s="1" t="s">
        <v>132</v>
      </c>
      <c r="BM54" s="1" t="s">
        <v>132</v>
      </c>
      <c r="BN54" s="1" t="s">
        <v>132</v>
      </c>
      <c r="BO54" s="1" t="s">
        <v>132</v>
      </c>
      <c r="BP54" s="1" t="s">
        <v>132</v>
      </c>
      <c r="BQ54" s="1" t="s">
        <v>132</v>
      </c>
      <c r="BR54" s="1" t="s">
        <v>132</v>
      </c>
      <c r="BS54" s="1" t="s">
        <v>132</v>
      </c>
      <c r="BT54" s="1" t="s">
        <v>132</v>
      </c>
      <c r="BU54" s="1" t="s">
        <v>132</v>
      </c>
      <c r="BV54" s="1" t="s">
        <v>132</v>
      </c>
      <c r="BW54" s="1" t="s">
        <v>132</v>
      </c>
      <c r="BX54" s="1" t="s">
        <v>132</v>
      </c>
      <c r="BY54" s="1" t="s">
        <v>132</v>
      </c>
      <c r="BZ54" s="1" t="s">
        <v>132</v>
      </c>
      <c r="CA54" s="1" t="s">
        <v>132</v>
      </c>
      <c r="CB54" s="1">
        <v>1</v>
      </c>
      <c r="CC54" s="1">
        <v>14.134399999999999</v>
      </c>
      <c r="CD54" s="1">
        <v>14.455</v>
      </c>
      <c r="CL54" s="1">
        <v>14.294700000000001</v>
      </c>
      <c r="CO54" s="1">
        <v>14.294700000000001</v>
      </c>
      <c r="CP54" s="1">
        <v>32.430599999999998</v>
      </c>
      <c r="CQ54" s="1">
        <v>35.769799999999996</v>
      </c>
      <c r="CY54" s="1">
        <v>34.100200000000001</v>
      </c>
      <c r="DB54" s="1">
        <v>34.100200000000001</v>
      </c>
      <c r="DC54" s="1">
        <v>69.130200000000002</v>
      </c>
      <c r="DL54" s="1">
        <v>69.130200000000002</v>
      </c>
      <c r="DO54" s="1">
        <v>69.130200000000002</v>
      </c>
      <c r="DP54" s="1">
        <v>13.6666666666667</v>
      </c>
      <c r="DQ54" s="1">
        <v>41</v>
      </c>
      <c r="DR54" s="1">
        <v>31</v>
      </c>
      <c r="DS54" s="1" t="s">
        <v>183</v>
      </c>
      <c r="DT54" s="1">
        <v>43.713092000000003</v>
      </c>
      <c r="DU54" s="1">
        <v>-79.515598999999995</v>
      </c>
      <c r="DV54" s="1" t="s">
        <v>162</v>
      </c>
      <c r="DW54" s="1">
        <v>12549.9941861896</v>
      </c>
      <c r="DX54" s="1">
        <v>12.5499941861896</v>
      </c>
      <c r="DY54" s="1" t="s">
        <v>135</v>
      </c>
      <c r="DZ54" s="1">
        <v>1.87618</v>
      </c>
      <c r="EA54" s="9">
        <f t="shared" si="1"/>
        <v>38.565066666666667</v>
      </c>
      <c r="EB54" s="10">
        <f t="shared" si="2"/>
        <v>25.112399999999997</v>
      </c>
      <c r="EC54" s="11"/>
      <c r="ED54" s="9"/>
      <c r="EE54" s="10"/>
      <c r="EF54" s="11"/>
      <c r="EG54" s="9"/>
      <c r="EH54" s="10"/>
      <c r="EI54" s="11"/>
      <c r="EJ54" s="12">
        <f t="shared" si="13"/>
        <v>31.83873333333333</v>
      </c>
      <c r="EK54" s="13">
        <f t="shared" si="7"/>
        <v>18.56057903717965</v>
      </c>
      <c r="EL54" s="13">
        <f t="shared" si="8"/>
        <v>344.49509419539265</v>
      </c>
      <c r="EM54" s="24">
        <f t="shared" si="9"/>
        <v>2</v>
      </c>
      <c r="EN54" s="12"/>
      <c r="EP54" s="18">
        <v>4</v>
      </c>
      <c r="EQ54" s="17">
        <v>1</v>
      </c>
      <c r="ER54" s="15" t="e">
        <v>#DIV/0!</v>
      </c>
      <c r="ES54" s="15" t="e">
        <v>#DIV/0!</v>
      </c>
    </row>
    <row r="55" spans="1:149" x14ac:dyDescent="0.3">
      <c r="A55" s="1" t="s">
        <v>186</v>
      </c>
      <c r="B55" s="1">
        <v>35</v>
      </c>
      <c r="C55" s="1">
        <v>14</v>
      </c>
      <c r="D55" s="1">
        <v>12</v>
      </c>
      <c r="E55" s="1">
        <v>3</v>
      </c>
      <c r="F55" s="1">
        <v>3</v>
      </c>
      <c r="G55" s="1">
        <v>1</v>
      </c>
      <c r="H55" s="1" t="s">
        <v>132</v>
      </c>
      <c r="I55" s="8">
        <v>44389</v>
      </c>
      <c r="J55" s="8">
        <v>44390</v>
      </c>
      <c r="K55" s="1" t="s">
        <v>132</v>
      </c>
      <c r="L55" s="1">
        <v>0</v>
      </c>
      <c r="M55" s="1">
        <v>1</v>
      </c>
      <c r="N55" s="1">
        <v>6</v>
      </c>
      <c r="O55" s="1">
        <v>4.3099999999999996</v>
      </c>
      <c r="P55" s="1">
        <v>2.21</v>
      </c>
      <c r="Q55" s="1">
        <v>7.77</v>
      </c>
      <c r="R55" s="1">
        <v>3.73</v>
      </c>
      <c r="S55" s="1">
        <v>9.85</v>
      </c>
      <c r="T55" s="1">
        <v>9.6199999999999992</v>
      </c>
      <c r="U55" s="1">
        <v>3</v>
      </c>
      <c r="V55" s="1">
        <v>5.3</v>
      </c>
      <c r="W55" s="1">
        <v>2.31</v>
      </c>
      <c r="X55" s="1">
        <v>8.41</v>
      </c>
      <c r="Y55" s="1">
        <v>3.91</v>
      </c>
      <c r="Z55" s="1">
        <v>9.3800000000000008</v>
      </c>
      <c r="AA55" s="1">
        <v>8.93</v>
      </c>
      <c r="AB55" s="1">
        <v>2</v>
      </c>
      <c r="AC55" s="1">
        <v>5.23</v>
      </c>
      <c r="AD55" s="1">
        <v>2.27</v>
      </c>
      <c r="AE55" s="1">
        <v>8.26</v>
      </c>
      <c r="AF55" s="1">
        <v>3.69</v>
      </c>
      <c r="AG55" s="1">
        <v>8.73</v>
      </c>
      <c r="AH55" s="1">
        <v>9.35</v>
      </c>
      <c r="AI55" s="1">
        <v>2</v>
      </c>
      <c r="AJ55" s="1" t="s">
        <v>132</v>
      </c>
      <c r="AK55" s="1" t="s">
        <v>132</v>
      </c>
      <c r="AL55" s="1" t="s">
        <v>132</v>
      </c>
      <c r="AM55" s="1" t="s">
        <v>132</v>
      </c>
      <c r="AN55" s="1" t="s">
        <v>132</v>
      </c>
      <c r="AO55" s="1" t="s">
        <v>132</v>
      </c>
      <c r="AP55" s="1" t="s">
        <v>132</v>
      </c>
      <c r="AQ55" s="1" t="s">
        <v>132</v>
      </c>
      <c r="AR55" s="1" t="s">
        <v>132</v>
      </c>
      <c r="AS55" s="1" t="s">
        <v>132</v>
      </c>
      <c r="AT55" s="1" t="s">
        <v>132</v>
      </c>
      <c r="AU55" s="1" t="s">
        <v>132</v>
      </c>
      <c r="AV55" s="1" t="s">
        <v>132</v>
      </c>
      <c r="AW55" s="1" t="s">
        <v>132</v>
      </c>
      <c r="AX55" s="1" t="s">
        <v>132</v>
      </c>
      <c r="AY55" s="1" t="s">
        <v>132</v>
      </c>
      <c r="AZ55" s="1" t="s">
        <v>132</v>
      </c>
      <c r="BA55" s="1" t="s">
        <v>132</v>
      </c>
      <c r="BB55" s="1" t="s">
        <v>132</v>
      </c>
      <c r="BC55" s="1" t="s">
        <v>132</v>
      </c>
      <c r="BD55" s="1" t="s">
        <v>132</v>
      </c>
      <c r="BE55" s="1" t="s">
        <v>132</v>
      </c>
      <c r="BF55" s="1" t="s">
        <v>132</v>
      </c>
      <c r="BG55" s="1" t="s">
        <v>132</v>
      </c>
      <c r="BH55" s="1" t="s">
        <v>132</v>
      </c>
      <c r="BI55" s="1" t="s">
        <v>132</v>
      </c>
      <c r="BJ55" s="1" t="s">
        <v>132</v>
      </c>
      <c r="BK55" s="1" t="s">
        <v>132</v>
      </c>
      <c r="BL55" s="1" t="s">
        <v>132</v>
      </c>
      <c r="BM55" s="1" t="s">
        <v>132</v>
      </c>
      <c r="BN55" s="1" t="s">
        <v>132</v>
      </c>
      <c r="BO55" s="1" t="s">
        <v>132</v>
      </c>
      <c r="BP55" s="1" t="s">
        <v>132</v>
      </c>
      <c r="BQ55" s="1" t="s">
        <v>132</v>
      </c>
      <c r="BR55" s="1" t="s">
        <v>132</v>
      </c>
      <c r="BS55" s="1" t="s">
        <v>132</v>
      </c>
      <c r="BT55" s="1" t="s">
        <v>132</v>
      </c>
      <c r="BU55" s="1" t="s">
        <v>132</v>
      </c>
      <c r="BV55" s="1" t="s">
        <v>132</v>
      </c>
      <c r="BW55" s="1" t="s">
        <v>132</v>
      </c>
      <c r="BX55" s="1" t="s">
        <v>132</v>
      </c>
      <c r="BY55" s="1" t="s">
        <v>132</v>
      </c>
      <c r="BZ55" s="1" t="s">
        <v>132</v>
      </c>
      <c r="CA55" s="1" t="s">
        <v>132</v>
      </c>
      <c r="CB55" s="1">
        <v>1</v>
      </c>
      <c r="CC55" s="1">
        <v>9.5251000000000001</v>
      </c>
      <c r="CD55" s="1">
        <v>12.243</v>
      </c>
      <c r="CE55" s="1">
        <v>11.8721</v>
      </c>
      <c r="CL55" s="1">
        <v>11.2134</v>
      </c>
      <c r="CO55" s="1">
        <v>11.2134</v>
      </c>
      <c r="CP55" s="1">
        <v>28.982099999999999</v>
      </c>
      <c r="CQ55" s="1">
        <v>32.883099999999999</v>
      </c>
      <c r="CR55" s="1">
        <v>30.479399999999998</v>
      </c>
      <c r="CY55" s="1">
        <v>30.7815333333333</v>
      </c>
      <c r="DB55" s="1">
        <v>30.7815333333333</v>
      </c>
      <c r="DC55" s="1">
        <v>94.757000000000005</v>
      </c>
      <c r="DD55" s="1">
        <v>83.763400000000004</v>
      </c>
      <c r="DE55" s="1">
        <v>81.625500000000002</v>
      </c>
      <c r="DL55" s="1">
        <v>86.715299999999999</v>
      </c>
      <c r="DO55" s="1">
        <v>86.715299999999999</v>
      </c>
      <c r="DP55" s="1">
        <v>16</v>
      </c>
      <c r="DQ55" s="1">
        <v>48</v>
      </c>
      <c r="DR55" s="1">
        <v>32</v>
      </c>
      <c r="DS55" s="1" t="s">
        <v>185</v>
      </c>
      <c r="DT55" s="1">
        <v>43.669629999999998</v>
      </c>
      <c r="DU55" s="1">
        <v>-79.498026999999993</v>
      </c>
      <c r="DV55" s="1" t="s">
        <v>134</v>
      </c>
      <c r="DW55" s="1">
        <v>9547.4629897184495</v>
      </c>
      <c r="DX55" s="1">
        <v>9.5474629897184506</v>
      </c>
      <c r="DY55" s="1" t="s">
        <v>135</v>
      </c>
      <c r="DZ55" s="1">
        <v>1.9821</v>
      </c>
      <c r="EA55" s="9">
        <f t="shared" si="1"/>
        <v>44.421400000000006</v>
      </c>
      <c r="EB55" s="10">
        <f t="shared" si="2"/>
        <v>42.963166666666666</v>
      </c>
      <c r="EC55" s="11">
        <f t="shared" si="3"/>
        <v>41.32566666666667</v>
      </c>
      <c r="ED55" s="9"/>
      <c r="EE55" s="10"/>
      <c r="EF55" s="11"/>
      <c r="EG55" s="9"/>
      <c r="EH55" s="10"/>
      <c r="EI55" s="11"/>
      <c r="EJ55" s="12">
        <f t="shared" si="13"/>
        <v>42.903411111111119</v>
      </c>
      <c r="EK55" s="13">
        <f t="shared" si="7"/>
        <v>20.499694435238492</v>
      </c>
      <c r="EL55" s="13">
        <f t="shared" si="8"/>
        <v>420.23747193814808</v>
      </c>
      <c r="EM55" s="24">
        <f t="shared" si="9"/>
        <v>3</v>
      </c>
      <c r="EN55" s="12"/>
      <c r="EP55" s="16">
        <v>28</v>
      </c>
      <c r="EQ55" s="17">
        <v>1</v>
      </c>
      <c r="ER55" s="15" t="e">
        <v>#DIV/0!</v>
      </c>
      <c r="ES55" s="26" t="e">
        <v>#DIV/0!</v>
      </c>
    </row>
    <row r="56" spans="1:149" x14ac:dyDescent="0.3">
      <c r="A56" s="1" t="s">
        <v>186</v>
      </c>
      <c r="B56" s="1">
        <v>35</v>
      </c>
      <c r="C56" s="1">
        <v>12</v>
      </c>
      <c r="D56" s="1">
        <v>33</v>
      </c>
      <c r="E56" s="1">
        <v>4</v>
      </c>
      <c r="F56" s="1">
        <v>5</v>
      </c>
      <c r="G56" s="1">
        <v>2</v>
      </c>
      <c r="H56" s="1" t="s">
        <v>132</v>
      </c>
      <c r="I56" s="8">
        <v>44398</v>
      </c>
      <c r="J56" s="8">
        <v>44407</v>
      </c>
      <c r="K56" s="8">
        <v>44424</v>
      </c>
      <c r="L56" s="1">
        <v>19</v>
      </c>
      <c r="M56" s="1">
        <v>6</v>
      </c>
      <c r="N56" s="1">
        <v>73</v>
      </c>
      <c r="O56" s="1">
        <v>4.75</v>
      </c>
      <c r="P56" s="1">
        <v>1.97</v>
      </c>
      <c r="Q56" s="1">
        <v>8.51</v>
      </c>
      <c r="R56" s="1">
        <v>4.29</v>
      </c>
      <c r="S56" s="1">
        <v>9</v>
      </c>
      <c r="T56" s="1">
        <v>9.07</v>
      </c>
      <c r="U56" s="1">
        <v>0</v>
      </c>
      <c r="V56" s="1">
        <v>4.63</v>
      </c>
      <c r="W56" s="1">
        <v>2.11</v>
      </c>
      <c r="X56" s="1">
        <v>9.02</v>
      </c>
      <c r="Y56" s="1">
        <v>4.67</v>
      </c>
      <c r="Z56" s="1">
        <v>9.16</v>
      </c>
      <c r="AA56" s="1">
        <v>9.23</v>
      </c>
      <c r="AB56" s="1">
        <v>0</v>
      </c>
      <c r="AC56" s="1">
        <v>4.1100000000000003</v>
      </c>
      <c r="AD56" s="1">
        <v>2.04</v>
      </c>
      <c r="AE56" s="1">
        <v>8.75</v>
      </c>
      <c r="AF56" s="1">
        <v>4.5999999999999996</v>
      </c>
      <c r="AG56" s="1">
        <v>7.98</v>
      </c>
      <c r="AH56" s="1">
        <v>7.99</v>
      </c>
      <c r="AI56" s="1">
        <v>0</v>
      </c>
      <c r="AJ56" s="1">
        <v>41</v>
      </c>
      <c r="AK56" s="1">
        <v>4.3899999999999997</v>
      </c>
      <c r="AL56" s="1">
        <v>2.0099999999999998</v>
      </c>
      <c r="AM56" s="1">
        <v>8.02</v>
      </c>
      <c r="AN56" s="1">
        <v>4.46</v>
      </c>
      <c r="AO56" s="1">
        <v>8.07</v>
      </c>
      <c r="AP56" s="1">
        <v>7.82</v>
      </c>
      <c r="AQ56" s="1">
        <v>2</v>
      </c>
      <c r="AR56" s="1">
        <v>5.18</v>
      </c>
      <c r="AS56" s="1">
        <v>2.21</v>
      </c>
      <c r="AT56" s="1">
        <v>8.49</v>
      </c>
      <c r="AU56" s="1">
        <v>4.5999999999999996</v>
      </c>
      <c r="AV56" s="1">
        <v>8.7799999999999994</v>
      </c>
      <c r="AW56" s="1">
        <v>8.82</v>
      </c>
      <c r="AX56" s="1">
        <v>1</v>
      </c>
      <c r="AY56" s="1">
        <v>4.3099999999999996</v>
      </c>
      <c r="AZ56" s="1">
        <v>2.23</v>
      </c>
      <c r="BA56" s="1">
        <v>9.36</v>
      </c>
      <c r="BB56" s="1">
        <v>4.6500000000000004</v>
      </c>
      <c r="BC56" s="1">
        <v>9.3000000000000007</v>
      </c>
      <c r="BD56" s="1">
        <v>9.1199999999999992</v>
      </c>
      <c r="BE56" s="1">
        <v>3</v>
      </c>
      <c r="BF56" s="1">
        <v>54</v>
      </c>
      <c r="BG56" s="1">
        <v>4.53</v>
      </c>
      <c r="BH56" s="1">
        <v>2.2200000000000002</v>
      </c>
      <c r="BI56" s="1">
        <v>8.74</v>
      </c>
      <c r="BJ56" s="1">
        <v>4.51</v>
      </c>
      <c r="BK56" s="1">
        <v>9.51</v>
      </c>
      <c r="BL56" s="1">
        <v>9.5500000000000007</v>
      </c>
      <c r="BM56" s="1">
        <v>2</v>
      </c>
      <c r="BN56" s="1">
        <v>4.9800000000000004</v>
      </c>
      <c r="BO56" s="1">
        <v>2.59</v>
      </c>
      <c r="BP56" s="1">
        <v>8.92</v>
      </c>
      <c r="BQ56" s="1">
        <v>4.9400000000000004</v>
      </c>
      <c r="BR56" s="1">
        <v>9.34</v>
      </c>
      <c r="BS56" s="1">
        <v>9.65</v>
      </c>
      <c r="BT56" s="1">
        <v>0</v>
      </c>
      <c r="BU56" s="1">
        <v>4.47</v>
      </c>
      <c r="BV56" s="1">
        <v>2.34</v>
      </c>
      <c r="BW56" s="1">
        <v>9.4</v>
      </c>
      <c r="BX56" s="1">
        <v>4.4000000000000004</v>
      </c>
      <c r="BY56" s="1">
        <v>9.2799999999999994</v>
      </c>
      <c r="BZ56" s="1">
        <v>9.3000000000000007</v>
      </c>
      <c r="CA56" s="1">
        <v>3</v>
      </c>
      <c r="CB56" s="1">
        <v>1</v>
      </c>
      <c r="CC56" s="1">
        <v>9.3574999999999999</v>
      </c>
      <c r="CD56" s="1">
        <v>9.7692999999999994</v>
      </c>
      <c r="CE56" s="1">
        <v>8.3843999999999994</v>
      </c>
      <c r="CF56" s="1">
        <v>8.8239000000000001</v>
      </c>
      <c r="CG56" s="1">
        <v>11.447800000000001</v>
      </c>
      <c r="CH56" s="1">
        <v>9.6113</v>
      </c>
      <c r="CI56" s="1">
        <v>10.0566</v>
      </c>
      <c r="CJ56" s="1">
        <v>12.898199999999999</v>
      </c>
      <c r="CK56" s="1">
        <v>10.4598</v>
      </c>
      <c r="CL56" s="1">
        <v>9.1704000000000008</v>
      </c>
      <c r="CM56" s="1">
        <v>9.9610000000000003</v>
      </c>
      <c r="CN56" s="1">
        <v>11.138199999999999</v>
      </c>
      <c r="CO56" s="1">
        <v>10.089866666666699</v>
      </c>
      <c r="CP56" s="1">
        <v>36.507899999999999</v>
      </c>
      <c r="CQ56" s="1">
        <v>42.123399999999997</v>
      </c>
      <c r="CR56" s="1">
        <v>40.25</v>
      </c>
      <c r="CS56" s="1">
        <v>35.769199999999998</v>
      </c>
      <c r="CT56" s="1">
        <v>39.054000000000002</v>
      </c>
      <c r="CU56" s="1">
        <v>43.524000000000001</v>
      </c>
      <c r="CV56" s="1">
        <v>39.417400000000001</v>
      </c>
      <c r="CW56" s="1">
        <v>44.064799999999998</v>
      </c>
      <c r="CX56" s="1">
        <v>41.36</v>
      </c>
      <c r="CY56" s="1">
        <v>39.627099999999999</v>
      </c>
      <c r="CZ56" s="1">
        <v>39.449066666666702</v>
      </c>
      <c r="DA56" s="1">
        <v>41.614066666666702</v>
      </c>
      <c r="DB56" s="1">
        <v>40.230077777777801</v>
      </c>
      <c r="DC56" s="1">
        <v>81.63</v>
      </c>
      <c r="DD56" s="1">
        <v>84.546800000000005</v>
      </c>
      <c r="DE56" s="1">
        <v>63.760199999999998</v>
      </c>
      <c r="DF56" s="1">
        <v>63.107399999999998</v>
      </c>
      <c r="DG56" s="1">
        <v>77.439599999999999</v>
      </c>
      <c r="DH56" s="1">
        <v>84.816000000000003</v>
      </c>
      <c r="DI56" s="1">
        <v>90.820499999999996</v>
      </c>
      <c r="DJ56" s="1">
        <v>90.131</v>
      </c>
      <c r="DK56" s="1">
        <v>86.304000000000002</v>
      </c>
      <c r="DL56" s="1">
        <v>76.645666666666699</v>
      </c>
      <c r="DM56" s="1">
        <v>75.120999999999995</v>
      </c>
      <c r="DN56" s="1">
        <v>89.085166666666694</v>
      </c>
      <c r="DO56" s="1">
        <v>80.283944444444401</v>
      </c>
      <c r="DP56" s="1">
        <v>2.5</v>
      </c>
      <c r="DQ56" s="1">
        <v>5</v>
      </c>
      <c r="DR56" s="1">
        <v>35</v>
      </c>
      <c r="DS56" s="1" t="s">
        <v>187</v>
      </c>
      <c r="DT56" s="1">
        <v>43.349550999999998</v>
      </c>
      <c r="DU56" s="1">
        <v>-80.098406999999995</v>
      </c>
      <c r="DV56" s="1" t="s">
        <v>143</v>
      </c>
      <c r="DW56" s="1">
        <v>67250.047423939701</v>
      </c>
      <c r="DX56" s="1">
        <v>67.250047423939705</v>
      </c>
      <c r="DY56" s="1" t="s">
        <v>143</v>
      </c>
      <c r="DZ56" s="1">
        <v>-3.5518200000000002</v>
      </c>
      <c r="EA56" s="9">
        <f t="shared" si="1"/>
        <v>42.498466666666666</v>
      </c>
      <c r="EB56" s="10">
        <f t="shared" si="2"/>
        <v>45.479833333333339</v>
      </c>
      <c r="EC56" s="11">
        <f t="shared" si="3"/>
        <v>37.464866666666666</v>
      </c>
      <c r="ED56" s="9">
        <f t="shared" si="4"/>
        <v>35.900166666666671</v>
      </c>
      <c r="EE56" s="10">
        <f t="shared" si="5"/>
        <v>42.647133333333336</v>
      </c>
      <c r="EF56" s="11">
        <f t="shared" si="6"/>
        <v>45.983766666666668</v>
      </c>
      <c r="EG56" s="9">
        <f t="shared" si="10"/>
        <v>46.764833333333335</v>
      </c>
      <c r="EH56" s="10">
        <f t="shared" si="11"/>
        <v>49.031333333333329</v>
      </c>
      <c r="EI56" s="11">
        <f t="shared" si="12"/>
        <v>46.041266666666672</v>
      </c>
      <c r="EJ56" s="12">
        <f t="shared" si="13"/>
        <v>43.534629629629627</v>
      </c>
      <c r="EK56" s="13">
        <f t="shared" si="7"/>
        <v>15.452874532507289</v>
      </c>
      <c r="EL56" s="13">
        <f t="shared" si="8"/>
        <v>238.79133131741239</v>
      </c>
      <c r="EM56" s="24">
        <f t="shared" si="9"/>
        <v>9</v>
      </c>
      <c r="EN56" s="12"/>
      <c r="EP56" s="18">
        <v>1</v>
      </c>
      <c r="EQ56" s="17">
        <v>1</v>
      </c>
      <c r="ER56" s="15" t="e">
        <v>#DIV/0!</v>
      </c>
      <c r="ES56" s="15" t="e">
        <v>#DIV/0!</v>
      </c>
    </row>
    <row r="57" spans="1:149" x14ac:dyDescent="0.3">
      <c r="A57" s="1" t="s">
        <v>188</v>
      </c>
      <c r="B57" s="1">
        <v>36</v>
      </c>
      <c r="C57" s="1">
        <v>3</v>
      </c>
      <c r="D57" s="1">
        <v>20</v>
      </c>
      <c r="E57" s="1">
        <v>1</v>
      </c>
      <c r="F57" s="1">
        <v>2</v>
      </c>
      <c r="G57" s="1">
        <v>2</v>
      </c>
      <c r="H57" s="1" t="s">
        <v>132</v>
      </c>
      <c r="I57" s="8">
        <v>44389</v>
      </c>
      <c r="J57" s="8">
        <v>44390</v>
      </c>
      <c r="K57" s="1" t="s">
        <v>132</v>
      </c>
      <c r="L57" s="1">
        <v>0</v>
      </c>
      <c r="M57" s="1">
        <v>1</v>
      </c>
      <c r="N57" s="1">
        <v>11</v>
      </c>
      <c r="O57" s="1">
        <v>3.87</v>
      </c>
      <c r="P57" s="1">
        <v>2.19</v>
      </c>
      <c r="Q57" s="1">
        <v>8.07</v>
      </c>
      <c r="R57" s="1">
        <v>3.96</v>
      </c>
      <c r="S57" s="1">
        <v>7.12</v>
      </c>
      <c r="T57" s="1">
        <v>7.79</v>
      </c>
      <c r="U57" s="1">
        <v>1</v>
      </c>
      <c r="V57" s="1">
        <v>3.58</v>
      </c>
      <c r="W57" s="1">
        <v>2.15</v>
      </c>
      <c r="X57" s="1">
        <v>6.98</v>
      </c>
      <c r="Y57" s="1">
        <v>4.0599999999999996</v>
      </c>
      <c r="Z57" s="1">
        <v>7.36</v>
      </c>
      <c r="AA57" s="1">
        <v>7.71</v>
      </c>
      <c r="AB57" s="1">
        <v>0</v>
      </c>
      <c r="AC57" s="1">
        <v>3.24</v>
      </c>
      <c r="AD57" s="1">
        <v>1.96</v>
      </c>
      <c r="AE57" s="1">
        <v>7.31</v>
      </c>
      <c r="AF57" s="1">
        <v>3.92</v>
      </c>
      <c r="AG57" s="1">
        <v>7.5</v>
      </c>
      <c r="AH57" s="1">
        <v>7.35</v>
      </c>
      <c r="AI57" s="1">
        <v>0</v>
      </c>
      <c r="AJ57" s="1" t="s">
        <v>132</v>
      </c>
      <c r="AK57" s="1" t="s">
        <v>132</v>
      </c>
      <c r="AL57" s="1" t="s">
        <v>132</v>
      </c>
      <c r="AM57" s="1" t="s">
        <v>132</v>
      </c>
      <c r="AN57" s="1" t="s">
        <v>132</v>
      </c>
      <c r="AO57" s="1" t="s">
        <v>132</v>
      </c>
      <c r="AP57" s="1" t="s">
        <v>132</v>
      </c>
      <c r="AQ57" s="1" t="s">
        <v>132</v>
      </c>
      <c r="AR57" s="1" t="s">
        <v>132</v>
      </c>
      <c r="AS57" s="1" t="s">
        <v>132</v>
      </c>
      <c r="AT57" s="1" t="s">
        <v>132</v>
      </c>
      <c r="AU57" s="1" t="s">
        <v>132</v>
      </c>
      <c r="AV57" s="1" t="s">
        <v>132</v>
      </c>
      <c r="AW57" s="1" t="s">
        <v>132</v>
      </c>
      <c r="AX57" s="1" t="s">
        <v>132</v>
      </c>
      <c r="AY57" s="1" t="s">
        <v>132</v>
      </c>
      <c r="AZ57" s="1" t="s">
        <v>132</v>
      </c>
      <c r="BA57" s="1" t="s">
        <v>132</v>
      </c>
      <c r="BB57" s="1" t="s">
        <v>132</v>
      </c>
      <c r="BC57" s="1" t="s">
        <v>132</v>
      </c>
      <c r="BD57" s="1" t="s">
        <v>132</v>
      </c>
      <c r="BE57" s="1" t="s">
        <v>132</v>
      </c>
      <c r="BF57" s="1" t="s">
        <v>132</v>
      </c>
      <c r="BG57" s="1" t="s">
        <v>132</v>
      </c>
      <c r="BH57" s="1" t="s">
        <v>132</v>
      </c>
      <c r="BI57" s="1" t="s">
        <v>132</v>
      </c>
      <c r="BJ57" s="1" t="s">
        <v>132</v>
      </c>
      <c r="BK57" s="1" t="s">
        <v>132</v>
      </c>
      <c r="BL57" s="1" t="s">
        <v>132</v>
      </c>
      <c r="BM57" s="1" t="s">
        <v>132</v>
      </c>
      <c r="BN57" s="1" t="s">
        <v>132</v>
      </c>
      <c r="BO57" s="1" t="s">
        <v>132</v>
      </c>
      <c r="BP57" s="1" t="s">
        <v>132</v>
      </c>
      <c r="BQ57" s="1" t="s">
        <v>132</v>
      </c>
      <c r="BR57" s="1" t="s">
        <v>132</v>
      </c>
      <c r="BS57" s="1" t="s">
        <v>132</v>
      </c>
      <c r="BT57" s="1" t="s">
        <v>132</v>
      </c>
      <c r="BU57" s="1" t="s">
        <v>132</v>
      </c>
      <c r="BV57" s="1" t="s">
        <v>132</v>
      </c>
      <c r="BW57" s="1" t="s">
        <v>132</v>
      </c>
      <c r="BX57" s="1" t="s">
        <v>132</v>
      </c>
      <c r="BY57" s="1" t="s">
        <v>132</v>
      </c>
      <c r="BZ57" s="1" t="s">
        <v>132</v>
      </c>
      <c r="CA57" s="1" t="s">
        <v>132</v>
      </c>
      <c r="CB57" s="1">
        <v>1</v>
      </c>
      <c r="CC57" s="1">
        <v>8.4753000000000007</v>
      </c>
      <c r="CD57" s="1">
        <v>7.6970000000000001</v>
      </c>
      <c r="CE57" s="1">
        <v>6.3503999999999996</v>
      </c>
      <c r="CL57" s="1">
        <v>7.5075666666666701</v>
      </c>
      <c r="CO57" s="1">
        <v>7.5075666666666701</v>
      </c>
      <c r="CP57" s="1">
        <v>31.9572</v>
      </c>
      <c r="CQ57" s="1">
        <v>28.338799999999999</v>
      </c>
      <c r="CR57" s="1">
        <v>28.655200000000001</v>
      </c>
      <c r="CY57" s="1">
        <v>29.650400000000001</v>
      </c>
      <c r="DB57" s="1">
        <v>29.650400000000001</v>
      </c>
      <c r="DC57" s="1">
        <v>55.464799999999997</v>
      </c>
      <c r="DD57" s="1">
        <v>56.745600000000003</v>
      </c>
      <c r="DE57" s="1">
        <v>55.125</v>
      </c>
      <c r="DL57" s="1">
        <v>55.778466666666702</v>
      </c>
      <c r="DO57" s="1">
        <v>55.778466666666702</v>
      </c>
      <c r="DP57" s="1">
        <v>56</v>
      </c>
      <c r="DQ57" s="1">
        <v>168</v>
      </c>
      <c r="DR57" s="1">
        <v>35</v>
      </c>
      <c r="DS57" s="1" t="s">
        <v>187</v>
      </c>
      <c r="DT57" s="1">
        <v>43.349550999999998</v>
      </c>
      <c r="DU57" s="1">
        <v>-80.098406999999995</v>
      </c>
      <c r="DV57" s="1" t="s">
        <v>143</v>
      </c>
      <c r="DW57" s="1">
        <v>67250.047423939701</v>
      </c>
      <c r="DX57" s="1">
        <v>67.250047423939705</v>
      </c>
      <c r="DY57" s="1" t="s">
        <v>143</v>
      </c>
      <c r="DZ57" s="1">
        <v>-3.5518200000000002</v>
      </c>
      <c r="EA57" s="9">
        <f t="shared" si="1"/>
        <v>31.965766666666667</v>
      </c>
      <c r="EB57" s="10">
        <f t="shared" si="2"/>
        <v>30.927133333333334</v>
      </c>
      <c r="EC57" s="11">
        <f t="shared" si="3"/>
        <v>30.043533333333333</v>
      </c>
      <c r="ED57" s="9"/>
      <c r="EE57" s="10"/>
      <c r="EF57" s="11"/>
      <c r="EG57" s="9"/>
      <c r="EH57" s="10"/>
      <c r="EI57" s="11"/>
      <c r="EJ57" s="12">
        <f t="shared" si="13"/>
        <v>30.97881111111111</v>
      </c>
      <c r="EK57" s="13">
        <f t="shared" si="7"/>
        <v>17.283179299362033</v>
      </c>
      <c r="EL57" s="13">
        <f t="shared" si="8"/>
        <v>298.70828669389624</v>
      </c>
      <c r="EM57" s="24">
        <f t="shared" si="9"/>
        <v>3</v>
      </c>
      <c r="EN57" s="12"/>
      <c r="EP57" s="16">
        <v>29</v>
      </c>
      <c r="EQ57" s="17">
        <v>1</v>
      </c>
      <c r="ER57" s="15" t="e">
        <v>#DIV/0!</v>
      </c>
      <c r="ES57" s="26" t="e">
        <v>#DIV/0!</v>
      </c>
    </row>
    <row r="58" spans="1:149" x14ac:dyDescent="0.3">
      <c r="A58" s="1" t="s">
        <v>188</v>
      </c>
      <c r="B58" s="1">
        <v>36</v>
      </c>
      <c r="C58" s="1">
        <v>9</v>
      </c>
      <c r="D58" s="1">
        <v>30</v>
      </c>
      <c r="E58" s="1">
        <v>2</v>
      </c>
      <c r="F58" s="1">
        <v>4</v>
      </c>
      <c r="G58" s="1">
        <v>1</v>
      </c>
      <c r="H58" s="1" t="s">
        <v>132</v>
      </c>
      <c r="I58" s="8">
        <v>44396</v>
      </c>
      <c r="J58" s="8">
        <v>44396</v>
      </c>
      <c r="K58" s="1" t="s">
        <v>132</v>
      </c>
      <c r="L58" s="1">
        <v>0</v>
      </c>
      <c r="M58" s="1">
        <v>1</v>
      </c>
      <c r="N58" s="1">
        <v>1</v>
      </c>
      <c r="O58" s="1">
        <v>3.38</v>
      </c>
      <c r="P58" s="1">
        <v>2.0499999999999998</v>
      </c>
      <c r="Q58" s="1">
        <v>5.19</v>
      </c>
      <c r="R58" s="1">
        <v>4.05</v>
      </c>
      <c r="S58" s="1">
        <v>6.99</v>
      </c>
      <c r="T58" s="1">
        <v>7.09</v>
      </c>
      <c r="U58" s="1">
        <v>0</v>
      </c>
      <c r="V58" s="1" t="s">
        <v>132</v>
      </c>
      <c r="W58" s="1" t="s">
        <v>132</v>
      </c>
      <c r="X58" s="1" t="s">
        <v>132</v>
      </c>
      <c r="Y58" s="1" t="s">
        <v>132</v>
      </c>
      <c r="Z58" s="1" t="s">
        <v>132</v>
      </c>
      <c r="AA58" s="1" t="s">
        <v>132</v>
      </c>
      <c r="AB58" s="1" t="s">
        <v>132</v>
      </c>
      <c r="AC58" s="1" t="s">
        <v>132</v>
      </c>
      <c r="AD58" s="1" t="s">
        <v>132</v>
      </c>
      <c r="AE58" s="1" t="s">
        <v>132</v>
      </c>
      <c r="AF58" s="1" t="s">
        <v>132</v>
      </c>
      <c r="AG58" s="1" t="s">
        <v>132</v>
      </c>
      <c r="AH58" s="1" t="s">
        <v>132</v>
      </c>
      <c r="AI58" s="1" t="s">
        <v>132</v>
      </c>
      <c r="AJ58" s="1" t="s">
        <v>132</v>
      </c>
      <c r="AK58" s="1" t="s">
        <v>132</v>
      </c>
      <c r="AL58" s="1" t="s">
        <v>132</v>
      </c>
      <c r="AM58" s="1" t="s">
        <v>132</v>
      </c>
      <c r="AN58" s="1" t="s">
        <v>132</v>
      </c>
      <c r="AO58" s="1" t="s">
        <v>132</v>
      </c>
      <c r="AP58" s="1" t="s">
        <v>132</v>
      </c>
      <c r="AQ58" s="1" t="s">
        <v>132</v>
      </c>
      <c r="AR58" s="1" t="s">
        <v>132</v>
      </c>
      <c r="AS58" s="1" t="s">
        <v>132</v>
      </c>
      <c r="AT58" s="1" t="s">
        <v>132</v>
      </c>
      <c r="AU58" s="1" t="s">
        <v>132</v>
      </c>
      <c r="AV58" s="1" t="s">
        <v>132</v>
      </c>
      <c r="AW58" s="1" t="s">
        <v>132</v>
      </c>
      <c r="AX58" s="1" t="s">
        <v>132</v>
      </c>
      <c r="AY58" s="1" t="s">
        <v>132</v>
      </c>
      <c r="AZ58" s="1" t="s">
        <v>132</v>
      </c>
      <c r="BA58" s="1" t="s">
        <v>132</v>
      </c>
      <c r="BB58" s="1" t="s">
        <v>132</v>
      </c>
      <c r="BC58" s="1" t="s">
        <v>132</v>
      </c>
      <c r="BD58" s="1" t="s">
        <v>132</v>
      </c>
      <c r="BE58" s="1" t="s">
        <v>132</v>
      </c>
      <c r="BF58" s="1" t="s">
        <v>132</v>
      </c>
      <c r="BG58" s="1" t="s">
        <v>132</v>
      </c>
      <c r="BH58" s="1" t="s">
        <v>132</v>
      </c>
      <c r="BI58" s="1" t="s">
        <v>132</v>
      </c>
      <c r="BJ58" s="1" t="s">
        <v>132</v>
      </c>
      <c r="BK58" s="1" t="s">
        <v>132</v>
      </c>
      <c r="BL58" s="1" t="s">
        <v>132</v>
      </c>
      <c r="BM58" s="1" t="s">
        <v>132</v>
      </c>
      <c r="BN58" s="1" t="s">
        <v>132</v>
      </c>
      <c r="BO58" s="1" t="s">
        <v>132</v>
      </c>
      <c r="BP58" s="1" t="s">
        <v>132</v>
      </c>
      <c r="BQ58" s="1" t="s">
        <v>132</v>
      </c>
      <c r="BR58" s="1" t="s">
        <v>132</v>
      </c>
      <c r="BS58" s="1" t="s">
        <v>132</v>
      </c>
      <c r="BT58" s="1" t="s">
        <v>132</v>
      </c>
      <c r="BU58" s="1" t="s">
        <v>132</v>
      </c>
      <c r="BV58" s="1" t="s">
        <v>132</v>
      </c>
      <c r="BW58" s="1" t="s">
        <v>132</v>
      </c>
      <c r="BX58" s="1" t="s">
        <v>132</v>
      </c>
      <c r="BY58" s="1" t="s">
        <v>132</v>
      </c>
      <c r="BZ58" s="1" t="s">
        <v>132</v>
      </c>
      <c r="CA58" s="1" t="s">
        <v>132</v>
      </c>
      <c r="CB58" s="1">
        <v>1</v>
      </c>
      <c r="CC58" s="1">
        <v>6.9290000000000003</v>
      </c>
      <c r="CL58" s="1">
        <v>6.9290000000000003</v>
      </c>
      <c r="CO58" s="1">
        <v>6.9290000000000003</v>
      </c>
      <c r="CP58" s="1">
        <v>21.019500000000001</v>
      </c>
      <c r="CY58" s="1">
        <v>21.019500000000001</v>
      </c>
      <c r="DB58" s="1">
        <v>21.019500000000001</v>
      </c>
      <c r="DC58" s="1">
        <v>49.559100000000001</v>
      </c>
      <c r="DL58" s="1">
        <v>49.559100000000001</v>
      </c>
      <c r="DO58" s="1">
        <v>49.559100000000001</v>
      </c>
      <c r="DP58" s="1">
        <v>6</v>
      </c>
      <c r="DQ58" s="1">
        <v>6</v>
      </c>
      <c r="DR58" s="1">
        <v>35</v>
      </c>
      <c r="DS58" s="1" t="s">
        <v>187</v>
      </c>
      <c r="DT58" s="1">
        <v>43.349550999999998</v>
      </c>
      <c r="DU58" s="1">
        <v>-80.098406999999995</v>
      </c>
      <c r="DV58" s="1" t="s">
        <v>143</v>
      </c>
      <c r="DW58" s="1">
        <v>67250.047423939701</v>
      </c>
      <c r="DX58" s="1">
        <v>67.250047423939705</v>
      </c>
      <c r="DY58" s="1" t="s">
        <v>143</v>
      </c>
      <c r="DZ58" s="1">
        <v>-3.5518200000000002</v>
      </c>
      <c r="EA58" s="9">
        <f t="shared" si="1"/>
        <v>25.835866666666664</v>
      </c>
      <c r="EB58" s="10"/>
      <c r="EC58" s="11"/>
      <c r="ED58" s="9"/>
      <c r="EE58" s="10"/>
      <c r="EF58" s="11"/>
      <c r="EG58" s="9"/>
      <c r="EH58" s="10"/>
      <c r="EI58" s="11"/>
      <c r="EJ58" s="12">
        <f t="shared" si="13"/>
        <v>25.835866666666664</v>
      </c>
      <c r="EK58" s="13">
        <f t="shared" si="7"/>
        <v>20.780232525385486</v>
      </c>
      <c r="EL58" s="13">
        <f t="shared" si="8"/>
        <v>431.81806380908887</v>
      </c>
      <c r="EM58" s="24">
        <f t="shared" si="9"/>
        <v>1</v>
      </c>
      <c r="EN58" s="12"/>
      <c r="EP58" s="18">
        <v>5</v>
      </c>
      <c r="EQ58" s="17">
        <v>1</v>
      </c>
      <c r="ER58" s="15" t="e">
        <v>#DIV/0!</v>
      </c>
      <c r="ES58" s="15" t="e">
        <v>#DIV/0!</v>
      </c>
    </row>
    <row r="59" spans="1:149" x14ac:dyDescent="0.3">
      <c r="A59" s="1" t="s">
        <v>188</v>
      </c>
      <c r="B59" s="1">
        <v>36</v>
      </c>
      <c r="C59" s="1">
        <v>4</v>
      </c>
      <c r="D59" s="1">
        <v>37</v>
      </c>
      <c r="E59" s="1">
        <v>2</v>
      </c>
      <c r="F59" s="1">
        <v>5</v>
      </c>
      <c r="G59" s="1">
        <v>3</v>
      </c>
      <c r="H59" s="1" t="s">
        <v>132</v>
      </c>
      <c r="I59" s="8">
        <v>44396</v>
      </c>
      <c r="J59" s="8">
        <v>44403</v>
      </c>
      <c r="K59" s="8">
        <v>44417</v>
      </c>
      <c r="L59" s="1">
        <v>9</v>
      </c>
      <c r="M59" s="1">
        <v>2</v>
      </c>
      <c r="N59" s="1">
        <v>32</v>
      </c>
      <c r="O59" s="1">
        <v>3.86</v>
      </c>
      <c r="P59" s="1">
        <v>2.4300000000000002</v>
      </c>
      <c r="Q59" s="1">
        <v>9.77</v>
      </c>
      <c r="R59" s="1">
        <v>4.2300000000000004</v>
      </c>
      <c r="S59" s="1">
        <v>10.09</v>
      </c>
      <c r="T59" s="1">
        <v>10.14</v>
      </c>
      <c r="U59" s="1">
        <v>4</v>
      </c>
      <c r="V59" s="1">
        <v>4.0999999999999996</v>
      </c>
      <c r="W59" s="1">
        <v>2.48</v>
      </c>
      <c r="X59" s="1">
        <v>9.5399999999999991</v>
      </c>
      <c r="Y59" s="1">
        <v>3.95</v>
      </c>
      <c r="Z59" s="1">
        <v>10.77</v>
      </c>
      <c r="AA59" s="1">
        <v>10.26</v>
      </c>
      <c r="AB59" s="1">
        <v>2</v>
      </c>
      <c r="AC59" s="1">
        <v>4.4400000000000004</v>
      </c>
      <c r="AD59" s="1">
        <v>2.1</v>
      </c>
      <c r="AE59" s="1">
        <v>8.57</v>
      </c>
      <c r="AF59" s="1">
        <v>3.86</v>
      </c>
      <c r="AG59" s="1">
        <v>9.35</v>
      </c>
      <c r="AH59" s="1">
        <v>9.44</v>
      </c>
      <c r="AI59" s="1">
        <v>2</v>
      </c>
      <c r="AJ59" s="1">
        <v>19</v>
      </c>
      <c r="AK59" s="1">
        <v>4.82</v>
      </c>
      <c r="AL59" s="1">
        <v>1.93</v>
      </c>
      <c r="AM59" s="1">
        <v>7.07</v>
      </c>
      <c r="AN59" s="1">
        <v>3.42</v>
      </c>
      <c r="AO59" s="1">
        <v>8.42</v>
      </c>
      <c r="AP59" s="1">
        <v>8.34</v>
      </c>
      <c r="AQ59" s="1">
        <v>2</v>
      </c>
      <c r="AR59" s="1">
        <v>5.2</v>
      </c>
      <c r="AS59" s="1">
        <v>2.14</v>
      </c>
      <c r="AT59" s="1">
        <v>7.61</v>
      </c>
      <c r="AU59" s="1">
        <v>3.64</v>
      </c>
      <c r="AV59" s="1">
        <v>7.62</v>
      </c>
      <c r="AW59" s="1">
        <v>7.75</v>
      </c>
      <c r="AX59" s="1">
        <v>0</v>
      </c>
      <c r="AY59" s="1">
        <v>4.24</v>
      </c>
      <c r="AZ59" s="1">
        <v>2.04</v>
      </c>
      <c r="BA59" s="1">
        <v>9.36</v>
      </c>
      <c r="BB59" s="1">
        <v>3.68</v>
      </c>
      <c r="BC59" s="1">
        <v>7.86</v>
      </c>
      <c r="BD59" s="1">
        <v>8.23</v>
      </c>
      <c r="BE59" s="1">
        <v>0</v>
      </c>
      <c r="BF59" s="1" t="s">
        <v>132</v>
      </c>
      <c r="BG59" s="1" t="s">
        <v>132</v>
      </c>
      <c r="BH59" s="1" t="s">
        <v>132</v>
      </c>
      <c r="BI59" s="1" t="s">
        <v>132</v>
      </c>
      <c r="BJ59" s="1" t="s">
        <v>132</v>
      </c>
      <c r="BK59" s="1" t="s">
        <v>132</v>
      </c>
      <c r="BL59" s="1" t="s">
        <v>132</v>
      </c>
      <c r="BM59" s="1" t="s">
        <v>132</v>
      </c>
      <c r="BN59" s="1" t="s">
        <v>132</v>
      </c>
      <c r="BO59" s="1" t="s">
        <v>132</v>
      </c>
      <c r="BP59" s="1" t="s">
        <v>132</v>
      </c>
      <c r="BQ59" s="1" t="s">
        <v>132</v>
      </c>
      <c r="BR59" s="1" t="s">
        <v>132</v>
      </c>
      <c r="BS59" s="1" t="s">
        <v>132</v>
      </c>
      <c r="BT59" s="1" t="s">
        <v>132</v>
      </c>
      <c r="BU59" s="1" t="s">
        <v>132</v>
      </c>
      <c r="BV59" s="1" t="s">
        <v>132</v>
      </c>
      <c r="BW59" s="1" t="s">
        <v>132</v>
      </c>
      <c r="BX59" s="1" t="s">
        <v>132</v>
      </c>
      <c r="BY59" s="1" t="s">
        <v>132</v>
      </c>
      <c r="BZ59" s="1" t="s">
        <v>132</v>
      </c>
      <c r="CA59" s="1" t="s">
        <v>132</v>
      </c>
      <c r="CB59" s="1">
        <v>1</v>
      </c>
      <c r="CC59" s="1">
        <v>9.3797999999999995</v>
      </c>
      <c r="CD59" s="1">
        <v>10.167999999999999</v>
      </c>
      <c r="CE59" s="1">
        <v>9.3239999999999998</v>
      </c>
      <c r="CF59" s="1">
        <v>9.3026</v>
      </c>
      <c r="CG59" s="1">
        <v>11.128</v>
      </c>
      <c r="CH59" s="1">
        <v>8.6495999999999995</v>
      </c>
      <c r="CL59" s="1">
        <v>9.6239333333333299</v>
      </c>
      <c r="CM59" s="1">
        <v>9.6934000000000005</v>
      </c>
      <c r="CO59" s="1">
        <v>9.6586666666666705</v>
      </c>
      <c r="CP59" s="1">
        <v>41.327100000000002</v>
      </c>
      <c r="CQ59" s="1">
        <v>37.683</v>
      </c>
      <c r="CR59" s="1">
        <v>33.080199999999998</v>
      </c>
      <c r="CS59" s="1">
        <v>24.179400000000001</v>
      </c>
      <c r="CT59" s="1">
        <v>27.700399999999998</v>
      </c>
      <c r="CU59" s="1">
        <v>34.444800000000001</v>
      </c>
      <c r="CY59" s="1">
        <v>37.363433333333298</v>
      </c>
      <c r="CZ59" s="1">
        <v>28.7748666666667</v>
      </c>
      <c r="DB59" s="1">
        <v>33.06915</v>
      </c>
      <c r="DC59" s="1">
        <v>102.3126</v>
      </c>
      <c r="DD59" s="1">
        <v>110.50020000000001</v>
      </c>
      <c r="DE59" s="1">
        <v>88.263999999999996</v>
      </c>
      <c r="DF59" s="1">
        <v>70.222800000000007</v>
      </c>
      <c r="DG59" s="1">
        <v>59.055</v>
      </c>
      <c r="DH59" s="1">
        <v>64.687799999999996</v>
      </c>
      <c r="DL59" s="1">
        <v>100.358933333333</v>
      </c>
      <c r="DM59" s="1">
        <v>64.655199999999994</v>
      </c>
      <c r="DO59" s="1">
        <v>82.507066666666702</v>
      </c>
      <c r="DP59" s="1">
        <v>1</v>
      </c>
      <c r="DQ59" s="1">
        <v>1</v>
      </c>
      <c r="DR59" s="1">
        <v>36</v>
      </c>
      <c r="DS59" s="1" t="s">
        <v>189</v>
      </c>
      <c r="DT59" s="1">
        <v>43.321018000000002</v>
      </c>
      <c r="DU59" s="1">
        <v>-80.049312999999998</v>
      </c>
      <c r="DV59" s="1" t="s">
        <v>143</v>
      </c>
      <c r="DW59" s="1">
        <v>65630.649050805005</v>
      </c>
      <c r="DX59" s="1">
        <v>65.630649050805005</v>
      </c>
      <c r="DY59" s="1" t="s">
        <v>143</v>
      </c>
      <c r="DZ59" s="1">
        <v>-3.25583</v>
      </c>
      <c r="EA59" s="9">
        <f t="shared" si="1"/>
        <v>51.006499999999996</v>
      </c>
      <c r="EB59" s="10">
        <f t="shared" si="2"/>
        <v>52.783733333333338</v>
      </c>
      <c r="EC59" s="11">
        <f t="shared" si="3"/>
        <v>43.556066666666659</v>
      </c>
      <c r="ED59" s="9">
        <f t="shared" si="4"/>
        <v>34.568266666666666</v>
      </c>
      <c r="EE59" s="10">
        <f t="shared" si="5"/>
        <v>32.627800000000001</v>
      </c>
      <c r="EF59" s="11">
        <f t="shared" si="6"/>
        <v>35.927399999999999</v>
      </c>
      <c r="EG59" s="9"/>
      <c r="EH59" s="10"/>
      <c r="EI59" s="11"/>
      <c r="EJ59" s="12">
        <f t="shared" si="13"/>
        <v>41.74496111111111</v>
      </c>
      <c r="EK59" s="13">
        <f t="shared" si="7"/>
        <v>18.775682855209382</v>
      </c>
      <c r="EL59" s="13">
        <f t="shared" si="8"/>
        <v>352.52626667940359</v>
      </c>
      <c r="EM59" s="24">
        <f t="shared" si="9"/>
        <v>6</v>
      </c>
      <c r="EN59" s="12"/>
      <c r="EP59" s="16">
        <v>30</v>
      </c>
      <c r="EQ59" s="17">
        <v>1</v>
      </c>
      <c r="ER59" s="15" t="e">
        <v>#DIV/0!</v>
      </c>
      <c r="ES59" s="26" t="e">
        <v>#DIV/0!</v>
      </c>
    </row>
    <row r="60" spans="1:149" x14ac:dyDescent="0.3">
      <c r="A60" s="1" t="s">
        <v>190</v>
      </c>
      <c r="B60" s="1">
        <v>39</v>
      </c>
      <c r="C60" s="1">
        <v>7</v>
      </c>
      <c r="D60" s="1">
        <v>29</v>
      </c>
      <c r="E60" s="1">
        <v>2</v>
      </c>
      <c r="F60" s="1">
        <v>2</v>
      </c>
      <c r="G60" s="1">
        <v>5</v>
      </c>
      <c r="H60" s="1" t="s">
        <v>132</v>
      </c>
      <c r="I60" s="8">
        <v>44386</v>
      </c>
      <c r="J60" s="8">
        <v>44396</v>
      </c>
      <c r="K60" s="8">
        <v>44414</v>
      </c>
      <c r="L60" s="1">
        <v>10</v>
      </c>
      <c r="M60" s="1">
        <v>7</v>
      </c>
      <c r="N60" s="1">
        <v>36</v>
      </c>
      <c r="O60" s="1">
        <v>3.43</v>
      </c>
      <c r="P60" s="1">
        <v>2.2599999999999998</v>
      </c>
      <c r="Q60" s="1">
        <v>7.83</v>
      </c>
      <c r="R60" s="1">
        <v>4.46</v>
      </c>
      <c r="S60" s="1">
        <v>8.02</v>
      </c>
      <c r="T60" s="1">
        <v>7.83</v>
      </c>
      <c r="U60" s="1">
        <v>1</v>
      </c>
      <c r="V60" s="1">
        <v>3.3</v>
      </c>
      <c r="W60" s="1">
        <v>2.2999999999999998</v>
      </c>
      <c r="X60" s="1">
        <v>6.73</v>
      </c>
      <c r="Y60" s="1">
        <v>4.5</v>
      </c>
      <c r="Z60" s="1">
        <v>8.0399999999999991</v>
      </c>
      <c r="AA60" s="1">
        <v>8.2200000000000006</v>
      </c>
      <c r="AB60" s="1">
        <v>0</v>
      </c>
      <c r="AC60" s="1">
        <v>3.13</v>
      </c>
      <c r="AD60" s="1">
        <v>2.39</v>
      </c>
      <c r="AE60" s="1">
        <v>7.61</v>
      </c>
      <c r="AF60" s="1">
        <v>4.41</v>
      </c>
      <c r="AG60" s="1">
        <v>8.19</v>
      </c>
      <c r="AH60" s="1">
        <v>8.1999999999999993</v>
      </c>
      <c r="AI60" s="1">
        <v>0</v>
      </c>
      <c r="AJ60" s="1">
        <v>50</v>
      </c>
      <c r="AK60" s="1">
        <v>3.22</v>
      </c>
      <c r="AL60" s="1">
        <v>2.17</v>
      </c>
      <c r="AM60" s="1">
        <v>6.92</v>
      </c>
      <c r="AN60" s="1">
        <v>4.29</v>
      </c>
      <c r="AO60" s="1">
        <v>7.77</v>
      </c>
      <c r="AP60" s="1">
        <v>7.91</v>
      </c>
      <c r="AQ60" s="1">
        <v>3</v>
      </c>
      <c r="AR60" s="1">
        <v>3.04</v>
      </c>
      <c r="AS60" s="1">
        <v>2.13</v>
      </c>
      <c r="AT60" s="1">
        <v>7.17</v>
      </c>
      <c r="AU60" s="1">
        <v>4.57</v>
      </c>
      <c r="AV60" s="1">
        <v>7.82</v>
      </c>
      <c r="AW60" s="1">
        <v>8.1300000000000008</v>
      </c>
      <c r="AX60" s="1">
        <v>1</v>
      </c>
      <c r="AY60" s="1">
        <v>3.35</v>
      </c>
      <c r="AZ60" s="1">
        <v>1.99</v>
      </c>
      <c r="BA60" s="1">
        <v>6.82</v>
      </c>
      <c r="BB60" s="1">
        <v>4.17</v>
      </c>
      <c r="BC60" s="1">
        <v>8.49</v>
      </c>
      <c r="BD60" s="1">
        <v>8.1300000000000008</v>
      </c>
      <c r="BE60" s="1">
        <v>2</v>
      </c>
      <c r="BF60" s="1">
        <v>35</v>
      </c>
      <c r="BG60" s="1">
        <v>3.41</v>
      </c>
      <c r="BH60" s="1">
        <v>2.1</v>
      </c>
      <c r="BI60" s="1">
        <v>6.66</v>
      </c>
      <c r="BJ60" s="1">
        <v>4.3</v>
      </c>
      <c r="BK60" s="1">
        <v>7.81</v>
      </c>
      <c r="BL60" s="1">
        <v>7.69</v>
      </c>
      <c r="BM60" s="1">
        <v>0</v>
      </c>
      <c r="BN60" s="1">
        <v>3.14</v>
      </c>
      <c r="BO60" s="1">
        <v>1.91</v>
      </c>
      <c r="BP60" s="1">
        <v>5.35</v>
      </c>
      <c r="BQ60" s="1">
        <v>4.26</v>
      </c>
      <c r="BR60" s="1">
        <v>8.2200000000000006</v>
      </c>
      <c r="BS60" s="1">
        <v>8.06</v>
      </c>
      <c r="BT60" s="1">
        <v>3</v>
      </c>
      <c r="BU60" s="1">
        <v>3.43</v>
      </c>
      <c r="BV60" s="1">
        <v>1.97</v>
      </c>
      <c r="BW60" s="1">
        <v>5.66</v>
      </c>
      <c r="BX60" s="1">
        <v>3.83</v>
      </c>
      <c r="BY60" s="1">
        <v>7.08</v>
      </c>
      <c r="BZ60" s="1">
        <v>7.38</v>
      </c>
      <c r="CA60" s="1">
        <v>0</v>
      </c>
      <c r="CB60" s="1">
        <v>1</v>
      </c>
      <c r="CC60" s="1">
        <v>7.7518000000000002</v>
      </c>
      <c r="CD60" s="1">
        <v>7.59</v>
      </c>
      <c r="CE60" s="1">
        <v>7.4806999999999997</v>
      </c>
      <c r="CF60" s="1">
        <v>6.9874000000000001</v>
      </c>
      <c r="CG60" s="1">
        <v>6.4752000000000001</v>
      </c>
      <c r="CH60" s="1">
        <v>6.6665000000000001</v>
      </c>
      <c r="CI60" s="1">
        <v>7.1609999999999996</v>
      </c>
      <c r="CJ60" s="1">
        <v>5.9973999999999998</v>
      </c>
      <c r="CK60" s="1">
        <v>6.7571000000000003</v>
      </c>
      <c r="CL60" s="1">
        <v>7.6074999999999999</v>
      </c>
      <c r="CM60" s="1">
        <v>6.7096999999999998</v>
      </c>
      <c r="CN60" s="1">
        <v>6.6384999999999996</v>
      </c>
      <c r="CO60" s="1">
        <v>6.9852333333333299</v>
      </c>
      <c r="CP60" s="1">
        <v>34.921799999999998</v>
      </c>
      <c r="CQ60" s="1">
        <v>30.285</v>
      </c>
      <c r="CR60" s="1">
        <v>33.560099999999998</v>
      </c>
      <c r="CS60" s="1">
        <v>29.686800000000002</v>
      </c>
      <c r="CT60" s="1">
        <v>32.7669</v>
      </c>
      <c r="CU60" s="1">
        <v>28.439399999999999</v>
      </c>
      <c r="CV60" s="1">
        <v>28.638000000000002</v>
      </c>
      <c r="CW60" s="1">
        <v>22.791</v>
      </c>
      <c r="CX60" s="1">
        <v>21.677800000000001</v>
      </c>
      <c r="CY60" s="1">
        <v>32.9223</v>
      </c>
      <c r="CZ60" s="1">
        <v>30.297699999999999</v>
      </c>
      <c r="DA60" s="1">
        <v>24.368933333333299</v>
      </c>
      <c r="DB60" s="1">
        <v>29.1963111111111</v>
      </c>
      <c r="DC60" s="1">
        <v>62.796599999999998</v>
      </c>
      <c r="DD60" s="1">
        <v>66.088800000000006</v>
      </c>
      <c r="DE60" s="1">
        <v>67.158000000000001</v>
      </c>
      <c r="DF60" s="1">
        <v>61.460700000000003</v>
      </c>
      <c r="DG60" s="1">
        <v>63.576599999999999</v>
      </c>
      <c r="DH60" s="1">
        <v>69.023700000000005</v>
      </c>
      <c r="DI60" s="1">
        <v>60.058900000000001</v>
      </c>
      <c r="DJ60" s="1">
        <v>66.253200000000007</v>
      </c>
      <c r="DK60" s="1">
        <v>52.250399999999999</v>
      </c>
      <c r="DL60" s="1">
        <v>65.347800000000007</v>
      </c>
      <c r="DM60" s="1">
        <v>64.686999999999998</v>
      </c>
      <c r="DN60" s="1">
        <v>59.5208333333333</v>
      </c>
      <c r="DO60" s="1">
        <v>63.185211111111101</v>
      </c>
      <c r="DP60" s="1">
        <v>25.5</v>
      </c>
      <c r="DQ60" s="1">
        <v>51</v>
      </c>
      <c r="DR60" s="1">
        <v>36</v>
      </c>
      <c r="DS60" s="1" t="s">
        <v>189</v>
      </c>
      <c r="DT60" s="1">
        <v>43.321018000000002</v>
      </c>
      <c r="DU60" s="1">
        <v>-80.049312999999998</v>
      </c>
      <c r="DV60" s="1" t="s">
        <v>143</v>
      </c>
      <c r="DW60" s="1">
        <v>65630.649050805005</v>
      </c>
      <c r="DX60" s="1">
        <v>65.630649050805005</v>
      </c>
      <c r="DY60" s="1" t="s">
        <v>143</v>
      </c>
      <c r="DZ60" s="1">
        <v>-3.25583</v>
      </c>
      <c r="EA60" s="9">
        <f t="shared" si="1"/>
        <v>35.156733333333335</v>
      </c>
      <c r="EB60" s="10">
        <f t="shared" si="2"/>
        <v>34.654600000000002</v>
      </c>
      <c r="EC60" s="11">
        <f t="shared" si="3"/>
        <v>36.066266666666671</v>
      </c>
      <c r="ED60" s="9">
        <f t="shared" si="4"/>
        <v>32.711633333333332</v>
      </c>
      <c r="EE60" s="10">
        <f t="shared" si="5"/>
        <v>34.2729</v>
      </c>
      <c r="EF60" s="11">
        <f t="shared" si="6"/>
        <v>34.70986666666667</v>
      </c>
      <c r="EG60" s="9">
        <f t="shared" si="10"/>
        <v>31.952633333333335</v>
      </c>
      <c r="EH60" s="10">
        <f t="shared" si="11"/>
        <v>31.680533333333333</v>
      </c>
      <c r="EI60" s="11">
        <f t="shared" si="12"/>
        <v>26.895099999999999</v>
      </c>
      <c r="EJ60" s="12">
        <f t="shared" si="13"/>
        <v>33.122251851851857</v>
      </c>
      <c r="EK60" s="13">
        <f t="shared" si="7"/>
        <v>11.796514945590364</v>
      </c>
      <c r="EL60" s="13">
        <f t="shared" si="8"/>
        <v>139.15776486153683</v>
      </c>
      <c r="EM60" s="24">
        <f t="shared" si="9"/>
        <v>9</v>
      </c>
      <c r="EN60" s="12"/>
      <c r="EP60" s="18">
        <v>4</v>
      </c>
      <c r="EQ60" s="17">
        <v>1</v>
      </c>
      <c r="ER60" s="15" t="e">
        <v>#DIV/0!</v>
      </c>
      <c r="ES60" s="15" t="e">
        <v>#DIV/0!</v>
      </c>
    </row>
    <row r="61" spans="1:149" x14ac:dyDescent="0.3">
      <c r="A61" s="1" t="s">
        <v>190</v>
      </c>
      <c r="B61" s="1">
        <v>39</v>
      </c>
      <c r="C61" s="1">
        <v>11</v>
      </c>
      <c r="D61" s="1">
        <v>23</v>
      </c>
      <c r="E61" s="1">
        <v>1</v>
      </c>
      <c r="F61" s="1">
        <v>5</v>
      </c>
      <c r="G61" s="1">
        <v>1</v>
      </c>
      <c r="H61" s="1" t="s">
        <v>132</v>
      </c>
      <c r="I61" s="8">
        <v>44389</v>
      </c>
      <c r="J61" s="8">
        <v>44393</v>
      </c>
      <c r="K61" s="1" t="s">
        <v>132</v>
      </c>
      <c r="L61" s="1">
        <v>0</v>
      </c>
      <c r="M61" s="1">
        <v>2</v>
      </c>
      <c r="N61" s="1">
        <v>3</v>
      </c>
      <c r="O61" s="1">
        <v>4.28</v>
      </c>
      <c r="P61" s="1">
        <v>2.08</v>
      </c>
      <c r="Q61" s="1">
        <v>5.69</v>
      </c>
      <c r="R61" s="1">
        <v>4.04</v>
      </c>
      <c r="S61" s="1">
        <v>8.25</v>
      </c>
      <c r="T61" s="1">
        <v>8</v>
      </c>
      <c r="U61" s="1">
        <v>0</v>
      </c>
      <c r="V61" s="1">
        <v>3.93</v>
      </c>
      <c r="W61" s="1">
        <v>2.2400000000000002</v>
      </c>
      <c r="X61" s="1">
        <v>6.37</v>
      </c>
      <c r="Y61" s="1">
        <v>4.07</v>
      </c>
      <c r="Z61" s="1">
        <v>7.95</v>
      </c>
      <c r="AA61" s="1">
        <v>8.18</v>
      </c>
      <c r="AB61" s="1">
        <v>8</v>
      </c>
      <c r="AC61" s="1">
        <v>4.22</v>
      </c>
      <c r="AD61" s="1">
        <v>2.4900000000000002</v>
      </c>
      <c r="AE61" s="1">
        <v>5.84</v>
      </c>
      <c r="AF61" s="1">
        <v>3.94</v>
      </c>
      <c r="AG61" s="1">
        <v>7.99</v>
      </c>
      <c r="AH61" s="1">
        <v>8.0299999999999994</v>
      </c>
      <c r="AI61" s="1">
        <v>0</v>
      </c>
      <c r="AJ61" s="1">
        <v>2</v>
      </c>
      <c r="AK61" s="1">
        <v>3.99</v>
      </c>
      <c r="AL61" s="1">
        <v>2.0499999999999998</v>
      </c>
      <c r="AM61" s="1">
        <v>6.23</v>
      </c>
      <c r="AN61" s="1">
        <v>3.42</v>
      </c>
      <c r="AO61" s="1">
        <v>6.76</v>
      </c>
      <c r="AP61" s="1">
        <v>6.75</v>
      </c>
      <c r="AQ61" s="1">
        <v>1</v>
      </c>
      <c r="AR61" s="1">
        <v>3.4</v>
      </c>
      <c r="AS61" s="1">
        <v>1.62</v>
      </c>
      <c r="AT61" s="1">
        <v>5.88</v>
      </c>
      <c r="AU61" s="1">
        <v>3</v>
      </c>
      <c r="AV61" s="1">
        <v>5.91</v>
      </c>
      <c r="AW61" s="1">
        <v>5.84</v>
      </c>
      <c r="AX61" s="1">
        <v>0</v>
      </c>
      <c r="AY61" s="1" t="s">
        <v>132</v>
      </c>
      <c r="AZ61" s="1" t="s">
        <v>132</v>
      </c>
      <c r="BA61" s="1" t="s">
        <v>132</v>
      </c>
      <c r="BB61" s="1" t="s">
        <v>132</v>
      </c>
      <c r="BC61" s="1" t="s">
        <v>132</v>
      </c>
      <c r="BD61" s="1" t="s">
        <v>132</v>
      </c>
      <c r="BE61" s="1" t="s">
        <v>132</v>
      </c>
      <c r="BF61" s="1" t="s">
        <v>132</v>
      </c>
      <c r="BG61" s="1" t="s">
        <v>132</v>
      </c>
      <c r="BH61" s="1" t="s">
        <v>132</v>
      </c>
      <c r="BI61" s="1" t="s">
        <v>132</v>
      </c>
      <c r="BJ61" s="1" t="s">
        <v>132</v>
      </c>
      <c r="BK61" s="1" t="s">
        <v>132</v>
      </c>
      <c r="BL61" s="1" t="s">
        <v>132</v>
      </c>
      <c r="BM61" s="1" t="s">
        <v>132</v>
      </c>
      <c r="BN61" s="1" t="s">
        <v>132</v>
      </c>
      <c r="BO61" s="1" t="s">
        <v>132</v>
      </c>
      <c r="BP61" s="1" t="s">
        <v>132</v>
      </c>
      <c r="BQ61" s="1" t="s">
        <v>132</v>
      </c>
      <c r="BR61" s="1" t="s">
        <v>132</v>
      </c>
      <c r="BS61" s="1" t="s">
        <v>132</v>
      </c>
      <c r="BT61" s="1" t="s">
        <v>132</v>
      </c>
      <c r="BU61" s="1" t="s">
        <v>132</v>
      </c>
      <c r="BV61" s="1" t="s">
        <v>132</v>
      </c>
      <c r="BW61" s="1" t="s">
        <v>132</v>
      </c>
      <c r="BX61" s="1" t="s">
        <v>132</v>
      </c>
      <c r="BY61" s="1" t="s">
        <v>132</v>
      </c>
      <c r="BZ61" s="1" t="s">
        <v>132</v>
      </c>
      <c r="CA61" s="1" t="s">
        <v>132</v>
      </c>
      <c r="CB61" s="1">
        <v>1</v>
      </c>
      <c r="CC61" s="1">
        <v>8.9024000000000001</v>
      </c>
      <c r="CD61" s="1">
        <v>8.8032000000000004</v>
      </c>
      <c r="CE61" s="1">
        <v>10.5078</v>
      </c>
      <c r="CF61" s="1">
        <v>8.1795000000000009</v>
      </c>
      <c r="CG61" s="1">
        <v>5.508</v>
      </c>
      <c r="CL61" s="1">
        <v>9.4044666666666696</v>
      </c>
      <c r="CM61" s="1">
        <v>6.84375</v>
      </c>
      <c r="CO61" s="1">
        <v>8.1241083333333304</v>
      </c>
      <c r="CP61" s="1">
        <v>22.9876</v>
      </c>
      <c r="CQ61" s="1">
        <v>25.925899999999999</v>
      </c>
      <c r="CR61" s="1">
        <v>23.009599999999999</v>
      </c>
      <c r="CS61" s="1">
        <v>21.3066</v>
      </c>
      <c r="CT61" s="1">
        <v>17.64</v>
      </c>
      <c r="CY61" s="1">
        <v>23.9743666666667</v>
      </c>
      <c r="CZ61" s="1">
        <v>19.473299999999998</v>
      </c>
      <c r="DB61" s="1">
        <v>21.7238333333333</v>
      </c>
      <c r="DC61" s="1">
        <v>66</v>
      </c>
      <c r="DD61" s="1">
        <v>65.031000000000006</v>
      </c>
      <c r="DE61" s="1">
        <v>64.159700000000001</v>
      </c>
      <c r="DF61" s="1">
        <v>45.63</v>
      </c>
      <c r="DG61" s="1">
        <v>34.514400000000002</v>
      </c>
      <c r="DL61" s="1">
        <v>65.063566666666702</v>
      </c>
      <c r="DM61" s="1">
        <v>40.072200000000002</v>
      </c>
      <c r="DO61" s="1">
        <v>52.567883333333299</v>
      </c>
      <c r="DP61" s="1">
        <v>11</v>
      </c>
      <c r="DQ61" s="1">
        <v>11</v>
      </c>
      <c r="DR61" s="1">
        <v>36</v>
      </c>
      <c r="DS61" s="1" t="s">
        <v>189</v>
      </c>
      <c r="DT61" s="1">
        <v>43.321018000000002</v>
      </c>
      <c r="DU61" s="1">
        <v>-80.049312999999998</v>
      </c>
      <c r="DV61" s="1" t="s">
        <v>143</v>
      </c>
      <c r="DW61" s="1">
        <v>65630.649050805005</v>
      </c>
      <c r="DX61" s="1">
        <v>65.630649050805005</v>
      </c>
      <c r="DY61" s="1" t="s">
        <v>143</v>
      </c>
      <c r="DZ61" s="1">
        <v>-3.25583</v>
      </c>
      <c r="EA61" s="9">
        <f t="shared" si="1"/>
        <v>32.630000000000003</v>
      </c>
      <c r="EB61" s="10">
        <f t="shared" si="2"/>
        <v>33.253366666666672</v>
      </c>
      <c r="EC61" s="11">
        <f t="shared" si="3"/>
        <v>32.559033333333332</v>
      </c>
      <c r="ED61" s="9">
        <f t="shared" si="4"/>
        <v>25.038700000000002</v>
      </c>
      <c r="EE61" s="10">
        <f t="shared" si="5"/>
        <v>19.220800000000001</v>
      </c>
      <c r="EF61" s="11"/>
      <c r="EG61" s="9"/>
      <c r="EH61" s="10"/>
      <c r="EI61" s="11"/>
      <c r="EJ61" s="12">
        <f t="shared" si="13"/>
        <v>28.540380000000006</v>
      </c>
      <c r="EK61" s="13">
        <f t="shared" si="7"/>
        <v>14.118798007245319</v>
      </c>
      <c r="EL61" s="13">
        <f t="shared" si="8"/>
        <v>199.34045716939437</v>
      </c>
      <c r="EM61" s="24">
        <f t="shared" si="9"/>
        <v>5</v>
      </c>
      <c r="EN61" s="12"/>
      <c r="EP61" s="16">
        <v>31</v>
      </c>
      <c r="EQ61" s="17">
        <v>4</v>
      </c>
      <c r="ER61" s="15">
        <v>3.8685413698483821</v>
      </c>
      <c r="ES61" s="26">
        <v>14.965612330228396</v>
      </c>
    </row>
    <row r="62" spans="1:149" x14ac:dyDescent="0.3">
      <c r="A62" s="1" t="s">
        <v>190</v>
      </c>
      <c r="B62" s="1">
        <v>39</v>
      </c>
      <c r="C62" s="1">
        <v>13</v>
      </c>
      <c r="D62" s="1">
        <v>37</v>
      </c>
      <c r="E62" s="1">
        <v>4</v>
      </c>
      <c r="F62" s="1">
        <v>5</v>
      </c>
      <c r="G62" s="1">
        <v>4</v>
      </c>
      <c r="H62" s="1" t="s">
        <v>191</v>
      </c>
      <c r="I62" s="8">
        <v>44407</v>
      </c>
      <c r="J62" s="8">
        <v>44414</v>
      </c>
      <c r="K62" s="1" t="s">
        <v>132</v>
      </c>
      <c r="L62" s="1">
        <v>0</v>
      </c>
      <c r="M62" s="1">
        <v>3</v>
      </c>
      <c r="N62" s="1">
        <v>12</v>
      </c>
      <c r="O62" s="1">
        <v>3.34</v>
      </c>
      <c r="P62" s="1">
        <v>1.56</v>
      </c>
      <c r="Q62" s="1">
        <v>5.0199999999999996</v>
      </c>
      <c r="R62" s="1">
        <v>2.9</v>
      </c>
      <c r="S62" s="1">
        <v>5.94</v>
      </c>
      <c r="T62" s="1">
        <v>6.38</v>
      </c>
      <c r="U62" s="1">
        <v>0</v>
      </c>
      <c r="V62" s="1">
        <v>3.93</v>
      </c>
      <c r="W62" s="1">
        <v>2.1</v>
      </c>
      <c r="X62" s="1">
        <v>6.26</v>
      </c>
      <c r="Y62" s="1">
        <v>3.93</v>
      </c>
      <c r="Z62" s="1">
        <v>6.99</v>
      </c>
      <c r="AA62" s="1">
        <v>7.43</v>
      </c>
      <c r="AB62" s="1">
        <v>1</v>
      </c>
      <c r="AC62" s="1" t="s">
        <v>132</v>
      </c>
      <c r="AD62" s="1" t="s">
        <v>132</v>
      </c>
      <c r="AE62" s="1" t="s">
        <v>132</v>
      </c>
      <c r="AF62" s="1" t="s">
        <v>132</v>
      </c>
      <c r="AG62" s="1" t="s">
        <v>132</v>
      </c>
      <c r="AH62" s="1" t="s">
        <v>132</v>
      </c>
      <c r="AI62" s="1" t="s">
        <v>132</v>
      </c>
      <c r="AJ62" s="1">
        <v>7</v>
      </c>
      <c r="AK62" s="1">
        <v>4.5</v>
      </c>
      <c r="AL62" s="1">
        <v>2.04</v>
      </c>
      <c r="AM62" s="1">
        <v>7.63</v>
      </c>
      <c r="AN62" s="1">
        <v>3.66</v>
      </c>
      <c r="AO62" s="1">
        <v>4.68</v>
      </c>
      <c r="AP62" s="1">
        <v>6.46</v>
      </c>
      <c r="AQ62" s="1">
        <v>2</v>
      </c>
      <c r="AR62" s="1" t="s">
        <v>132</v>
      </c>
      <c r="AS62" s="1" t="s">
        <v>132</v>
      </c>
      <c r="AT62" s="1" t="s">
        <v>132</v>
      </c>
      <c r="AU62" s="1" t="s">
        <v>132</v>
      </c>
      <c r="AV62" s="1" t="s">
        <v>132</v>
      </c>
      <c r="AW62" s="1" t="s">
        <v>132</v>
      </c>
      <c r="AX62" s="1" t="s">
        <v>132</v>
      </c>
      <c r="AY62" s="1" t="s">
        <v>132</v>
      </c>
      <c r="AZ62" s="1" t="s">
        <v>132</v>
      </c>
      <c r="BA62" s="1" t="s">
        <v>132</v>
      </c>
      <c r="BB62" s="1" t="s">
        <v>132</v>
      </c>
      <c r="BC62" s="1" t="s">
        <v>132</v>
      </c>
      <c r="BD62" s="1" t="s">
        <v>132</v>
      </c>
      <c r="BE62" s="1" t="s">
        <v>132</v>
      </c>
      <c r="BF62" s="1">
        <v>6</v>
      </c>
      <c r="BG62" s="1">
        <v>3.84</v>
      </c>
      <c r="BH62" s="1">
        <v>1.87</v>
      </c>
      <c r="BI62" s="1">
        <v>7.06</v>
      </c>
      <c r="BJ62" s="1">
        <v>3.45</v>
      </c>
      <c r="BK62" s="1">
        <v>6.76</v>
      </c>
      <c r="BL62" s="1">
        <v>6.35</v>
      </c>
      <c r="BM62" s="1">
        <v>2</v>
      </c>
      <c r="BN62" s="1" t="s">
        <v>132</v>
      </c>
      <c r="BO62" s="1" t="s">
        <v>132</v>
      </c>
      <c r="BP62" s="1" t="s">
        <v>132</v>
      </c>
      <c r="BQ62" s="1" t="s">
        <v>132</v>
      </c>
      <c r="BR62" s="1" t="s">
        <v>132</v>
      </c>
      <c r="BS62" s="1" t="s">
        <v>132</v>
      </c>
      <c r="BT62" s="1" t="s">
        <v>132</v>
      </c>
      <c r="BU62" s="1" t="s">
        <v>132</v>
      </c>
      <c r="BV62" s="1" t="s">
        <v>132</v>
      </c>
      <c r="BW62" s="1" t="s">
        <v>132</v>
      </c>
      <c r="BX62" s="1" t="s">
        <v>132</v>
      </c>
      <c r="BY62" s="1" t="s">
        <v>132</v>
      </c>
      <c r="BZ62" s="1" t="s">
        <v>132</v>
      </c>
      <c r="CA62" s="1" t="s">
        <v>132</v>
      </c>
      <c r="CB62" s="1">
        <v>1</v>
      </c>
      <c r="CC62" s="1">
        <v>5.2103999999999999</v>
      </c>
      <c r="CD62" s="1">
        <v>8.2530000000000001</v>
      </c>
      <c r="CF62" s="1">
        <v>9.18</v>
      </c>
      <c r="CI62" s="1">
        <v>7.1807999999999996</v>
      </c>
      <c r="CL62" s="1">
        <v>6.7317</v>
      </c>
      <c r="CM62" s="1">
        <v>9.18</v>
      </c>
      <c r="CN62" s="1">
        <v>7.1807999999999996</v>
      </c>
      <c r="CO62" s="1">
        <v>7.6974999999999998</v>
      </c>
      <c r="CP62" s="1">
        <v>14.558</v>
      </c>
      <c r="CQ62" s="1">
        <v>24.601800000000001</v>
      </c>
      <c r="CS62" s="1">
        <v>27.925799999999999</v>
      </c>
      <c r="CV62" s="1">
        <v>24.356999999999999</v>
      </c>
      <c r="CY62" s="1">
        <v>19.579899999999999</v>
      </c>
      <c r="CZ62" s="1">
        <v>27.925799999999999</v>
      </c>
      <c r="DA62" s="1">
        <v>24.356999999999999</v>
      </c>
      <c r="DB62" s="1">
        <v>23.954233333333299</v>
      </c>
      <c r="DC62" s="1">
        <v>37.897199999999998</v>
      </c>
      <c r="DD62" s="1">
        <v>51.935699999999997</v>
      </c>
      <c r="DF62" s="1">
        <v>30.232800000000001</v>
      </c>
      <c r="DI62" s="1">
        <v>42.926000000000002</v>
      </c>
      <c r="DL62" s="1">
        <v>44.916449999999998</v>
      </c>
      <c r="DM62" s="1">
        <v>30.232800000000001</v>
      </c>
      <c r="DN62" s="1">
        <v>42.926000000000002</v>
      </c>
      <c r="DO62" s="1">
        <v>39.358416666666699</v>
      </c>
      <c r="DP62" s="1">
        <v>8.3333333333333304</v>
      </c>
      <c r="DQ62" s="1">
        <v>25</v>
      </c>
      <c r="DR62" s="1">
        <v>39</v>
      </c>
      <c r="DS62" s="1" t="s">
        <v>192</v>
      </c>
      <c r="DT62" s="1">
        <v>43.701431999999997</v>
      </c>
      <c r="DU62" s="1">
        <v>-79.562510000000003</v>
      </c>
      <c r="DV62" s="1" t="s">
        <v>162</v>
      </c>
      <c r="DW62" s="1">
        <v>15458.994072802499</v>
      </c>
      <c r="DX62" s="1">
        <v>15.458994072802501</v>
      </c>
      <c r="DY62" s="1" t="s">
        <v>135</v>
      </c>
      <c r="DZ62" s="1">
        <v>2.3073700000000001</v>
      </c>
      <c r="EA62" s="9">
        <f t="shared" si="1"/>
        <v>19.221866666666667</v>
      </c>
      <c r="EB62" s="10">
        <f t="shared" si="2"/>
        <v>28.263499999999997</v>
      </c>
      <c r="EC62" s="11"/>
      <c r="ED62" s="9">
        <f t="shared" si="4"/>
        <v>22.446200000000001</v>
      </c>
      <c r="EE62" s="10"/>
      <c r="EF62" s="11"/>
      <c r="EG62" s="9">
        <f t="shared" si="10"/>
        <v>24.821266666666663</v>
      </c>
      <c r="EH62" s="10"/>
      <c r="EI62" s="11"/>
      <c r="EJ62" s="12">
        <f t="shared" si="13"/>
        <v>23.688208333333332</v>
      </c>
      <c r="EK62" s="13">
        <f t="shared" si="7"/>
        <v>10.117066099840738</v>
      </c>
      <c r="EL62" s="13">
        <f t="shared" si="8"/>
        <v>102.35502646854667</v>
      </c>
      <c r="EM62" s="24">
        <f t="shared" si="9"/>
        <v>4</v>
      </c>
      <c r="EN62" s="12"/>
      <c r="EP62" s="18">
        <v>1</v>
      </c>
      <c r="EQ62" s="17">
        <v>4</v>
      </c>
      <c r="ER62" s="15">
        <v>3.8685413698483821</v>
      </c>
      <c r="ES62" s="15">
        <v>14.965612330228396</v>
      </c>
    </row>
    <row r="63" spans="1:149" x14ac:dyDescent="0.3">
      <c r="A63" s="1" t="s">
        <v>193</v>
      </c>
      <c r="B63" s="1">
        <v>40</v>
      </c>
      <c r="C63" s="1">
        <v>11</v>
      </c>
      <c r="D63" s="1">
        <v>35</v>
      </c>
      <c r="E63" s="1">
        <v>4</v>
      </c>
      <c r="F63" s="1">
        <v>3</v>
      </c>
      <c r="G63" s="1">
        <v>2</v>
      </c>
      <c r="H63" s="1" t="s">
        <v>132</v>
      </c>
      <c r="I63" s="8">
        <v>44403</v>
      </c>
      <c r="J63" s="8">
        <v>44407</v>
      </c>
      <c r="K63" s="8">
        <v>44420</v>
      </c>
      <c r="L63" s="1">
        <v>9</v>
      </c>
      <c r="M63" s="1">
        <v>3</v>
      </c>
      <c r="N63" s="1">
        <v>32</v>
      </c>
      <c r="O63" s="1">
        <v>4.2699999999999996</v>
      </c>
      <c r="P63" s="1">
        <v>2.4500000000000002</v>
      </c>
      <c r="Q63" s="1">
        <v>9.18</v>
      </c>
      <c r="R63" s="1">
        <v>3.8</v>
      </c>
      <c r="S63" s="1">
        <v>9.0299999999999994</v>
      </c>
      <c r="T63" s="1">
        <v>8.99</v>
      </c>
      <c r="U63" s="1">
        <v>0</v>
      </c>
      <c r="V63" s="1">
        <v>4.29</v>
      </c>
      <c r="W63" s="1">
        <v>2.5499999999999998</v>
      </c>
      <c r="X63" s="1">
        <v>9.49</v>
      </c>
      <c r="Y63" s="1">
        <v>4.57</v>
      </c>
      <c r="Z63" s="1">
        <v>9.0299999999999994</v>
      </c>
      <c r="AA63" s="1">
        <v>9.1</v>
      </c>
      <c r="AB63" s="1">
        <v>0</v>
      </c>
      <c r="AC63" s="1">
        <v>4.3899999999999997</v>
      </c>
      <c r="AD63" s="1">
        <v>2.4500000000000002</v>
      </c>
      <c r="AE63" s="1">
        <v>9.3000000000000007</v>
      </c>
      <c r="AF63" s="1">
        <v>4.37</v>
      </c>
      <c r="AG63" s="1">
        <v>8.14</v>
      </c>
      <c r="AH63" s="1">
        <v>8.06</v>
      </c>
      <c r="AI63" s="1">
        <v>2</v>
      </c>
      <c r="AJ63" s="1">
        <v>19</v>
      </c>
      <c r="AK63" s="1">
        <v>3.77</v>
      </c>
      <c r="AL63" s="1">
        <v>2.68</v>
      </c>
      <c r="AM63" s="1">
        <v>6.72</v>
      </c>
      <c r="AN63" s="1">
        <v>3.94</v>
      </c>
      <c r="AO63" s="1">
        <v>8.2200000000000006</v>
      </c>
      <c r="AP63" s="1">
        <v>8.51</v>
      </c>
      <c r="AQ63" s="1">
        <v>1</v>
      </c>
      <c r="AR63" s="1">
        <v>4.8899999999999997</v>
      </c>
      <c r="AS63" s="1">
        <v>2.52</v>
      </c>
      <c r="AT63" s="1">
        <v>6.27</v>
      </c>
      <c r="AU63" s="1">
        <v>3.91</v>
      </c>
      <c r="AV63" s="1">
        <v>8.65</v>
      </c>
      <c r="AW63" s="1">
        <v>8.7899999999999991</v>
      </c>
      <c r="AX63" s="1">
        <v>1</v>
      </c>
      <c r="AY63" s="1">
        <v>4.32</v>
      </c>
      <c r="AZ63" s="1">
        <v>2.38</v>
      </c>
      <c r="BA63" s="1">
        <v>7.57</v>
      </c>
      <c r="BB63" s="1">
        <v>4.03</v>
      </c>
      <c r="BC63" s="1">
        <v>7.99</v>
      </c>
      <c r="BD63" s="1">
        <v>8.4700000000000006</v>
      </c>
      <c r="BE63" s="1">
        <v>0</v>
      </c>
      <c r="BF63" s="1">
        <v>17</v>
      </c>
      <c r="BG63" s="1">
        <v>4.0599999999999996</v>
      </c>
      <c r="BH63" s="1">
        <v>2.5299999999999998</v>
      </c>
      <c r="BI63" s="1">
        <v>6.98</v>
      </c>
      <c r="BJ63" s="1">
        <v>4.17</v>
      </c>
      <c r="BK63" s="1">
        <v>8.08</v>
      </c>
      <c r="BL63" s="1">
        <v>7.97</v>
      </c>
      <c r="BM63" s="1">
        <v>3</v>
      </c>
      <c r="BN63" s="1">
        <v>4.24</v>
      </c>
      <c r="BO63" s="1">
        <v>2.39</v>
      </c>
      <c r="BP63" s="1">
        <v>6.86</v>
      </c>
      <c r="BQ63" s="1">
        <v>4.53</v>
      </c>
      <c r="BR63" s="1">
        <v>7.92</v>
      </c>
      <c r="BS63" s="1">
        <v>8.02</v>
      </c>
      <c r="BT63" s="1">
        <v>0</v>
      </c>
      <c r="BU63" s="1">
        <v>4.4400000000000004</v>
      </c>
      <c r="BV63" s="1">
        <v>2.42</v>
      </c>
      <c r="BW63" s="1">
        <v>6.77</v>
      </c>
      <c r="BX63" s="1">
        <v>4.4800000000000004</v>
      </c>
      <c r="BY63" s="1">
        <v>7.38</v>
      </c>
      <c r="BZ63" s="1">
        <v>7.67</v>
      </c>
      <c r="CA63" s="1">
        <v>1</v>
      </c>
      <c r="CB63" s="1">
        <v>1</v>
      </c>
      <c r="CC63" s="1">
        <v>10.461499999999999</v>
      </c>
      <c r="CD63" s="1">
        <v>10.939500000000001</v>
      </c>
      <c r="CE63" s="1">
        <v>10.7555</v>
      </c>
      <c r="CF63" s="1">
        <v>10.1036</v>
      </c>
      <c r="CG63" s="1">
        <v>12.322800000000001</v>
      </c>
      <c r="CH63" s="1">
        <v>10.281599999999999</v>
      </c>
      <c r="CI63" s="1">
        <v>10.271800000000001</v>
      </c>
      <c r="CJ63" s="1">
        <v>10.133599999999999</v>
      </c>
      <c r="CK63" s="1">
        <v>10.7448</v>
      </c>
      <c r="CL63" s="1">
        <v>10.718833333333301</v>
      </c>
      <c r="CM63" s="1">
        <v>10.9026666666667</v>
      </c>
      <c r="CN63" s="1">
        <v>10.3834</v>
      </c>
      <c r="CO63" s="1">
        <v>10.6683</v>
      </c>
      <c r="CP63" s="1">
        <v>34.884</v>
      </c>
      <c r="CQ63" s="1">
        <v>43.369300000000003</v>
      </c>
      <c r="CR63" s="1">
        <v>40.640999999999998</v>
      </c>
      <c r="CS63" s="1">
        <v>26.476800000000001</v>
      </c>
      <c r="CT63" s="1">
        <v>24.515699999999999</v>
      </c>
      <c r="CU63" s="1">
        <v>30.507100000000001</v>
      </c>
      <c r="CV63" s="1">
        <v>29.1066</v>
      </c>
      <c r="CW63" s="1">
        <v>31.075800000000001</v>
      </c>
      <c r="CX63" s="1">
        <v>30.329599999999999</v>
      </c>
      <c r="CY63" s="1">
        <v>39.631433333333298</v>
      </c>
      <c r="CZ63" s="1">
        <v>27.166533333333302</v>
      </c>
      <c r="DA63" s="1">
        <v>30.170666666666701</v>
      </c>
      <c r="DB63" s="1">
        <v>32.322877777777798</v>
      </c>
      <c r="DC63" s="1">
        <v>81.179699999999997</v>
      </c>
      <c r="DD63" s="1">
        <v>82.173000000000002</v>
      </c>
      <c r="DE63" s="1">
        <v>65.608400000000003</v>
      </c>
      <c r="DF63" s="1">
        <v>69.952200000000005</v>
      </c>
      <c r="DG63" s="1">
        <v>76.033500000000004</v>
      </c>
      <c r="DH63" s="1">
        <v>67.675299999999993</v>
      </c>
      <c r="DI63" s="1">
        <v>64.397599999999997</v>
      </c>
      <c r="DJ63" s="1">
        <v>63.5184</v>
      </c>
      <c r="DK63" s="1">
        <v>56.604599999999998</v>
      </c>
      <c r="DL63" s="1">
        <v>76.3203666666667</v>
      </c>
      <c r="DM63" s="1">
        <v>71.220333333333301</v>
      </c>
      <c r="DN63" s="1">
        <v>61.506866666666703</v>
      </c>
      <c r="DO63" s="1">
        <v>69.682522222222204</v>
      </c>
      <c r="DP63" s="1">
        <v>2.5</v>
      </c>
      <c r="DQ63" s="1">
        <v>5</v>
      </c>
      <c r="DR63" s="1">
        <v>39</v>
      </c>
      <c r="DS63" s="1" t="s">
        <v>192</v>
      </c>
      <c r="DT63" s="1">
        <v>43.701431999999997</v>
      </c>
      <c r="DU63" s="1">
        <v>-79.562510000000003</v>
      </c>
      <c r="DV63" s="1" t="s">
        <v>162</v>
      </c>
      <c r="DW63" s="1">
        <v>15458.994072802499</v>
      </c>
      <c r="DX63" s="1">
        <v>15.458994072802501</v>
      </c>
      <c r="DY63" s="1" t="s">
        <v>135</v>
      </c>
      <c r="DZ63" s="1">
        <v>2.3073700000000001</v>
      </c>
      <c r="EA63" s="9">
        <f t="shared" si="1"/>
        <v>42.175066666666666</v>
      </c>
      <c r="EB63" s="10">
        <f t="shared" si="2"/>
        <v>45.493933333333338</v>
      </c>
      <c r="EC63" s="11">
        <f t="shared" si="3"/>
        <v>39.001633333333331</v>
      </c>
      <c r="ED63" s="9">
        <f t="shared" si="4"/>
        <v>35.510866666666665</v>
      </c>
      <c r="EE63" s="10">
        <f t="shared" si="5"/>
        <v>37.624000000000002</v>
      </c>
      <c r="EF63" s="11">
        <f t="shared" si="6"/>
        <v>36.154666666666664</v>
      </c>
      <c r="EG63" s="9">
        <f t="shared" si="10"/>
        <v>34.591999999999999</v>
      </c>
      <c r="EH63" s="10">
        <f t="shared" si="11"/>
        <v>34.909266666666667</v>
      </c>
      <c r="EI63" s="11">
        <f t="shared" si="12"/>
        <v>32.559666666666665</v>
      </c>
      <c r="EJ63" s="12">
        <f t="shared" si="13"/>
        <v>37.557899999999997</v>
      </c>
      <c r="EK63" s="13">
        <f t="shared" si="7"/>
        <v>11.793034827815333</v>
      </c>
      <c r="EL63" s="13">
        <f t="shared" si="8"/>
        <v>139.07567045006545</v>
      </c>
      <c r="EM63" s="24">
        <f t="shared" si="9"/>
        <v>9</v>
      </c>
      <c r="EN63" s="12"/>
      <c r="EP63" s="16">
        <v>32</v>
      </c>
      <c r="EQ63" s="17">
        <v>1</v>
      </c>
      <c r="ER63" s="15" t="e">
        <v>#DIV/0!</v>
      </c>
      <c r="ES63" s="26" t="e">
        <v>#DIV/0!</v>
      </c>
    </row>
    <row r="64" spans="1:149" x14ac:dyDescent="0.3">
      <c r="A64" s="1" t="s">
        <v>193</v>
      </c>
      <c r="B64" s="1">
        <v>40</v>
      </c>
      <c r="C64" s="1">
        <v>15</v>
      </c>
      <c r="D64" s="1">
        <v>41</v>
      </c>
      <c r="E64" s="1">
        <v>4</v>
      </c>
      <c r="F64" s="1">
        <v>3</v>
      </c>
      <c r="G64" s="1">
        <v>3</v>
      </c>
      <c r="H64" s="1" t="s">
        <v>132</v>
      </c>
      <c r="I64" s="8">
        <v>44407</v>
      </c>
      <c r="J64" s="8">
        <v>44407</v>
      </c>
      <c r="K64" s="8">
        <v>44427</v>
      </c>
      <c r="L64" s="1">
        <v>3</v>
      </c>
      <c r="M64" s="1">
        <v>1</v>
      </c>
      <c r="N64" s="1">
        <v>26</v>
      </c>
      <c r="O64" s="1">
        <v>4.43</v>
      </c>
      <c r="P64" s="1">
        <v>2.21</v>
      </c>
      <c r="Q64" s="1">
        <v>7.75</v>
      </c>
      <c r="R64" s="1">
        <v>3.81</v>
      </c>
      <c r="S64" s="1">
        <v>8.43</v>
      </c>
      <c r="T64" s="1">
        <v>8.1300000000000008</v>
      </c>
      <c r="U64" s="1">
        <v>2</v>
      </c>
      <c r="V64" s="1">
        <v>4.3899999999999997</v>
      </c>
      <c r="W64" s="1">
        <v>2.21</v>
      </c>
      <c r="X64" s="1">
        <v>7.06</v>
      </c>
      <c r="Y64" s="1">
        <v>3.77</v>
      </c>
      <c r="Z64" s="1">
        <v>8.64</v>
      </c>
      <c r="AA64" s="1">
        <v>8.83</v>
      </c>
      <c r="AB64" s="1">
        <v>1</v>
      </c>
      <c r="AC64" s="1">
        <v>4.2300000000000004</v>
      </c>
      <c r="AD64" s="1">
        <v>2.1800000000000002</v>
      </c>
      <c r="AE64" s="1">
        <v>6.54</v>
      </c>
      <c r="AF64" s="1">
        <v>4.01</v>
      </c>
      <c r="AG64" s="1">
        <v>8.3699999999999992</v>
      </c>
      <c r="AH64" s="1">
        <v>8.1</v>
      </c>
      <c r="AI64" s="1">
        <v>2</v>
      </c>
      <c r="AJ64" s="1" t="s">
        <v>132</v>
      </c>
      <c r="AK64" s="1" t="s">
        <v>132</v>
      </c>
      <c r="AL64" s="1" t="s">
        <v>132</v>
      </c>
      <c r="AM64" s="1" t="s">
        <v>132</v>
      </c>
      <c r="AN64" s="1" t="s">
        <v>132</v>
      </c>
      <c r="AO64" s="1" t="s">
        <v>132</v>
      </c>
      <c r="AP64" s="1" t="s">
        <v>132</v>
      </c>
      <c r="AQ64" s="1" t="s">
        <v>132</v>
      </c>
      <c r="AR64" s="1" t="s">
        <v>132</v>
      </c>
      <c r="AS64" s="1" t="s">
        <v>132</v>
      </c>
      <c r="AT64" s="1" t="s">
        <v>132</v>
      </c>
      <c r="AU64" s="1" t="s">
        <v>132</v>
      </c>
      <c r="AV64" s="1" t="s">
        <v>132</v>
      </c>
      <c r="AW64" s="1" t="s">
        <v>132</v>
      </c>
      <c r="AX64" s="1" t="s">
        <v>132</v>
      </c>
      <c r="AY64" s="1" t="s">
        <v>132</v>
      </c>
      <c r="AZ64" s="1" t="s">
        <v>132</v>
      </c>
      <c r="BA64" s="1" t="s">
        <v>132</v>
      </c>
      <c r="BB64" s="1" t="s">
        <v>132</v>
      </c>
      <c r="BC64" s="1" t="s">
        <v>132</v>
      </c>
      <c r="BD64" s="1" t="s">
        <v>132</v>
      </c>
      <c r="BE64" s="1" t="s">
        <v>132</v>
      </c>
      <c r="BF64" s="1" t="s">
        <v>132</v>
      </c>
      <c r="BG64" s="1" t="s">
        <v>132</v>
      </c>
      <c r="BH64" s="1" t="s">
        <v>132</v>
      </c>
      <c r="BI64" s="1" t="s">
        <v>132</v>
      </c>
      <c r="BJ64" s="1" t="s">
        <v>132</v>
      </c>
      <c r="BK64" s="1" t="s">
        <v>132</v>
      </c>
      <c r="BL64" s="1" t="s">
        <v>132</v>
      </c>
      <c r="BM64" s="1" t="s">
        <v>132</v>
      </c>
      <c r="BN64" s="1" t="s">
        <v>132</v>
      </c>
      <c r="BO64" s="1" t="s">
        <v>132</v>
      </c>
      <c r="BP64" s="1" t="s">
        <v>132</v>
      </c>
      <c r="BQ64" s="1" t="s">
        <v>132</v>
      </c>
      <c r="BR64" s="1" t="s">
        <v>132</v>
      </c>
      <c r="BS64" s="1" t="s">
        <v>132</v>
      </c>
      <c r="BT64" s="1" t="s">
        <v>132</v>
      </c>
      <c r="BU64" s="1" t="s">
        <v>132</v>
      </c>
      <c r="BV64" s="1" t="s">
        <v>132</v>
      </c>
      <c r="BW64" s="1" t="s">
        <v>132</v>
      </c>
      <c r="BX64" s="1" t="s">
        <v>132</v>
      </c>
      <c r="BY64" s="1" t="s">
        <v>132</v>
      </c>
      <c r="BZ64" s="1" t="s">
        <v>132</v>
      </c>
      <c r="CA64" s="1" t="s">
        <v>132</v>
      </c>
      <c r="CB64" s="1">
        <v>1</v>
      </c>
      <c r="CC64" s="1">
        <v>9.7903000000000002</v>
      </c>
      <c r="CD64" s="1">
        <v>9.7019000000000002</v>
      </c>
      <c r="CE64" s="1">
        <v>9.2213999999999992</v>
      </c>
      <c r="CL64" s="1">
        <v>9.5711999999999993</v>
      </c>
      <c r="CO64" s="1">
        <v>9.5711999999999993</v>
      </c>
      <c r="CP64" s="1">
        <v>29.5275</v>
      </c>
      <c r="CQ64" s="1">
        <v>26.616199999999999</v>
      </c>
      <c r="CR64" s="1">
        <v>26.2254</v>
      </c>
      <c r="CY64" s="1">
        <v>27.4563666666667</v>
      </c>
      <c r="DB64" s="1">
        <v>27.4563666666667</v>
      </c>
      <c r="DC64" s="1">
        <v>68.535899999999998</v>
      </c>
      <c r="DD64" s="1">
        <v>76.291200000000003</v>
      </c>
      <c r="DE64" s="1">
        <v>67.796999999999997</v>
      </c>
      <c r="DL64" s="1">
        <v>70.874700000000004</v>
      </c>
      <c r="DO64" s="1">
        <v>70.874700000000004</v>
      </c>
      <c r="DP64" s="1">
        <v>40.3333333333333</v>
      </c>
      <c r="DQ64" s="1">
        <v>121</v>
      </c>
      <c r="DR64" s="1">
        <v>39</v>
      </c>
      <c r="DS64" s="1" t="s">
        <v>192</v>
      </c>
      <c r="DT64" s="1">
        <v>43.701431999999997</v>
      </c>
      <c r="DU64" s="1">
        <v>-79.562510000000003</v>
      </c>
      <c r="DV64" s="1" t="s">
        <v>162</v>
      </c>
      <c r="DW64" s="1">
        <v>15458.994072802499</v>
      </c>
      <c r="DX64" s="1">
        <v>15.458994072802501</v>
      </c>
      <c r="DY64" s="1" t="s">
        <v>135</v>
      </c>
      <c r="DZ64" s="1">
        <v>2.3073700000000001</v>
      </c>
      <c r="EA64" s="9">
        <f t="shared" si="1"/>
        <v>35.951233333333334</v>
      </c>
      <c r="EB64" s="10">
        <f t="shared" si="2"/>
        <v>37.536433333333335</v>
      </c>
      <c r="EC64" s="11">
        <f t="shared" si="3"/>
        <v>34.4146</v>
      </c>
      <c r="ED64" s="9"/>
      <c r="EE64" s="10"/>
      <c r="EF64" s="11"/>
      <c r="EG64" s="9"/>
      <c r="EH64" s="10"/>
      <c r="EI64" s="11"/>
      <c r="EJ64" s="12">
        <f t="shared" si="13"/>
        <v>35.967422222222218</v>
      </c>
      <c r="EK64" s="13">
        <f t="shared" si="7"/>
        <v>16.878217239021282</v>
      </c>
      <c r="EL64" s="13">
        <f t="shared" si="8"/>
        <v>284.87421716759519</v>
      </c>
      <c r="EM64" s="24">
        <f t="shared" si="9"/>
        <v>3</v>
      </c>
      <c r="EN64" s="12"/>
      <c r="EP64" s="18">
        <v>1</v>
      </c>
      <c r="EQ64" s="17">
        <v>1</v>
      </c>
      <c r="ER64" s="15" t="e">
        <v>#DIV/0!</v>
      </c>
      <c r="ES64" s="15" t="e">
        <v>#DIV/0!</v>
      </c>
    </row>
    <row r="65" spans="1:149" x14ac:dyDescent="0.3">
      <c r="A65" s="1" t="s">
        <v>193</v>
      </c>
      <c r="B65" s="1">
        <v>40</v>
      </c>
      <c r="C65" s="1">
        <v>4</v>
      </c>
      <c r="D65" s="1">
        <v>38</v>
      </c>
      <c r="E65" s="1">
        <v>2</v>
      </c>
      <c r="F65" s="1">
        <v>5</v>
      </c>
      <c r="G65" s="1">
        <v>3</v>
      </c>
      <c r="H65" s="1" t="s">
        <v>132</v>
      </c>
      <c r="I65" s="8">
        <v>44398</v>
      </c>
      <c r="J65" s="8">
        <v>44403</v>
      </c>
      <c r="K65" s="8">
        <v>44424</v>
      </c>
      <c r="L65" s="1">
        <v>1</v>
      </c>
      <c r="M65" s="1">
        <v>2</v>
      </c>
      <c r="N65" s="1">
        <v>25</v>
      </c>
      <c r="O65" s="1">
        <v>4.47</v>
      </c>
      <c r="P65" s="1">
        <v>1.99</v>
      </c>
      <c r="Q65" s="1">
        <v>7.37</v>
      </c>
      <c r="R65" s="1">
        <v>3.7</v>
      </c>
      <c r="S65" s="1">
        <v>9.0299999999999994</v>
      </c>
      <c r="T65" s="1">
        <v>9.25</v>
      </c>
      <c r="U65" s="1">
        <v>1</v>
      </c>
      <c r="V65" s="1">
        <v>3.64</v>
      </c>
      <c r="W65" s="1">
        <v>1.98</v>
      </c>
      <c r="X65" s="1">
        <v>7.18</v>
      </c>
      <c r="Y65" s="1">
        <v>3.81</v>
      </c>
      <c r="Z65" s="1">
        <v>7.88</v>
      </c>
      <c r="AA65" s="1">
        <v>7.44</v>
      </c>
      <c r="AB65" s="1">
        <v>0</v>
      </c>
      <c r="AC65" s="1">
        <v>3.54</v>
      </c>
      <c r="AD65" s="1">
        <v>1.59</v>
      </c>
      <c r="AE65" s="1">
        <v>7.47</v>
      </c>
      <c r="AF65" s="1">
        <v>3.55</v>
      </c>
      <c r="AG65" s="1">
        <v>8.99</v>
      </c>
      <c r="AH65" s="1">
        <v>8.89</v>
      </c>
      <c r="AI65" s="1">
        <v>0</v>
      </c>
      <c r="AJ65" s="1">
        <v>15</v>
      </c>
      <c r="AK65" s="1">
        <v>4.04</v>
      </c>
      <c r="AL65" s="1">
        <v>2.1800000000000002</v>
      </c>
      <c r="AM65" s="1">
        <v>7.72</v>
      </c>
      <c r="AN65" s="1">
        <v>3.96</v>
      </c>
      <c r="AO65" s="1">
        <v>8.83</v>
      </c>
      <c r="AP65" s="1">
        <v>8.82</v>
      </c>
      <c r="AQ65" s="1">
        <v>3</v>
      </c>
      <c r="AR65" s="1">
        <v>4.82</v>
      </c>
      <c r="AS65" s="1">
        <v>2.1800000000000002</v>
      </c>
      <c r="AT65" s="1">
        <v>8.17</v>
      </c>
      <c r="AU65" s="1">
        <v>3.66</v>
      </c>
      <c r="AV65" s="1">
        <v>9.51</v>
      </c>
      <c r="AW65" s="1">
        <v>9.33</v>
      </c>
      <c r="AX65" s="1">
        <v>2</v>
      </c>
      <c r="AY65" s="1">
        <v>4.1900000000000004</v>
      </c>
      <c r="AZ65" s="1">
        <v>1.91</v>
      </c>
      <c r="BA65" s="1">
        <v>7.99</v>
      </c>
      <c r="BB65" s="1">
        <v>3.68</v>
      </c>
      <c r="BC65" s="1">
        <v>8.7200000000000006</v>
      </c>
      <c r="BD65" s="1">
        <v>8.6199999999999992</v>
      </c>
      <c r="BE65" s="1">
        <v>2</v>
      </c>
      <c r="BF65" s="1" t="s">
        <v>132</v>
      </c>
      <c r="BG65" s="1" t="s">
        <v>132</v>
      </c>
      <c r="BH65" s="1" t="s">
        <v>132</v>
      </c>
      <c r="BI65" s="1" t="s">
        <v>132</v>
      </c>
      <c r="BJ65" s="1" t="s">
        <v>132</v>
      </c>
      <c r="BK65" s="1" t="s">
        <v>132</v>
      </c>
      <c r="BL65" s="1" t="s">
        <v>132</v>
      </c>
      <c r="BM65" s="1" t="s">
        <v>132</v>
      </c>
      <c r="BN65" s="1" t="s">
        <v>132</v>
      </c>
      <c r="BO65" s="1" t="s">
        <v>132</v>
      </c>
      <c r="BP65" s="1" t="s">
        <v>132</v>
      </c>
      <c r="BQ65" s="1" t="s">
        <v>132</v>
      </c>
      <c r="BR65" s="1" t="s">
        <v>132</v>
      </c>
      <c r="BS65" s="1" t="s">
        <v>132</v>
      </c>
      <c r="BT65" s="1" t="s">
        <v>132</v>
      </c>
      <c r="BU65" s="1" t="s">
        <v>132</v>
      </c>
      <c r="BV65" s="1" t="s">
        <v>132</v>
      </c>
      <c r="BW65" s="1" t="s">
        <v>132</v>
      </c>
      <c r="BX65" s="1" t="s">
        <v>132</v>
      </c>
      <c r="BY65" s="1" t="s">
        <v>132</v>
      </c>
      <c r="BZ65" s="1" t="s">
        <v>132</v>
      </c>
      <c r="CA65" s="1" t="s">
        <v>132</v>
      </c>
      <c r="CB65" s="1">
        <v>1</v>
      </c>
      <c r="CC65" s="1">
        <v>8.8953000000000007</v>
      </c>
      <c r="CD65" s="1">
        <v>7.2072000000000003</v>
      </c>
      <c r="CE65" s="1">
        <v>5.6285999999999996</v>
      </c>
      <c r="CF65" s="1">
        <v>8.8071999999999999</v>
      </c>
      <c r="CG65" s="1">
        <v>10.5076</v>
      </c>
      <c r="CH65" s="1">
        <v>8.0029000000000003</v>
      </c>
      <c r="CL65" s="1">
        <v>7.2436999999999996</v>
      </c>
      <c r="CM65" s="1">
        <v>9.1059000000000001</v>
      </c>
      <c r="CO65" s="1">
        <v>8.1747999999999994</v>
      </c>
      <c r="CP65" s="1">
        <v>27.268999999999998</v>
      </c>
      <c r="CQ65" s="1">
        <v>27.355799999999999</v>
      </c>
      <c r="CR65" s="1">
        <v>26.5185</v>
      </c>
      <c r="CS65" s="1">
        <v>30.571200000000001</v>
      </c>
      <c r="CT65" s="1">
        <v>29.902200000000001</v>
      </c>
      <c r="CU65" s="1">
        <v>29.403199999999998</v>
      </c>
      <c r="CY65" s="1">
        <v>27.0477666666667</v>
      </c>
      <c r="CZ65" s="1">
        <v>29.958866666666701</v>
      </c>
      <c r="DB65" s="1">
        <v>28.503316666666699</v>
      </c>
      <c r="DC65" s="1">
        <v>83.527500000000003</v>
      </c>
      <c r="DD65" s="1">
        <v>58.627200000000002</v>
      </c>
      <c r="DE65" s="1">
        <v>79.921099999999996</v>
      </c>
      <c r="DF65" s="1">
        <v>77.880600000000001</v>
      </c>
      <c r="DG65" s="1">
        <v>88.728300000000004</v>
      </c>
      <c r="DH65" s="1">
        <v>75.166399999999996</v>
      </c>
      <c r="DL65" s="1">
        <v>74.025266666666695</v>
      </c>
      <c r="DM65" s="1">
        <v>80.5917666666667</v>
      </c>
      <c r="DO65" s="1">
        <v>77.308516666666705</v>
      </c>
      <c r="DP65" s="1">
        <v>26</v>
      </c>
      <c r="DQ65" s="1">
        <v>26</v>
      </c>
      <c r="DR65" s="1">
        <v>40</v>
      </c>
      <c r="DS65" s="1" t="s">
        <v>194</v>
      </c>
      <c r="DT65" s="1">
        <v>43.690086000000001</v>
      </c>
      <c r="DU65" s="1">
        <v>-79.572325000000006</v>
      </c>
      <c r="DV65" s="1" t="s">
        <v>162</v>
      </c>
      <c r="DW65" s="1">
        <v>15864.051343064801</v>
      </c>
      <c r="DX65" s="1">
        <v>15.8640513430648</v>
      </c>
      <c r="DY65" s="1" t="s">
        <v>135</v>
      </c>
      <c r="DZ65" s="1">
        <v>1.5481</v>
      </c>
      <c r="EA65" s="9">
        <f t="shared" si="1"/>
        <v>39.897266666666667</v>
      </c>
      <c r="EB65" s="10">
        <f t="shared" si="2"/>
        <v>31.063400000000001</v>
      </c>
      <c r="EC65" s="11">
        <f t="shared" si="3"/>
        <v>37.356066666666663</v>
      </c>
      <c r="ED65" s="9">
        <f t="shared" si="4"/>
        <v>39.086333333333336</v>
      </c>
      <c r="EE65" s="10">
        <f t="shared" si="5"/>
        <v>43.046033333333334</v>
      </c>
      <c r="EF65" s="11">
        <f t="shared" si="6"/>
        <v>37.524166666666666</v>
      </c>
      <c r="EG65" s="9"/>
      <c r="EH65" s="10"/>
      <c r="EI65" s="11"/>
      <c r="EJ65" s="12">
        <f t="shared" si="13"/>
        <v>37.995544444444441</v>
      </c>
      <c r="EK65" s="13">
        <f t="shared" si="7"/>
        <v>14.245712945797896</v>
      </c>
      <c r="EL65" s="13">
        <f t="shared" si="8"/>
        <v>202.94033733407377</v>
      </c>
      <c r="EM65" s="24">
        <f t="shared" si="9"/>
        <v>6</v>
      </c>
      <c r="EN65" s="12"/>
      <c r="EP65" s="16">
        <v>35</v>
      </c>
      <c r="EQ65" s="17">
        <v>3</v>
      </c>
      <c r="ER65" s="15">
        <v>6.5779875508888095</v>
      </c>
      <c r="ES65" s="26">
        <v>43.269920219648156</v>
      </c>
    </row>
    <row r="66" spans="1:149" x14ac:dyDescent="0.3">
      <c r="A66" s="1" t="s">
        <v>195</v>
      </c>
      <c r="B66" s="1">
        <v>46</v>
      </c>
      <c r="C66" s="1">
        <v>10</v>
      </c>
      <c r="D66" s="1">
        <v>22</v>
      </c>
      <c r="E66" s="1">
        <v>1</v>
      </c>
      <c r="F66" s="1">
        <v>1</v>
      </c>
      <c r="G66" s="1">
        <v>1</v>
      </c>
      <c r="H66" s="1" t="s">
        <v>132</v>
      </c>
      <c r="I66" s="8">
        <v>44396</v>
      </c>
      <c r="J66" s="8">
        <v>44396</v>
      </c>
      <c r="K66" s="1" t="s">
        <v>132</v>
      </c>
      <c r="L66" s="1">
        <v>0</v>
      </c>
      <c r="M66" s="1">
        <v>2</v>
      </c>
      <c r="N66" s="1">
        <v>20</v>
      </c>
      <c r="O66" s="1">
        <v>4.2699999999999996</v>
      </c>
      <c r="P66" s="1">
        <v>2.3199999999999998</v>
      </c>
      <c r="Q66" s="1">
        <v>4.83</v>
      </c>
      <c r="R66" s="1">
        <v>3.88</v>
      </c>
      <c r="S66" s="1">
        <v>8.2799999999999994</v>
      </c>
      <c r="T66" s="1">
        <v>8.25</v>
      </c>
      <c r="U66" s="1">
        <v>0</v>
      </c>
      <c r="V66" s="1">
        <v>4.3899999999999997</v>
      </c>
      <c r="W66" s="1">
        <v>2.16</v>
      </c>
      <c r="X66" s="1">
        <v>6.02</v>
      </c>
      <c r="Y66" s="1">
        <v>4.18</v>
      </c>
      <c r="Z66" s="1">
        <v>10.119999999999999</v>
      </c>
      <c r="AA66" s="1">
        <v>10.28</v>
      </c>
      <c r="AB66" s="1">
        <v>1</v>
      </c>
      <c r="AC66" s="1">
        <v>4.03</v>
      </c>
      <c r="AD66" s="1">
        <v>2.2999999999999998</v>
      </c>
      <c r="AE66" s="1">
        <v>6.61</v>
      </c>
      <c r="AF66" s="1">
        <v>3.34</v>
      </c>
      <c r="AG66" s="1">
        <v>10.33</v>
      </c>
      <c r="AH66" s="1">
        <v>10.19</v>
      </c>
      <c r="AI66" s="1">
        <v>2</v>
      </c>
      <c r="AJ66" s="1" t="s">
        <v>132</v>
      </c>
      <c r="AK66" s="1" t="s">
        <v>132</v>
      </c>
      <c r="AL66" s="1" t="s">
        <v>132</v>
      </c>
      <c r="AM66" s="1" t="s">
        <v>132</v>
      </c>
      <c r="AN66" s="1" t="s">
        <v>132</v>
      </c>
      <c r="AO66" s="1" t="s">
        <v>132</v>
      </c>
      <c r="AP66" s="1" t="s">
        <v>132</v>
      </c>
      <c r="AQ66" s="1" t="s">
        <v>132</v>
      </c>
      <c r="AR66" s="1" t="s">
        <v>132</v>
      </c>
      <c r="AS66" s="1" t="s">
        <v>132</v>
      </c>
      <c r="AT66" s="1" t="s">
        <v>132</v>
      </c>
      <c r="AU66" s="1" t="s">
        <v>132</v>
      </c>
      <c r="AV66" s="1" t="s">
        <v>132</v>
      </c>
      <c r="AW66" s="1" t="s">
        <v>132</v>
      </c>
      <c r="AX66" s="1" t="s">
        <v>132</v>
      </c>
      <c r="AY66" s="1" t="s">
        <v>132</v>
      </c>
      <c r="AZ66" s="1" t="s">
        <v>132</v>
      </c>
      <c r="BA66" s="1" t="s">
        <v>132</v>
      </c>
      <c r="BB66" s="1" t="s">
        <v>132</v>
      </c>
      <c r="BC66" s="1" t="s">
        <v>132</v>
      </c>
      <c r="BD66" s="1" t="s">
        <v>132</v>
      </c>
      <c r="BE66" s="1" t="s">
        <v>132</v>
      </c>
      <c r="BF66" s="1" t="s">
        <v>132</v>
      </c>
      <c r="BG66" s="1" t="s">
        <v>132</v>
      </c>
      <c r="BH66" s="1" t="s">
        <v>132</v>
      </c>
      <c r="BI66" s="1" t="s">
        <v>132</v>
      </c>
      <c r="BJ66" s="1" t="s">
        <v>132</v>
      </c>
      <c r="BK66" s="1" t="s">
        <v>132</v>
      </c>
      <c r="BL66" s="1" t="s">
        <v>132</v>
      </c>
      <c r="BM66" s="1" t="s">
        <v>132</v>
      </c>
      <c r="BN66" s="1" t="s">
        <v>132</v>
      </c>
      <c r="BO66" s="1" t="s">
        <v>132</v>
      </c>
      <c r="BP66" s="1" t="s">
        <v>132</v>
      </c>
      <c r="BQ66" s="1" t="s">
        <v>132</v>
      </c>
      <c r="BR66" s="1" t="s">
        <v>132</v>
      </c>
      <c r="BS66" s="1" t="s">
        <v>132</v>
      </c>
      <c r="BT66" s="1" t="s">
        <v>132</v>
      </c>
      <c r="BU66" s="1" t="s">
        <v>132</v>
      </c>
      <c r="BV66" s="1" t="s">
        <v>132</v>
      </c>
      <c r="BW66" s="1" t="s">
        <v>132</v>
      </c>
      <c r="BX66" s="1" t="s">
        <v>132</v>
      </c>
      <c r="BY66" s="1" t="s">
        <v>132</v>
      </c>
      <c r="BZ66" s="1" t="s">
        <v>132</v>
      </c>
      <c r="CA66" s="1" t="s">
        <v>132</v>
      </c>
      <c r="CB66" s="1">
        <v>1</v>
      </c>
      <c r="CC66" s="1">
        <v>9.9063999999999997</v>
      </c>
      <c r="CD66" s="1">
        <v>9.4824000000000002</v>
      </c>
      <c r="CE66" s="1">
        <v>9.2690000000000001</v>
      </c>
      <c r="CL66" s="1">
        <v>9.5526</v>
      </c>
      <c r="CO66" s="1">
        <v>9.5526</v>
      </c>
      <c r="CP66" s="1">
        <v>18.740400000000001</v>
      </c>
      <c r="CQ66" s="1">
        <v>25.163599999999999</v>
      </c>
      <c r="CR66" s="1">
        <v>22.077400000000001</v>
      </c>
      <c r="CY66" s="1">
        <v>21.9938</v>
      </c>
      <c r="DB66" s="1">
        <v>21.9938</v>
      </c>
      <c r="DC66" s="1">
        <v>68.31</v>
      </c>
      <c r="DD66" s="1">
        <v>104.03360000000001</v>
      </c>
      <c r="DE66" s="1">
        <v>105.2627</v>
      </c>
      <c r="DL66" s="1">
        <v>92.535433333333302</v>
      </c>
      <c r="DO66" s="1">
        <v>92.535433333333302</v>
      </c>
      <c r="DP66" s="1">
        <v>22.6666666666667</v>
      </c>
      <c r="DQ66" s="1">
        <v>68</v>
      </c>
      <c r="DR66" s="1">
        <v>40</v>
      </c>
      <c r="DS66" s="1" t="s">
        <v>194</v>
      </c>
      <c r="DT66" s="1">
        <v>43.690086000000001</v>
      </c>
      <c r="DU66" s="1">
        <v>-79.572325000000006</v>
      </c>
      <c r="DV66" s="1" t="s">
        <v>162</v>
      </c>
      <c r="DW66" s="1">
        <v>15864.051343064801</v>
      </c>
      <c r="DX66" s="1">
        <v>15.8640513430648</v>
      </c>
      <c r="DY66" s="1" t="s">
        <v>135</v>
      </c>
      <c r="DZ66" s="1">
        <v>1.5481</v>
      </c>
      <c r="EA66" s="9">
        <f t="shared" si="1"/>
        <v>32.318933333333334</v>
      </c>
      <c r="EB66" s="10">
        <f t="shared" si="2"/>
        <v>46.226533333333329</v>
      </c>
      <c r="EC66" s="11">
        <f t="shared" si="3"/>
        <v>45.536366666666673</v>
      </c>
      <c r="ED66" s="9"/>
      <c r="EE66" s="10"/>
      <c r="EF66" s="11"/>
      <c r="EG66" s="9"/>
      <c r="EH66" s="10"/>
      <c r="EI66" s="11"/>
      <c r="EJ66" s="12">
        <f t="shared" si="13"/>
        <v>41.360611111111119</v>
      </c>
      <c r="EK66" s="13">
        <f t="shared" si="7"/>
        <v>20.909671616255228</v>
      </c>
      <c r="EL66" s="13">
        <f t="shared" si="8"/>
        <v>437.21436709962956</v>
      </c>
      <c r="EM66" s="24">
        <f t="shared" si="9"/>
        <v>3</v>
      </c>
      <c r="EN66" s="12"/>
      <c r="EP66" s="18">
        <v>2</v>
      </c>
      <c r="EQ66" s="17">
        <v>1</v>
      </c>
      <c r="ER66" s="15" t="e">
        <v>#DIV/0!</v>
      </c>
      <c r="ES66" s="15" t="e">
        <v>#DIV/0!</v>
      </c>
    </row>
    <row r="67" spans="1:149" x14ac:dyDescent="0.3">
      <c r="A67" s="1" t="s">
        <v>195</v>
      </c>
      <c r="B67" s="1">
        <v>46</v>
      </c>
      <c r="C67" s="1">
        <v>3</v>
      </c>
      <c r="D67" s="1">
        <v>42</v>
      </c>
      <c r="E67" s="1">
        <v>2</v>
      </c>
      <c r="F67" s="1">
        <v>2</v>
      </c>
      <c r="G67" s="1">
        <v>2</v>
      </c>
      <c r="H67" s="1" t="s">
        <v>132</v>
      </c>
      <c r="I67" s="8">
        <v>44414</v>
      </c>
      <c r="J67" s="8">
        <v>44414</v>
      </c>
      <c r="K67" s="8">
        <v>44438</v>
      </c>
      <c r="L67" s="1">
        <v>4</v>
      </c>
      <c r="M67" s="1">
        <v>2</v>
      </c>
      <c r="N67" s="1">
        <v>21</v>
      </c>
      <c r="O67" s="1">
        <v>4.1399999999999997</v>
      </c>
      <c r="P67" s="1">
        <v>2.42</v>
      </c>
      <c r="Q67" s="1">
        <v>7.42</v>
      </c>
      <c r="R67" s="1">
        <v>3.7</v>
      </c>
      <c r="S67" s="1">
        <v>8.68</v>
      </c>
      <c r="T67" s="1">
        <v>8.3800000000000008</v>
      </c>
      <c r="U67" s="1">
        <v>1</v>
      </c>
      <c r="V67" s="1">
        <v>4.08</v>
      </c>
      <c r="W67" s="1">
        <v>2.3199999999999998</v>
      </c>
      <c r="X67" s="1">
        <v>7.8</v>
      </c>
      <c r="Y67" s="1">
        <v>4.12</v>
      </c>
      <c r="Z67" s="1">
        <v>9.83</v>
      </c>
      <c r="AA67" s="1">
        <v>9.7799999999999994</v>
      </c>
      <c r="AB67" s="1">
        <v>5</v>
      </c>
      <c r="AC67" s="1">
        <v>3.86</v>
      </c>
      <c r="AD67" s="1">
        <v>2.34</v>
      </c>
      <c r="AE67" s="1">
        <v>7.61</v>
      </c>
      <c r="AF67" s="1">
        <v>4.42</v>
      </c>
      <c r="AG67" s="1">
        <v>4.4400000000000004</v>
      </c>
      <c r="AH67" s="1">
        <v>9.5</v>
      </c>
      <c r="AI67" s="1">
        <v>5</v>
      </c>
      <c r="AJ67" s="1">
        <v>17</v>
      </c>
      <c r="AK67" s="1">
        <v>3.98</v>
      </c>
      <c r="AL67" s="1">
        <v>2.29</v>
      </c>
      <c r="AM67" s="1">
        <v>7.3</v>
      </c>
      <c r="AN67" s="1">
        <v>4.3600000000000003</v>
      </c>
      <c r="AO67" s="1">
        <v>9.64</v>
      </c>
      <c r="AP67" s="1">
        <v>9.59</v>
      </c>
      <c r="AQ67" s="1">
        <v>1</v>
      </c>
      <c r="AR67" s="1">
        <v>4.74</v>
      </c>
      <c r="AS67" s="1">
        <v>2.5099999999999998</v>
      </c>
      <c r="AT67" s="1">
        <v>7.89</v>
      </c>
      <c r="AU67" s="1">
        <v>4.43</v>
      </c>
      <c r="AV67" s="1">
        <v>10.18</v>
      </c>
      <c r="AW67" s="1">
        <v>10.210000000000001</v>
      </c>
      <c r="AX67" s="1">
        <v>2</v>
      </c>
      <c r="AY67" s="1">
        <v>3.57</v>
      </c>
      <c r="AZ67" s="1">
        <v>2.2599999999999998</v>
      </c>
      <c r="BA67" s="1">
        <v>7.36</v>
      </c>
      <c r="BB67" s="1">
        <v>4.37</v>
      </c>
      <c r="BC67" s="1">
        <v>10.38</v>
      </c>
      <c r="BD67" s="1">
        <v>10.33</v>
      </c>
      <c r="BE67" s="1">
        <v>2</v>
      </c>
      <c r="BF67" s="1" t="s">
        <v>132</v>
      </c>
      <c r="BG67" s="1" t="s">
        <v>132</v>
      </c>
      <c r="BH67" s="1" t="s">
        <v>132</v>
      </c>
      <c r="BI67" s="1" t="s">
        <v>132</v>
      </c>
      <c r="BJ67" s="1" t="s">
        <v>132</v>
      </c>
      <c r="BK67" s="1" t="s">
        <v>132</v>
      </c>
      <c r="BL67" s="1" t="s">
        <v>132</v>
      </c>
      <c r="BM67" s="1" t="s">
        <v>132</v>
      </c>
      <c r="BN67" s="1" t="s">
        <v>132</v>
      </c>
      <c r="BO67" s="1" t="s">
        <v>132</v>
      </c>
      <c r="BP67" s="1" t="s">
        <v>132</v>
      </c>
      <c r="BQ67" s="1" t="s">
        <v>132</v>
      </c>
      <c r="BR67" s="1" t="s">
        <v>132</v>
      </c>
      <c r="BS67" s="1" t="s">
        <v>132</v>
      </c>
      <c r="BT67" s="1" t="s">
        <v>132</v>
      </c>
      <c r="BU67" s="1" t="s">
        <v>132</v>
      </c>
      <c r="BV67" s="1" t="s">
        <v>132</v>
      </c>
      <c r="BW67" s="1" t="s">
        <v>132</v>
      </c>
      <c r="BX67" s="1" t="s">
        <v>132</v>
      </c>
      <c r="BY67" s="1" t="s">
        <v>132</v>
      </c>
      <c r="BZ67" s="1" t="s">
        <v>132</v>
      </c>
      <c r="CA67" s="1" t="s">
        <v>132</v>
      </c>
      <c r="CB67" s="1">
        <v>1</v>
      </c>
      <c r="CC67" s="1">
        <v>10.018800000000001</v>
      </c>
      <c r="CD67" s="1">
        <v>9.4656000000000002</v>
      </c>
      <c r="CE67" s="1">
        <v>9.0324000000000009</v>
      </c>
      <c r="CF67" s="1">
        <v>9.1142000000000003</v>
      </c>
      <c r="CG67" s="1">
        <v>11.897399999999999</v>
      </c>
      <c r="CH67" s="1">
        <v>8.0681999999999992</v>
      </c>
      <c r="CL67" s="1">
        <v>9.5055999999999994</v>
      </c>
      <c r="CM67" s="1">
        <v>9.6932666666666698</v>
      </c>
      <c r="CO67" s="1">
        <v>9.5994333333333302</v>
      </c>
      <c r="CP67" s="1">
        <v>27.454000000000001</v>
      </c>
      <c r="CQ67" s="1">
        <v>32.136000000000003</v>
      </c>
      <c r="CR67" s="1">
        <v>33.636200000000002</v>
      </c>
      <c r="CS67" s="1">
        <v>31.827999999999999</v>
      </c>
      <c r="CT67" s="1">
        <v>34.9527</v>
      </c>
      <c r="CU67" s="1">
        <v>32.163200000000003</v>
      </c>
      <c r="CY67" s="1">
        <v>31.075399999999998</v>
      </c>
      <c r="CZ67" s="1">
        <v>32.981299999999997</v>
      </c>
      <c r="DB67" s="1">
        <v>32.028350000000003</v>
      </c>
      <c r="DC67" s="1">
        <v>72.738399999999999</v>
      </c>
      <c r="DD67" s="1">
        <v>96.1374</v>
      </c>
      <c r="DE67" s="1">
        <v>42.18</v>
      </c>
      <c r="DF67" s="1">
        <v>92.447599999999994</v>
      </c>
      <c r="DG67" s="1">
        <v>103.9378</v>
      </c>
      <c r="DH67" s="1">
        <v>107.22539999999999</v>
      </c>
      <c r="DL67" s="1">
        <v>70.351933333333307</v>
      </c>
      <c r="DM67" s="1">
        <v>101.20359999999999</v>
      </c>
      <c r="DO67" s="1">
        <v>85.777766666666693</v>
      </c>
      <c r="DP67" s="1">
        <v>20</v>
      </c>
      <c r="DQ67" s="1">
        <v>40</v>
      </c>
      <c r="DR67" s="1">
        <v>40</v>
      </c>
      <c r="DS67" s="1" t="s">
        <v>194</v>
      </c>
      <c r="DT67" s="1">
        <v>43.690086000000001</v>
      </c>
      <c r="DU67" s="1">
        <v>-79.572325000000006</v>
      </c>
      <c r="DV67" s="1" t="s">
        <v>162</v>
      </c>
      <c r="DW67" s="1">
        <v>15864.051343064801</v>
      </c>
      <c r="DX67" s="1">
        <v>15.8640513430648</v>
      </c>
      <c r="DY67" s="1" t="s">
        <v>135</v>
      </c>
      <c r="DZ67" s="1">
        <v>1.5481</v>
      </c>
      <c r="EA67" s="9">
        <f t="shared" si="1"/>
        <v>36.737066666666664</v>
      </c>
      <c r="EB67" s="10">
        <f t="shared" si="2"/>
        <v>45.913000000000004</v>
      </c>
      <c r="EC67" s="11">
        <f t="shared" si="3"/>
        <v>28.282866666666667</v>
      </c>
      <c r="ED67" s="9">
        <f t="shared" si="4"/>
        <v>44.463266666666662</v>
      </c>
      <c r="EE67" s="10">
        <f t="shared" si="5"/>
        <v>50.262633333333326</v>
      </c>
      <c r="EF67" s="11">
        <f t="shared" si="6"/>
        <v>49.152266666666662</v>
      </c>
      <c r="EG67" s="9"/>
      <c r="EH67" s="10"/>
      <c r="EI67" s="11"/>
      <c r="EJ67" s="12">
        <f t="shared" si="13"/>
        <v>42.468516666666666</v>
      </c>
      <c r="EK67" s="13">
        <f t="shared" si="7"/>
        <v>17.275297618497692</v>
      </c>
      <c r="EL67" s="13">
        <f t="shared" si="8"/>
        <v>298.43590780767198</v>
      </c>
      <c r="EM67" s="24">
        <f t="shared" si="9"/>
        <v>6</v>
      </c>
      <c r="EN67" s="12"/>
      <c r="EP67" s="18">
        <v>3</v>
      </c>
      <c r="EQ67" s="17">
        <v>1</v>
      </c>
      <c r="ER67" s="15" t="e">
        <v>#DIV/0!</v>
      </c>
      <c r="ES67" s="15" t="e">
        <v>#DIV/0!</v>
      </c>
    </row>
    <row r="68" spans="1:149" x14ac:dyDescent="0.3">
      <c r="A68" s="1" t="s">
        <v>195</v>
      </c>
      <c r="B68" s="1">
        <v>46</v>
      </c>
      <c r="C68" s="1">
        <v>17</v>
      </c>
      <c r="D68" s="1">
        <v>8</v>
      </c>
      <c r="E68" s="1">
        <v>3</v>
      </c>
      <c r="F68" s="1">
        <v>3</v>
      </c>
      <c r="G68" s="1">
        <v>4</v>
      </c>
      <c r="H68" s="1" t="s">
        <v>132</v>
      </c>
      <c r="I68" s="8">
        <v>44376</v>
      </c>
      <c r="J68" s="8">
        <v>44381</v>
      </c>
      <c r="K68" s="1" t="s">
        <v>132</v>
      </c>
      <c r="L68" s="1">
        <v>0</v>
      </c>
      <c r="M68" s="1">
        <v>3</v>
      </c>
      <c r="N68" s="1">
        <v>9</v>
      </c>
      <c r="O68" s="1">
        <v>3.12</v>
      </c>
      <c r="P68" s="1">
        <v>1.69</v>
      </c>
      <c r="Q68" s="1">
        <v>5.24</v>
      </c>
      <c r="R68" s="1">
        <v>3.64</v>
      </c>
      <c r="S68" s="1">
        <v>7.53</v>
      </c>
      <c r="T68" s="1">
        <v>6.92</v>
      </c>
      <c r="U68" s="1">
        <v>2</v>
      </c>
      <c r="V68" s="1">
        <v>3.34</v>
      </c>
      <c r="W68" s="1">
        <v>1.95</v>
      </c>
      <c r="X68" s="1">
        <v>4.93</v>
      </c>
      <c r="Y68" s="1">
        <v>3.18</v>
      </c>
      <c r="Z68" s="1">
        <v>8.23</v>
      </c>
      <c r="AA68" s="1">
        <v>7.87</v>
      </c>
      <c r="AB68" s="1">
        <v>2</v>
      </c>
      <c r="AC68" s="1">
        <v>3.8</v>
      </c>
      <c r="AD68" s="1">
        <v>1.88</v>
      </c>
      <c r="AE68" s="1">
        <v>5.12</v>
      </c>
      <c r="AF68" s="1">
        <v>3.85</v>
      </c>
      <c r="AG68" s="1">
        <v>7.5</v>
      </c>
      <c r="AH68" s="1">
        <v>7.4</v>
      </c>
      <c r="AI68" s="1">
        <v>1</v>
      </c>
      <c r="AJ68" s="1">
        <v>19</v>
      </c>
      <c r="AK68" s="1">
        <v>3.49</v>
      </c>
      <c r="AL68" s="1">
        <v>1.64</v>
      </c>
      <c r="AM68" s="1">
        <v>4.83</v>
      </c>
      <c r="AN68" s="1">
        <v>3.41</v>
      </c>
      <c r="AO68" s="1">
        <v>7.11</v>
      </c>
      <c r="AP68" s="1">
        <v>6.84</v>
      </c>
      <c r="AQ68" s="1">
        <v>1</v>
      </c>
      <c r="AR68" s="1">
        <v>3.02</v>
      </c>
      <c r="AS68" s="1">
        <v>1.89</v>
      </c>
      <c r="AT68" s="1">
        <v>3.81</v>
      </c>
      <c r="AU68" s="1">
        <v>3.52</v>
      </c>
      <c r="AV68" s="1">
        <v>7.05</v>
      </c>
      <c r="AW68" s="1">
        <v>6.91</v>
      </c>
      <c r="AX68" s="1">
        <v>1</v>
      </c>
      <c r="AY68" s="1">
        <v>2.84</v>
      </c>
      <c r="AZ68" s="1">
        <v>1.81</v>
      </c>
      <c r="BA68" s="1">
        <v>4.09</v>
      </c>
      <c r="BB68" s="1">
        <v>3.13</v>
      </c>
      <c r="BC68" s="1">
        <v>6.78</v>
      </c>
      <c r="BD68" s="1">
        <v>6.93</v>
      </c>
      <c r="BE68" s="1">
        <v>1</v>
      </c>
      <c r="BF68" s="1">
        <v>21</v>
      </c>
      <c r="BG68" s="1">
        <v>3.58</v>
      </c>
      <c r="BH68" s="1">
        <v>1.85</v>
      </c>
      <c r="BI68" s="1">
        <v>5.35</v>
      </c>
      <c r="BJ68" s="1">
        <v>4.05</v>
      </c>
      <c r="BK68" s="1">
        <v>6.85</v>
      </c>
      <c r="BL68" s="1">
        <v>6.79</v>
      </c>
      <c r="BM68" s="1">
        <v>2</v>
      </c>
      <c r="BN68" s="1">
        <v>3.37</v>
      </c>
      <c r="BO68" s="1">
        <v>1.94</v>
      </c>
      <c r="BP68" s="1">
        <v>4.29</v>
      </c>
      <c r="BQ68" s="1">
        <v>3.91</v>
      </c>
      <c r="BR68" s="1">
        <v>6.31</v>
      </c>
      <c r="BS68" s="1">
        <v>5.98</v>
      </c>
      <c r="BT68" s="1">
        <v>1</v>
      </c>
      <c r="BU68" s="1">
        <v>3.42</v>
      </c>
      <c r="BV68" s="1">
        <v>1.9</v>
      </c>
      <c r="BW68" s="1">
        <v>4.79</v>
      </c>
      <c r="BX68" s="1">
        <v>3.08</v>
      </c>
      <c r="BY68" s="1">
        <v>5.85</v>
      </c>
      <c r="BZ68" s="1">
        <v>6.2</v>
      </c>
      <c r="CA68" s="1">
        <v>0</v>
      </c>
      <c r="CB68" s="1">
        <v>1</v>
      </c>
      <c r="CC68" s="1">
        <v>5.2728000000000002</v>
      </c>
      <c r="CD68" s="1">
        <v>6.5129999999999999</v>
      </c>
      <c r="CE68" s="1">
        <v>7.1440000000000001</v>
      </c>
      <c r="CF68" s="1">
        <v>5.7236000000000002</v>
      </c>
      <c r="CG68" s="1">
        <v>5.7077999999999998</v>
      </c>
      <c r="CH68" s="1">
        <v>5.1403999999999996</v>
      </c>
      <c r="CI68" s="1">
        <v>6.6230000000000002</v>
      </c>
      <c r="CJ68" s="1">
        <v>6.5377999999999998</v>
      </c>
      <c r="CK68" s="1">
        <v>6.4980000000000002</v>
      </c>
      <c r="CL68" s="1">
        <v>6.3099333333333298</v>
      </c>
      <c r="CM68" s="1">
        <v>5.5239333333333303</v>
      </c>
      <c r="CN68" s="1">
        <v>6.5529333333333302</v>
      </c>
      <c r="CO68" s="1">
        <v>6.1289333333333298</v>
      </c>
      <c r="CP68" s="1">
        <v>19.073599999999999</v>
      </c>
      <c r="CQ68" s="1">
        <v>15.6774</v>
      </c>
      <c r="CR68" s="1">
        <v>19.712</v>
      </c>
      <c r="CS68" s="1">
        <v>16.470300000000002</v>
      </c>
      <c r="CT68" s="1">
        <v>13.411199999999999</v>
      </c>
      <c r="CU68" s="1">
        <v>12.8017</v>
      </c>
      <c r="CV68" s="1">
        <v>21.6675</v>
      </c>
      <c r="CW68" s="1">
        <v>16.773900000000001</v>
      </c>
      <c r="CX68" s="1">
        <v>14.7532</v>
      </c>
      <c r="CY68" s="1">
        <v>18.154333333333302</v>
      </c>
      <c r="CZ68" s="1">
        <v>14.227733333333299</v>
      </c>
      <c r="DA68" s="1">
        <v>17.731533333333299</v>
      </c>
      <c r="DB68" s="1">
        <v>16.704533333333298</v>
      </c>
      <c r="DC68" s="1">
        <v>52.107599999999998</v>
      </c>
      <c r="DD68" s="1">
        <v>64.770099999999999</v>
      </c>
      <c r="DE68" s="1">
        <v>55.5</v>
      </c>
      <c r="DF68" s="1">
        <v>48.632399999999997</v>
      </c>
      <c r="DG68" s="1">
        <v>48.715499999999999</v>
      </c>
      <c r="DH68" s="1">
        <v>46.985399999999998</v>
      </c>
      <c r="DI68" s="1">
        <v>46.511499999999998</v>
      </c>
      <c r="DJ68" s="1">
        <v>37.733800000000002</v>
      </c>
      <c r="DK68" s="1">
        <v>36.270000000000003</v>
      </c>
      <c r="DL68" s="1">
        <v>57.459233333333302</v>
      </c>
      <c r="DM68" s="1">
        <v>48.1111</v>
      </c>
      <c r="DN68" s="1">
        <v>40.171766666666699</v>
      </c>
      <c r="DO68" s="1">
        <v>48.5807</v>
      </c>
      <c r="DP68" s="1">
        <v>30.3333333333333</v>
      </c>
      <c r="DQ68" s="1">
        <v>91</v>
      </c>
      <c r="DR68" s="1">
        <v>46</v>
      </c>
      <c r="DS68" s="1" t="s">
        <v>196</v>
      </c>
      <c r="DT68" s="1">
        <v>43.343046000000001</v>
      </c>
      <c r="DU68" s="1">
        <v>-79.959704000000002</v>
      </c>
      <c r="DV68" s="1" t="s">
        <v>143</v>
      </c>
      <c r="DW68" s="1">
        <v>58314.385532329303</v>
      </c>
      <c r="DX68" s="1">
        <v>58.314385532329297</v>
      </c>
      <c r="DY68" s="1" t="s">
        <v>143</v>
      </c>
      <c r="DZ68" s="1">
        <v>-2.2685399999999998</v>
      </c>
      <c r="EA68" s="9">
        <f t="shared" ref="EA68:EA95" si="14">AVERAGE(CC68,CP68,DC68)</f>
        <v>25.484666666666666</v>
      </c>
      <c r="EB68" s="10">
        <f t="shared" ref="EB68:EB95" si="15">AVERAGE(CD68,CQ68,DD68)</f>
        <v>28.986833333333333</v>
      </c>
      <c r="EC68" s="11">
        <f t="shared" ref="EC68:EC94" si="16">AVERAGE(CE68,CR68,DE68)</f>
        <v>27.451999999999998</v>
      </c>
      <c r="ED68" s="9">
        <f t="shared" ref="ED68:ED94" si="17">AVERAGE(CF68,CS68,DF68)</f>
        <v>23.608766666666668</v>
      </c>
      <c r="EE68" s="10">
        <f t="shared" ref="EE68:EE94" si="18">AVERAGE(CG68,CT68,DG68)</f>
        <v>22.611499999999996</v>
      </c>
      <c r="EF68" s="11">
        <f t="shared" ref="EF68:EF94" si="19">AVERAGE(CH68,CU68,DH68)</f>
        <v>21.642499999999998</v>
      </c>
      <c r="EG68" s="9">
        <f t="shared" ref="EG68:EG92" si="20">AVERAGE(CI68,CV68,DI68)</f>
        <v>24.933999999999997</v>
      </c>
      <c r="EH68" s="10">
        <f t="shared" ref="EH68:EH92" si="21">AVERAGE(CJ68,CW68,DJ68)</f>
        <v>20.348500000000001</v>
      </c>
      <c r="EI68" s="11">
        <f t="shared" ref="EI68:EI92" si="22">AVERAGE(CK68,CX68,DK68)</f>
        <v>19.173733333333335</v>
      </c>
      <c r="EJ68" s="12">
        <f t="shared" ref="EJ68:EJ95" si="23">AVERAGE(EA68:EI68)</f>
        <v>23.804722222222225</v>
      </c>
      <c r="EK68" s="13">
        <f t="shared" ref="EK68:EK95" si="24">STDEVA(DZ68:EI68)</f>
        <v>8.7915161626162508</v>
      </c>
      <c r="EL68" s="13">
        <f t="shared" ref="EL68:EL95" si="25">VAR(DZ68:EI68)</f>
        <v>77.290756437542768</v>
      </c>
      <c r="EM68" s="24">
        <f t="shared" ref="EM68:EM95" si="26">COUNT(EA68:EI68)</f>
        <v>9</v>
      </c>
      <c r="EN68" s="12"/>
      <c r="EP68" s="18">
        <v>5</v>
      </c>
      <c r="EQ68" s="17">
        <v>1</v>
      </c>
      <c r="ER68" s="15" t="e">
        <v>#DIV/0!</v>
      </c>
      <c r="ES68" s="15" t="e">
        <v>#DIV/0!</v>
      </c>
    </row>
    <row r="69" spans="1:149" x14ac:dyDescent="0.3">
      <c r="A69" s="1" t="s">
        <v>195</v>
      </c>
      <c r="B69" s="1">
        <v>46</v>
      </c>
      <c r="C69" s="1">
        <v>4</v>
      </c>
      <c r="D69" s="1">
        <v>46</v>
      </c>
      <c r="E69" s="1">
        <v>2</v>
      </c>
      <c r="F69" s="1">
        <v>4</v>
      </c>
      <c r="G69" s="1">
        <v>1</v>
      </c>
      <c r="H69" s="1" t="s">
        <v>132</v>
      </c>
      <c r="I69" s="8">
        <v>44389</v>
      </c>
      <c r="J69" s="8">
        <v>44390</v>
      </c>
      <c r="K69" s="1" t="s">
        <v>132</v>
      </c>
      <c r="L69" s="1">
        <v>0</v>
      </c>
      <c r="M69" s="1">
        <v>1</v>
      </c>
      <c r="N69" s="1">
        <v>3</v>
      </c>
      <c r="O69" s="1">
        <v>3.9</v>
      </c>
      <c r="P69" s="1">
        <v>2.6</v>
      </c>
      <c r="Q69" s="1">
        <v>8.48</v>
      </c>
      <c r="R69" s="1">
        <v>3.57</v>
      </c>
      <c r="S69" s="1">
        <v>8.1999999999999993</v>
      </c>
      <c r="T69" s="1">
        <v>8.08</v>
      </c>
      <c r="U69" s="1">
        <v>2</v>
      </c>
      <c r="V69" s="1">
        <v>4.0599999999999996</v>
      </c>
      <c r="W69" s="1">
        <v>2.2599999999999998</v>
      </c>
      <c r="X69" s="1">
        <v>8.5399999999999991</v>
      </c>
      <c r="Y69" s="1">
        <v>3.24</v>
      </c>
      <c r="Z69" s="1">
        <v>8.4700000000000006</v>
      </c>
      <c r="AA69" s="1">
        <v>7.98</v>
      </c>
      <c r="AB69" s="1">
        <v>4</v>
      </c>
      <c r="AC69" s="1">
        <v>4.41</v>
      </c>
      <c r="AD69" s="1">
        <v>2.27</v>
      </c>
      <c r="AE69" s="1">
        <v>7.75</v>
      </c>
      <c r="AF69" s="1">
        <v>3.7</v>
      </c>
      <c r="AG69" s="1">
        <v>8.25</v>
      </c>
      <c r="AH69" s="1">
        <v>8.86</v>
      </c>
      <c r="AI69" s="1">
        <v>4</v>
      </c>
      <c r="AJ69" s="1" t="s">
        <v>132</v>
      </c>
      <c r="AK69" s="1" t="s">
        <v>132</v>
      </c>
      <c r="AL69" s="1" t="s">
        <v>132</v>
      </c>
      <c r="AM69" s="1" t="s">
        <v>132</v>
      </c>
      <c r="AN69" s="1" t="s">
        <v>132</v>
      </c>
      <c r="AO69" s="1" t="s">
        <v>132</v>
      </c>
      <c r="AP69" s="1" t="s">
        <v>132</v>
      </c>
      <c r="AQ69" s="1" t="s">
        <v>132</v>
      </c>
      <c r="AR69" s="1" t="s">
        <v>132</v>
      </c>
      <c r="AS69" s="1" t="s">
        <v>132</v>
      </c>
      <c r="AT69" s="1" t="s">
        <v>132</v>
      </c>
      <c r="AU69" s="1" t="s">
        <v>132</v>
      </c>
      <c r="AV69" s="1" t="s">
        <v>132</v>
      </c>
      <c r="AW69" s="1" t="s">
        <v>132</v>
      </c>
      <c r="AX69" s="1" t="s">
        <v>132</v>
      </c>
      <c r="AY69" s="1" t="s">
        <v>132</v>
      </c>
      <c r="AZ69" s="1" t="s">
        <v>132</v>
      </c>
      <c r="BA69" s="1" t="s">
        <v>132</v>
      </c>
      <c r="BB69" s="1" t="s">
        <v>132</v>
      </c>
      <c r="BC69" s="1" t="s">
        <v>132</v>
      </c>
      <c r="BD69" s="1" t="s">
        <v>132</v>
      </c>
      <c r="BE69" s="1" t="s">
        <v>132</v>
      </c>
      <c r="BF69" s="1" t="s">
        <v>132</v>
      </c>
      <c r="BG69" s="1" t="s">
        <v>132</v>
      </c>
      <c r="BH69" s="1" t="s">
        <v>132</v>
      </c>
      <c r="BI69" s="1" t="s">
        <v>132</v>
      </c>
      <c r="BJ69" s="1" t="s">
        <v>132</v>
      </c>
      <c r="BK69" s="1" t="s">
        <v>132</v>
      </c>
      <c r="BL69" s="1" t="s">
        <v>132</v>
      </c>
      <c r="BM69" s="1" t="s">
        <v>132</v>
      </c>
      <c r="BN69" s="1" t="s">
        <v>132</v>
      </c>
      <c r="BO69" s="1" t="s">
        <v>132</v>
      </c>
      <c r="BP69" s="1" t="s">
        <v>132</v>
      </c>
      <c r="BQ69" s="1" t="s">
        <v>132</v>
      </c>
      <c r="BR69" s="1" t="s">
        <v>132</v>
      </c>
      <c r="BS69" s="1" t="s">
        <v>132</v>
      </c>
      <c r="BT69" s="1" t="s">
        <v>132</v>
      </c>
      <c r="BU69" s="1" t="s">
        <v>132</v>
      </c>
      <c r="BV69" s="1" t="s">
        <v>132</v>
      </c>
      <c r="BW69" s="1" t="s">
        <v>132</v>
      </c>
      <c r="BX69" s="1" t="s">
        <v>132</v>
      </c>
      <c r="BY69" s="1" t="s">
        <v>132</v>
      </c>
      <c r="BZ69" s="1" t="s">
        <v>132</v>
      </c>
      <c r="CA69" s="1" t="s">
        <v>132</v>
      </c>
      <c r="CB69" s="1">
        <v>1</v>
      </c>
      <c r="CC69" s="1">
        <v>10.14</v>
      </c>
      <c r="CD69" s="1">
        <v>9.1755999999999993</v>
      </c>
      <c r="CE69" s="1">
        <v>10.0107</v>
      </c>
      <c r="CL69" s="1">
        <v>9.7754333333333303</v>
      </c>
      <c r="CO69" s="1">
        <v>9.7754333333333303</v>
      </c>
      <c r="CP69" s="1">
        <v>30.273599999999998</v>
      </c>
      <c r="CQ69" s="1">
        <v>27.669599999999999</v>
      </c>
      <c r="CR69" s="1">
        <v>28.675000000000001</v>
      </c>
      <c r="CY69" s="1">
        <v>28.872733333333301</v>
      </c>
      <c r="DB69" s="1">
        <v>28.872733333333301</v>
      </c>
      <c r="DC69" s="1">
        <v>66.256</v>
      </c>
      <c r="DD69" s="1">
        <v>67.590599999999995</v>
      </c>
      <c r="DE69" s="1">
        <v>73.094999999999999</v>
      </c>
      <c r="DL69" s="1">
        <v>68.980533333333298</v>
      </c>
      <c r="DO69" s="1">
        <v>68.980533333333298</v>
      </c>
      <c r="DP69" s="1">
        <v>3</v>
      </c>
      <c r="DQ69" s="1">
        <v>3</v>
      </c>
      <c r="DR69" s="1">
        <v>46</v>
      </c>
      <c r="DS69" s="1" t="s">
        <v>196</v>
      </c>
      <c r="DT69" s="1">
        <v>43.343046000000001</v>
      </c>
      <c r="DU69" s="1">
        <v>-79.959704000000002</v>
      </c>
      <c r="DV69" s="1" t="s">
        <v>143</v>
      </c>
      <c r="DW69" s="1">
        <v>58314.385532329303</v>
      </c>
      <c r="DX69" s="1">
        <v>58.314385532329297</v>
      </c>
      <c r="DY69" s="1" t="s">
        <v>143</v>
      </c>
      <c r="DZ69" s="1">
        <v>-2.2685399999999998</v>
      </c>
      <c r="EA69" s="9">
        <f t="shared" si="14"/>
        <v>35.556533333333334</v>
      </c>
      <c r="EB69" s="10">
        <f t="shared" si="15"/>
        <v>34.811933333333336</v>
      </c>
      <c r="EC69" s="11">
        <f t="shared" si="16"/>
        <v>37.260233333333332</v>
      </c>
      <c r="ED69" s="9"/>
      <c r="EE69" s="10"/>
      <c r="EF69" s="11"/>
      <c r="EG69" s="9"/>
      <c r="EH69" s="10"/>
      <c r="EI69" s="11"/>
      <c r="EJ69" s="12">
        <f t="shared" si="23"/>
        <v>35.876233333333339</v>
      </c>
      <c r="EK69" s="13">
        <f t="shared" si="24"/>
        <v>19.099897016027192</v>
      </c>
      <c r="EL69" s="13">
        <f t="shared" si="25"/>
        <v>364.8060660228445</v>
      </c>
      <c r="EM69" s="24">
        <f t="shared" si="26"/>
        <v>3</v>
      </c>
      <c r="EN69" s="12"/>
      <c r="EP69" s="16">
        <v>36</v>
      </c>
      <c r="EQ69" s="17">
        <v>3</v>
      </c>
      <c r="ER69" s="15">
        <v>8.1184886670631506</v>
      </c>
      <c r="ES69" s="26">
        <v>65.909858237232811</v>
      </c>
    </row>
    <row r="70" spans="1:149" x14ac:dyDescent="0.3">
      <c r="A70" s="1" t="s">
        <v>195</v>
      </c>
      <c r="B70" s="1">
        <v>46</v>
      </c>
      <c r="C70" s="1">
        <v>5</v>
      </c>
      <c r="D70" s="1">
        <v>18</v>
      </c>
      <c r="E70" s="1">
        <v>1</v>
      </c>
      <c r="F70" s="1">
        <v>5</v>
      </c>
      <c r="G70" s="1">
        <v>3</v>
      </c>
      <c r="H70" s="1" t="s">
        <v>132</v>
      </c>
      <c r="I70" s="8">
        <v>44398</v>
      </c>
      <c r="J70" s="8">
        <v>44403</v>
      </c>
      <c r="K70" s="8">
        <v>44424</v>
      </c>
      <c r="L70" s="1">
        <v>2</v>
      </c>
      <c r="M70" s="1">
        <v>3</v>
      </c>
      <c r="N70" s="1">
        <v>36</v>
      </c>
      <c r="O70" s="1">
        <v>4.8899999999999997</v>
      </c>
      <c r="P70" s="1">
        <v>2.02</v>
      </c>
      <c r="Q70" s="1">
        <v>8.11</v>
      </c>
      <c r="R70" s="1">
        <v>3.69</v>
      </c>
      <c r="S70" s="1">
        <v>8.68</v>
      </c>
      <c r="T70" s="1">
        <v>8.56</v>
      </c>
      <c r="U70" s="1">
        <v>2</v>
      </c>
      <c r="V70" s="1">
        <v>4.91</v>
      </c>
      <c r="W70" s="1">
        <v>1.96</v>
      </c>
      <c r="X70" s="1">
        <v>8.7899999999999991</v>
      </c>
      <c r="Y70" s="1">
        <v>4.1500000000000004</v>
      </c>
      <c r="Z70" s="1">
        <v>7.95</v>
      </c>
      <c r="AA70" s="1">
        <v>8.1199999999999992</v>
      </c>
      <c r="AB70" s="1">
        <v>0</v>
      </c>
      <c r="AC70" s="1">
        <v>3.96</v>
      </c>
      <c r="AD70" s="1">
        <v>2.13</v>
      </c>
      <c r="AE70" s="1">
        <v>7.96</v>
      </c>
      <c r="AF70" s="1">
        <v>3.84</v>
      </c>
      <c r="AG70" s="1">
        <v>7.71</v>
      </c>
      <c r="AH70" s="1">
        <v>7.96</v>
      </c>
      <c r="AI70" s="1">
        <v>0</v>
      </c>
      <c r="AJ70" s="1">
        <v>35</v>
      </c>
      <c r="AK70" s="1">
        <v>5.0999999999999996</v>
      </c>
      <c r="AL70" s="1">
        <v>2.1</v>
      </c>
      <c r="AM70" s="1">
        <v>9.64</v>
      </c>
      <c r="AN70" s="1">
        <v>3.52</v>
      </c>
      <c r="AO70" s="1">
        <v>9.39</v>
      </c>
      <c r="AP70" s="1">
        <v>9.08</v>
      </c>
      <c r="AQ70" s="1">
        <v>1</v>
      </c>
      <c r="AR70" s="1">
        <v>4.87</v>
      </c>
      <c r="AS70" s="1">
        <v>2.25</v>
      </c>
      <c r="AT70" s="1">
        <v>9.1</v>
      </c>
      <c r="AU70" s="1">
        <v>3.99</v>
      </c>
      <c r="AV70" s="1">
        <v>9.39</v>
      </c>
      <c r="AW70" s="1">
        <v>9.42</v>
      </c>
      <c r="AX70" s="1">
        <v>2</v>
      </c>
      <c r="AY70" s="1">
        <v>5.16</v>
      </c>
      <c r="AZ70" s="1">
        <v>2.19</v>
      </c>
      <c r="BA70" s="1">
        <v>9.0500000000000007</v>
      </c>
      <c r="BB70" s="1">
        <v>3.35</v>
      </c>
      <c r="BC70" s="1">
        <v>9.23</v>
      </c>
      <c r="BD70" s="1">
        <v>8.57</v>
      </c>
      <c r="BE70" s="1">
        <v>1</v>
      </c>
      <c r="BF70" s="1">
        <v>20</v>
      </c>
      <c r="BG70" s="1">
        <v>5.0999999999999996</v>
      </c>
      <c r="BH70" s="1">
        <v>1.89</v>
      </c>
      <c r="BI70" s="1">
        <v>8.52</v>
      </c>
      <c r="BJ70" s="1">
        <v>3.42</v>
      </c>
      <c r="BK70" s="1">
        <v>7.53</v>
      </c>
      <c r="BL70" s="1">
        <v>6.99</v>
      </c>
      <c r="BM70" s="1">
        <v>0</v>
      </c>
      <c r="BN70" s="1">
        <v>4.9400000000000004</v>
      </c>
      <c r="BO70" s="1">
        <v>2.0299999999999998</v>
      </c>
      <c r="BP70" s="1">
        <v>7.3</v>
      </c>
      <c r="BQ70" s="1">
        <v>3.25</v>
      </c>
      <c r="BR70" s="1">
        <v>5.81</v>
      </c>
      <c r="BS70" s="1">
        <v>5.69</v>
      </c>
      <c r="BT70" s="1">
        <v>0</v>
      </c>
      <c r="BU70" s="1">
        <v>5.13</v>
      </c>
      <c r="BV70" s="1">
        <v>2.04</v>
      </c>
      <c r="BW70" s="1">
        <v>8.83</v>
      </c>
      <c r="BX70" s="1">
        <v>3.73</v>
      </c>
      <c r="BY70" s="1">
        <v>7.28</v>
      </c>
      <c r="BZ70" s="1">
        <v>7.82</v>
      </c>
      <c r="CA70" s="1">
        <v>3</v>
      </c>
      <c r="CB70" s="1">
        <v>1</v>
      </c>
      <c r="CC70" s="1">
        <v>9.8778000000000006</v>
      </c>
      <c r="CD70" s="1">
        <v>9.6235999999999997</v>
      </c>
      <c r="CE70" s="1">
        <v>8.4347999999999992</v>
      </c>
      <c r="CF70" s="1">
        <v>10.71</v>
      </c>
      <c r="CG70" s="1">
        <v>10.9575</v>
      </c>
      <c r="CH70" s="1">
        <v>11.3004</v>
      </c>
      <c r="CI70" s="1">
        <v>9.6389999999999993</v>
      </c>
      <c r="CJ70" s="1">
        <v>10.0282</v>
      </c>
      <c r="CK70" s="1">
        <v>10.465199999999999</v>
      </c>
      <c r="CL70" s="1">
        <v>9.31206666666667</v>
      </c>
      <c r="CM70" s="1">
        <v>10.9893</v>
      </c>
      <c r="CN70" s="1">
        <v>10.044133333333299</v>
      </c>
      <c r="CO70" s="1">
        <v>10.115166666666701</v>
      </c>
      <c r="CP70" s="1">
        <v>29.925899999999999</v>
      </c>
      <c r="CQ70" s="1">
        <v>36.478499999999997</v>
      </c>
      <c r="CR70" s="1">
        <v>30.566400000000002</v>
      </c>
      <c r="CS70" s="1">
        <v>33.9328</v>
      </c>
      <c r="CT70" s="1">
        <v>36.308999999999997</v>
      </c>
      <c r="CU70" s="1">
        <v>30.317499999999999</v>
      </c>
      <c r="CV70" s="1">
        <v>29.138400000000001</v>
      </c>
      <c r="CW70" s="1">
        <v>23.725000000000001</v>
      </c>
      <c r="CX70" s="1">
        <v>32.935899999999997</v>
      </c>
      <c r="CY70" s="1">
        <v>32.323599999999999</v>
      </c>
      <c r="CZ70" s="1">
        <v>33.519766666666698</v>
      </c>
      <c r="DA70" s="1">
        <v>28.599766666666699</v>
      </c>
      <c r="DB70" s="1">
        <v>31.4810444444444</v>
      </c>
      <c r="DC70" s="1">
        <v>74.300799999999995</v>
      </c>
      <c r="DD70" s="1">
        <v>64.554000000000002</v>
      </c>
      <c r="DE70" s="1">
        <v>61.371600000000001</v>
      </c>
      <c r="DF70" s="1">
        <v>85.261200000000002</v>
      </c>
      <c r="DG70" s="1">
        <v>88.453800000000001</v>
      </c>
      <c r="DH70" s="1">
        <v>79.101100000000002</v>
      </c>
      <c r="DI70" s="1">
        <v>52.634700000000002</v>
      </c>
      <c r="DJ70" s="1">
        <v>33.058900000000001</v>
      </c>
      <c r="DK70" s="1">
        <v>56.929600000000001</v>
      </c>
      <c r="DL70" s="1">
        <v>66.7421333333333</v>
      </c>
      <c r="DM70" s="1">
        <v>84.272033333333297</v>
      </c>
      <c r="DN70" s="1">
        <v>47.541066666666701</v>
      </c>
      <c r="DO70" s="1">
        <v>66.185077777777806</v>
      </c>
      <c r="DP70" s="1">
        <v>16.3333333333333</v>
      </c>
      <c r="DQ70" s="1">
        <v>49</v>
      </c>
      <c r="DR70" s="1">
        <v>46</v>
      </c>
      <c r="DS70" s="1" t="s">
        <v>196</v>
      </c>
      <c r="DT70" s="1">
        <v>43.343046000000001</v>
      </c>
      <c r="DU70" s="1">
        <v>-79.959704000000002</v>
      </c>
      <c r="DV70" s="1" t="s">
        <v>143</v>
      </c>
      <c r="DW70" s="1">
        <v>58314.385532329303</v>
      </c>
      <c r="DX70" s="1">
        <v>58.314385532329297</v>
      </c>
      <c r="DY70" s="1" t="s">
        <v>143</v>
      </c>
      <c r="DZ70" s="1">
        <v>-2.2685399999999998</v>
      </c>
      <c r="EA70" s="9">
        <f t="shared" si="14"/>
        <v>38.034833333333331</v>
      </c>
      <c r="EB70" s="10">
        <f t="shared" si="15"/>
        <v>36.885366666666663</v>
      </c>
      <c r="EC70" s="11">
        <f t="shared" si="16"/>
        <v>33.457599999999999</v>
      </c>
      <c r="ED70" s="9">
        <f t="shared" si="17"/>
        <v>43.301333333333332</v>
      </c>
      <c r="EE70" s="10">
        <f t="shared" si="18"/>
        <v>45.240100000000005</v>
      </c>
      <c r="EF70" s="11">
        <f t="shared" si="19"/>
        <v>40.239666666666665</v>
      </c>
      <c r="EG70" s="9">
        <f t="shared" si="20"/>
        <v>30.470700000000004</v>
      </c>
      <c r="EH70" s="10">
        <f t="shared" si="21"/>
        <v>22.270700000000001</v>
      </c>
      <c r="EI70" s="11">
        <f t="shared" si="22"/>
        <v>33.443566666666669</v>
      </c>
      <c r="EJ70" s="12">
        <f t="shared" si="23"/>
        <v>35.927096296296291</v>
      </c>
      <c r="EK70" s="13">
        <f t="shared" si="24"/>
        <v>13.770428183355186</v>
      </c>
      <c r="EL70" s="13">
        <f t="shared" si="25"/>
        <v>189.62469235294279</v>
      </c>
      <c r="EM70" s="24">
        <f t="shared" si="26"/>
        <v>9</v>
      </c>
      <c r="EN70" s="12"/>
      <c r="EP70" s="18">
        <v>2</v>
      </c>
      <c r="EQ70" s="17">
        <v>1</v>
      </c>
      <c r="ER70" s="15" t="e">
        <v>#DIV/0!</v>
      </c>
      <c r="ES70" s="15" t="e">
        <v>#DIV/0!</v>
      </c>
    </row>
    <row r="71" spans="1:149" x14ac:dyDescent="0.3">
      <c r="A71" s="1" t="s">
        <v>197</v>
      </c>
      <c r="B71" s="1">
        <v>47</v>
      </c>
      <c r="C71" s="1">
        <v>5</v>
      </c>
      <c r="D71" s="1">
        <v>16</v>
      </c>
      <c r="E71" s="1">
        <v>1</v>
      </c>
      <c r="F71" s="1">
        <v>1</v>
      </c>
      <c r="G71" s="1">
        <v>5</v>
      </c>
      <c r="H71" s="1" t="s">
        <v>132</v>
      </c>
      <c r="I71" s="8">
        <v>44391</v>
      </c>
      <c r="J71" s="8">
        <v>44393</v>
      </c>
      <c r="K71" s="1" t="s">
        <v>132</v>
      </c>
      <c r="L71" s="1">
        <v>0</v>
      </c>
      <c r="M71" s="1">
        <v>1</v>
      </c>
      <c r="N71" s="1">
        <v>6</v>
      </c>
      <c r="O71" s="1">
        <v>4.5999999999999996</v>
      </c>
      <c r="P71" s="1">
        <v>1.99</v>
      </c>
      <c r="Q71" s="1">
        <v>6.95</v>
      </c>
      <c r="R71" s="1">
        <v>3.56</v>
      </c>
      <c r="S71" s="1">
        <v>7.03</v>
      </c>
      <c r="T71" s="1">
        <v>7.31</v>
      </c>
      <c r="U71" s="1">
        <v>2</v>
      </c>
      <c r="V71" s="1">
        <v>3.84</v>
      </c>
      <c r="W71" s="1">
        <v>1.31</v>
      </c>
      <c r="X71" s="1">
        <v>8.0299999999999994</v>
      </c>
      <c r="Y71" s="1">
        <v>3.35</v>
      </c>
      <c r="Z71" s="1">
        <v>6.81</v>
      </c>
      <c r="AA71" s="1">
        <v>6.89</v>
      </c>
      <c r="AB71" s="1">
        <v>0</v>
      </c>
      <c r="AC71" s="1">
        <v>4.34</v>
      </c>
      <c r="AD71" s="1">
        <v>1.85</v>
      </c>
      <c r="AE71" s="1">
        <v>8.6199999999999992</v>
      </c>
      <c r="AF71" s="1">
        <v>3.53</v>
      </c>
      <c r="AG71" s="1">
        <v>7.12</v>
      </c>
      <c r="AH71" s="1">
        <v>7.52</v>
      </c>
      <c r="AI71" s="1">
        <v>1</v>
      </c>
      <c r="AJ71" s="1" t="s">
        <v>132</v>
      </c>
      <c r="AK71" s="1" t="s">
        <v>132</v>
      </c>
      <c r="AL71" s="1" t="s">
        <v>132</v>
      </c>
      <c r="AM71" s="1" t="s">
        <v>132</v>
      </c>
      <c r="AN71" s="1" t="s">
        <v>132</v>
      </c>
      <c r="AO71" s="1" t="s">
        <v>132</v>
      </c>
      <c r="AP71" s="1" t="s">
        <v>132</v>
      </c>
      <c r="AQ71" s="1" t="s">
        <v>132</v>
      </c>
      <c r="AR71" s="1" t="s">
        <v>132</v>
      </c>
      <c r="AS71" s="1" t="s">
        <v>132</v>
      </c>
      <c r="AT71" s="1" t="s">
        <v>132</v>
      </c>
      <c r="AU71" s="1" t="s">
        <v>132</v>
      </c>
      <c r="AV71" s="1" t="s">
        <v>132</v>
      </c>
      <c r="AW71" s="1" t="s">
        <v>132</v>
      </c>
      <c r="AX71" s="1" t="s">
        <v>132</v>
      </c>
      <c r="AY71" s="1" t="s">
        <v>132</v>
      </c>
      <c r="AZ71" s="1" t="s">
        <v>132</v>
      </c>
      <c r="BA71" s="1" t="s">
        <v>132</v>
      </c>
      <c r="BB71" s="1" t="s">
        <v>132</v>
      </c>
      <c r="BC71" s="1" t="s">
        <v>132</v>
      </c>
      <c r="BD71" s="1" t="s">
        <v>132</v>
      </c>
      <c r="BE71" s="1" t="s">
        <v>132</v>
      </c>
      <c r="BF71" s="1" t="s">
        <v>132</v>
      </c>
      <c r="BG71" s="1" t="s">
        <v>132</v>
      </c>
      <c r="BH71" s="1" t="s">
        <v>132</v>
      </c>
      <c r="BI71" s="1" t="s">
        <v>132</v>
      </c>
      <c r="BJ71" s="1" t="s">
        <v>132</v>
      </c>
      <c r="BK71" s="1" t="s">
        <v>132</v>
      </c>
      <c r="BL71" s="1" t="s">
        <v>132</v>
      </c>
      <c r="BM71" s="1" t="s">
        <v>132</v>
      </c>
      <c r="BN71" s="1" t="s">
        <v>132</v>
      </c>
      <c r="BO71" s="1" t="s">
        <v>132</v>
      </c>
      <c r="BP71" s="1" t="s">
        <v>132</v>
      </c>
      <c r="BQ71" s="1" t="s">
        <v>132</v>
      </c>
      <c r="BR71" s="1" t="s">
        <v>132</v>
      </c>
      <c r="BS71" s="1" t="s">
        <v>132</v>
      </c>
      <c r="BT71" s="1" t="s">
        <v>132</v>
      </c>
      <c r="BU71" s="1" t="s">
        <v>132</v>
      </c>
      <c r="BV71" s="1" t="s">
        <v>132</v>
      </c>
      <c r="BW71" s="1" t="s">
        <v>132</v>
      </c>
      <c r="BX71" s="1" t="s">
        <v>132</v>
      </c>
      <c r="BY71" s="1" t="s">
        <v>132</v>
      </c>
      <c r="BZ71" s="1" t="s">
        <v>132</v>
      </c>
      <c r="CA71" s="1" t="s">
        <v>132</v>
      </c>
      <c r="CB71" s="1">
        <v>1</v>
      </c>
      <c r="CC71" s="1">
        <v>9.1539999999999999</v>
      </c>
      <c r="CD71" s="1">
        <v>5.0304000000000002</v>
      </c>
      <c r="CE71" s="1">
        <v>8.0289999999999999</v>
      </c>
      <c r="CL71" s="1">
        <v>7.4044666666666696</v>
      </c>
      <c r="CO71" s="1">
        <v>7.4044666666666696</v>
      </c>
      <c r="CP71" s="1">
        <v>24.742000000000001</v>
      </c>
      <c r="CQ71" s="1">
        <v>26.900500000000001</v>
      </c>
      <c r="CR71" s="1">
        <v>30.428599999999999</v>
      </c>
      <c r="CY71" s="1">
        <v>27.357033333333298</v>
      </c>
      <c r="DB71" s="1">
        <v>27.357033333333298</v>
      </c>
      <c r="DC71" s="1">
        <v>51.389299999999999</v>
      </c>
      <c r="DD71" s="1">
        <v>46.920900000000003</v>
      </c>
      <c r="DE71" s="1">
        <v>53.542400000000001</v>
      </c>
      <c r="DL71" s="1">
        <v>50.617533333333299</v>
      </c>
      <c r="DO71" s="1">
        <v>50.617533333333299</v>
      </c>
      <c r="DP71" s="1">
        <v>19</v>
      </c>
      <c r="DQ71" s="1">
        <v>38</v>
      </c>
      <c r="DR71" s="1">
        <v>46</v>
      </c>
      <c r="DS71" s="1" t="s">
        <v>196</v>
      </c>
      <c r="DT71" s="1">
        <v>43.343046000000001</v>
      </c>
      <c r="DU71" s="1">
        <v>-79.959704000000002</v>
      </c>
      <c r="DV71" s="1" t="s">
        <v>143</v>
      </c>
      <c r="DW71" s="1">
        <v>58314.385532329303</v>
      </c>
      <c r="DX71" s="1">
        <v>58.314385532329297</v>
      </c>
      <c r="DY71" s="1" t="s">
        <v>143</v>
      </c>
      <c r="DZ71" s="1">
        <v>-2.2685399999999998</v>
      </c>
      <c r="EA71" s="9">
        <f t="shared" si="14"/>
        <v>28.428433333333334</v>
      </c>
      <c r="EB71" s="10">
        <f t="shared" si="15"/>
        <v>26.283933333333334</v>
      </c>
      <c r="EC71" s="11">
        <f t="shared" si="16"/>
        <v>30.666666666666668</v>
      </c>
      <c r="ED71" s="9"/>
      <c r="EE71" s="10"/>
      <c r="EF71" s="11"/>
      <c r="EG71" s="9"/>
      <c r="EH71" s="10"/>
      <c r="EI71" s="11"/>
      <c r="EJ71" s="12">
        <f t="shared" si="23"/>
        <v>28.459677777777781</v>
      </c>
      <c r="EK71" s="13">
        <f t="shared" si="24"/>
        <v>15.467957912056155</v>
      </c>
      <c r="EL71" s="13">
        <f t="shared" si="25"/>
        <v>239.25772196914059</v>
      </c>
      <c r="EM71" s="24">
        <f t="shared" si="26"/>
        <v>3</v>
      </c>
      <c r="EN71" s="12"/>
      <c r="EP71" s="18">
        <v>4</v>
      </c>
      <c r="EQ71" s="17">
        <v>1</v>
      </c>
      <c r="ER71" s="15" t="e">
        <v>#DIV/0!</v>
      </c>
      <c r="ES71" s="15" t="e">
        <v>#DIV/0!</v>
      </c>
    </row>
    <row r="72" spans="1:149" x14ac:dyDescent="0.3">
      <c r="A72" s="1" t="s">
        <v>197</v>
      </c>
      <c r="B72" s="1">
        <v>47</v>
      </c>
      <c r="C72" s="1">
        <v>2</v>
      </c>
      <c r="D72" s="1">
        <v>40</v>
      </c>
      <c r="E72" s="1">
        <v>2</v>
      </c>
      <c r="F72" s="1">
        <v>2</v>
      </c>
      <c r="G72" s="1">
        <v>4</v>
      </c>
      <c r="H72" s="1" t="s">
        <v>132</v>
      </c>
      <c r="I72" s="8">
        <v>44383</v>
      </c>
      <c r="J72" s="8">
        <v>44383</v>
      </c>
      <c r="K72" s="1" t="s">
        <v>132</v>
      </c>
      <c r="L72" s="1">
        <v>0</v>
      </c>
      <c r="M72" s="1">
        <v>1</v>
      </c>
      <c r="N72" s="1">
        <v>14</v>
      </c>
      <c r="O72" s="1">
        <v>4.32</v>
      </c>
      <c r="P72" s="1">
        <v>2.41</v>
      </c>
      <c r="Q72" s="1">
        <v>5.57</v>
      </c>
      <c r="R72" s="1">
        <v>3.9</v>
      </c>
      <c r="S72" s="1">
        <v>6.96</v>
      </c>
      <c r="T72" s="1">
        <v>6.31</v>
      </c>
      <c r="U72" s="1">
        <v>0</v>
      </c>
      <c r="V72" s="1">
        <v>4.09</v>
      </c>
      <c r="W72" s="1">
        <v>2.7</v>
      </c>
      <c r="X72" s="1">
        <v>5.75</v>
      </c>
      <c r="Y72" s="1">
        <v>3.67</v>
      </c>
      <c r="Z72" s="1">
        <v>8.24</v>
      </c>
      <c r="AA72" s="1">
        <v>8.82</v>
      </c>
      <c r="AB72" s="1">
        <v>0</v>
      </c>
      <c r="AC72" s="1">
        <v>4.46</v>
      </c>
      <c r="AD72" s="1">
        <v>2.44</v>
      </c>
      <c r="AE72" s="1">
        <v>7.26</v>
      </c>
      <c r="AF72" s="1">
        <v>3.48</v>
      </c>
      <c r="AG72" s="1">
        <v>6.59</v>
      </c>
      <c r="AH72" s="1">
        <v>6.25</v>
      </c>
      <c r="AI72" s="1">
        <v>0</v>
      </c>
      <c r="AJ72" s="1" t="s">
        <v>132</v>
      </c>
      <c r="AK72" s="1" t="s">
        <v>132</v>
      </c>
      <c r="AL72" s="1" t="s">
        <v>132</v>
      </c>
      <c r="AM72" s="1" t="s">
        <v>132</v>
      </c>
      <c r="AN72" s="1" t="s">
        <v>132</v>
      </c>
      <c r="AO72" s="1" t="s">
        <v>132</v>
      </c>
      <c r="AP72" s="1" t="s">
        <v>132</v>
      </c>
      <c r="AQ72" s="1" t="s">
        <v>132</v>
      </c>
      <c r="AR72" s="1" t="s">
        <v>132</v>
      </c>
      <c r="AS72" s="1" t="s">
        <v>132</v>
      </c>
      <c r="AT72" s="1" t="s">
        <v>132</v>
      </c>
      <c r="AU72" s="1" t="s">
        <v>132</v>
      </c>
      <c r="AV72" s="1" t="s">
        <v>132</v>
      </c>
      <c r="AW72" s="1" t="s">
        <v>132</v>
      </c>
      <c r="AX72" s="1" t="s">
        <v>132</v>
      </c>
      <c r="AY72" s="1" t="s">
        <v>132</v>
      </c>
      <c r="AZ72" s="1" t="s">
        <v>132</v>
      </c>
      <c r="BA72" s="1" t="s">
        <v>132</v>
      </c>
      <c r="BB72" s="1" t="s">
        <v>132</v>
      </c>
      <c r="BC72" s="1" t="s">
        <v>132</v>
      </c>
      <c r="BD72" s="1" t="s">
        <v>132</v>
      </c>
      <c r="BE72" s="1" t="s">
        <v>132</v>
      </c>
      <c r="BF72" s="1" t="s">
        <v>132</v>
      </c>
      <c r="BG72" s="1" t="s">
        <v>132</v>
      </c>
      <c r="BH72" s="1" t="s">
        <v>132</v>
      </c>
      <c r="BI72" s="1" t="s">
        <v>132</v>
      </c>
      <c r="BJ72" s="1" t="s">
        <v>132</v>
      </c>
      <c r="BK72" s="1" t="s">
        <v>132</v>
      </c>
      <c r="BL72" s="1" t="s">
        <v>132</v>
      </c>
      <c r="BM72" s="1" t="s">
        <v>132</v>
      </c>
      <c r="BN72" s="1" t="s">
        <v>132</v>
      </c>
      <c r="BO72" s="1" t="s">
        <v>132</v>
      </c>
      <c r="BP72" s="1" t="s">
        <v>132</v>
      </c>
      <c r="BQ72" s="1" t="s">
        <v>132</v>
      </c>
      <c r="BR72" s="1" t="s">
        <v>132</v>
      </c>
      <c r="BS72" s="1" t="s">
        <v>132</v>
      </c>
      <c r="BT72" s="1" t="s">
        <v>132</v>
      </c>
      <c r="BU72" s="1" t="s">
        <v>132</v>
      </c>
      <c r="BV72" s="1" t="s">
        <v>132</v>
      </c>
      <c r="BW72" s="1" t="s">
        <v>132</v>
      </c>
      <c r="BX72" s="1" t="s">
        <v>132</v>
      </c>
      <c r="BY72" s="1" t="s">
        <v>132</v>
      </c>
      <c r="BZ72" s="1" t="s">
        <v>132</v>
      </c>
      <c r="CA72" s="1" t="s">
        <v>132</v>
      </c>
      <c r="CB72" s="1">
        <v>1</v>
      </c>
      <c r="CC72" s="1">
        <v>10.411199999999999</v>
      </c>
      <c r="CD72" s="1">
        <v>11.042999999999999</v>
      </c>
      <c r="CE72" s="1">
        <v>10.882400000000001</v>
      </c>
      <c r="CL72" s="1">
        <v>10.778866666666699</v>
      </c>
      <c r="CO72" s="1">
        <v>10.778866666666699</v>
      </c>
      <c r="CP72" s="1">
        <v>21.722999999999999</v>
      </c>
      <c r="CQ72" s="1">
        <v>21.102499999999999</v>
      </c>
      <c r="CR72" s="1">
        <v>25.264800000000001</v>
      </c>
      <c r="CY72" s="1">
        <v>22.696766666666701</v>
      </c>
      <c r="DB72" s="1">
        <v>22.696766666666701</v>
      </c>
      <c r="DC72" s="1">
        <v>43.9176</v>
      </c>
      <c r="DD72" s="1">
        <v>72.6768</v>
      </c>
      <c r="DE72" s="1">
        <v>41.1875</v>
      </c>
      <c r="DL72" s="1">
        <v>52.593966666666702</v>
      </c>
      <c r="DO72" s="1">
        <v>52.593966666666702</v>
      </c>
      <c r="DP72" s="1">
        <v>20</v>
      </c>
      <c r="DQ72" s="1">
        <v>20</v>
      </c>
      <c r="DR72" s="1">
        <v>46</v>
      </c>
      <c r="DS72" s="1" t="s">
        <v>196</v>
      </c>
      <c r="DT72" s="1">
        <v>43.343046000000001</v>
      </c>
      <c r="DU72" s="1">
        <v>-79.959704000000002</v>
      </c>
      <c r="DV72" s="1" t="s">
        <v>143</v>
      </c>
      <c r="DW72" s="1">
        <v>58314.385532329303</v>
      </c>
      <c r="DX72" s="1">
        <v>58.314385532329297</v>
      </c>
      <c r="DY72" s="1" t="s">
        <v>143</v>
      </c>
      <c r="DZ72" s="1">
        <v>-2.2685399999999998</v>
      </c>
      <c r="EA72" s="9">
        <f t="shared" si="14"/>
        <v>25.3506</v>
      </c>
      <c r="EB72" s="10">
        <f t="shared" si="15"/>
        <v>34.940766666666669</v>
      </c>
      <c r="EC72" s="11">
        <f t="shared" si="16"/>
        <v>25.778233333333333</v>
      </c>
      <c r="ED72" s="9"/>
      <c r="EE72" s="10"/>
      <c r="EF72" s="11"/>
      <c r="EG72" s="9"/>
      <c r="EH72" s="10"/>
      <c r="EI72" s="11"/>
      <c r="EJ72" s="12">
        <f t="shared" si="23"/>
        <v>28.689866666666671</v>
      </c>
      <c r="EK72" s="13">
        <f t="shared" si="24"/>
        <v>16.098853674024145</v>
      </c>
      <c r="EL72" s="13">
        <f t="shared" si="25"/>
        <v>259.17308961764076</v>
      </c>
      <c r="EM72" s="24">
        <f t="shared" si="26"/>
        <v>3</v>
      </c>
      <c r="EN72" s="12"/>
      <c r="EP72" s="18">
        <v>5</v>
      </c>
      <c r="EQ72" s="17">
        <v>1</v>
      </c>
      <c r="ER72" s="15" t="e">
        <v>#DIV/0!</v>
      </c>
      <c r="ES72" s="15" t="e">
        <v>#DIV/0!</v>
      </c>
    </row>
    <row r="73" spans="1:149" x14ac:dyDescent="0.3">
      <c r="A73" s="1" t="s">
        <v>199</v>
      </c>
      <c r="B73" s="1">
        <v>49</v>
      </c>
      <c r="C73" s="1">
        <v>13</v>
      </c>
      <c r="D73" s="1">
        <v>26</v>
      </c>
      <c r="E73" s="1">
        <v>4</v>
      </c>
      <c r="F73" s="1">
        <v>1</v>
      </c>
      <c r="G73" s="1">
        <v>2</v>
      </c>
      <c r="H73" s="1" t="s">
        <v>132</v>
      </c>
      <c r="I73" s="8">
        <v>44400</v>
      </c>
      <c r="J73" s="8">
        <v>44400</v>
      </c>
      <c r="K73" s="1" t="s">
        <v>132</v>
      </c>
      <c r="L73" s="1">
        <v>0</v>
      </c>
      <c r="M73" s="1">
        <v>1</v>
      </c>
      <c r="N73" s="1">
        <v>9</v>
      </c>
      <c r="O73" s="1">
        <v>5.31</v>
      </c>
      <c r="P73" s="1">
        <v>2.2200000000000002</v>
      </c>
      <c r="Q73" s="1">
        <v>9.1300000000000008</v>
      </c>
      <c r="R73" s="1">
        <v>4.4000000000000004</v>
      </c>
      <c r="S73" s="1">
        <v>7.96</v>
      </c>
      <c r="T73" s="1">
        <v>7.98</v>
      </c>
      <c r="U73" s="1">
        <v>2</v>
      </c>
      <c r="V73" s="1">
        <v>5.09</v>
      </c>
      <c r="W73" s="1">
        <v>2.72</v>
      </c>
      <c r="X73" s="1">
        <v>8.0399999999999991</v>
      </c>
      <c r="Y73" s="1">
        <v>3.41</v>
      </c>
      <c r="Z73" s="1">
        <v>8.11</v>
      </c>
      <c r="AA73" s="1">
        <v>7.7</v>
      </c>
      <c r="AB73" s="1">
        <v>1</v>
      </c>
      <c r="AC73" s="1">
        <v>5.23</v>
      </c>
      <c r="AD73" s="1">
        <v>2.0499999999999998</v>
      </c>
      <c r="AE73" s="1">
        <v>7.91</v>
      </c>
      <c r="AF73" s="1">
        <v>3.89</v>
      </c>
      <c r="AG73" s="1">
        <v>6.35</v>
      </c>
      <c r="AH73" s="1">
        <v>6.55</v>
      </c>
      <c r="AI73" s="1">
        <v>1</v>
      </c>
      <c r="AJ73" s="1" t="s">
        <v>132</v>
      </c>
      <c r="AK73" s="1" t="s">
        <v>132</v>
      </c>
      <c r="AL73" s="1" t="s">
        <v>132</v>
      </c>
      <c r="AM73" s="1" t="s">
        <v>132</v>
      </c>
      <c r="AN73" s="1" t="s">
        <v>132</v>
      </c>
      <c r="AO73" s="1" t="s">
        <v>132</v>
      </c>
      <c r="AP73" s="1" t="s">
        <v>132</v>
      </c>
      <c r="AQ73" s="1" t="s">
        <v>132</v>
      </c>
      <c r="AR73" s="1" t="s">
        <v>132</v>
      </c>
      <c r="AS73" s="1" t="s">
        <v>132</v>
      </c>
      <c r="AT73" s="1" t="s">
        <v>132</v>
      </c>
      <c r="AU73" s="1" t="s">
        <v>132</v>
      </c>
      <c r="AV73" s="1" t="s">
        <v>132</v>
      </c>
      <c r="AW73" s="1" t="s">
        <v>132</v>
      </c>
      <c r="AX73" s="1" t="s">
        <v>132</v>
      </c>
      <c r="AY73" s="1" t="s">
        <v>132</v>
      </c>
      <c r="AZ73" s="1" t="s">
        <v>132</v>
      </c>
      <c r="BA73" s="1" t="s">
        <v>132</v>
      </c>
      <c r="BB73" s="1" t="s">
        <v>132</v>
      </c>
      <c r="BC73" s="1" t="s">
        <v>132</v>
      </c>
      <c r="BD73" s="1" t="s">
        <v>132</v>
      </c>
      <c r="BE73" s="1" t="s">
        <v>132</v>
      </c>
      <c r="BF73" s="1" t="s">
        <v>132</v>
      </c>
      <c r="BG73" s="1" t="s">
        <v>132</v>
      </c>
      <c r="BH73" s="1" t="s">
        <v>132</v>
      </c>
      <c r="BI73" s="1" t="s">
        <v>132</v>
      </c>
      <c r="BJ73" s="1" t="s">
        <v>132</v>
      </c>
      <c r="BK73" s="1" t="s">
        <v>132</v>
      </c>
      <c r="BL73" s="1" t="s">
        <v>132</v>
      </c>
      <c r="BM73" s="1" t="s">
        <v>132</v>
      </c>
      <c r="BN73" s="1" t="s">
        <v>132</v>
      </c>
      <c r="BO73" s="1" t="s">
        <v>132</v>
      </c>
      <c r="BP73" s="1" t="s">
        <v>132</v>
      </c>
      <c r="BQ73" s="1" t="s">
        <v>132</v>
      </c>
      <c r="BR73" s="1" t="s">
        <v>132</v>
      </c>
      <c r="BS73" s="1" t="s">
        <v>132</v>
      </c>
      <c r="BT73" s="1" t="s">
        <v>132</v>
      </c>
      <c r="BU73" s="1" t="s">
        <v>132</v>
      </c>
      <c r="BV73" s="1" t="s">
        <v>132</v>
      </c>
      <c r="BW73" s="1" t="s">
        <v>132</v>
      </c>
      <c r="BX73" s="1" t="s">
        <v>132</v>
      </c>
      <c r="BY73" s="1" t="s">
        <v>132</v>
      </c>
      <c r="BZ73" s="1" t="s">
        <v>132</v>
      </c>
      <c r="CA73" s="1" t="s">
        <v>132</v>
      </c>
      <c r="CB73" s="1">
        <v>1</v>
      </c>
      <c r="CC73" s="1">
        <v>11.7882</v>
      </c>
      <c r="CD73" s="1">
        <v>13.844799999999999</v>
      </c>
      <c r="CE73" s="1">
        <v>10.721500000000001</v>
      </c>
      <c r="CL73" s="1">
        <v>12.118166666666699</v>
      </c>
      <c r="CO73" s="1">
        <v>12.118166666666699</v>
      </c>
      <c r="CP73" s="1">
        <v>40.171999999999997</v>
      </c>
      <c r="CQ73" s="1">
        <v>27.416399999999999</v>
      </c>
      <c r="CR73" s="1">
        <v>30.7699</v>
      </c>
      <c r="CY73" s="1">
        <v>32.786099999999998</v>
      </c>
      <c r="DB73" s="1">
        <v>32.786099999999998</v>
      </c>
      <c r="DC73" s="1">
        <v>63.520800000000001</v>
      </c>
      <c r="DD73" s="1">
        <v>62.447000000000003</v>
      </c>
      <c r="DE73" s="1">
        <v>41.592500000000001</v>
      </c>
      <c r="DL73" s="1">
        <v>55.8534333333333</v>
      </c>
      <c r="DO73" s="1">
        <v>55.8534333333333</v>
      </c>
      <c r="DP73" s="1">
        <v>6</v>
      </c>
      <c r="DQ73" s="1">
        <v>6</v>
      </c>
      <c r="DR73" s="1">
        <v>47</v>
      </c>
      <c r="DS73" s="1" t="s">
        <v>198</v>
      </c>
      <c r="DT73" s="1">
        <v>43.519441</v>
      </c>
      <c r="DU73" s="1">
        <v>-79.750471000000005</v>
      </c>
      <c r="DV73" s="1" t="s">
        <v>143</v>
      </c>
      <c r="DW73" s="1">
        <v>33468.535448864299</v>
      </c>
      <c r="DX73" s="1">
        <v>33.468535448864301</v>
      </c>
      <c r="DY73" s="1" t="s">
        <v>143</v>
      </c>
      <c r="DZ73" s="1">
        <v>-2.6634199999999999</v>
      </c>
      <c r="EA73" s="9">
        <f t="shared" si="14"/>
        <v>38.493666666666662</v>
      </c>
      <c r="EB73" s="10">
        <f t="shared" si="15"/>
        <v>34.569400000000002</v>
      </c>
      <c r="EC73" s="11">
        <f t="shared" si="16"/>
        <v>27.694633333333332</v>
      </c>
      <c r="ED73" s="9"/>
      <c r="EE73" s="10"/>
      <c r="EF73" s="11"/>
      <c r="EG73" s="9"/>
      <c r="EH73" s="10"/>
      <c r="EI73" s="11"/>
      <c r="EJ73" s="12">
        <f t="shared" si="23"/>
        <v>33.585899999999995</v>
      </c>
      <c r="EK73" s="13">
        <f t="shared" si="24"/>
        <v>18.666104478340973</v>
      </c>
      <c r="EL73" s="13">
        <f t="shared" si="25"/>
        <v>348.42345639634095</v>
      </c>
      <c r="EM73" s="24">
        <f t="shared" si="26"/>
        <v>3</v>
      </c>
      <c r="EN73" s="12"/>
      <c r="EP73" s="16">
        <v>39</v>
      </c>
      <c r="EQ73" s="17">
        <v>3</v>
      </c>
      <c r="ER73" s="15">
        <v>4.7176670904678035</v>
      </c>
      <c r="ES73" s="26">
        <v>22.256382776482951</v>
      </c>
    </row>
    <row r="74" spans="1:149" x14ac:dyDescent="0.3">
      <c r="A74" s="1" t="s">
        <v>199</v>
      </c>
      <c r="B74" s="1">
        <v>49</v>
      </c>
      <c r="C74" s="1">
        <v>3</v>
      </c>
      <c r="D74" s="1">
        <v>39</v>
      </c>
      <c r="E74" s="1">
        <v>2</v>
      </c>
      <c r="F74" s="1">
        <v>5</v>
      </c>
      <c r="G74" s="1">
        <v>3</v>
      </c>
      <c r="H74" s="1" t="s">
        <v>132</v>
      </c>
      <c r="I74" s="8">
        <v>44396</v>
      </c>
      <c r="J74" s="8">
        <v>44398</v>
      </c>
      <c r="K74" s="1" t="s">
        <v>132</v>
      </c>
      <c r="L74" s="1">
        <v>0</v>
      </c>
      <c r="M74" s="1">
        <v>3</v>
      </c>
      <c r="N74" s="1">
        <v>27</v>
      </c>
      <c r="O74" s="1">
        <v>5.41</v>
      </c>
      <c r="P74" s="1">
        <v>2.09</v>
      </c>
      <c r="Q74" s="1">
        <v>7.65</v>
      </c>
      <c r="R74" s="1">
        <v>3.81</v>
      </c>
      <c r="S74" s="1">
        <v>6.76</v>
      </c>
      <c r="T74" s="1">
        <v>6.8</v>
      </c>
      <c r="U74" s="1">
        <v>0</v>
      </c>
      <c r="V74" s="1">
        <v>4.84</v>
      </c>
      <c r="W74" s="1">
        <v>2.16</v>
      </c>
      <c r="X74" s="1">
        <v>8.6199999999999992</v>
      </c>
      <c r="Y74" s="1">
        <v>3.37</v>
      </c>
      <c r="Z74" s="1">
        <v>6.9</v>
      </c>
      <c r="AA74" s="1">
        <v>6.8</v>
      </c>
      <c r="AB74" s="1">
        <v>0</v>
      </c>
      <c r="AC74" s="1">
        <v>5.55</v>
      </c>
      <c r="AD74" s="1">
        <v>2</v>
      </c>
      <c r="AE74" s="1">
        <v>6.63</v>
      </c>
      <c r="AF74" s="1">
        <v>4.08</v>
      </c>
      <c r="AG74" s="1">
        <v>6.12</v>
      </c>
      <c r="AH74" s="1">
        <v>6.43</v>
      </c>
      <c r="AI74" s="1">
        <v>0</v>
      </c>
      <c r="AJ74" s="1">
        <v>4</v>
      </c>
      <c r="AK74" s="1">
        <v>5.16</v>
      </c>
      <c r="AL74" s="1">
        <v>2.08</v>
      </c>
      <c r="AM74" s="1">
        <v>7.13</v>
      </c>
      <c r="AN74" s="1">
        <v>3.37</v>
      </c>
      <c r="AO74" s="1">
        <v>7.53</v>
      </c>
      <c r="AP74" s="1">
        <v>7.64</v>
      </c>
      <c r="AQ74" s="1">
        <v>3</v>
      </c>
      <c r="AR74" s="1">
        <v>5.47</v>
      </c>
      <c r="AS74" s="1">
        <v>2.2999999999999998</v>
      </c>
      <c r="AT74" s="1">
        <v>8.32</v>
      </c>
      <c r="AU74" s="1">
        <v>4.55</v>
      </c>
      <c r="AV74" s="1">
        <v>8.74</v>
      </c>
      <c r="AW74" s="1">
        <v>7.93</v>
      </c>
      <c r="AX74" s="1">
        <v>1</v>
      </c>
      <c r="AY74" s="1">
        <v>4.67</v>
      </c>
      <c r="AZ74" s="1">
        <v>2.12</v>
      </c>
      <c r="BA74" s="1">
        <v>8.58</v>
      </c>
      <c r="BB74" s="1">
        <v>3.88</v>
      </c>
      <c r="BC74" s="1">
        <v>7.93</v>
      </c>
      <c r="BD74" s="1">
        <v>7.66</v>
      </c>
      <c r="BE74" s="1">
        <v>1</v>
      </c>
      <c r="BF74" s="1">
        <v>3</v>
      </c>
      <c r="BG74" s="1">
        <v>5.57</v>
      </c>
      <c r="BH74" s="1">
        <v>2.14</v>
      </c>
      <c r="BI74" s="1">
        <v>6.62</v>
      </c>
      <c r="BJ74" s="1">
        <v>4.1500000000000004</v>
      </c>
      <c r="BK74" s="1">
        <v>6.4</v>
      </c>
      <c r="BL74" s="1">
        <v>6.3</v>
      </c>
      <c r="BM74" s="1">
        <v>0</v>
      </c>
      <c r="BN74" s="1" t="s">
        <v>132</v>
      </c>
      <c r="BO74" s="1" t="s">
        <v>132</v>
      </c>
      <c r="BP74" s="1" t="s">
        <v>132</v>
      </c>
      <c r="BQ74" s="1" t="s">
        <v>132</v>
      </c>
      <c r="BR74" s="1" t="s">
        <v>132</v>
      </c>
      <c r="BS74" s="1" t="s">
        <v>132</v>
      </c>
      <c r="BT74" s="1" t="s">
        <v>132</v>
      </c>
      <c r="BU74" s="1" t="s">
        <v>132</v>
      </c>
      <c r="BV74" s="1" t="s">
        <v>132</v>
      </c>
      <c r="BW74" s="1" t="s">
        <v>132</v>
      </c>
      <c r="BX74" s="1" t="s">
        <v>132</v>
      </c>
      <c r="BY74" s="1" t="s">
        <v>132</v>
      </c>
      <c r="BZ74" s="1" t="s">
        <v>132</v>
      </c>
      <c r="CA74" s="1" t="s">
        <v>132</v>
      </c>
      <c r="CB74" s="1">
        <v>1</v>
      </c>
      <c r="CC74" s="1">
        <v>11.306900000000001</v>
      </c>
      <c r="CD74" s="1">
        <v>10.4544</v>
      </c>
      <c r="CE74" s="1">
        <v>11.1</v>
      </c>
      <c r="CF74" s="1">
        <v>10.732799999999999</v>
      </c>
      <c r="CG74" s="1">
        <v>12.581</v>
      </c>
      <c r="CH74" s="1">
        <v>9.9003999999999994</v>
      </c>
      <c r="CI74" s="1">
        <v>11.9198</v>
      </c>
      <c r="CL74" s="1">
        <v>10.9537666666667</v>
      </c>
      <c r="CM74" s="1">
        <v>11.071400000000001</v>
      </c>
      <c r="CN74" s="1">
        <v>11.9198</v>
      </c>
      <c r="CO74" s="1">
        <v>11.3149888888889</v>
      </c>
      <c r="CP74" s="1">
        <v>29.1465</v>
      </c>
      <c r="CQ74" s="1">
        <v>29.049399999999999</v>
      </c>
      <c r="CR74" s="1">
        <v>27.0504</v>
      </c>
      <c r="CS74" s="1">
        <v>24.028099999999998</v>
      </c>
      <c r="CT74" s="1">
        <v>37.856000000000002</v>
      </c>
      <c r="CU74" s="1">
        <v>33.290399999999998</v>
      </c>
      <c r="CV74" s="1">
        <v>27.472999999999999</v>
      </c>
      <c r="CY74" s="1">
        <v>28.415433333333301</v>
      </c>
      <c r="CZ74" s="1">
        <v>31.724833333333301</v>
      </c>
      <c r="DA74" s="1">
        <v>27.472999999999999</v>
      </c>
      <c r="DB74" s="1">
        <v>29.204422222222199</v>
      </c>
      <c r="DC74" s="1">
        <v>45.968000000000004</v>
      </c>
      <c r="DD74" s="1">
        <v>46.92</v>
      </c>
      <c r="DE74" s="1">
        <v>39.351599999999998</v>
      </c>
      <c r="DF74" s="1">
        <v>57.529200000000003</v>
      </c>
      <c r="DG74" s="1">
        <v>69.308199999999999</v>
      </c>
      <c r="DH74" s="1">
        <v>60.7438</v>
      </c>
      <c r="DI74" s="1">
        <v>40.32</v>
      </c>
      <c r="DL74" s="1">
        <v>44.079866666666703</v>
      </c>
      <c r="DM74" s="1">
        <v>62.527066666666698</v>
      </c>
      <c r="DN74" s="1">
        <v>40.32</v>
      </c>
      <c r="DO74" s="1">
        <v>48.975644444444399</v>
      </c>
      <c r="DP74" s="1">
        <v>14</v>
      </c>
      <c r="DQ74" s="1">
        <v>14</v>
      </c>
      <c r="DR74" s="1">
        <v>47</v>
      </c>
      <c r="DS74" s="1" t="s">
        <v>198</v>
      </c>
      <c r="DT74" s="1">
        <v>43.519441</v>
      </c>
      <c r="DU74" s="1">
        <v>-79.750471000000005</v>
      </c>
      <c r="DV74" s="1" t="s">
        <v>143</v>
      </c>
      <c r="DW74" s="1">
        <v>33468.535448864299</v>
      </c>
      <c r="DX74" s="1">
        <v>33.468535448864301</v>
      </c>
      <c r="DY74" s="1" t="s">
        <v>143</v>
      </c>
      <c r="DZ74" s="1">
        <v>-2.6634199999999999</v>
      </c>
      <c r="EA74" s="9">
        <f t="shared" si="14"/>
        <v>28.807133333333336</v>
      </c>
      <c r="EB74" s="10">
        <f t="shared" si="15"/>
        <v>28.807933333333335</v>
      </c>
      <c r="EC74" s="11">
        <f t="shared" si="16"/>
        <v>25.834</v>
      </c>
      <c r="ED74" s="9">
        <f t="shared" si="17"/>
        <v>30.763366666666666</v>
      </c>
      <c r="EE74" s="10">
        <f t="shared" si="18"/>
        <v>39.915066666666668</v>
      </c>
      <c r="EF74" s="11">
        <f t="shared" si="19"/>
        <v>34.644866666666665</v>
      </c>
      <c r="EG74" s="9">
        <f t="shared" si="20"/>
        <v>26.570933333333333</v>
      </c>
      <c r="EH74" s="10"/>
      <c r="EI74" s="11"/>
      <c r="EJ74" s="12">
        <f t="shared" si="23"/>
        <v>30.76332857142857</v>
      </c>
      <c r="EK74" s="13">
        <f t="shared" si="24"/>
        <v>12.683084666169675</v>
      </c>
      <c r="EL74" s="13">
        <f t="shared" si="25"/>
        <v>160.86063664922833</v>
      </c>
      <c r="EM74" s="24">
        <f t="shared" si="26"/>
        <v>7</v>
      </c>
      <c r="EN74" s="12"/>
      <c r="EP74" s="18">
        <v>2</v>
      </c>
      <c r="EQ74" s="17">
        <v>1</v>
      </c>
      <c r="ER74" s="15" t="e">
        <v>#DIV/0!</v>
      </c>
      <c r="ES74" s="15" t="e">
        <v>#DIV/0!</v>
      </c>
    </row>
    <row r="75" spans="1:149" x14ac:dyDescent="0.3">
      <c r="A75" s="1" t="s">
        <v>201</v>
      </c>
      <c r="B75" s="1">
        <v>51</v>
      </c>
      <c r="C75" s="1">
        <v>4</v>
      </c>
      <c r="D75" s="1">
        <v>34</v>
      </c>
      <c r="E75" s="1">
        <v>2</v>
      </c>
      <c r="F75" s="1">
        <v>4</v>
      </c>
      <c r="G75" s="1">
        <v>3</v>
      </c>
      <c r="H75" s="1" t="s">
        <v>132</v>
      </c>
      <c r="I75" s="8">
        <v>44389</v>
      </c>
      <c r="J75" s="8">
        <v>44403</v>
      </c>
      <c r="K75" s="8">
        <v>44414</v>
      </c>
      <c r="L75" s="1">
        <v>18</v>
      </c>
      <c r="M75" s="1">
        <v>7</v>
      </c>
      <c r="N75" s="1">
        <v>26</v>
      </c>
      <c r="O75" s="1">
        <v>4.29</v>
      </c>
      <c r="P75" s="1">
        <v>2.14</v>
      </c>
      <c r="Q75" s="1">
        <v>8.14</v>
      </c>
      <c r="R75" s="1">
        <v>3.75</v>
      </c>
      <c r="S75" s="1">
        <v>8.9600000000000009</v>
      </c>
      <c r="T75" s="1">
        <v>9.34</v>
      </c>
      <c r="U75" s="1">
        <v>2</v>
      </c>
      <c r="V75" s="1">
        <v>4.25</v>
      </c>
      <c r="W75" s="1">
        <v>2.14</v>
      </c>
      <c r="X75" s="1">
        <v>8.7200000000000006</v>
      </c>
      <c r="Y75" s="1">
        <v>4.34</v>
      </c>
      <c r="Z75" s="1">
        <v>9.84</v>
      </c>
      <c r="AA75" s="1">
        <v>9.75</v>
      </c>
      <c r="AB75" s="1">
        <v>2</v>
      </c>
      <c r="AC75" s="1">
        <v>4.99</v>
      </c>
      <c r="AD75" s="1">
        <v>2.23</v>
      </c>
      <c r="AE75" s="1">
        <v>8.25</v>
      </c>
      <c r="AF75" s="1">
        <v>3.87</v>
      </c>
      <c r="AG75" s="1">
        <v>9.3000000000000007</v>
      </c>
      <c r="AH75" s="1">
        <v>9.15</v>
      </c>
      <c r="AI75" s="1">
        <v>4</v>
      </c>
      <c r="AJ75" s="1">
        <v>25</v>
      </c>
      <c r="AK75" s="1">
        <v>4.8499999999999996</v>
      </c>
      <c r="AL75" s="1">
        <v>2.29</v>
      </c>
      <c r="AM75" s="1">
        <v>7.92</v>
      </c>
      <c r="AN75" s="1">
        <v>4.08</v>
      </c>
      <c r="AO75" s="1">
        <v>7.66</v>
      </c>
      <c r="AP75" s="1">
        <v>7.92</v>
      </c>
      <c r="AQ75" s="1">
        <v>2</v>
      </c>
      <c r="AR75" s="1">
        <v>4.78</v>
      </c>
      <c r="AS75" s="1">
        <v>2.13</v>
      </c>
      <c r="AT75" s="1">
        <v>7.94</v>
      </c>
      <c r="AU75" s="1">
        <v>4.17</v>
      </c>
      <c r="AV75" s="1">
        <v>7.92</v>
      </c>
      <c r="AW75" s="1">
        <v>8.1199999999999992</v>
      </c>
      <c r="AX75" s="1">
        <v>0</v>
      </c>
      <c r="AY75" s="1">
        <v>4.4000000000000004</v>
      </c>
      <c r="AZ75" s="1">
        <v>2.41</v>
      </c>
      <c r="BA75" s="1">
        <v>7.3</v>
      </c>
      <c r="BB75" s="1">
        <v>4.2</v>
      </c>
      <c r="BC75" s="1">
        <v>7.75</v>
      </c>
      <c r="BD75" s="1">
        <v>8.1</v>
      </c>
      <c r="BE75" s="1">
        <v>0</v>
      </c>
      <c r="BF75" s="1">
        <v>25</v>
      </c>
      <c r="BG75" s="1">
        <v>5.05</v>
      </c>
      <c r="BH75" s="1">
        <v>2.1</v>
      </c>
      <c r="BI75" s="1">
        <v>8.24</v>
      </c>
      <c r="BJ75" s="1">
        <v>4.16</v>
      </c>
      <c r="BK75" s="1">
        <v>8.6</v>
      </c>
      <c r="BL75" s="1">
        <v>8.6199999999999992</v>
      </c>
      <c r="BM75" s="1">
        <v>5</v>
      </c>
      <c r="BN75" s="1">
        <v>5.18</v>
      </c>
      <c r="BO75" s="1">
        <v>2.06</v>
      </c>
      <c r="BP75" s="1">
        <v>7.21</v>
      </c>
      <c r="BQ75" s="1">
        <v>4.38</v>
      </c>
      <c r="BR75" s="1">
        <v>8.56</v>
      </c>
      <c r="BS75" s="1">
        <v>8.82</v>
      </c>
      <c r="BT75" s="1">
        <v>2</v>
      </c>
      <c r="BU75" s="1">
        <v>4.9400000000000004</v>
      </c>
      <c r="BV75" s="1">
        <v>2.11</v>
      </c>
      <c r="BW75" s="1">
        <v>8.73</v>
      </c>
      <c r="BX75" s="1">
        <v>3.92</v>
      </c>
      <c r="BY75" s="1">
        <v>8.08</v>
      </c>
      <c r="BZ75" s="1">
        <v>8.0500000000000007</v>
      </c>
      <c r="CA75" s="1">
        <v>3</v>
      </c>
      <c r="CB75" s="1">
        <v>1</v>
      </c>
      <c r="CC75" s="1">
        <v>9.1806000000000001</v>
      </c>
      <c r="CD75" s="1">
        <v>9.0950000000000006</v>
      </c>
      <c r="CE75" s="1">
        <v>11.127700000000001</v>
      </c>
      <c r="CF75" s="1">
        <v>11.1065</v>
      </c>
      <c r="CG75" s="1">
        <v>10.1814</v>
      </c>
      <c r="CH75" s="1">
        <v>10.603999999999999</v>
      </c>
      <c r="CI75" s="1">
        <v>10.605</v>
      </c>
      <c r="CJ75" s="1">
        <v>10.6708</v>
      </c>
      <c r="CK75" s="1">
        <v>10.423400000000001</v>
      </c>
      <c r="CL75" s="1">
        <v>9.8010999999999999</v>
      </c>
      <c r="CM75" s="1">
        <v>10.6306333333333</v>
      </c>
      <c r="CN75" s="1">
        <v>10.5664</v>
      </c>
      <c r="CO75" s="1">
        <v>10.332711111111101</v>
      </c>
      <c r="CP75" s="1">
        <v>30.524999999999999</v>
      </c>
      <c r="CQ75" s="1">
        <v>37.844799999999999</v>
      </c>
      <c r="CR75" s="1">
        <v>31.927499999999998</v>
      </c>
      <c r="CS75" s="1">
        <v>32.313600000000001</v>
      </c>
      <c r="CT75" s="1">
        <v>33.1098</v>
      </c>
      <c r="CU75" s="1">
        <v>30.66</v>
      </c>
      <c r="CV75" s="1">
        <v>34.278399999999998</v>
      </c>
      <c r="CW75" s="1">
        <v>31.579799999999999</v>
      </c>
      <c r="CX75" s="1">
        <v>34.221600000000002</v>
      </c>
      <c r="CY75" s="1">
        <v>33.4324333333333</v>
      </c>
      <c r="CZ75" s="1">
        <v>32.027799999999999</v>
      </c>
      <c r="DA75" s="1">
        <v>33.359933333333302</v>
      </c>
      <c r="DB75" s="1">
        <v>32.940055555555602</v>
      </c>
      <c r="DC75" s="1">
        <v>83.686400000000006</v>
      </c>
      <c r="DD75" s="1">
        <v>95.94</v>
      </c>
      <c r="DE75" s="1">
        <v>85.094999999999999</v>
      </c>
      <c r="DF75" s="1">
        <v>60.667200000000001</v>
      </c>
      <c r="DG75" s="1">
        <v>64.310400000000001</v>
      </c>
      <c r="DH75" s="1">
        <v>62.774999999999999</v>
      </c>
      <c r="DI75" s="1">
        <v>74.132000000000005</v>
      </c>
      <c r="DJ75" s="1">
        <v>75.499200000000002</v>
      </c>
      <c r="DK75" s="1">
        <v>65.043999999999997</v>
      </c>
      <c r="DL75" s="1">
        <v>88.240466666666705</v>
      </c>
      <c r="DM75" s="1">
        <v>62.584200000000003</v>
      </c>
      <c r="DN75" s="1">
        <v>71.558400000000006</v>
      </c>
      <c r="DO75" s="1">
        <v>74.127688888888898</v>
      </c>
      <c r="DP75" s="1">
        <v>16</v>
      </c>
      <c r="DQ75" s="1">
        <v>16</v>
      </c>
      <c r="DR75" s="1">
        <v>49</v>
      </c>
      <c r="DS75" s="1" t="s">
        <v>200</v>
      </c>
      <c r="DT75" s="1">
        <v>43.534939000000001</v>
      </c>
      <c r="DU75" s="1">
        <v>-79.732911999999999</v>
      </c>
      <c r="DV75" s="1" t="s">
        <v>134</v>
      </c>
      <c r="DW75" s="1">
        <v>31431.8593230486</v>
      </c>
      <c r="DX75" s="1">
        <v>31.431859323048599</v>
      </c>
      <c r="DY75" s="1" t="s">
        <v>135</v>
      </c>
      <c r="DZ75" s="1">
        <v>0.2286</v>
      </c>
      <c r="EA75" s="9">
        <f t="shared" si="14"/>
        <v>41.130666666666663</v>
      </c>
      <c r="EB75" s="10">
        <f t="shared" si="15"/>
        <v>47.626599999999996</v>
      </c>
      <c r="EC75" s="11">
        <f t="shared" si="16"/>
        <v>42.71673333333333</v>
      </c>
      <c r="ED75" s="9">
        <f t="shared" si="17"/>
        <v>34.695766666666664</v>
      </c>
      <c r="EE75" s="10">
        <f t="shared" si="18"/>
        <v>35.867200000000004</v>
      </c>
      <c r="EF75" s="11">
        <f t="shared" si="19"/>
        <v>34.679666666666662</v>
      </c>
      <c r="EG75" s="9">
        <f t="shared" si="20"/>
        <v>39.671799999999998</v>
      </c>
      <c r="EH75" s="10">
        <f t="shared" si="21"/>
        <v>39.249933333333331</v>
      </c>
      <c r="EI75" s="11">
        <f t="shared" si="22"/>
        <v>36.562999999999995</v>
      </c>
      <c r="EJ75" s="12">
        <f t="shared" si="23"/>
        <v>39.133485185185179</v>
      </c>
      <c r="EK75" s="13">
        <f t="shared" si="24"/>
        <v>12.9456199526188</v>
      </c>
      <c r="EL75" s="13">
        <f t="shared" si="25"/>
        <v>167.589075957642</v>
      </c>
      <c r="EM75" s="24">
        <f t="shared" si="26"/>
        <v>9</v>
      </c>
      <c r="EN75" s="12"/>
      <c r="EP75" s="18">
        <v>5</v>
      </c>
      <c r="EQ75" s="17">
        <v>2</v>
      </c>
      <c r="ER75" s="15">
        <v>3.4310034889812662</v>
      </c>
      <c r="ES75" s="15">
        <v>11.77178494140162</v>
      </c>
    </row>
    <row r="76" spans="1:149" x14ac:dyDescent="0.3">
      <c r="A76" s="1" t="s">
        <v>203</v>
      </c>
      <c r="B76" s="1">
        <v>57</v>
      </c>
      <c r="C76" s="1">
        <v>10</v>
      </c>
      <c r="D76" s="1">
        <v>37</v>
      </c>
      <c r="E76" s="1">
        <v>2</v>
      </c>
      <c r="F76" s="1">
        <v>1</v>
      </c>
      <c r="G76" s="1">
        <v>1</v>
      </c>
      <c r="H76" s="1" t="s">
        <v>132</v>
      </c>
      <c r="I76" s="8">
        <v>44394</v>
      </c>
      <c r="J76" s="8">
        <v>44398</v>
      </c>
      <c r="K76" s="8">
        <v>44420</v>
      </c>
      <c r="L76" s="1">
        <v>1</v>
      </c>
      <c r="M76" s="1">
        <v>4</v>
      </c>
      <c r="N76" s="1">
        <v>33</v>
      </c>
      <c r="O76" s="1">
        <v>4.53</v>
      </c>
      <c r="P76" s="1">
        <v>2.23</v>
      </c>
      <c r="Q76" s="1">
        <v>6.06</v>
      </c>
      <c r="R76" s="1">
        <v>3.56</v>
      </c>
      <c r="S76" s="1">
        <v>8.32</v>
      </c>
      <c r="T76" s="1">
        <v>8.56</v>
      </c>
      <c r="U76" s="1">
        <v>2</v>
      </c>
      <c r="V76" s="1">
        <v>4.47</v>
      </c>
      <c r="W76" s="1">
        <v>2.36</v>
      </c>
      <c r="X76" s="1">
        <v>6.76</v>
      </c>
      <c r="Y76" s="1">
        <v>3.19</v>
      </c>
      <c r="Z76" s="1">
        <v>7.89</v>
      </c>
      <c r="AA76" s="1">
        <v>8.4600000000000009</v>
      </c>
      <c r="AB76" s="1">
        <v>5</v>
      </c>
      <c r="AC76" s="1">
        <v>4.51</v>
      </c>
      <c r="AD76" s="1">
        <v>2.2000000000000002</v>
      </c>
      <c r="AE76" s="1">
        <v>6.58</v>
      </c>
      <c r="AF76" s="1">
        <v>3.27</v>
      </c>
      <c r="AG76" s="1">
        <v>8.41</v>
      </c>
      <c r="AH76" s="1">
        <v>8.5</v>
      </c>
      <c r="AI76" s="1">
        <v>2</v>
      </c>
      <c r="AJ76" s="1">
        <v>36</v>
      </c>
      <c r="AK76" s="1">
        <v>3.92</v>
      </c>
      <c r="AL76" s="1">
        <v>2.17</v>
      </c>
      <c r="AM76" s="1">
        <v>6.28</v>
      </c>
      <c r="AN76" s="1">
        <v>3.43</v>
      </c>
      <c r="AO76" s="1">
        <v>8.7100000000000009</v>
      </c>
      <c r="AP76" s="1">
        <v>8.08</v>
      </c>
      <c r="AQ76" s="1">
        <v>2</v>
      </c>
      <c r="AR76" s="1">
        <v>3.68</v>
      </c>
      <c r="AS76" s="1">
        <v>2.15</v>
      </c>
      <c r="AT76" s="1">
        <v>6.4</v>
      </c>
      <c r="AU76" s="1">
        <v>3.45</v>
      </c>
      <c r="AV76" s="1">
        <v>8.43</v>
      </c>
      <c r="AW76" s="1">
        <v>9.1199999999999992</v>
      </c>
      <c r="AX76" s="1">
        <v>2</v>
      </c>
      <c r="AY76" s="1">
        <v>4.3899999999999997</v>
      </c>
      <c r="AZ76" s="1">
        <v>2.3199999999999998</v>
      </c>
      <c r="BA76" s="1">
        <v>6.13</v>
      </c>
      <c r="BB76" s="1">
        <v>3.38</v>
      </c>
      <c r="BC76" s="1">
        <v>8.8800000000000008</v>
      </c>
      <c r="BD76" s="1">
        <v>8.76</v>
      </c>
      <c r="BE76" s="1">
        <v>3</v>
      </c>
      <c r="BF76" s="1">
        <v>11</v>
      </c>
      <c r="BG76" s="1">
        <v>4.9000000000000004</v>
      </c>
      <c r="BH76" s="1">
        <v>2.0099999999999998</v>
      </c>
      <c r="BI76" s="1">
        <v>7.99</v>
      </c>
      <c r="BJ76" s="1">
        <v>3.85</v>
      </c>
      <c r="BK76" s="1">
        <v>8.27</v>
      </c>
      <c r="BL76" s="1">
        <v>8.11</v>
      </c>
      <c r="BM76" s="1">
        <v>2</v>
      </c>
      <c r="BN76" s="1">
        <v>4.0599999999999996</v>
      </c>
      <c r="BO76" s="1">
        <v>1.96</v>
      </c>
      <c r="BP76" s="1">
        <v>5.5</v>
      </c>
      <c r="BQ76" s="1">
        <v>3.19</v>
      </c>
      <c r="BR76" s="1">
        <v>7.56</v>
      </c>
      <c r="BS76" s="1">
        <v>6.6</v>
      </c>
      <c r="BT76" s="1">
        <v>0</v>
      </c>
      <c r="BU76" s="1">
        <v>4.5599999999999996</v>
      </c>
      <c r="BV76" s="1">
        <v>2.09</v>
      </c>
      <c r="BW76" s="1">
        <v>7.34</v>
      </c>
      <c r="BX76" s="1">
        <v>3.59</v>
      </c>
      <c r="BY76" s="1">
        <v>7.96</v>
      </c>
      <c r="BZ76" s="1">
        <v>7.74</v>
      </c>
      <c r="CA76" s="1">
        <v>1</v>
      </c>
      <c r="CB76" s="1">
        <v>1</v>
      </c>
      <c r="CC76" s="1">
        <v>10.101900000000001</v>
      </c>
      <c r="CD76" s="1">
        <v>10.549200000000001</v>
      </c>
      <c r="CE76" s="1">
        <v>9.9220000000000006</v>
      </c>
      <c r="CF76" s="1">
        <v>8.5063999999999993</v>
      </c>
      <c r="CG76" s="1">
        <v>7.9119999999999999</v>
      </c>
      <c r="CH76" s="1">
        <v>10.184799999999999</v>
      </c>
      <c r="CI76" s="1">
        <v>9.8490000000000002</v>
      </c>
      <c r="CJ76" s="1">
        <v>7.9576000000000002</v>
      </c>
      <c r="CK76" s="1">
        <v>9.5304000000000002</v>
      </c>
      <c r="CL76" s="1">
        <v>10.1910333333333</v>
      </c>
      <c r="CM76" s="1">
        <v>8.8677333333333301</v>
      </c>
      <c r="CN76" s="1">
        <v>9.1123333333333303</v>
      </c>
      <c r="CO76" s="1">
        <v>9.3903666666666705</v>
      </c>
      <c r="CP76" s="1">
        <v>21.573599999999999</v>
      </c>
      <c r="CQ76" s="1">
        <v>21.564399999999999</v>
      </c>
      <c r="CR76" s="1">
        <v>21.5166</v>
      </c>
      <c r="CS76" s="1">
        <v>21.540400000000002</v>
      </c>
      <c r="CT76" s="1">
        <v>22.08</v>
      </c>
      <c r="CU76" s="1">
        <v>20.7194</v>
      </c>
      <c r="CV76" s="1">
        <v>30.761500000000002</v>
      </c>
      <c r="CW76" s="1">
        <v>17.545000000000002</v>
      </c>
      <c r="CX76" s="1">
        <v>26.3506</v>
      </c>
      <c r="CY76" s="1">
        <v>21.5515333333333</v>
      </c>
      <c r="CZ76" s="1">
        <v>21.4466</v>
      </c>
      <c r="DA76" s="1">
        <v>24.8857</v>
      </c>
      <c r="DB76" s="1">
        <v>22.627944444444399</v>
      </c>
      <c r="DC76" s="1">
        <v>71.219200000000001</v>
      </c>
      <c r="DD76" s="1">
        <v>66.749399999999994</v>
      </c>
      <c r="DE76" s="1">
        <v>71.484999999999999</v>
      </c>
      <c r="DF76" s="1">
        <v>70.376800000000003</v>
      </c>
      <c r="DG76" s="1">
        <v>76.881600000000006</v>
      </c>
      <c r="DH76" s="1">
        <v>77.788799999999995</v>
      </c>
      <c r="DI76" s="1">
        <v>67.069699999999997</v>
      </c>
      <c r="DJ76" s="1">
        <v>49.896000000000001</v>
      </c>
      <c r="DK76" s="1">
        <v>61.610399999999998</v>
      </c>
      <c r="DL76" s="1">
        <v>69.817866666666703</v>
      </c>
      <c r="DM76" s="1">
        <v>75.015733333333301</v>
      </c>
      <c r="DN76" s="1">
        <v>59.525366666666699</v>
      </c>
      <c r="DO76" s="1">
        <v>68.119655555555596</v>
      </c>
      <c r="DP76" s="1">
        <v>11.3333333333333</v>
      </c>
      <c r="DQ76" s="1">
        <v>34</v>
      </c>
      <c r="DR76" s="1">
        <v>49</v>
      </c>
      <c r="DS76" s="1" t="s">
        <v>200</v>
      </c>
      <c r="DT76" s="1">
        <v>43.534939000000001</v>
      </c>
      <c r="DU76" s="1">
        <v>-79.732911999999999</v>
      </c>
      <c r="DV76" s="1" t="s">
        <v>134</v>
      </c>
      <c r="DW76" s="1">
        <v>31431.8593230486</v>
      </c>
      <c r="DX76" s="1">
        <v>31.431859323048599</v>
      </c>
      <c r="DY76" s="1" t="s">
        <v>135</v>
      </c>
      <c r="DZ76" s="1">
        <v>0.2286</v>
      </c>
      <c r="EA76" s="9">
        <f t="shared" si="14"/>
        <v>34.298233333333336</v>
      </c>
      <c r="EB76" s="10">
        <f t="shared" si="15"/>
        <v>32.954333333333331</v>
      </c>
      <c r="EC76" s="11">
        <f t="shared" si="16"/>
        <v>34.307866666666662</v>
      </c>
      <c r="ED76" s="9">
        <f t="shared" si="17"/>
        <v>33.474533333333333</v>
      </c>
      <c r="EE76" s="10">
        <f t="shared" si="18"/>
        <v>35.624533333333339</v>
      </c>
      <c r="EF76" s="11">
        <f t="shared" si="19"/>
        <v>36.231000000000002</v>
      </c>
      <c r="EG76" s="9">
        <f t="shared" si="20"/>
        <v>35.8934</v>
      </c>
      <c r="EH76" s="10">
        <f t="shared" si="21"/>
        <v>25.132866666666668</v>
      </c>
      <c r="EI76" s="11">
        <f t="shared" si="22"/>
        <v>32.497133333333331</v>
      </c>
      <c r="EJ76" s="12">
        <f t="shared" si="23"/>
        <v>33.379322222222221</v>
      </c>
      <c r="EK76" s="13">
        <f t="shared" si="24"/>
        <v>10.950624189292748</v>
      </c>
      <c r="EL76" s="13">
        <f t="shared" si="25"/>
        <v>119.91617013512344</v>
      </c>
      <c r="EM76" s="24">
        <f t="shared" si="26"/>
        <v>9</v>
      </c>
      <c r="EN76" s="12"/>
      <c r="EP76" s="16">
        <v>40</v>
      </c>
      <c r="EQ76" s="17">
        <v>3</v>
      </c>
      <c r="ER76" s="15">
        <v>1.0672731585393702</v>
      </c>
      <c r="ES76" s="26">
        <v>1.1390719949386039</v>
      </c>
    </row>
    <row r="77" spans="1:149" x14ac:dyDescent="0.3">
      <c r="A77" s="1" t="s">
        <v>203</v>
      </c>
      <c r="B77" s="1">
        <v>57</v>
      </c>
      <c r="C77" s="1">
        <v>8</v>
      </c>
      <c r="D77" s="1">
        <v>2</v>
      </c>
      <c r="E77" s="1">
        <v>1</v>
      </c>
      <c r="F77" s="1">
        <v>1</v>
      </c>
      <c r="G77" s="1">
        <v>2</v>
      </c>
      <c r="H77" s="1" t="s">
        <v>176</v>
      </c>
      <c r="I77" s="8">
        <v>44381</v>
      </c>
      <c r="J77" s="8">
        <v>44386</v>
      </c>
      <c r="K77" s="1" t="s">
        <v>132</v>
      </c>
      <c r="L77" s="1">
        <v>0</v>
      </c>
      <c r="M77" s="1">
        <v>2</v>
      </c>
      <c r="N77" s="1">
        <v>1</v>
      </c>
      <c r="O77" s="1">
        <v>4.08</v>
      </c>
      <c r="P77" s="1">
        <v>2.34</v>
      </c>
      <c r="Q77" s="1">
        <v>7.76</v>
      </c>
      <c r="R77" s="1">
        <v>4.84</v>
      </c>
      <c r="S77" s="1">
        <v>8.2899999999999991</v>
      </c>
      <c r="T77" s="1">
        <v>8.58</v>
      </c>
      <c r="U77" s="1">
        <v>0</v>
      </c>
      <c r="V77" s="1" t="s">
        <v>132</v>
      </c>
      <c r="W77" s="1" t="s">
        <v>132</v>
      </c>
      <c r="X77" s="1" t="s">
        <v>132</v>
      </c>
      <c r="Y77" s="1" t="s">
        <v>132</v>
      </c>
      <c r="Z77" s="1" t="s">
        <v>132</v>
      </c>
      <c r="AA77" s="1" t="s">
        <v>132</v>
      </c>
      <c r="AB77" s="1" t="s">
        <v>132</v>
      </c>
      <c r="AC77" s="1" t="s">
        <v>132</v>
      </c>
      <c r="AD77" s="1" t="s">
        <v>132</v>
      </c>
      <c r="AE77" s="1" t="s">
        <v>132</v>
      </c>
      <c r="AF77" s="1" t="s">
        <v>132</v>
      </c>
      <c r="AG77" s="1" t="s">
        <v>132</v>
      </c>
      <c r="AH77" s="1" t="s">
        <v>132</v>
      </c>
      <c r="AI77" s="1" t="s">
        <v>132</v>
      </c>
      <c r="AJ77" s="1">
        <v>15</v>
      </c>
      <c r="AK77" s="1">
        <v>4.8</v>
      </c>
      <c r="AL77" s="1">
        <v>2.0099999999999998</v>
      </c>
      <c r="AM77" s="1">
        <v>7.53</v>
      </c>
      <c r="AN77" s="1">
        <v>4.1100000000000003</v>
      </c>
      <c r="AO77" s="1">
        <v>8.74</v>
      </c>
      <c r="AP77" s="1">
        <v>8.7899999999999991</v>
      </c>
      <c r="AQ77" s="1">
        <v>1</v>
      </c>
      <c r="AR77" s="1">
        <v>3.71</v>
      </c>
      <c r="AS77" s="1">
        <v>1.96</v>
      </c>
      <c r="AT77" s="1">
        <v>5.88</v>
      </c>
      <c r="AU77" s="1">
        <v>4.2</v>
      </c>
      <c r="AV77" s="1">
        <v>7.99</v>
      </c>
      <c r="AW77" s="1">
        <v>8.16</v>
      </c>
      <c r="AX77" s="1">
        <v>1</v>
      </c>
      <c r="AY77" s="1">
        <v>3.61</v>
      </c>
      <c r="AZ77" s="1">
        <v>2.2200000000000002</v>
      </c>
      <c r="BA77" s="1">
        <v>6.36</v>
      </c>
      <c r="BB77" s="1">
        <v>4.41</v>
      </c>
      <c r="BC77" s="1">
        <v>8.61</v>
      </c>
      <c r="BD77" s="1">
        <v>8.26</v>
      </c>
      <c r="BE77" s="1">
        <v>1</v>
      </c>
      <c r="BF77" s="1" t="s">
        <v>132</v>
      </c>
      <c r="BG77" s="1" t="s">
        <v>132</v>
      </c>
      <c r="BH77" s="1" t="s">
        <v>132</v>
      </c>
      <c r="BI77" s="1" t="s">
        <v>132</v>
      </c>
      <c r="BJ77" s="1" t="s">
        <v>132</v>
      </c>
      <c r="BK77" s="1" t="s">
        <v>132</v>
      </c>
      <c r="BL77" s="1" t="s">
        <v>132</v>
      </c>
      <c r="BM77" s="1" t="s">
        <v>132</v>
      </c>
      <c r="BN77" s="1" t="s">
        <v>132</v>
      </c>
      <c r="BO77" s="1" t="s">
        <v>132</v>
      </c>
      <c r="BP77" s="1" t="s">
        <v>132</v>
      </c>
      <c r="BQ77" s="1" t="s">
        <v>132</v>
      </c>
      <c r="BR77" s="1" t="s">
        <v>132</v>
      </c>
      <c r="BS77" s="1" t="s">
        <v>132</v>
      </c>
      <c r="BT77" s="1" t="s">
        <v>132</v>
      </c>
      <c r="BU77" s="1" t="s">
        <v>132</v>
      </c>
      <c r="BV77" s="1" t="s">
        <v>132</v>
      </c>
      <c r="BW77" s="1" t="s">
        <v>132</v>
      </c>
      <c r="BX77" s="1" t="s">
        <v>132</v>
      </c>
      <c r="BY77" s="1" t="s">
        <v>132</v>
      </c>
      <c r="BZ77" s="1" t="s">
        <v>132</v>
      </c>
      <c r="CA77" s="1" t="s">
        <v>132</v>
      </c>
      <c r="CB77" s="1">
        <v>1</v>
      </c>
      <c r="CC77" s="1">
        <v>9.5472000000000001</v>
      </c>
      <c r="CF77" s="1">
        <v>9.6479999999999997</v>
      </c>
      <c r="CG77" s="1">
        <v>7.2716000000000003</v>
      </c>
      <c r="CH77" s="1">
        <v>8.0142000000000007</v>
      </c>
      <c r="CL77" s="1">
        <v>9.5472000000000001</v>
      </c>
      <c r="CM77" s="1">
        <v>8.3112666666666701</v>
      </c>
      <c r="CO77" s="1">
        <v>8.9292333333333307</v>
      </c>
      <c r="CP77" s="1">
        <v>37.558399999999999</v>
      </c>
      <c r="CS77" s="1">
        <v>30.9483</v>
      </c>
      <c r="CT77" s="1">
        <v>24.696000000000002</v>
      </c>
      <c r="CU77" s="1">
        <v>28.047599999999999</v>
      </c>
      <c r="CY77" s="1">
        <v>37.558399999999999</v>
      </c>
      <c r="CZ77" s="1">
        <v>27.897300000000001</v>
      </c>
      <c r="DB77" s="1">
        <v>32.727849999999997</v>
      </c>
      <c r="DC77" s="1">
        <v>71.128200000000007</v>
      </c>
      <c r="DF77" s="1">
        <v>76.824600000000004</v>
      </c>
      <c r="DG77" s="1">
        <v>65.198400000000007</v>
      </c>
      <c r="DH77" s="1">
        <v>71.118600000000001</v>
      </c>
      <c r="DL77" s="1">
        <v>71.128200000000007</v>
      </c>
      <c r="DM77" s="1">
        <v>71.047200000000004</v>
      </c>
      <c r="DO77" s="1">
        <v>71.087699999999998</v>
      </c>
      <c r="DP77" s="1">
        <v>9</v>
      </c>
      <c r="DQ77" s="1">
        <v>9</v>
      </c>
      <c r="DR77" s="1">
        <v>49</v>
      </c>
      <c r="DS77" s="1" t="s">
        <v>200</v>
      </c>
      <c r="DT77" s="1">
        <v>43.534939000000001</v>
      </c>
      <c r="DU77" s="1">
        <v>-79.732911999999999</v>
      </c>
      <c r="DV77" s="1" t="s">
        <v>134</v>
      </c>
      <c r="DW77" s="1">
        <v>31431.8593230486</v>
      </c>
      <c r="DX77" s="1">
        <v>31.431859323048599</v>
      </c>
      <c r="DY77" s="1" t="s">
        <v>135</v>
      </c>
      <c r="DZ77" s="1">
        <v>0.2286</v>
      </c>
      <c r="EA77" s="9">
        <f t="shared" si="14"/>
        <v>39.41126666666667</v>
      </c>
      <c r="EB77" s="10"/>
      <c r="EC77" s="11"/>
      <c r="ED77" s="9">
        <f t="shared" si="17"/>
        <v>39.140300000000003</v>
      </c>
      <c r="EE77" s="10">
        <f t="shared" si="18"/>
        <v>32.388666666666673</v>
      </c>
      <c r="EF77" s="11">
        <f t="shared" si="19"/>
        <v>35.726799999999997</v>
      </c>
      <c r="EG77" s="9"/>
      <c r="EH77" s="10"/>
      <c r="EI77" s="11"/>
      <c r="EJ77" s="12">
        <f t="shared" si="23"/>
        <v>36.666758333333334</v>
      </c>
      <c r="EK77" s="13">
        <f t="shared" si="24"/>
        <v>16.545602365321535</v>
      </c>
      <c r="EL77" s="13">
        <f t="shared" si="25"/>
        <v>273.75695763133353</v>
      </c>
      <c r="EM77" s="24">
        <f t="shared" si="26"/>
        <v>4</v>
      </c>
      <c r="EN77" s="12"/>
      <c r="EP77" s="18">
        <v>3</v>
      </c>
      <c r="EQ77" s="17">
        <v>2</v>
      </c>
      <c r="ER77" s="15">
        <v>1.1246376219933276</v>
      </c>
      <c r="ES77" s="15">
        <v>1.2648097808028069</v>
      </c>
    </row>
    <row r="78" spans="1:149" x14ac:dyDescent="0.3">
      <c r="A78" s="1" t="s">
        <v>203</v>
      </c>
      <c r="B78" s="1">
        <v>57</v>
      </c>
      <c r="C78" s="1">
        <v>7</v>
      </c>
      <c r="D78" s="1">
        <v>34</v>
      </c>
      <c r="E78" s="1">
        <v>2</v>
      </c>
      <c r="F78" s="1">
        <v>4</v>
      </c>
      <c r="G78" s="1">
        <v>5</v>
      </c>
      <c r="H78" s="1" t="s">
        <v>132</v>
      </c>
      <c r="I78" s="8">
        <v>44389</v>
      </c>
      <c r="J78" s="8">
        <v>44396</v>
      </c>
      <c r="K78" s="8">
        <v>44414</v>
      </c>
      <c r="L78" s="1">
        <v>17</v>
      </c>
      <c r="M78" s="1">
        <v>8</v>
      </c>
      <c r="N78" s="1">
        <v>17</v>
      </c>
      <c r="O78" s="1">
        <v>3.59</v>
      </c>
      <c r="P78" s="1">
        <v>2.17</v>
      </c>
      <c r="Q78" s="1">
        <v>7.95</v>
      </c>
      <c r="R78" s="1">
        <v>4.3600000000000003</v>
      </c>
      <c r="S78" s="1">
        <v>10.14</v>
      </c>
      <c r="T78" s="1">
        <v>10.07</v>
      </c>
      <c r="U78" s="1">
        <v>5</v>
      </c>
      <c r="V78" s="1">
        <v>3.9</v>
      </c>
      <c r="W78" s="1">
        <v>2.17</v>
      </c>
      <c r="X78" s="1">
        <v>8.44</v>
      </c>
      <c r="Y78" s="1">
        <v>3.71</v>
      </c>
      <c r="Z78" s="1">
        <v>9.4700000000000006</v>
      </c>
      <c r="AA78" s="1">
        <v>9.09</v>
      </c>
      <c r="AB78" s="1">
        <v>5</v>
      </c>
      <c r="AC78" s="1">
        <v>3.42</v>
      </c>
      <c r="AD78" s="1">
        <v>2.16</v>
      </c>
      <c r="AE78" s="1">
        <v>7.9</v>
      </c>
      <c r="AF78" s="1">
        <v>4.38</v>
      </c>
      <c r="AG78" s="1">
        <v>9.83</v>
      </c>
      <c r="AH78" s="1">
        <v>10.130000000000001</v>
      </c>
      <c r="AI78" s="1">
        <v>3</v>
      </c>
      <c r="AJ78" s="1">
        <v>24</v>
      </c>
      <c r="AK78" s="1">
        <v>3.94</v>
      </c>
      <c r="AL78" s="1">
        <v>2.29</v>
      </c>
      <c r="AM78" s="1">
        <v>7.77</v>
      </c>
      <c r="AN78" s="1">
        <v>4.33</v>
      </c>
      <c r="AO78" s="1">
        <v>9.67</v>
      </c>
      <c r="AP78" s="1">
        <v>9.5399999999999991</v>
      </c>
      <c r="AQ78" s="1">
        <v>4</v>
      </c>
      <c r="AR78" s="1">
        <v>3.74</v>
      </c>
      <c r="AS78" s="1">
        <v>2.2599999999999998</v>
      </c>
      <c r="AT78" s="1">
        <v>9.27</v>
      </c>
      <c r="AU78" s="1">
        <v>4.3899999999999997</v>
      </c>
      <c r="AV78" s="1">
        <v>10.15</v>
      </c>
      <c r="AW78" s="1">
        <v>10.15</v>
      </c>
      <c r="AX78" s="1">
        <v>4</v>
      </c>
      <c r="AY78" s="1">
        <v>3.93</v>
      </c>
      <c r="AZ78" s="1">
        <v>2.27</v>
      </c>
      <c r="BA78" s="1">
        <v>8.85</v>
      </c>
      <c r="BB78" s="1">
        <v>4.13</v>
      </c>
      <c r="BC78" s="1">
        <v>9.26</v>
      </c>
      <c r="BD78" s="1">
        <v>9.1300000000000008</v>
      </c>
      <c r="BE78" s="1">
        <v>1</v>
      </c>
      <c r="BF78" s="1">
        <v>26</v>
      </c>
      <c r="BG78" s="1">
        <v>3.38</v>
      </c>
      <c r="BH78" s="1">
        <v>2.29</v>
      </c>
      <c r="BI78" s="1">
        <v>7.31</v>
      </c>
      <c r="BJ78" s="1">
        <v>4.1500000000000004</v>
      </c>
      <c r="BK78" s="1">
        <v>10.17</v>
      </c>
      <c r="BL78" s="1">
        <v>9.89</v>
      </c>
      <c r="BM78" s="1">
        <v>4</v>
      </c>
      <c r="BN78" s="1">
        <v>3.49</v>
      </c>
      <c r="BO78" s="1">
        <v>2.09</v>
      </c>
      <c r="BP78" s="1">
        <v>8.0500000000000007</v>
      </c>
      <c r="BQ78" s="1">
        <v>3.99</v>
      </c>
      <c r="BR78" s="1">
        <v>9.98</v>
      </c>
      <c r="BS78" s="1">
        <v>9.39</v>
      </c>
      <c r="BT78" s="1">
        <v>2</v>
      </c>
      <c r="BU78" s="1">
        <v>3.62</v>
      </c>
      <c r="BV78" s="1">
        <v>2.4300000000000002</v>
      </c>
      <c r="BW78" s="1">
        <v>9.7899999999999991</v>
      </c>
      <c r="BX78" s="1">
        <v>4.28</v>
      </c>
      <c r="BY78" s="1">
        <v>9.83</v>
      </c>
      <c r="BZ78" s="1">
        <v>9.7799999999999994</v>
      </c>
      <c r="CA78" s="1">
        <v>5</v>
      </c>
      <c r="CB78" s="1">
        <v>1</v>
      </c>
      <c r="CC78" s="1">
        <v>7.7903000000000002</v>
      </c>
      <c r="CD78" s="1">
        <v>8.4629999999999992</v>
      </c>
      <c r="CE78" s="1">
        <v>7.3872</v>
      </c>
      <c r="CF78" s="1">
        <v>9.0226000000000006</v>
      </c>
      <c r="CG78" s="1">
        <v>8.4524000000000008</v>
      </c>
      <c r="CH78" s="1">
        <v>8.9210999999999991</v>
      </c>
      <c r="CI78" s="1">
        <v>7.7401999999999997</v>
      </c>
      <c r="CJ78" s="1">
        <v>7.2941000000000003</v>
      </c>
      <c r="CK78" s="1">
        <v>8.7965999999999998</v>
      </c>
      <c r="CL78" s="1">
        <v>7.8801666666666703</v>
      </c>
      <c r="CM78" s="1">
        <v>8.7987000000000002</v>
      </c>
      <c r="CN78" s="1">
        <v>7.94363333333333</v>
      </c>
      <c r="CO78" s="1">
        <v>8.2074999999999996</v>
      </c>
      <c r="CP78" s="1">
        <v>34.661999999999999</v>
      </c>
      <c r="CQ78" s="1">
        <v>31.3124</v>
      </c>
      <c r="CR78" s="1">
        <v>34.601999999999997</v>
      </c>
      <c r="CS78" s="1">
        <v>33.644100000000002</v>
      </c>
      <c r="CT78" s="1">
        <v>40.695300000000003</v>
      </c>
      <c r="CU78" s="1">
        <v>36.5505</v>
      </c>
      <c r="CV78" s="1">
        <v>30.336500000000001</v>
      </c>
      <c r="CW78" s="1">
        <v>32.119500000000002</v>
      </c>
      <c r="CX78" s="1">
        <v>41.901200000000003</v>
      </c>
      <c r="CY78" s="1">
        <v>33.525466666666702</v>
      </c>
      <c r="CZ78" s="1">
        <v>36.963299999999997</v>
      </c>
      <c r="DA78" s="1">
        <v>34.785733333333297</v>
      </c>
      <c r="DB78" s="1">
        <v>35.091500000000003</v>
      </c>
      <c r="DC78" s="1">
        <v>102.10980000000001</v>
      </c>
      <c r="DD78" s="1">
        <v>86.082300000000004</v>
      </c>
      <c r="DE78" s="1">
        <v>99.5779</v>
      </c>
      <c r="DF78" s="1">
        <v>92.251800000000003</v>
      </c>
      <c r="DG78" s="1">
        <v>103.02249999999999</v>
      </c>
      <c r="DH78" s="1">
        <v>84.543800000000005</v>
      </c>
      <c r="DI78" s="1">
        <v>100.5813</v>
      </c>
      <c r="DJ78" s="1">
        <v>93.712199999999996</v>
      </c>
      <c r="DK78" s="1">
        <v>96.1374</v>
      </c>
      <c r="DL78" s="1">
        <v>95.923333333333304</v>
      </c>
      <c r="DM78" s="1">
        <v>93.2727</v>
      </c>
      <c r="DN78" s="1">
        <v>96.810299999999998</v>
      </c>
      <c r="DO78" s="1">
        <v>95.335444444444406</v>
      </c>
      <c r="DP78" s="1">
        <v>25.3333333333333</v>
      </c>
      <c r="DQ78" s="1">
        <v>76</v>
      </c>
      <c r="DR78" s="1">
        <v>51</v>
      </c>
      <c r="DS78" s="1" t="s">
        <v>202</v>
      </c>
      <c r="DT78" s="1">
        <v>43.669676000000003</v>
      </c>
      <c r="DU78" s="1">
        <v>-79.422881000000004</v>
      </c>
      <c r="DV78" s="1" t="s">
        <v>134</v>
      </c>
      <c r="DW78" s="1">
        <v>3692.6086619173102</v>
      </c>
      <c r="DX78" s="1">
        <v>3.6926086619173102</v>
      </c>
      <c r="DY78" s="1" t="s">
        <v>135</v>
      </c>
      <c r="DZ78" s="1">
        <v>2.6713900000000002</v>
      </c>
      <c r="EA78" s="9">
        <f t="shared" si="14"/>
        <v>48.187366666666669</v>
      </c>
      <c r="EB78" s="10">
        <f t="shared" si="15"/>
        <v>41.952566666666662</v>
      </c>
      <c r="EC78" s="11">
        <f t="shared" si="16"/>
        <v>47.189033333333327</v>
      </c>
      <c r="ED78" s="9">
        <f t="shared" si="17"/>
        <v>44.972833333333334</v>
      </c>
      <c r="EE78" s="10">
        <f t="shared" si="18"/>
        <v>50.723399999999998</v>
      </c>
      <c r="EF78" s="11">
        <f t="shared" si="19"/>
        <v>43.338466666666669</v>
      </c>
      <c r="EG78" s="9">
        <f t="shared" si="20"/>
        <v>46.219333333333338</v>
      </c>
      <c r="EH78" s="10">
        <f t="shared" si="21"/>
        <v>44.375266666666668</v>
      </c>
      <c r="EI78" s="11">
        <f t="shared" si="22"/>
        <v>48.945066666666662</v>
      </c>
      <c r="EJ78" s="12">
        <f t="shared" si="23"/>
        <v>46.211481481481478</v>
      </c>
      <c r="EK78" s="13">
        <f t="shared" si="24"/>
        <v>14.024398586524264</v>
      </c>
      <c r="EL78" s="13">
        <f t="shared" si="25"/>
        <v>196.68375571370376</v>
      </c>
      <c r="EM78" s="24">
        <f t="shared" si="26"/>
        <v>9</v>
      </c>
      <c r="EN78" s="12"/>
      <c r="EP78" s="18">
        <v>5</v>
      </c>
      <c r="EQ78" s="17">
        <v>1</v>
      </c>
      <c r="ER78" s="15" t="e">
        <v>#DIV/0!</v>
      </c>
      <c r="ES78" s="15" t="e">
        <v>#DIV/0!</v>
      </c>
    </row>
    <row r="79" spans="1:149" x14ac:dyDescent="0.3">
      <c r="A79" s="1" t="s">
        <v>205</v>
      </c>
      <c r="B79" s="1">
        <v>61</v>
      </c>
      <c r="C79" s="1">
        <v>10</v>
      </c>
      <c r="D79" s="1">
        <v>28</v>
      </c>
      <c r="E79" s="1">
        <v>2</v>
      </c>
      <c r="F79" s="1">
        <v>4</v>
      </c>
      <c r="G79" s="1">
        <v>1</v>
      </c>
      <c r="H79" s="1" t="s">
        <v>132</v>
      </c>
      <c r="I79" s="8">
        <v>44391</v>
      </c>
      <c r="J79" s="8">
        <v>44407</v>
      </c>
      <c r="K79" s="8">
        <v>44424</v>
      </c>
      <c r="L79" s="1">
        <v>11</v>
      </c>
      <c r="M79" s="1">
        <v>20</v>
      </c>
      <c r="N79" s="1">
        <v>60</v>
      </c>
      <c r="O79" s="1">
        <v>4.75</v>
      </c>
      <c r="P79" s="1">
        <v>1.85</v>
      </c>
      <c r="Q79" s="1">
        <v>9.4</v>
      </c>
      <c r="R79" s="1">
        <v>4.0999999999999996</v>
      </c>
      <c r="S79" s="1">
        <v>8.73</v>
      </c>
      <c r="T79" s="1">
        <v>8.3000000000000007</v>
      </c>
      <c r="U79" s="1">
        <v>2</v>
      </c>
      <c r="V79" s="1">
        <v>3.55</v>
      </c>
      <c r="W79" s="1">
        <v>1.98</v>
      </c>
      <c r="X79" s="1">
        <v>9.24</v>
      </c>
      <c r="Y79" s="1">
        <v>4.04</v>
      </c>
      <c r="Z79" s="1">
        <v>8.26</v>
      </c>
      <c r="AA79" s="1">
        <v>8.5500000000000007</v>
      </c>
      <c r="AB79" s="1">
        <v>1</v>
      </c>
      <c r="AC79" s="1">
        <v>4.21</v>
      </c>
      <c r="AD79" s="1">
        <v>2.11</v>
      </c>
      <c r="AE79" s="1">
        <v>8.3800000000000008</v>
      </c>
      <c r="AF79" s="1">
        <v>3.98</v>
      </c>
      <c r="AG79" s="1">
        <v>8.09</v>
      </c>
      <c r="AH79" s="1">
        <v>8.2899999999999991</v>
      </c>
      <c r="AI79" s="1">
        <v>1</v>
      </c>
      <c r="AJ79" s="1">
        <v>42</v>
      </c>
      <c r="AK79" s="1">
        <v>5.13</v>
      </c>
      <c r="AL79" s="1">
        <v>1.97</v>
      </c>
      <c r="AM79" s="1">
        <v>8.68</v>
      </c>
      <c r="AN79" s="1">
        <v>4.16</v>
      </c>
      <c r="AO79" s="1">
        <v>8.42</v>
      </c>
      <c r="AP79" s="1">
        <v>8.33</v>
      </c>
      <c r="AQ79" s="1">
        <v>2</v>
      </c>
      <c r="AR79" s="1">
        <v>4.38</v>
      </c>
      <c r="AS79" s="1">
        <v>2.08</v>
      </c>
      <c r="AT79" s="1">
        <v>8.0299999999999994</v>
      </c>
      <c r="AU79" s="1">
        <v>4.6100000000000003</v>
      </c>
      <c r="AV79" s="1">
        <v>8.68</v>
      </c>
      <c r="AW79" s="1">
        <v>8.5500000000000007</v>
      </c>
      <c r="AX79" s="1">
        <v>1</v>
      </c>
      <c r="AY79" s="1">
        <v>4.2300000000000004</v>
      </c>
      <c r="AZ79" s="1">
        <v>2.64</v>
      </c>
      <c r="BA79" s="1">
        <v>8.66</v>
      </c>
      <c r="BB79" s="1">
        <v>4.09</v>
      </c>
      <c r="BC79" s="1">
        <v>8.42</v>
      </c>
      <c r="BD79" s="1">
        <v>8.7899999999999991</v>
      </c>
      <c r="BE79" s="1">
        <v>1</v>
      </c>
      <c r="BF79" s="1">
        <v>60</v>
      </c>
      <c r="BG79" s="1">
        <v>5.24</v>
      </c>
      <c r="BH79" s="1">
        <v>2.27</v>
      </c>
      <c r="BI79" s="1">
        <v>9.6300000000000008</v>
      </c>
      <c r="BJ79" s="1">
        <v>4.1900000000000004</v>
      </c>
      <c r="BK79" s="1">
        <v>10.24</v>
      </c>
      <c r="BL79" s="1">
        <v>10.39</v>
      </c>
      <c r="BM79" s="1">
        <v>3</v>
      </c>
      <c r="BN79" s="1">
        <v>4.75</v>
      </c>
      <c r="BO79" s="1">
        <v>2.2999999999999998</v>
      </c>
      <c r="BP79" s="1">
        <v>9.33</v>
      </c>
      <c r="BQ79" s="1">
        <v>4.3499999999999996</v>
      </c>
      <c r="BR79" s="1">
        <v>9.8800000000000008</v>
      </c>
      <c r="BS79" s="1">
        <v>9.7799999999999994</v>
      </c>
      <c r="BT79" s="1">
        <v>0</v>
      </c>
      <c r="BU79" s="1">
        <v>4.7300000000000004</v>
      </c>
      <c r="BV79" s="1">
        <v>2.15</v>
      </c>
      <c r="BW79" s="1">
        <v>9.94</v>
      </c>
      <c r="BX79" s="1">
        <v>4.33</v>
      </c>
      <c r="BY79" s="1">
        <v>9.57</v>
      </c>
      <c r="BZ79" s="1">
        <v>10</v>
      </c>
      <c r="CA79" s="1">
        <v>5</v>
      </c>
      <c r="CB79" s="1">
        <v>1</v>
      </c>
      <c r="CC79" s="1">
        <v>8.7874999999999996</v>
      </c>
      <c r="CD79" s="1">
        <v>7.0289999999999999</v>
      </c>
      <c r="CE79" s="1">
        <v>8.8831000000000007</v>
      </c>
      <c r="CF79" s="1">
        <v>10.1061</v>
      </c>
      <c r="CG79" s="1">
        <v>9.1104000000000003</v>
      </c>
      <c r="CH79" s="1">
        <v>11.167199999999999</v>
      </c>
      <c r="CI79" s="1">
        <v>11.8948</v>
      </c>
      <c r="CJ79" s="1">
        <v>10.925000000000001</v>
      </c>
      <c r="CK79" s="1">
        <v>10.169499999999999</v>
      </c>
      <c r="CL79" s="1">
        <v>8.2332000000000001</v>
      </c>
      <c r="CM79" s="1">
        <v>10.1279</v>
      </c>
      <c r="CN79" s="1">
        <v>10.9964333333333</v>
      </c>
      <c r="CO79" s="1">
        <v>9.7858444444444395</v>
      </c>
      <c r="CP79" s="1">
        <v>38.54</v>
      </c>
      <c r="CQ79" s="1">
        <v>37.329599999999999</v>
      </c>
      <c r="CR79" s="1">
        <v>33.352400000000003</v>
      </c>
      <c r="CS79" s="1">
        <v>36.108800000000002</v>
      </c>
      <c r="CT79" s="1">
        <v>37.018300000000004</v>
      </c>
      <c r="CU79" s="1">
        <v>35.419400000000003</v>
      </c>
      <c r="CV79" s="1">
        <v>40.349699999999999</v>
      </c>
      <c r="CW79" s="1">
        <v>40.585500000000003</v>
      </c>
      <c r="CX79" s="1">
        <v>43.040199999999999</v>
      </c>
      <c r="CY79" s="1">
        <v>36.407333333333298</v>
      </c>
      <c r="CZ79" s="1">
        <v>36.182166666666703</v>
      </c>
      <c r="DA79" s="1">
        <v>41.325133333333298</v>
      </c>
      <c r="DB79" s="1">
        <v>37.971544444444397</v>
      </c>
      <c r="DC79" s="1">
        <v>72.459000000000003</v>
      </c>
      <c r="DD79" s="1">
        <v>70.623000000000005</v>
      </c>
      <c r="DE79" s="1">
        <v>67.066100000000006</v>
      </c>
      <c r="DF79" s="1">
        <v>70.138599999999997</v>
      </c>
      <c r="DG79" s="1">
        <v>74.213999999999999</v>
      </c>
      <c r="DH79" s="1">
        <v>74.011799999999994</v>
      </c>
      <c r="DI79" s="1">
        <v>106.39360000000001</v>
      </c>
      <c r="DJ79" s="1">
        <v>96.626400000000004</v>
      </c>
      <c r="DK79" s="1">
        <v>95.7</v>
      </c>
      <c r="DL79" s="1">
        <v>70.0493666666667</v>
      </c>
      <c r="DM79" s="1">
        <v>72.788133333333306</v>
      </c>
      <c r="DN79" s="1">
        <v>99.573333333333295</v>
      </c>
      <c r="DO79" s="1">
        <v>80.803611111111096</v>
      </c>
      <c r="DP79" s="1">
        <v>26.6666666666667</v>
      </c>
      <c r="DQ79" s="1">
        <v>80</v>
      </c>
      <c r="DR79" s="1">
        <v>57</v>
      </c>
      <c r="DS79" s="1" t="s">
        <v>204</v>
      </c>
      <c r="DT79" s="1">
        <v>43.67024</v>
      </c>
      <c r="DU79" s="1">
        <v>-79.462135000000004</v>
      </c>
      <c r="DV79" s="1" t="s">
        <v>134</v>
      </c>
      <c r="DW79" s="1">
        <v>6722.3481645642796</v>
      </c>
      <c r="DX79" s="1">
        <v>6.7223481645642797</v>
      </c>
      <c r="DY79" s="1" t="s">
        <v>135</v>
      </c>
      <c r="DZ79" s="1">
        <v>2.7176200000000001</v>
      </c>
      <c r="EA79" s="9">
        <f t="shared" si="14"/>
        <v>39.928833333333337</v>
      </c>
      <c r="EB79" s="10">
        <f t="shared" si="15"/>
        <v>38.327199999999998</v>
      </c>
      <c r="EC79" s="11">
        <f t="shared" si="16"/>
        <v>36.433866666666667</v>
      </c>
      <c r="ED79" s="9">
        <f t="shared" si="17"/>
        <v>38.784500000000001</v>
      </c>
      <c r="EE79" s="10">
        <f t="shared" si="18"/>
        <v>40.114233333333338</v>
      </c>
      <c r="EF79" s="11">
        <f t="shared" si="19"/>
        <v>40.199466666666666</v>
      </c>
      <c r="EG79" s="9">
        <f t="shared" si="20"/>
        <v>52.87936666666667</v>
      </c>
      <c r="EH79" s="10">
        <f t="shared" si="21"/>
        <v>49.378966666666678</v>
      </c>
      <c r="EI79" s="11">
        <f t="shared" si="22"/>
        <v>49.63656666666666</v>
      </c>
      <c r="EJ79" s="12">
        <f t="shared" si="23"/>
        <v>42.853666666666669</v>
      </c>
      <c r="EK79" s="13">
        <f t="shared" si="24"/>
        <v>13.905549345323617</v>
      </c>
      <c r="EL79" s="13">
        <f t="shared" si="25"/>
        <v>193.36430259523007</v>
      </c>
      <c r="EM79" s="24">
        <f t="shared" si="26"/>
        <v>9</v>
      </c>
      <c r="EN79" s="12"/>
      <c r="EP79" s="16">
        <v>46</v>
      </c>
      <c r="EQ79" s="17">
        <v>5</v>
      </c>
      <c r="ER79" s="15">
        <v>7.4037142572597148</v>
      </c>
      <c r="ES79" s="26">
        <v>54.814984803150764</v>
      </c>
    </row>
    <row r="80" spans="1:149" x14ac:dyDescent="0.3">
      <c r="A80" s="1" t="s">
        <v>207</v>
      </c>
      <c r="B80" s="1">
        <v>64</v>
      </c>
      <c r="C80" s="1">
        <v>2</v>
      </c>
      <c r="D80" s="1">
        <v>41</v>
      </c>
      <c r="E80" s="1">
        <v>2</v>
      </c>
      <c r="F80" s="1">
        <v>1</v>
      </c>
      <c r="G80" s="1">
        <v>3</v>
      </c>
      <c r="H80" s="1" t="s">
        <v>132</v>
      </c>
      <c r="I80" s="8">
        <v>44396</v>
      </c>
      <c r="J80" s="8">
        <v>44396</v>
      </c>
      <c r="K80" s="8">
        <v>44420</v>
      </c>
      <c r="L80" s="1">
        <v>2</v>
      </c>
      <c r="M80" s="1">
        <v>1</v>
      </c>
      <c r="N80" s="1">
        <v>10</v>
      </c>
      <c r="O80" s="1">
        <v>3.85</v>
      </c>
      <c r="P80" s="1">
        <v>2.39</v>
      </c>
      <c r="Q80" s="1">
        <v>7.73</v>
      </c>
      <c r="R80" s="1">
        <v>4.95</v>
      </c>
      <c r="S80" s="1">
        <v>8.73</v>
      </c>
      <c r="T80" s="1">
        <v>8.49</v>
      </c>
      <c r="U80" s="1">
        <v>0</v>
      </c>
      <c r="V80" s="1">
        <v>3.99</v>
      </c>
      <c r="W80" s="1">
        <v>2.15</v>
      </c>
      <c r="X80" s="1">
        <v>8.66</v>
      </c>
      <c r="Y80" s="1">
        <v>4.2699999999999996</v>
      </c>
      <c r="Z80" s="1">
        <v>9.16</v>
      </c>
      <c r="AA80" s="1">
        <v>9.0299999999999994</v>
      </c>
      <c r="AB80" s="1">
        <v>0</v>
      </c>
      <c r="AC80" s="1">
        <v>4.28</v>
      </c>
      <c r="AD80" s="1">
        <v>2.57</v>
      </c>
      <c r="AE80" s="1">
        <v>7.75</v>
      </c>
      <c r="AF80" s="1">
        <v>4.8600000000000003</v>
      </c>
      <c r="AG80" s="1">
        <v>8.4700000000000006</v>
      </c>
      <c r="AH80" s="1">
        <v>8.4600000000000009</v>
      </c>
      <c r="AI80" s="1">
        <v>0</v>
      </c>
      <c r="AJ80" s="1" t="s">
        <v>132</v>
      </c>
      <c r="AK80" s="1" t="s">
        <v>132</v>
      </c>
      <c r="AL80" s="1" t="s">
        <v>132</v>
      </c>
      <c r="AM80" s="1" t="s">
        <v>132</v>
      </c>
      <c r="AN80" s="1" t="s">
        <v>132</v>
      </c>
      <c r="AO80" s="1" t="s">
        <v>132</v>
      </c>
      <c r="AP80" s="1" t="s">
        <v>132</v>
      </c>
      <c r="AQ80" s="1" t="s">
        <v>132</v>
      </c>
      <c r="AR80" s="1" t="s">
        <v>132</v>
      </c>
      <c r="AS80" s="1" t="s">
        <v>132</v>
      </c>
      <c r="AT80" s="1" t="s">
        <v>132</v>
      </c>
      <c r="AU80" s="1" t="s">
        <v>132</v>
      </c>
      <c r="AV80" s="1" t="s">
        <v>132</v>
      </c>
      <c r="AW80" s="1" t="s">
        <v>132</v>
      </c>
      <c r="AX80" s="1" t="s">
        <v>132</v>
      </c>
      <c r="AY80" s="1" t="s">
        <v>132</v>
      </c>
      <c r="AZ80" s="1" t="s">
        <v>132</v>
      </c>
      <c r="BA80" s="1" t="s">
        <v>132</v>
      </c>
      <c r="BB80" s="1" t="s">
        <v>132</v>
      </c>
      <c r="BC80" s="1" t="s">
        <v>132</v>
      </c>
      <c r="BD80" s="1" t="s">
        <v>132</v>
      </c>
      <c r="BE80" s="1" t="s">
        <v>132</v>
      </c>
      <c r="BF80" s="1" t="s">
        <v>132</v>
      </c>
      <c r="BG80" s="1" t="s">
        <v>132</v>
      </c>
      <c r="BH80" s="1" t="s">
        <v>132</v>
      </c>
      <c r="BI80" s="1" t="s">
        <v>132</v>
      </c>
      <c r="BJ80" s="1" t="s">
        <v>132</v>
      </c>
      <c r="BK80" s="1" t="s">
        <v>132</v>
      </c>
      <c r="BL80" s="1" t="s">
        <v>132</v>
      </c>
      <c r="BM80" s="1" t="s">
        <v>132</v>
      </c>
      <c r="BN80" s="1" t="s">
        <v>132</v>
      </c>
      <c r="BO80" s="1" t="s">
        <v>132</v>
      </c>
      <c r="BP80" s="1" t="s">
        <v>132</v>
      </c>
      <c r="BQ80" s="1" t="s">
        <v>132</v>
      </c>
      <c r="BR80" s="1" t="s">
        <v>132</v>
      </c>
      <c r="BS80" s="1" t="s">
        <v>132</v>
      </c>
      <c r="BT80" s="1" t="s">
        <v>132</v>
      </c>
      <c r="BU80" s="1" t="s">
        <v>132</v>
      </c>
      <c r="BV80" s="1" t="s">
        <v>132</v>
      </c>
      <c r="BW80" s="1" t="s">
        <v>132</v>
      </c>
      <c r="BX80" s="1" t="s">
        <v>132</v>
      </c>
      <c r="BY80" s="1" t="s">
        <v>132</v>
      </c>
      <c r="BZ80" s="1" t="s">
        <v>132</v>
      </c>
      <c r="CA80" s="1" t="s">
        <v>132</v>
      </c>
      <c r="CB80" s="1">
        <v>1</v>
      </c>
      <c r="CC80" s="1">
        <v>9.2014999999999993</v>
      </c>
      <c r="CD80" s="1">
        <v>8.5785</v>
      </c>
      <c r="CE80" s="1">
        <v>10.999599999999999</v>
      </c>
      <c r="CL80" s="1">
        <v>9.5931999999999995</v>
      </c>
      <c r="CO80" s="1">
        <v>9.5931999999999995</v>
      </c>
      <c r="CP80" s="1">
        <v>38.263500000000001</v>
      </c>
      <c r="CQ80" s="1">
        <v>36.978200000000001</v>
      </c>
      <c r="CR80" s="1">
        <v>37.664999999999999</v>
      </c>
      <c r="CY80" s="1">
        <v>37.635566666666698</v>
      </c>
      <c r="DB80" s="1">
        <v>37.635566666666698</v>
      </c>
      <c r="DC80" s="1">
        <v>74.117699999999999</v>
      </c>
      <c r="DD80" s="1">
        <v>82.714799999999997</v>
      </c>
      <c r="DE80" s="1">
        <v>71.656199999999998</v>
      </c>
      <c r="DL80" s="1">
        <v>76.162899999999993</v>
      </c>
      <c r="DO80" s="1">
        <v>76.162899999999993</v>
      </c>
      <c r="DP80" s="1">
        <v>22.3333333333333</v>
      </c>
      <c r="DQ80" s="1">
        <v>67</v>
      </c>
      <c r="DR80" s="1">
        <v>57</v>
      </c>
      <c r="DS80" s="1" t="s">
        <v>204</v>
      </c>
      <c r="DT80" s="1">
        <v>43.67024</v>
      </c>
      <c r="DU80" s="1">
        <v>-79.462135000000004</v>
      </c>
      <c r="DV80" s="1" t="s">
        <v>134</v>
      </c>
      <c r="DW80" s="1">
        <v>6722.3481645642796</v>
      </c>
      <c r="DX80" s="1">
        <v>6.7223481645642797</v>
      </c>
      <c r="DY80" s="1" t="s">
        <v>135</v>
      </c>
      <c r="DZ80" s="1">
        <v>2.7176200000000001</v>
      </c>
      <c r="EA80" s="9">
        <f t="shared" si="14"/>
        <v>40.527566666666665</v>
      </c>
      <c r="EB80" s="10">
        <f t="shared" si="15"/>
        <v>42.75716666666667</v>
      </c>
      <c r="EC80" s="11">
        <f t="shared" si="16"/>
        <v>40.10693333333333</v>
      </c>
      <c r="ED80" s="9"/>
      <c r="EE80" s="10"/>
      <c r="EF80" s="11"/>
      <c r="EG80" s="9"/>
      <c r="EH80" s="10"/>
      <c r="EI80" s="11"/>
      <c r="EJ80" s="12">
        <f t="shared" si="23"/>
        <v>41.130555555555553</v>
      </c>
      <c r="EK80" s="13">
        <f t="shared" si="24"/>
        <v>19.241642993407027</v>
      </c>
      <c r="EL80" s="13">
        <f t="shared" si="25"/>
        <v>370.24082508572974</v>
      </c>
      <c r="EM80" s="24">
        <f t="shared" si="26"/>
        <v>3</v>
      </c>
      <c r="EN80" s="12"/>
      <c r="EP80" s="18">
        <v>1</v>
      </c>
      <c r="EQ80" s="17">
        <v>1</v>
      </c>
      <c r="ER80" s="15" t="e">
        <v>#DIV/0!</v>
      </c>
      <c r="ES80" s="15" t="e">
        <v>#DIV/0!</v>
      </c>
    </row>
    <row r="81" spans="1:149" x14ac:dyDescent="0.3">
      <c r="A81" s="1" t="s">
        <v>207</v>
      </c>
      <c r="B81" s="1">
        <v>64</v>
      </c>
      <c r="C81" s="1">
        <v>7</v>
      </c>
      <c r="D81" s="1">
        <v>38</v>
      </c>
      <c r="E81" s="1">
        <v>2</v>
      </c>
      <c r="F81" s="1">
        <v>3</v>
      </c>
      <c r="G81" s="1">
        <v>4</v>
      </c>
      <c r="H81" s="1" t="s">
        <v>132</v>
      </c>
      <c r="I81" s="8">
        <v>44393</v>
      </c>
      <c r="J81" s="8">
        <v>44393</v>
      </c>
      <c r="K81" s="1">
        <v>0</v>
      </c>
      <c r="L81" s="1">
        <v>0</v>
      </c>
      <c r="M81" s="1">
        <v>2</v>
      </c>
      <c r="N81" s="1">
        <v>8</v>
      </c>
      <c r="O81" s="1">
        <v>5.18</v>
      </c>
      <c r="P81" s="1">
        <v>2.4300000000000002</v>
      </c>
      <c r="Q81" s="1">
        <v>8.36</v>
      </c>
      <c r="R81" s="1">
        <v>3.94</v>
      </c>
      <c r="S81" s="1">
        <v>8.14</v>
      </c>
      <c r="T81" s="1">
        <v>8.23</v>
      </c>
      <c r="U81" s="1">
        <v>1</v>
      </c>
      <c r="V81" s="1">
        <v>4.38</v>
      </c>
      <c r="W81" s="1">
        <v>2.2000000000000002</v>
      </c>
      <c r="X81" s="1">
        <v>6.95</v>
      </c>
      <c r="Y81" s="1">
        <v>3.74</v>
      </c>
      <c r="Z81" s="1">
        <v>7.5</v>
      </c>
      <c r="AA81" s="1">
        <v>7.83</v>
      </c>
      <c r="AB81" s="1">
        <v>1</v>
      </c>
      <c r="AC81" s="1">
        <v>4.54</v>
      </c>
      <c r="AD81" s="1">
        <v>2.48</v>
      </c>
      <c r="AE81" s="1">
        <v>6.94</v>
      </c>
      <c r="AF81" s="1">
        <v>3.75</v>
      </c>
      <c r="AG81" s="1">
        <v>7.31</v>
      </c>
      <c r="AH81" s="1">
        <v>7.17</v>
      </c>
      <c r="AI81" s="1">
        <v>2</v>
      </c>
      <c r="AJ81" s="1">
        <v>17</v>
      </c>
      <c r="AK81" s="1">
        <v>4.6900000000000004</v>
      </c>
      <c r="AL81" s="1">
        <v>2.61</v>
      </c>
      <c r="AM81" s="1">
        <v>8.8000000000000007</v>
      </c>
      <c r="AN81" s="1">
        <v>4.3499999999999996</v>
      </c>
      <c r="AO81" s="1">
        <v>9.9499999999999993</v>
      </c>
      <c r="AP81" s="1">
        <v>10.06</v>
      </c>
      <c r="AQ81" s="1">
        <v>3</v>
      </c>
      <c r="AR81" s="1">
        <v>3.83</v>
      </c>
      <c r="AS81" s="1">
        <v>2.2200000000000002</v>
      </c>
      <c r="AT81" s="1">
        <v>7.73</v>
      </c>
      <c r="AU81" s="1">
        <v>3.81</v>
      </c>
      <c r="AV81" s="1">
        <v>8.9499999999999993</v>
      </c>
      <c r="AW81" s="1">
        <v>9.4600000000000009</v>
      </c>
      <c r="AX81" s="1">
        <v>1</v>
      </c>
      <c r="AY81" s="1">
        <v>4.4800000000000004</v>
      </c>
      <c r="AZ81" s="1">
        <v>2.44</v>
      </c>
      <c r="BA81" s="1">
        <v>8.26</v>
      </c>
      <c r="BB81" s="1">
        <v>4.0199999999999996</v>
      </c>
      <c r="BC81" s="1">
        <v>8.81</v>
      </c>
      <c r="BD81" s="1">
        <v>9.1999999999999993</v>
      </c>
      <c r="BE81" s="1">
        <v>0</v>
      </c>
      <c r="BF81" s="1" t="s">
        <v>132</v>
      </c>
      <c r="BG81" s="1" t="s">
        <v>132</v>
      </c>
      <c r="BH81" s="1" t="s">
        <v>132</v>
      </c>
      <c r="BI81" s="1" t="s">
        <v>132</v>
      </c>
      <c r="BJ81" s="1" t="s">
        <v>132</v>
      </c>
      <c r="BK81" s="1" t="s">
        <v>132</v>
      </c>
      <c r="BL81" s="1" t="s">
        <v>132</v>
      </c>
      <c r="BM81" s="1" t="s">
        <v>132</v>
      </c>
      <c r="BN81" s="1" t="s">
        <v>132</v>
      </c>
      <c r="BO81" s="1" t="s">
        <v>132</v>
      </c>
      <c r="BP81" s="1" t="s">
        <v>132</v>
      </c>
      <c r="BQ81" s="1" t="s">
        <v>132</v>
      </c>
      <c r="BR81" s="1" t="s">
        <v>132</v>
      </c>
      <c r="BS81" s="1" t="s">
        <v>132</v>
      </c>
      <c r="BT81" s="1" t="s">
        <v>132</v>
      </c>
      <c r="BU81" s="1" t="s">
        <v>132</v>
      </c>
      <c r="BV81" s="1" t="s">
        <v>132</v>
      </c>
      <c r="BW81" s="1" t="s">
        <v>132</v>
      </c>
      <c r="BX81" s="1" t="s">
        <v>132</v>
      </c>
      <c r="BY81" s="1" t="s">
        <v>132</v>
      </c>
      <c r="BZ81" s="1" t="s">
        <v>132</v>
      </c>
      <c r="CA81" s="1" t="s">
        <v>132</v>
      </c>
      <c r="CB81" s="1">
        <v>1</v>
      </c>
      <c r="CC81" s="1">
        <v>12.587400000000001</v>
      </c>
      <c r="CD81" s="1">
        <v>9.6359999999999992</v>
      </c>
      <c r="CE81" s="1">
        <v>11.2592</v>
      </c>
      <c r="CF81" s="1">
        <v>12.2409</v>
      </c>
      <c r="CG81" s="1">
        <v>8.5025999999999993</v>
      </c>
      <c r="CH81" s="1">
        <v>10.9312</v>
      </c>
      <c r="CL81" s="1">
        <v>11.160866666666699</v>
      </c>
      <c r="CM81" s="1">
        <v>10.5582333333333</v>
      </c>
      <c r="CO81" s="1">
        <v>10.85955</v>
      </c>
      <c r="CP81" s="1">
        <v>32.938400000000001</v>
      </c>
      <c r="CQ81" s="1">
        <v>25.992999999999999</v>
      </c>
      <c r="CR81" s="1">
        <v>26.024999999999999</v>
      </c>
      <c r="CS81" s="1">
        <v>38.28</v>
      </c>
      <c r="CT81" s="1">
        <v>29.4513</v>
      </c>
      <c r="CU81" s="1">
        <v>33.205199999999998</v>
      </c>
      <c r="CY81" s="1">
        <v>28.3188</v>
      </c>
      <c r="CZ81" s="1">
        <v>33.645499999999998</v>
      </c>
      <c r="DB81" s="1">
        <v>30.982150000000001</v>
      </c>
      <c r="DC81" s="1">
        <v>66.992199999999997</v>
      </c>
      <c r="DD81" s="1">
        <v>58.725000000000001</v>
      </c>
      <c r="DE81" s="1">
        <v>52.412700000000001</v>
      </c>
      <c r="DF81" s="1">
        <v>100.09699999999999</v>
      </c>
      <c r="DG81" s="1">
        <v>84.667000000000002</v>
      </c>
      <c r="DH81" s="1">
        <v>81.052000000000007</v>
      </c>
      <c r="DL81" s="1">
        <v>59.376633333333302</v>
      </c>
      <c r="DM81" s="1">
        <v>88.605333333333306</v>
      </c>
      <c r="DO81" s="1">
        <v>73.990983333333304</v>
      </c>
      <c r="DP81" s="1">
        <v>8</v>
      </c>
      <c r="DQ81" s="1">
        <v>16</v>
      </c>
      <c r="DR81" s="1">
        <v>57</v>
      </c>
      <c r="DS81" s="1" t="s">
        <v>204</v>
      </c>
      <c r="DT81" s="1">
        <v>43.67024</v>
      </c>
      <c r="DU81" s="1">
        <v>-79.462135000000004</v>
      </c>
      <c r="DV81" s="1" t="s">
        <v>134</v>
      </c>
      <c r="DW81" s="1">
        <v>6722.3481645642796</v>
      </c>
      <c r="DX81" s="1">
        <v>6.7223481645642797</v>
      </c>
      <c r="DY81" s="1" t="s">
        <v>135</v>
      </c>
      <c r="DZ81" s="1">
        <v>2.7176200000000001</v>
      </c>
      <c r="EA81" s="9">
        <f t="shared" si="14"/>
        <v>37.506</v>
      </c>
      <c r="EB81" s="10">
        <f t="shared" si="15"/>
        <v>31.451333333333334</v>
      </c>
      <c r="EC81" s="11">
        <f t="shared" si="16"/>
        <v>29.898966666666666</v>
      </c>
      <c r="ED81" s="9">
        <f t="shared" si="17"/>
        <v>50.205966666666662</v>
      </c>
      <c r="EE81" s="10">
        <f t="shared" si="18"/>
        <v>40.873633333333338</v>
      </c>
      <c r="EF81" s="11">
        <f t="shared" si="19"/>
        <v>41.729466666666667</v>
      </c>
      <c r="EG81" s="9"/>
      <c r="EH81" s="10"/>
      <c r="EI81" s="11"/>
      <c r="EJ81" s="12">
        <f t="shared" si="23"/>
        <v>38.610894444444448</v>
      </c>
      <c r="EK81" s="13">
        <f t="shared" si="24"/>
        <v>15.176458672596182</v>
      </c>
      <c r="EL81" s="13">
        <f t="shared" si="25"/>
        <v>230.32489784101986</v>
      </c>
      <c r="EM81" s="24">
        <f t="shared" si="26"/>
        <v>6</v>
      </c>
      <c r="EN81" s="12"/>
      <c r="EP81" s="18">
        <v>2</v>
      </c>
      <c r="EQ81" s="17">
        <v>1</v>
      </c>
      <c r="ER81" s="15" t="e">
        <v>#DIV/0!</v>
      </c>
      <c r="ES81" s="15" t="e">
        <v>#DIV/0!</v>
      </c>
    </row>
    <row r="82" spans="1:149" x14ac:dyDescent="0.3">
      <c r="A82" s="1" t="s">
        <v>207</v>
      </c>
      <c r="B82" s="1">
        <v>64</v>
      </c>
      <c r="C82" s="1">
        <v>9</v>
      </c>
      <c r="D82" s="1">
        <v>25</v>
      </c>
      <c r="E82" s="1">
        <v>2</v>
      </c>
      <c r="F82" s="1">
        <v>5</v>
      </c>
      <c r="G82" s="1">
        <v>3</v>
      </c>
      <c r="H82" s="1" t="s">
        <v>132</v>
      </c>
      <c r="I82" s="8">
        <v>44411</v>
      </c>
      <c r="J82" s="8">
        <v>44411</v>
      </c>
      <c r="K82" s="8">
        <v>44430</v>
      </c>
      <c r="L82" s="1">
        <v>2</v>
      </c>
      <c r="M82" s="1">
        <v>1</v>
      </c>
      <c r="N82" s="1">
        <v>29</v>
      </c>
      <c r="O82" s="1">
        <v>4.51</v>
      </c>
      <c r="P82" s="1">
        <v>1.98</v>
      </c>
      <c r="Q82" s="1">
        <v>7.09</v>
      </c>
      <c r="R82" s="1">
        <v>3.78</v>
      </c>
      <c r="S82" s="1">
        <v>8.94</v>
      </c>
      <c r="T82" s="1">
        <v>8.99</v>
      </c>
      <c r="U82" s="1">
        <v>4</v>
      </c>
      <c r="V82" s="1">
        <v>4.42</v>
      </c>
      <c r="W82" s="1">
        <v>2.2200000000000002</v>
      </c>
      <c r="X82" s="1">
        <v>7.75</v>
      </c>
      <c r="Y82" s="1">
        <v>3.64</v>
      </c>
      <c r="Z82" s="1">
        <v>8.32</v>
      </c>
      <c r="AA82" s="1">
        <v>8.94</v>
      </c>
      <c r="AB82" s="1">
        <v>3</v>
      </c>
      <c r="AC82" s="1">
        <v>4.59</v>
      </c>
      <c r="AD82" s="1">
        <v>1.98</v>
      </c>
      <c r="AE82" s="1">
        <v>7.87</v>
      </c>
      <c r="AF82" s="1">
        <v>3.68</v>
      </c>
      <c r="AG82" s="1">
        <v>8.5</v>
      </c>
      <c r="AH82" s="1">
        <v>8.65</v>
      </c>
      <c r="AI82" s="1">
        <v>4</v>
      </c>
      <c r="AJ82" s="1" t="s">
        <v>132</v>
      </c>
      <c r="AK82" s="1" t="s">
        <v>132</v>
      </c>
      <c r="AL82" s="1" t="s">
        <v>132</v>
      </c>
      <c r="AM82" s="1" t="s">
        <v>132</v>
      </c>
      <c r="AN82" s="1" t="s">
        <v>132</v>
      </c>
      <c r="AO82" s="1" t="s">
        <v>132</v>
      </c>
      <c r="AP82" s="1" t="s">
        <v>132</v>
      </c>
      <c r="AQ82" s="1" t="s">
        <v>132</v>
      </c>
      <c r="AR82" s="1" t="s">
        <v>132</v>
      </c>
      <c r="AS82" s="1" t="s">
        <v>132</v>
      </c>
      <c r="AT82" s="1" t="s">
        <v>132</v>
      </c>
      <c r="AU82" s="1" t="s">
        <v>132</v>
      </c>
      <c r="AV82" s="1" t="s">
        <v>132</v>
      </c>
      <c r="AW82" s="1" t="s">
        <v>132</v>
      </c>
      <c r="AX82" s="1" t="s">
        <v>132</v>
      </c>
      <c r="AY82" s="1" t="s">
        <v>132</v>
      </c>
      <c r="AZ82" s="1" t="s">
        <v>132</v>
      </c>
      <c r="BA82" s="1" t="s">
        <v>132</v>
      </c>
      <c r="BB82" s="1" t="s">
        <v>132</v>
      </c>
      <c r="BC82" s="1" t="s">
        <v>132</v>
      </c>
      <c r="BD82" s="1" t="s">
        <v>132</v>
      </c>
      <c r="BE82" s="1" t="s">
        <v>132</v>
      </c>
      <c r="BF82" s="1" t="s">
        <v>132</v>
      </c>
      <c r="BG82" s="1" t="s">
        <v>132</v>
      </c>
      <c r="BH82" s="1" t="s">
        <v>132</v>
      </c>
      <c r="BI82" s="1" t="s">
        <v>132</v>
      </c>
      <c r="BJ82" s="1" t="s">
        <v>132</v>
      </c>
      <c r="BK82" s="1" t="s">
        <v>132</v>
      </c>
      <c r="BL82" s="1" t="s">
        <v>132</v>
      </c>
      <c r="BM82" s="1" t="s">
        <v>132</v>
      </c>
      <c r="BN82" s="1" t="s">
        <v>132</v>
      </c>
      <c r="BO82" s="1" t="s">
        <v>132</v>
      </c>
      <c r="BP82" s="1" t="s">
        <v>132</v>
      </c>
      <c r="BQ82" s="1" t="s">
        <v>132</v>
      </c>
      <c r="BR82" s="1" t="s">
        <v>132</v>
      </c>
      <c r="BS82" s="1" t="s">
        <v>132</v>
      </c>
      <c r="BT82" s="1" t="s">
        <v>132</v>
      </c>
      <c r="BU82" s="1" t="s">
        <v>132</v>
      </c>
      <c r="BV82" s="1" t="s">
        <v>132</v>
      </c>
      <c r="BW82" s="1" t="s">
        <v>132</v>
      </c>
      <c r="BX82" s="1" t="s">
        <v>132</v>
      </c>
      <c r="BY82" s="1" t="s">
        <v>132</v>
      </c>
      <c r="BZ82" s="1" t="s">
        <v>132</v>
      </c>
      <c r="CA82" s="1" t="s">
        <v>132</v>
      </c>
      <c r="CB82" s="1">
        <v>1</v>
      </c>
      <c r="CC82" s="1">
        <v>8.9298000000000002</v>
      </c>
      <c r="CD82" s="1">
        <v>9.8124000000000002</v>
      </c>
      <c r="CE82" s="1">
        <v>9.0882000000000005</v>
      </c>
      <c r="CL82" s="1">
        <v>9.2767999999999997</v>
      </c>
      <c r="CO82" s="1">
        <v>9.2767999999999997</v>
      </c>
      <c r="CP82" s="1">
        <v>26.8002</v>
      </c>
      <c r="CQ82" s="1">
        <v>28.21</v>
      </c>
      <c r="CR82" s="1">
        <v>28.961600000000001</v>
      </c>
      <c r="CY82" s="1">
        <v>27.990600000000001</v>
      </c>
      <c r="DB82" s="1">
        <v>27.990600000000001</v>
      </c>
      <c r="DC82" s="1">
        <v>80.370599999999996</v>
      </c>
      <c r="DD82" s="1">
        <v>74.380799999999994</v>
      </c>
      <c r="DE82" s="1">
        <v>73.525000000000006</v>
      </c>
      <c r="DL82" s="1">
        <v>76.092133333333294</v>
      </c>
      <c r="DO82" s="1">
        <v>76.092133333333294</v>
      </c>
      <c r="DP82" s="1">
        <v>54</v>
      </c>
      <c r="DQ82" s="1">
        <v>162</v>
      </c>
      <c r="DR82" s="1">
        <v>61</v>
      </c>
      <c r="DS82" s="1" t="s">
        <v>206</v>
      </c>
      <c r="DT82" s="1">
        <v>43.654606999999999</v>
      </c>
      <c r="DU82" s="1">
        <v>-79.607518999999996</v>
      </c>
      <c r="DV82" s="1" t="s">
        <v>162</v>
      </c>
      <c r="DW82" s="1">
        <v>18252.590496949899</v>
      </c>
      <c r="DX82" s="1">
        <v>18.2525904969498</v>
      </c>
      <c r="DY82" s="1" t="s">
        <v>135</v>
      </c>
      <c r="DZ82" s="1">
        <v>0.64441099999999996</v>
      </c>
      <c r="EA82" s="9">
        <f t="shared" si="14"/>
        <v>38.700200000000002</v>
      </c>
      <c r="EB82" s="10">
        <f t="shared" si="15"/>
        <v>37.467733333333335</v>
      </c>
      <c r="EC82" s="11">
        <f t="shared" si="16"/>
        <v>37.191600000000001</v>
      </c>
      <c r="ED82" s="9"/>
      <c r="EE82" s="10"/>
      <c r="EF82" s="11"/>
      <c r="EG82" s="9"/>
      <c r="EH82" s="10"/>
      <c r="EI82" s="11"/>
      <c r="EJ82" s="12">
        <f t="shared" si="23"/>
        <v>37.78651111111111</v>
      </c>
      <c r="EK82" s="13">
        <f t="shared" si="24"/>
        <v>18.582626889878068</v>
      </c>
      <c r="EL82" s="13">
        <f t="shared" si="25"/>
        <v>345.31402212841948</v>
      </c>
      <c r="EM82" s="24">
        <f t="shared" si="26"/>
        <v>3</v>
      </c>
      <c r="EN82" s="12"/>
      <c r="EP82" s="18">
        <v>3</v>
      </c>
      <c r="EQ82" s="17">
        <v>1</v>
      </c>
      <c r="ER82" s="15" t="e">
        <v>#DIV/0!</v>
      </c>
      <c r="ES82" s="15" t="e">
        <v>#DIV/0!</v>
      </c>
    </row>
    <row r="83" spans="1:149" x14ac:dyDescent="0.3">
      <c r="A83" s="1" t="s">
        <v>209</v>
      </c>
      <c r="B83" s="1">
        <v>68</v>
      </c>
      <c r="C83" s="1">
        <v>7</v>
      </c>
      <c r="D83" s="1">
        <v>16</v>
      </c>
      <c r="E83" s="1">
        <v>1</v>
      </c>
      <c r="F83" s="1">
        <v>1</v>
      </c>
      <c r="G83" s="1">
        <v>5</v>
      </c>
      <c r="H83" s="1" t="s">
        <v>132</v>
      </c>
      <c r="I83" s="8">
        <v>44383</v>
      </c>
      <c r="J83" s="8">
        <v>44391</v>
      </c>
      <c r="K83" s="1" t="s">
        <v>132</v>
      </c>
      <c r="L83" s="1">
        <v>0</v>
      </c>
      <c r="M83" s="1">
        <v>3</v>
      </c>
      <c r="N83" s="1">
        <v>1</v>
      </c>
      <c r="O83" s="1">
        <v>4.71</v>
      </c>
      <c r="P83" s="1">
        <v>2.13</v>
      </c>
      <c r="Q83" s="1">
        <v>7.69</v>
      </c>
      <c r="R83" s="1">
        <v>3.87</v>
      </c>
      <c r="S83" s="1">
        <v>7.07</v>
      </c>
      <c r="T83" s="1">
        <v>7.36</v>
      </c>
      <c r="U83" s="1">
        <v>1</v>
      </c>
      <c r="V83" s="1" t="s">
        <v>132</v>
      </c>
      <c r="W83" s="1" t="s">
        <v>132</v>
      </c>
      <c r="X83" s="1" t="s">
        <v>132</v>
      </c>
      <c r="Y83" s="1" t="s">
        <v>132</v>
      </c>
      <c r="Z83" s="1" t="s">
        <v>132</v>
      </c>
      <c r="AA83" s="1" t="s">
        <v>132</v>
      </c>
      <c r="AB83" s="1" t="s">
        <v>132</v>
      </c>
      <c r="AC83" s="1" t="s">
        <v>132</v>
      </c>
      <c r="AD83" s="1" t="s">
        <v>132</v>
      </c>
      <c r="AE83" s="1" t="s">
        <v>132</v>
      </c>
      <c r="AF83" s="1" t="s">
        <v>132</v>
      </c>
      <c r="AG83" s="1" t="s">
        <v>132</v>
      </c>
      <c r="AH83" s="1" t="s">
        <v>132</v>
      </c>
      <c r="AI83" s="1" t="s">
        <v>132</v>
      </c>
      <c r="AJ83" s="1">
        <v>2</v>
      </c>
      <c r="AK83" s="1">
        <v>5.69</v>
      </c>
      <c r="AL83" s="1">
        <v>2.15</v>
      </c>
      <c r="AM83" s="1">
        <v>8.5399999999999991</v>
      </c>
      <c r="AN83" s="1">
        <v>3.74</v>
      </c>
      <c r="AO83" s="1">
        <v>7.02</v>
      </c>
      <c r="AP83" s="1">
        <v>7.51</v>
      </c>
      <c r="AQ83" s="1">
        <v>1</v>
      </c>
      <c r="AR83" s="1">
        <v>5.35</v>
      </c>
      <c r="AS83" s="1">
        <v>2.2999999999999998</v>
      </c>
      <c r="AT83" s="1">
        <v>8.8699999999999992</v>
      </c>
      <c r="AU83" s="1">
        <v>4.47</v>
      </c>
      <c r="AV83" s="1">
        <v>6.56</v>
      </c>
      <c r="AW83" s="1">
        <v>6.8</v>
      </c>
      <c r="AX83" s="1">
        <v>0</v>
      </c>
      <c r="AY83" s="1" t="s">
        <v>132</v>
      </c>
      <c r="AZ83" s="1" t="s">
        <v>132</v>
      </c>
      <c r="BA83" s="1" t="s">
        <v>132</v>
      </c>
      <c r="BB83" s="1" t="s">
        <v>132</v>
      </c>
      <c r="BC83" s="1" t="s">
        <v>132</v>
      </c>
      <c r="BD83" s="1" t="s">
        <v>132</v>
      </c>
      <c r="BE83" s="1" t="s">
        <v>132</v>
      </c>
      <c r="BF83" s="1">
        <v>1</v>
      </c>
      <c r="BG83" s="1">
        <v>5.24</v>
      </c>
      <c r="BH83" s="1">
        <v>2.27</v>
      </c>
      <c r="BI83" s="1">
        <v>9.57</v>
      </c>
      <c r="BJ83" s="1">
        <v>4.3499999999999996</v>
      </c>
      <c r="BK83" s="1">
        <v>7.14</v>
      </c>
      <c r="BL83" s="1">
        <v>7.17</v>
      </c>
      <c r="BM83" s="1">
        <v>0</v>
      </c>
      <c r="BN83" s="1" t="s">
        <v>132</v>
      </c>
      <c r="BO83" s="1" t="s">
        <v>132</v>
      </c>
      <c r="BP83" s="1" t="s">
        <v>132</v>
      </c>
      <c r="BQ83" s="1" t="s">
        <v>132</v>
      </c>
      <c r="BR83" s="1" t="s">
        <v>132</v>
      </c>
      <c r="BS83" s="1" t="s">
        <v>132</v>
      </c>
      <c r="BT83" s="1" t="s">
        <v>132</v>
      </c>
      <c r="BU83" s="1" t="s">
        <v>132</v>
      </c>
      <c r="BV83" s="1" t="s">
        <v>132</v>
      </c>
      <c r="BW83" s="1" t="s">
        <v>132</v>
      </c>
      <c r="BX83" s="1" t="s">
        <v>132</v>
      </c>
      <c r="BY83" s="1" t="s">
        <v>132</v>
      </c>
      <c r="BZ83" s="1" t="s">
        <v>132</v>
      </c>
      <c r="CA83" s="1" t="s">
        <v>132</v>
      </c>
      <c r="CB83" s="1">
        <v>1</v>
      </c>
      <c r="CC83" s="1">
        <v>10.032299999999999</v>
      </c>
      <c r="CF83" s="1">
        <v>12.233499999999999</v>
      </c>
      <c r="CG83" s="1">
        <v>12.305</v>
      </c>
      <c r="CI83" s="1">
        <v>11.8948</v>
      </c>
      <c r="CL83" s="1">
        <v>10.032299999999999</v>
      </c>
      <c r="CM83" s="1">
        <v>12.26925</v>
      </c>
      <c r="CN83" s="1">
        <v>11.8948</v>
      </c>
      <c r="CO83" s="1">
        <v>11.3987833333333</v>
      </c>
      <c r="CP83" s="1">
        <v>29.760300000000001</v>
      </c>
      <c r="CS83" s="1">
        <v>31.939599999999999</v>
      </c>
      <c r="CT83" s="1">
        <v>39.648899999999998</v>
      </c>
      <c r="CV83" s="1">
        <v>41.6295</v>
      </c>
      <c r="CY83" s="1">
        <v>29.760300000000001</v>
      </c>
      <c r="CZ83" s="1">
        <v>35.794249999999998</v>
      </c>
      <c r="DA83" s="1">
        <v>41.6295</v>
      </c>
      <c r="DB83" s="1">
        <v>35.728016666666697</v>
      </c>
      <c r="DC83" s="1">
        <v>52.035200000000003</v>
      </c>
      <c r="DF83" s="1">
        <v>52.720199999999998</v>
      </c>
      <c r="DG83" s="1">
        <v>44.607999999999997</v>
      </c>
      <c r="DI83" s="1">
        <v>51.193800000000003</v>
      </c>
      <c r="DL83" s="1">
        <v>52.035200000000003</v>
      </c>
      <c r="DM83" s="1">
        <v>48.664099999999998</v>
      </c>
      <c r="DN83" s="1">
        <v>51.193800000000003</v>
      </c>
      <c r="DO83" s="1">
        <v>50.631033333333299</v>
      </c>
      <c r="DP83" s="1">
        <v>12.5</v>
      </c>
      <c r="DQ83" s="1">
        <v>25</v>
      </c>
      <c r="DR83" s="1">
        <v>64</v>
      </c>
      <c r="DS83" s="1" t="s">
        <v>208</v>
      </c>
      <c r="DT83" s="1">
        <v>43.628807000000002</v>
      </c>
      <c r="DU83" s="1">
        <v>-79.652009000000007</v>
      </c>
      <c r="DV83" s="1" t="s">
        <v>162</v>
      </c>
      <c r="DW83" s="1">
        <v>22053.318669202599</v>
      </c>
      <c r="DX83" s="1">
        <v>22.0533186692026</v>
      </c>
      <c r="DY83" s="1" t="s">
        <v>135</v>
      </c>
      <c r="DZ83" s="1">
        <v>1.05287</v>
      </c>
      <c r="EA83" s="9">
        <f t="shared" si="14"/>
        <v>30.609266666666667</v>
      </c>
      <c r="EB83" s="10"/>
      <c r="EC83" s="11"/>
      <c r="ED83" s="9">
        <f t="shared" si="17"/>
        <v>32.297766666666668</v>
      </c>
      <c r="EE83" s="10">
        <f t="shared" si="18"/>
        <v>32.1873</v>
      </c>
      <c r="EF83" s="11"/>
      <c r="EG83" s="9">
        <f t="shared" si="20"/>
        <v>34.906033333333333</v>
      </c>
      <c r="EH83" s="10"/>
      <c r="EI83" s="11"/>
      <c r="EJ83" s="12">
        <f t="shared" si="23"/>
        <v>32.50009166666667</v>
      </c>
      <c r="EK83" s="13">
        <f t="shared" si="24"/>
        <v>14.147833305477956</v>
      </c>
      <c r="EL83" s="13">
        <f t="shared" si="25"/>
        <v>200.1611872395913</v>
      </c>
      <c r="EM83" s="24">
        <f t="shared" si="26"/>
        <v>4</v>
      </c>
      <c r="EN83" s="12"/>
      <c r="EP83" s="18">
        <v>4</v>
      </c>
      <c r="EQ83" s="17">
        <v>1</v>
      </c>
      <c r="ER83" s="15" t="e">
        <v>#DIV/0!</v>
      </c>
      <c r="ES83" s="15" t="e">
        <v>#DIV/0!</v>
      </c>
    </row>
    <row r="84" spans="1:149" x14ac:dyDescent="0.3">
      <c r="A84" s="1" t="s">
        <v>209</v>
      </c>
      <c r="B84" s="1">
        <v>68</v>
      </c>
      <c r="C84" s="1">
        <v>11</v>
      </c>
      <c r="D84" s="1">
        <v>36</v>
      </c>
      <c r="E84" s="1">
        <v>4</v>
      </c>
      <c r="F84" s="1">
        <v>5</v>
      </c>
      <c r="G84" s="1">
        <v>4</v>
      </c>
      <c r="H84" s="1" t="s">
        <v>132</v>
      </c>
      <c r="I84" s="8">
        <v>44393</v>
      </c>
      <c r="J84" s="8">
        <v>44393</v>
      </c>
      <c r="K84" s="8">
        <v>44417</v>
      </c>
      <c r="L84" s="1">
        <v>2</v>
      </c>
      <c r="M84" s="1">
        <v>1</v>
      </c>
      <c r="N84" s="1">
        <v>29</v>
      </c>
      <c r="O84" s="1">
        <v>4.53</v>
      </c>
      <c r="P84" s="1">
        <v>2.1800000000000002</v>
      </c>
      <c r="Q84" s="1">
        <v>7.88</v>
      </c>
      <c r="R84" s="1">
        <v>3.81</v>
      </c>
      <c r="S84" s="1">
        <v>7.75</v>
      </c>
      <c r="T84" s="1">
        <v>8.0500000000000007</v>
      </c>
      <c r="U84" s="1">
        <v>3</v>
      </c>
      <c r="V84" s="1">
        <v>4.37</v>
      </c>
      <c r="W84" s="1">
        <v>2.36</v>
      </c>
      <c r="X84" s="1">
        <v>6.92</v>
      </c>
      <c r="Y84" s="1">
        <v>3.46</v>
      </c>
      <c r="Z84" s="1">
        <v>7.87</v>
      </c>
      <c r="AA84" s="1">
        <v>7.66</v>
      </c>
      <c r="AB84" s="1">
        <v>2</v>
      </c>
      <c r="AC84" s="1">
        <v>4.67</v>
      </c>
      <c r="AD84" s="1">
        <v>2.17</v>
      </c>
      <c r="AE84" s="1">
        <v>6.26</v>
      </c>
      <c r="AF84" s="1">
        <v>3.7</v>
      </c>
      <c r="AG84" s="1">
        <v>8.1300000000000008</v>
      </c>
      <c r="AH84" s="1">
        <v>7.49</v>
      </c>
      <c r="AI84" s="1">
        <v>2</v>
      </c>
      <c r="AJ84" s="1" t="s">
        <v>132</v>
      </c>
      <c r="AK84" s="1" t="s">
        <v>132</v>
      </c>
      <c r="AL84" s="1" t="s">
        <v>132</v>
      </c>
      <c r="AM84" s="1" t="s">
        <v>132</v>
      </c>
      <c r="AN84" s="1" t="s">
        <v>132</v>
      </c>
      <c r="AO84" s="1" t="s">
        <v>132</v>
      </c>
      <c r="AP84" s="1" t="s">
        <v>132</v>
      </c>
      <c r="AQ84" s="1" t="s">
        <v>132</v>
      </c>
      <c r="AR84" s="1" t="s">
        <v>132</v>
      </c>
      <c r="AS84" s="1" t="s">
        <v>132</v>
      </c>
      <c r="AT84" s="1" t="s">
        <v>132</v>
      </c>
      <c r="AU84" s="1" t="s">
        <v>132</v>
      </c>
      <c r="AV84" s="1" t="s">
        <v>132</v>
      </c>
      <c r="AW84" s="1" t="s">
        <v>132</v>
      </c>
      <c r="AX84" s="1" t="s">
        <v>132</v>
      </c>
      <c r="AY84" s="1" t="s">
        <v>132</v>
      </c>
      <c r="AZ84" s="1" t="s">
        <v>132</v>
      </c>
      <c r="BA84" s="1" t="s">
        <v>132</v>
      </c>
      <c r="BB84" s="1" t="s">
        <v>132</v>
      </c>
      <c r="BC84" s="1" t="s">
        <v>132</v>
      </c>
      <c r="BD84" s="1" t="s">
        <v>132</v>
      </c>
      <c r="BE84" s="1" t="s">
        <v>132</v>
      </c>
      <c r="BF84" s="1" t="s">
        <v>132</v>
      </c>
      <c r="BG84" s="1" t="s">
        <v>132</v>
      </c>
      <c r="BH84" s="1" t="s">
        <v>132</v>
      </c>
      <c r="BI84" s="1" t="s">
        <v>132</v>
      </c>
      <c r="BJ84" s="1" t="s">
        <v>132</v>
      </c>
      <c r="BK84" s="1" t="s">
        <v>132</v>
      </c>
      <c r="BL84" s="1" t="s">
        <v>132</v>
      </c>
      <c r="BM84" s="1" t="s">
        <v>132</v>
      </c>
      <c r="BN84" s="1" t="s">
        <v>132</v>
      </c>
      <c r="BO84" s="1" t="s">
        <v>132</v>
      </c>
      <c r="BP84" s="1" t="s">
        <v>132</v>
      </c>
      <c r="BQ84" s="1" t="s">
        <v>132</v>
      </c>
      <c r="BR84" s="1" t="s">
        <v>132</v>
      </c>
      <c r="BS84" s="1" t="s">
        <v>132</v>
      </c>
      <c r="BT84" s="1" t="s">
        <v>132</v>
      </c>
      <c r="BU84" s="1" t="s">
        <v>132</v>
      </c>
      <c r="BV84" s="1" t="s">
        <v>132</v>
      </c>
      <c r="BW84" s="1" t="s">
        <v>132</v>
      </c>
      <c r="BX84" s="1" t="s">
        <v>132</v>
      </c>
      <c r="BY84" s="1" t="s">
        <v>132</v>
      </c>
      <c r="BZ84" s="1" t="s">
        <v>132</v>
      </c>
      <c r="CA84" s="1" t="s">
        <v>132</v>
      </c>
      <c r="CB84" s="1">
        <v>1</v>
      </c>
      <c r="CC84" s="1">
        <v>9.8754000000000008</v>
      </c>
      <c r="CD84" s="1">
        <v>10.3132</v>
      </c>
      <c r="CE84" s="1">
        <v>10.133900000000001</v>
      </c>
      <c r="CL84" s="1">
        <v>10.1075</v>
      </c>
      <c r="CO84" s="1">
        <v>10.1075</v>
      </c>
      <c r="CP84" s="1">
        <v>30.0228</v>
      </c>
      <c r="CQ84" s="1">
        <v>23.943200000000001</v>
      </c>
      <c r="CR84" s="1">
        <v>23.161999999999999</v>
      </c>
      <c r="CY84" s="1">
        <v>25.709333333333301</v>
      </c>
      <c r="DB84" s="1">
        <v>25.709333333333301</v>
      </c>
      <c r="DC84" s="1">
        <v>62.387500000000003</v>
      </c>
      <c r="DD84" s="1">
        <v>60.284199999999998</v>
      </c>
      <c r="DE84" s="1">
        <v>60.893700000000003</v>
      </c>
      <c r="DL84" s="1">
        <v>61.188466666666699</v>
      </c>
      <c r="DO84" s="1">
        <v>61.188466666666699</v>
      </c>
      <c r="DP84" s="1">
        <v>29</v>
      </c>
      <c r="DQ84" s="1">
        <v>29</v>
      </c>
      <c r="DR84" s="1">
        <v>64</v>
      </c>
      <c r="DS84" s="1" t="s">
        <v>208</v>
      </c>
      <c r="DT84" s="1">
        <v>43.628807000000002</v>
      </c>
      <c r="DU84" s="1">
        <v>-79.652009000000007</v>
      </c>
      <c r="DV84" s="1" t="s">
        <v>162</v>
      </c>
      <c r="DW84" s="1">
        <v>22053.318669202599</v>
      </c>
      <c r="DX84" s="1">
        <v>22.0533186692026</v>
      </c>
      <c r="DY84" s="1" t="s">
        <v>135</v>
      </c>
      <c r="DZ84" s="1">
        <v>1.05287</v>
      </c>
      <c r="EA84" s="9">
        <f t="shared" si="14"/>
        <v>34.095233333333333</v>
      </c>
      <c r="EB84" s="10">
        <f t="shared" si="15"/>
        <v>31.513533333333331</v>
      </c>
      <c r="EC84" s="11">
        <f t="shared" si="16"/>
        <v>31.396533333333338</v>
      </c>
      <c r="ED84" s="9"/>
      <c r="EE84" s="10"/>
      <c r="EF84" s="11"/>
      <c r="EG84" s="9"/>
      <c r="EH84" s="10"/>
      <c r="EI84" s="11"/>
      <c r="EJ84" s="12">
        <f t="shared" si="23"/>
        <v>32.335100000000004</v>
      </c>
      <c r="EK84" s="13">
        <f t="shared" si="24"/>
        <v>15.690627604362444</v>
      </c>
      <c r="EL84" s="13">
        <f t="shared" si="25"/>
        <v>246.1957946187807</v>
      </c>
      <c r="EM84" s="24">
        <f t="shared" si="26"/>
        <v>3</v>
      </c>
      <c r="EN84" s="12"/>
      <c r="EP84" s="18">
        <v>5</v>
      </c>
      <c r="EQ84" s="17">
        <v>1</v>
      </c>
      <c r="ER84" s="15" t="e">
        <v>#DIV/0!</v>
      </c>
      <c r="ES84" s="15" t="e">
        <v>#DIV/0!</v>
      </c>
    </row>
    <row r="85" spans="1:149" x14ac:dyDescent="0.3">
      <c r="A85" s="1" t="s">
        <v>211</v>
      </c>
      <c r="B85" s="1">
        <v>72</v>
      </c>
      <c r="C85" s="1">
        <v>2</v>
      </c>
      <c r="D85" s="1">
        <v>33</v>
      </c>
      <c r="E85" s="1">
        <v>2</v>
      </c>
      <c r="F85" s="1">
        <v>1</v>
      </c>
      <c r="G85" s="1">
        <v>2</v>
      </c>
      <c r="H85" s="1" t="s">
        <v>213</v>
      </c>
      <c r="I85" s="8">
        <v>44389</v>
      </c>
      <c r="J85" s="8">
        <v>44389</v>
      </c>
      <c r="K85" s="8">
        <v>44417</v>
      </c>
      <c r="L85" s="1">
        <v>1</v>
      </c>
      <c r="M85" s="1">
        <v>2</v>
      </c>
      <c r="N85" s="1">
        <v>35</v>
      </c>
      <c r="O85" s="1">
        <v>4.53</v>
      </c>
      <c r="P85" s="1">
        <v>1.96</v>
      </c>
      <c r="Q85" s="1">
        <v>7.81</v>
      </c>
      <c r="R85" s="1">
        <v>4.28</v>
      </c>
      <c r="S85" s="1">
        <v>7.22</v>
      </c>
      <c r="T85" s="1">
        <v>6.49</v>
      </c>
      <c r="U85" s="1">
        <v>0</v>
      </c>
      <c r="V85" s="1">
        <v>4.47</v>
      </c>
      <c r="W85" s="1">
        <v>1.94</v>
      </c>
      <c r="X85" s="1">
        <v>8.44</v>
      </c>
      <c r="Y85" s="1">
        <v>3.67</v>
      </c>
      <c r="Z85" s="1">
        <v>7.31</v>
      </c>
      <c r="AA85" s="1">
        <v>7.39</v>
      </c>
      <c r="AB85" s="1">
        <v>0</v>
      </c>
      <c r="AC85" s="1">
        <v>3.96</v>
      </c>
      <c r="AD85" s="1">
        <v>2.0299999999999998</v>
      </c>
      <c r="AE85" s="1">
        <v>8.39</v>
      </c>
      <c r="AF85" s="1">
        <v>4.7300000000000004</v>
      </c>
      <c r="AG85" s="1">
        <v>8.18</v>
      </c>
      <c r="AH85" s="1">
        <v>7.77</v>
      </c>
      <c r="AI85" s="1">
        <v>0</v>
      </c>
      <c r="AJ85" s="1">
        <v>1</v>
      </c>
      <c r="AK85" s="1" t="s">
        <v>132</v>
      </c>
      <c r="AL85" s="1" t="s">
        <v>132</v>
      </c>
      <c r="AM85" s="1" t="s">
        <v>132</v>
      </c>
      <c r="AN85" s="1" t="s">
        <v>132</v>
      </c>
      <c r="AO85" s="1" t="s">
        <v>132</v>
      </c>
      <c r="AP85" s="1" t="s">
        <v>132</v>
      </c>
      <c r="AQ85" s="1" t="s">
        <v>132</v>
      </c>
      <c r="AR85" s="1" t="s">
        <v>132</v>
      </c>
      <c r="AS85" s="1" t="s">
        <v>132</v>
      </c>
      <c r="AT85" s="1" t="s">
        <v>132</v>
      </c>
      <c r="AU85" s="1" t="s">
        <v>132</v>
      </c>
      <c r="AV85" s="1" t="s">
        <v>132</v>
      </c>
      <c r="AW85" s="1" t="s">
        <v>132</v>
      </c>
      <c r="AX85" s="1" t="s">
        <v>132</v>
      </c>
      <c r="AY85" s="1" t="s">
        <v>132</v>
      </c>
      <c r="AZ85" s="1" t="s">
        <v>132</v>
      </c>
      <c r="BA85" s="1" t="s">
        <v>132</v>
      </c>
      <c r="BB85" s="1" t="s">
        <v>132</v>
      </c>
      <c r="BC85" s="1" t="s">
        <v>132</v>
      </c>
      <c r="BD85" s="1" t="s">
        <v>132</v>
      </c>
      <c r="BE85" s="1" t="s">
        <v>132</v>
      </c>
      <c r="BF85" s="1" t="s">
        <v>132</v>
      </c>
      <c r="BG85" s="1" t="s">
        <v>132</v>
      </c>
      <c r="BH85" s="1" t="s">
        <v>132</v>
      </c>
      <c r="BI85" s="1" t="s">
        <v>132</v>
      </c>
      <c r="BJ85" s="1" t="s">
        <v>132</v>
      </c>
      <c r="BK85" s="1" t="s">
        <v>132</v>
      </c>
      <c r="BL85" s="1" t="s">
        <v>132</v>
      </c>
      <c r="BM85" s="1" t="s">
        <v>132</v>
      </c>
      <c r="BN85" s="1" t="s">
        <v>132</v>
      </c>
      <c r="BO85" s="1" t="s">
        <v>132</v>
      </c>
      <c r="BP85" s="1" t="s">
        <v>132</v>
      </c>
      <c r="BQ85" s="1" t="s">
        <v>132</v>
      </c>
      <c r="BR85" s="1" t="s">
        <v>132</v>
      </c>
      <c r="BS85" s="1" t="s">
        <v>132</v>
      </c>
      <c r="BT85" s="1" t="s">
        <v>132</v>
      </c>
      <c r="BU85" s="1" t="s">
        <v>132</v>
      </c>
      <c r="BV85" s="1" t="s">
        <v>132</v>
      </c>
      <c r="BW85" s="1" t="s">
        <v>132</v>
      </c>
      <c r="BX85" s="1" t="s">
        <v>132</v>
      </c>
      <c r="BY85" s="1" t="s">
        <v>132</v>
      </c>
      <c r="BZ85" s="1" t="s">
        <v>132</v>
      </c>
      <c r="CA85" s="1" t="s">
        <v>132</v>
      </c>
      <c r="CB85" s="1">
        <v>1</v>
      </c>
      <c r="CC85" s="1">
        <v>8.8788</v>
      </c>
      <c r="CD85" s="1">
        <v>8.6717999999999993</v>
      </c>
      <c r="CE85" s="1">
        <v>8.0388000000000002</v>
      </c>
      <c r="CL85" s="1">
        <v>8.5297999999999998</v>
      </c>
      <c r="CO85" s="1">
        <v>8.5297999999999998</v>
      </c>
      <c r="CP85" s="1">
        <v>33.4268</v>
      </c>
      <c r="CQ85" s="1">
        <v>30.974799999999998</v>
      </c>
      <c r="CR85" s="1">
        <v>39.684699999999999</v>
      </c>
      <c r="CY85" s="1">
        <v>34.695433333333298</v>
      </c>
      <c r="DB85" s="1">
        <v>34.695433333333298</v>
      </c>
      <c r="DC85" s="1">
        <v>46.857799999999997</v>
      </c>
      <c r="DD85" s="1">
        <v>54.020899999999997</v>
      </c>
      <c r="DE85" s="1">
        <v>63.558599999999998</v>
      </c>
      <c r="DL85" s="1">
        <v>54.812433333333303</v>
      </c>
      <c r="DO85" s="1">
        <v>54.812433333333303</v>
      </c>
      <c r="DP85" s="1">
        <v>10</v>
      </c>
      <c r="DQ85" s="1">
        <v>10</v>
      </c>
      <c r="DR85" s="1">
        <v>64</v>
      </c>
      <c r="DS85" s="1" t="s">
        <v>208</v>
      </c>
      <c r="DT85" s="1">
        <v>43.628807000000002</v>
      </c>
      <c r="DU85" s="1">
        <v>-79.652009000000007</v>
      </c>
      <c r="DV85" s="1" t="s">
        <v>162</v>
      </c>
      <c r="DW85" s="1">
        <v>22053.318669202599</v>
      </c>
      <c r="DX85" s="1">
        <v>22.0533186692026</v>
      </c>
      <c r="DY85" s="1" t="s">
        <v>135</v>
      </c>
      <c r="DZ85" s="1">
        <v>1.05287</v>
      </c>
      <c r="EA85" s="9">
        <f t="shared" si="14"/>
        <v>29.721133333333331</v>
      </c>
      <c r="EB85" s="10">
        <f t="shared" si="15"/>
        <v>31.222499999999997</v>
      </c>
      <c r="EC85" s="11">
        <f t="shared" si="16"/>
        <v>37.094033333333336</v>
      </c>
      <c r="ED85" s="9"/>
      <c r="EE85" s="10"/>
      <c r="EF85" s="11"/>
      <c r="EG85" s="9"/>
      <c r="EH85" s="10"/>
      <c r="EI85" s="11"/>
      <c r="EJ85" s="12">
        <f t="shared" si="23"/>
        <v>32.679222222222222</v>
      </c>
      <c r="EK85" s="13">
        <f t="shared" si="24"/>
        <v>16.130018627981805</v>
      </c>
      <c r="EL85" s="13">
        <f t="shared" si="25"/>
        <v>260.17750093904004</v>
      </c>
      <c r="EM85" s="24">
        <f t="shared" si="26"/>
        <v>3</v>
      </c>
      <c r="EN85" s="12"/>
      <c r="EP85" s="16">
        <v>47</v>
      </c>
      <c r="EQ85" s="17">
        <v>2</v>
      </c>
      <c r="ER85" s="15">
        <v>0.1627681242864355</v>
      </c>
      <c r="ES85" s="26">
        <v>2.6493462283724512E-2</v>
      </c>
    </row>
    <row r="86" spans="1:149" x14ac:dyDescent="0.3">
      <c r="A86" s="1" t="s">
        <v>211</v>
      </c>
      <c r="B86" s="1">
        <v>72</v>
      </c>
      <c r="C86" s="1">
        <v>9</v>
      </c>
      <c r="D86" s="1">
        <v>19</v>
      </c>
      <c r="E86" s="1">
        <v>1</v>
      </c>
      <c r="F86" s="1">
        <v>3</v>
      </c>
      <c r="G86" s="1">
        <v>1</v>
      </c>
      <c r="H86" s="1" t="s">
        <v>132</v>
      </c>
      <c r="I86" s="8">
        <v>44407</v>
      </c>
      <c r="J86" s="8">
        <v>44414</v>
      </c>
      <c r="K86" s="8">
        <v>44430</v>
      </c>
      <c r="L86" s="1">
        <v>2</v>
      </c>
      <c r="M86" s="1">
        <v>3</v>
      </c>
      <c r="N86" s="1">
        <v>30</v>
      </c>
      <c r="O86" s="1">
        <v>4.6500000000000004</v>
      </c>
      <c r="P86" s="1">
        <v>2.41</v>
      </c>
      <c r="Q86" s="1">
        <v>8.0299999999999994</v>
      </c>
      <c r="R86" s="1">
        <v>4.12</v>
      </c>
      <c r="S86" s="1">
        <v>8.58</v>
      </c>
      <c r="T86" s="1">
        <v>8.26</v>
      </c>
      <c r="U86" s="1">
        <v>0</v>
      </c>
      <c r="V86" s="1">
        <v>4.91</v>
      </c>
      <c r="W86" s="1">
        <v>2.58</v>
      </c>
      <c r="X86" s="1">
        <v>8.07</v>
      </c>
      <c r="Y86" s="1">
        <v>4.55</v>
      </c>
      <c r="Z86" s="1">
        <v>9.52</v>
      </c>
      <c r="AA86" s="1">
        <v>9.57</v>
      </c>
      <c r="AB86" s="1">
        <v>1</v>
      </c>
      <c r="AC86" s="1">
        <v>4.53</v>
      </c>
      <c r="AD86" s="1">
        <v>2.19</v>
      </c>
      <c r="AE86" s="1">
        <v>7.3</v>
      </c>
      <c r="AF86" s="1">
        <v>4.17</v>
      </c>
      <c r="AG86" s="1">
        <v>9.06</v>
      </c>
      <c r="AH86" s="1">
        <v>8.59</v>
      </c>
      <c r="AI86" s="1">
        <v>1</v>
      </c>
      <c r="AJ86" s="1">
        <v>29</v>
      </c>
      <c r="AK86" s="1">
        <v>3.57</v>
      </c>
      <c r="AL86" s="1">
        <v>2.0299999999999998</v>
      </c>
      <c r="AM86" s="1">
        <v>6.52</v>
      </c>
      <c r="AN86" s="1">
        <v>3.88</v>
      </c>
      <c r="AO86" s="1">
        <v>9.4600000000000009</v>
      </c>
      <c r="AP86" s="1">
        <v>9.44</v>
      </c>
      <c r="AQ86" s="1">
        <v>1</v>
      </c>
      <c r="AR86" s="1">
        <v>4.51</v>
      </c>
      <c r="AS86" s="1">
        <v>2.3199999999999998</v>
      </c>
      <c r="AT86" s="1">
        <v>8.32</v>
      </c>
      <c r="AU86" s="1">
        <v>3.93</v>
      </c>
      <c r="AV86" s="1">
        <v>6.63</v>
      </c>
      <c r="AW86" s="1">
        <v>8.8800000000000008</v>
      </c>
      <c r="AX86" s="1">
        <v>2</v>
      </c>
      <c r="AY86" s="1">
        <v>4.12</v>
      </c>
      <c r="AZ86" s="1">
        <v>2.4300000000000002</v>
      </c>
      <c r="BA86" s="1">
        <v>7.27</v>
      </c>
      <c r="BB86" s="1">
        <v>3.23</v>
      </c>
      <c r="BC86" s="1">
        <v>8.42</v>
      </c>
      <c r="BD86" s="1">
        <v>8.1199999999999992</v>
      </c>
      <c r="BE86" s="1">
        <v>0</v>
      </c>
      <c r="BF86" s="1">
        <v>7</v>
      </c>
      <c r="BG86" s="1">
        <v>3.72</v>
      </c>
      <c r="BH86" s="1">
        <v>2.27</v>
      </c>
      <c r="BI86" s="1">
        <v>7.2</v>
      </c>
      <c r="BJ86" s="1">
        <v>3.87</v>
      </c>
      <c r="BK86" s="1">
        <v>5.9</v>
      </c>
      <c r="BL86" s="1">
        <v>5.59</v>
      </c>
      <c r="BM86" s="1">
        <v>0</v>
      </c>
      <c r="BN86" s="1" t="s">
        <v>132</v>
      </c>
      <c r="BO86" s="1" t="s">
        <v>132</v>
      </c>
      <c r="BP86" s="1" t="s">
        <v>132</v>
      </c>
      <c r="BQ86" s="1" t="s">
        <v>132</v>
      </c>
      <c r="BR86" s="1" t="s">
        <v>132</v>
      </c>
      <c r="BS86" s="1" t="s">
        <v>132</v>
      </c>
      <c r="BT86" s="1" t="s">
        <v>132</v>
      </c>
      <c r="BU86" s="1" t="s">
        <v>132</v>
      </c>
      <c r="BV86" s="1" t="s">
        <v>132</v>
      </c>
      <c r="BW86" s="1" t="s">
        <v>132</v>
      </c>
      <c r="BX86" s="1" t="s">
        <v>132</v>
      </c>
      <c r="BY86" s="1" t="s">
        <v>132</v>
      </c>
      <c r="BZ86" s="1" t="s">
        <v>132</v>
      </c>
      <c r="CA86" s="1" t="s">
        <v>132</v>
      </c>
      <c r="CB86" s="1">
        <v>1</v>
      </c>
      <c r="CC86" s="1">
        <v>11.2065</v>
      </c>
      <c r="CD86" s="1">
        <v>12.6678</v>
      </c>
      <c r="CE86" s="1">
        <v>9.9207000000000001</v>
      </c>
      <c r="CF86" s="1">
        <v>7.2470999999999997</v>
      </c>
      <c r="CG86" s="1">
        <v>10.463200000000001</v>
      </c>
      <c r="CH86" s="1">
        <v>10.0116</v>
      </c>
      <c r="CI86" s="1">
        <v>8.4443999999999999</v>
      </c>
      <c r="CL86" s="1">
        <v>11.265000000000001</v>
      </c>
      <c r="CM86" s="1">
        <v>9.2406333333333297</v>
      </c>
      <c r="CN86" s="1">
        <v>8.4443999999999999</v>
      </c>
      <c r="CO86" s="1">
        <v>9.6500111111111107</v>
      </c>
      <c r="CP86" s="1">
        <v>33.083599999999997</v>
      </c>
      <c r="CQ86" s="1">
        <v>36.718499999999999</v>
      </c>
      <c r="CR86" s="1">
        <v>30.440999999999999</v>
      </c>
      <c r="CS86" s="1">
        <v>25.297599999999999</v>
      </c>
      <c r="CT86" s="1">
        <v>32.697600000000001</v>
      </c>
      <c r="CU86" s="1">
        <v>23.482099999999999</v>
      </c>
      <c r="CV86" s="1">
        <v>27.864000000000001</v>
      </c>
      <c r="CY86" s="1">
        <v>33.414366666666702</v>
      </c>
      <c r="CZ86" s="1">
        <v>27.159099999999999</v>
      </c>
      <c r="DA86" s="1">
        <v>27.864000000000001</v>
      </c>
      <c r="DB86" s="1">
        <v>29.4791555555556</v>
      </c>
      <c r="DC86" s="1">
        <v>70.870800000000003</v>
      </c>
      <c r="DD86" s="1">
        <v>91.106399999999994</v>
      </c>
      <c r="DE86" s="1">
        <v>77.825400000000002</v>
      </c>
      <c r="DF86" s="1">
        <v>89.302400000000006</v>
      </c>
      <c r="DG86" s="1">
        <v>58.874400000000001</v>
      </c>
      <c r="DH86" s="1">
        <v>68.370400000000004</v>
      </c>
      <c r="DI86" s="1">
        <v>32.981000000000002</v>
      </c>
      <c r="DL86" s="1">
        <v>79.934200000000004</v>
      </c>
      <c r="DM86" s="1">
        <v>72.182400000000001</v>
      </c>
      <c r="DN86" s="1">
        <v>32.981000000000002</v>
      </c>
      <c r="DO86" s="1">
        <v>61.699199999999998</v>
      </c>
      <c r="DP86" s="1">
        <v>1.3333333333333299</v>
      </c>
      <c r="DQ86" s="1">
        <v>4</v>
      </c>
      <c r="DR86" s="1">
        <v>68</v>
      </c>
      <c r="DS86" s="1" t="s">
        <v>210</v>
      </c>
      <c r="DT86" s="1">
        <v>43.595801999999999</v>
      </c>
      <c r="DU86" s="1">
        <v>-79.719547000000006</v>
      </c>
      <c r="DV86" s="1" t="s">
        <v>162</v>
      </c>
      <c r="DW86" s="1">
        <v>28107.152545464302</v>
      </c>
      <c r="DX86" s="1">
        <v>28.107152545464299</v>
      </c>
      <c r="DY86" s="1" t="s">
        <v>135</v>
      </c>
      <c r="DZ86" s="1">
        <v>1.16536</v>
      </c>
      <c r="EA86" s="9">
        <f t="shared" si="14"/>
        <v>38.386966666666666</v>
      </c>
      <c r="EB86" s="10">
        <f t="shared" si="15"/>
        <v>46.830899999999993</v>
      </c>
      <c r="EC86" s="11">
        <f t="shared" si="16"/>
        <v>39.395699999999998</v>
      </c>
      <c r="ED86" s="9">
        <f t="shared" si="17"/>
        <v>40.615700000000004</v>
      </c>
      <c r="EE86" s="10">
        <f t="shared" si="18"/>
        <v>34.011733333333332</v>
      </c>
      <c r="EF86" s="11">
        <f t="shared" si="19"/>
        <v>33.954700000000003</v>
      </c>
      <c r="EG86" s="9">
        <f t="shared" si="20"/>
        <v>23.096466666666668</v>
      </c>
      <c r="EH86" s="10"/>
      <c r="EI86" s="11"/>
      <c r="EJ86" s="12">
        <f t="shared" si="23"/>
        <v>36.613166666666665</v>
      </c>
      <c r="EK86" s="13">
        <f t="shared" si="24"/>
        <v>14.279485324033063</v>
      </c>
      <c r="EL86" s="13">
        <f t="shared" si="25"/>
        <v>203.90370111927561</v>
      </c>
      <c r="EM86" s="24">
        <f t="shared" si="26"/>
        <v>7</v>
      </c>
      <c r="EN86" s="12"/>
      <c r="EP86" s="18">
        <v>1</v>
      </c>
      <c r="EQ86" s="17">
        <v>1</v>
      </c>
      <c r="ER86" s="15" t="e">
        <v>#DIV/0!</v>
      </c>
      <c r="ES86" s="15" t="e">
        <v>#DIV/0!</v>
      </c>
    </row>
    <row r="87" spans="1:149" x14ac:dyDescent="0.3">
      <c r="A87" s="1" t="s">
        <v>214</v>
      </c>
      <c r="B87" s="1">
        <v>77</v>
      </c>
      <c r="C87" s="1">
        <v>16</v>
      </c>
      <c r="D87" s="1">
        <v>4</v>
      </c>
      <c r="E87" s="1">
        <v>3</v>
      </c>
      <c r="F87" s="1">
        <v>2</v>
      </c>
      <c r="G87" s="1">
        <v>1</v>
      </c>
      <c r="H87" s="1" t="s">
        <v>132</v>
      </c>
      <c r="I87" s="8">
        <v>44381</v>
      </c>
      <c r="J87" s="8">
        <v>44391</v>
      </c>
      <c r="K87" s="8">
        <v>44414</v>
      </c>
      <c r="L87" s="1">
        <v>3</v>
      </c>
      <c r="M87" s="1">
        <v>3</v>
      </c>
      <c r="N87" s="1">
        <v>2</v>
      </c>
      <c r="O87" s="1">
        <v>3.92</v>
      </c>
      <c r="P87" s="1">
        <v>2.41</v>
      </c>
      <c r="Q87" s="1">
        <v>6.4</v>
      </c>
      <c r="R87" s="1">
        <v>4.55</v>
      </c>
      <c r="S87" s="1">
        <v>8.67</v>
      </c>
      <c r="T87" s="1">
        <v>8.56</v>
      </c>
      <c r="U87" s="1">
        <v>0</v>
      </c>
      <c r="V87" s="1">
        <v>4.62</v>
      </c>
      <c r="W87" s="1">
        <v>2.37</v>
      </c>
      <c r="X87" s="1">
        <v>6.94</v>
      </c>
      <c r="Y87" s="1">
        <v>3.91</v>
      </c>
      <c r="Z87" s="1">
        <v>8.5399999999999991</v>
      </c>
      <c r="AA87" s="1">
        <v>8.74</v>
      </c>
      <c r="AB87" s="1">
        <v>0</v>
      </c>
      <c r="AC87" s="1" t="s">
        <v>132</v>
      </c>
      <c r="AD87" s="1" t="s">
        <v>132</v>
      </c>
      <c r="AE87" s="1" t="s">
        <v>132</v>
      </c>
      <c r="AF87" s="1" t="s">
        <v>132</v>
      </c>
      <c r="AG87" s="1" t="s">
        <v>132</v>
      </c>
      <c r="AH87" s="1" t="s">
        <v>132</v>
      </c>
      <c r="AI87" s="1" t="s">
        <v>132</v>
      </c>
      <c r="AJ87" s="1">
        <v>19</v>
      </c>
      <c r="AK87" s="1">
        <v>3.78</v>
      </c>
      <c r="AL87" s="1">
        <v>2.2799999999999998</v>
      </c>
      <c r="AM87" s="1">
        <v>8.39</v>
      </c>
      <c r="AN87" s="1">
        <v>4.3499999999999996</v>
      </c>
      <c r="AO87" s="1">
        <v>9.3800000000000008</v>
      </c>
      <c r="AP87" s="1">
        <v>9.1300000000000008</v>
      </c>
      <c r="AQ87" s="1">
        <v>0</v>
      </c>
      <c r="AR87" s="1">
        <v>4.42</v>
      </c>
      <c r="AS87" s="1">
        <v>2.69</v>
      </c>
      <c r="AT87" s="1">
        <v>8.2899999999999991</v>
      </c>
      <c r="AU87" s="1">
        <v>4.26</v>
      </c>
      <c r="AV87" s="1">
        <v>8.48</v>
      </c>
      <c r="AW87" s="1">
        <v>8.0500000000000007</v>
      </c>
      <c r="AX87" s="1">
        <v>0</v>
      </c>
      <c r="AY87" s="1">
        <v>4.24</v>
      </c>
      <c r="AZ87" s="1">
        <v>2.59</v>
      </c>
      <c r="BA87" s="1">
        <v>6.05</v>
      </c>
      <c r="BB87" s="1">
        <v>4.55</v>
      </c>
      <c r="BC87" s="1">
        <v>7.62</v>
      </c>
      <c r="BD87" s="1">
        <v>7.46</v>
      </c>
      <c r="BE87" s="1">
        <v>0</v>
      </c>
      <c r="BF87" s="1">
        <v>9</v>
      </c>
      <c r="BG87" s="1">
        <v>4.1500000000000004</v>
      </c>
      <c r="BH87" s="1">
        <v>2.33</v>
      </c>
      <c r="BI87" s="1">
        <v>6.29</v>
      </c>
      <c r="BJ87" s="1">
        <v>4.13</v>
      </c>
      <c r="BK87" s="1">
        <v>9.5399999999999991</v>
      </c>
      <c r="BL87" s="1">
        <v>9.41</v>
      </c>
      <c r="BM87" s="1">
        <v>1</v>
      </c>
      <c r="BN87" s="1">
        <v>4</v>
      </c>
      <c r="BO87" s="1">
        <v>1.99</v>
      </c>
      <c r="BP87" s="1">
        <v>6.54</v>
      </c>
      <c r="BQ87" s="1">
        <v>3.84</v>
      </c>
      <c r="BR87" s="1">
        <v>8.86</v>
      </c>
      <c r="BS87" s="1">
        <v>8.93</v>
      </c>
      <c r="BT87" s="1">
        <v>0</v>
      </c>
      <c r="BU87" s="1">
        <v>3.99</v>
      </c>
      <c r="BV87" s="1">
        <v>2</v>
      </c>
      <c r="BW87" s="1">
        <v>7.5</v>
      </c>
      <c r="BX87" s="1">
        <v>3.91</v>
      </c>
      <c r="BY87" s="1">
        <v>8.8000000000000007</v>
      </c>
      <c r="BZ87" s="1">
        <v>8.86</v>
      </c>
      <c r="CA87" s="1">
        <v>0</v>
      </c>
      <c r="CB87" s="1">
        <v>1</v>
      </c>
      <c r="CC87" s="1">
        <v>9.4472000000000005</v>
      </c>
      <c r="CD87" s="1">
        <v>10.949400000000001</v>
      </c>
      <c r="CF87" s="1">
        <v>8.6183999999999994</v>
      </c>
      <c r="CG87" s="1">
        <v>11.889799999999999</v>
      </c>
      <c r="CH87" s="1">
        <v>10.9816</v>
      </c>
      <c r="CI87" s="1">
        <v>9.6694999999999993</v>
      </c>
      <c r="CJ87" s="1">
        <v>7.96</v>
      </c>
      <c r="CK87" s="1">
        <v>7.98</v>
      </c>
      <c r="CL87" s="1">
        <v>10.1983</v>
      </c>
      <c r="CM87" s="1">
        <v>10.496600000000001</v>
      </c>
      <c r="CN87" s="1">
        <v>8.5365000000000002</v>
      </c>
      <c r="CO87" s="1">
        <v>9.7438000000000002</v>
      </c>
      <c r="CP87" s="1">
        <v>29.12</v>
      </c>
      <c r="CQ87" s="1">
        <v>27.135400000000001</v>
      </c>
      <c r="CS87" s="1">
        <v>36.496499999999997</v>
      </c>
      <c r="CT87" s="1">
        <v>35.315399999999997</v>
      </c>
      <c r="CU87" s="1">
        <v>27.5275</v>
      </c>
      <c r="CV87" s="1">
        <v>25.977699999999999</v>
      </c>
      <c r="CW87" s="1">
        <v>25.113600000000002</v>
      </c>
      <c r="CX87" s="1">
        <v>29.324999999999999</v>
      </c>
      <c r="CY87" s="1">
        <v>28.127700000000001</v>
      </c>
      <c r="CZ87" s="1">
        <v>33.113133333333302</v>
      </c>
      <c r="DA87" s="1">
        <v>26.805433333333301</v>
      </c>
      <c r="DB87" s="1">
        <v>29.348755555555599</v>
      </c>
      <c r="DC87" s="1">
        <v>74.215199999999996</v>
      </c>
      <c r="DD87" s="1">
        <v>74.639600000000002</v>
      </c>
      <c r="DF87" s="1">
        <v>85.639399999999995</v>
      </c>
      <c r="DG87" s="1">
        <v>68.263999999999996</v>
      </c>
      <c r="DH87" s="1">
        <v>56.845199999999998</v>
      </c>
      <c r="DI87" s="1">
        <v>89.7714</v>
      </c>
      <c r="DJ87" s="1">
        <v>79.119799999999998</v>
      </c>
      <c r="DK87" s="1">
        <v>77.968000000000004</v>
      </c>
      <c r="DL87" s="1">
        <v>74.427400000000006</v>
      </c>
      <c r="DM87" s="1">
        <v>70.249533333333304</v>
      </c>
      <c r="DN87" s="1">
        <v>82.2864</v>
      </c>
      <c r="DO87" s="1">
        <v>75.654444444444493</v>
      </c>
      <c r="DP87" s="1">
        <v>6</v>
      </c>
      <c r="DQ87" s="1">
        <v>6</v>
      </c>
      <c r="DR87" s="1">
        <v>68</v>
      </c>
      <c r="DS87" s="1" t="s">
        <v>210</v>
      </c>
      <c r="DT87" s="1">
        <v>43.595801999999999</v>
      </c>
      <c r="DU87" s="1">
        <v>-79.719547000000006</v>
      </c>
      <c r="DV87" s="1" t="s">
        <v>162</v>
      </c>
      <c r="DW87" s="1">
        <v>28107.152545464302</v>
      </c>
      <c r="DX87" s="1">
        <v>28.107152545464299</v>
      </c>
      <c r="DY87" s="1" t="s">
        <v>135</v>
      </c>
      <c r="DZ87" s="1">
        <v>1.16536</v>
      </c>
      <c r="EA87" s="9">
        <f t="shared" si="14"/>
        <v>37.594133333333332</v>
      </c>
      <c r="EB87" s="10">
        <f t="shared" si="15"/>
        <v>37.574800000000003</v>
      </c>
      <c r="EC87" s="11"/>
      <c r="ED87" s="9">
        <f t="shared" si="17"/>
        <v>43.584766666666667</v>
      </c>
      <c r="EE87" s="10">
        <f t="shared" si="18"/>
        <v>38.489733333333334</v>
      </c>
      <c r="EF87" s="11">
        <f t="shared" si="19"/>
        <v>31.784766666666666</v>
      </c>
      <c r="EG87" s="9">
        <f t="shared" si="20"/>
        <v>41.806199999999997</v>
      </c>
      <c r="EH87" s="10">
        <f t="shared" si="21"/>
        <v>37.397799999999997</v>
      </c>
      <c r="EI87" s="11">
        <f t="shared" si="22"/>
        <v>38.42433333333333</v>
      </c>
      <c r="EJ87" s="12">
        <f t="shared" si="23"/>
        <v>38.332066666666663</v>
      </c>
      <c r="EK87" s="13">
        <f t="shared" si="24"/>
        <v>12.808351805076876</v>
      </c>
      <c r="EL87" s="13">
        <f t="shared" si="25"/>
        <v>164.05387596261608</v>
      </c>
      <c r="EM87" s="24">
        <f t="shared" si="26"/>
        <v>8</v>
      </c>
      <c r="EN87" s="12"/>
      <c r="EP87" s="18">
        <v>2</v>
      </c>
      <c r="EQ87" s="17">
        <v>1</v>
      </c>
      <c r="ER87" s="15" t="e">
        <v>#DIV/0!</v>
      </c>
      <c r="ES87" s="15" t="e">
        <v>#DIV/0!</v>
      </c>
    </row>
    <row r="88" spans="1:149" x14ac:dyDescent="0.3">
      <c r="A88" s="1" t="s">
        <v>214</v>
      </c>
      <c r="B88" s="1">
        <v>77</v>
      </c>
      <c r="C88" s="1">
        <v>2</v>
      </c>
      <c r="D88" s="1">
        <v>39</v>
      </c>
      <c r="E88" s="1">
        <v>2</v>
      </c>
      <c r="F88" s="1">
        <v>2</v>
      </c>
      <c r="G88" s="1">
        <v>2</v>
      </c>
      <c r="H88" s="1" t="s">
        <v>132</v>
      </c>
      <c r="I88" s="8">
        <v>44380</v>
      </c>
      <c r="J88" s="8">
        <v>44403</v>
      </c>
      <c r="K88" s="8">
        <v>44414</v>
      </c>
      <c r="L88" s="1">
        <v>13</v>
      </c>
      <c r="M88" s="1">
        <v>23</v>
      </c>
      <c r="N88" s="1">
        <v>23</v>
      </c>
      <c r="O88" s="1">
        <v>3.92</v>
      </c>
      <c r="P88" s="1">
        <v>1.74</v>
      </c>
      <c r="Q88" s="1">
        <v>7.97</v>
      </c>
      <c r="R88" s="1">
        <v>3.79</v>
      </c>
      <c r="S88" s="1">
        <v>9.06</v>
      </c>
      <c r="T88" s="1">
        <v>9.25</v>
      </c>
      <c r="U88" s="1">
        <v>0</v>
      </c>
      <c r="V88" s="1">
        <v>3.46</v>
      </c>
      <c r="W88" s="1">
        <v>1.95</v>
      </c>
      <c r="X88" s="1">
        <v>7.7</v>
      </c>
      <c r="Y88" s="1">
        <v>3.87</v>
      </c>
      <c r="Z88" s="1">
        <v>10.25</v>
      </c>
      <c r="AA88" s="1">
        <v>9.81</v>
      </c>
      <c r="AB88" s="1">
        <v>0</v>
      </c>
      <c r="AC88" s="1">
        <v>4.08</v>
      </c>
      <c r="AD88" s="1">
        <v>2.0499999999999998</v>
      </c>
      <c r="AE88" s="1">
        <v>8.0500000000000007</v>
      </c>
      <c r="AF88" s="1">
        <v>3.98</v>
      </c>
      <c r="AG88" s="1">
        <v>9.93</v>
      </c>
      <c r="AH88" s="1">
        <v>9.33</v>
      </c>
      <c r="AI88" s="1">
        <v>0</v>
      </c>
      <c r="AJ88" s="1">
        <v>32</v>
      </c>
      <c r="AK88" s="1">
        <v>4.41</v>
      </c>
      <c r="AL88" s="1">
        <v>1.85</v>
      </c>
      <c r="AM88" s="1">
        <v>7.55</v>
      </c>
      <c r="AN88" s="1">
        <v>3.75</v>
      </c>
      <c r="AO88" s="1">
        <v>9.2899999999999991</v>
      </c>
      <c r="AP88" s="1">
        <v>9.7100000000000009</v>
      </c>
      <c r="AQ88" s="1">
        <v>3</v>
      </c>
      <c r="AR88" s="1">
        <v>4.29</v>
      </c>
      <c r="AS88" s="1">
        <v>2</v>
      </c>
      <c r="AT88" s="1">
        <v>6.98</v>
      </c>
      <c r="AU88" s="1">
        <v>4.12</v>
      </c>
      <c r="AV88" s="1">
        <v>10</v>
      </c>
      <c r="AW88" s="1">
        <v>9.39</v>
      </c>
      <c r="AX88" s="1">
        <v>2</v>
      </c>
      <c r="AY88" s="1">
        <v>4.08</v>
      </c>
      <c r="AZ88" s="1">
        <v>1.97</v>
      </c>
      <c r="BA88" s="1">
        <v>8.77</v>
      </c>
      <c r="BB88" s="1">
        <v>3.75</v>
      </c>
      <c r="BC88" s="1">
        <v>9.94</v>
      </c>
      <c r="BD88" s="1">
        <v>9.84</v>
      </c>
      <c r="BE88" s="1">
        <v>2</v>
      </c>
      <c r="BF88" s="1">
        <v>28</v>
      </c>
      <c r="BG88" s="1">
        <v>3.8</v>
      </c>
      <c r="BH88" s="1">
        <v>2</v>
      </c>
      <c r="BI88" s="1">
        <v>7.81</v>
      </c>
      <c r="BJ88" s="1">
        <v>3.92</v>
      </c>
      <c r="BK88" s="1">
        <v>9.67</v>
      </c>
      <c r="BL88" s="1">
        <v>9.16</v>
      </c>
      <c r="BM88" s="1">
        <v>1</v>
      </c>
      <c r="BN88" s="1">
        <v>4.37</v>
      </c>
      <c r="BO88" s="1">
        <v>2.0499999999999998</v>
      </c>
      <c r="BP88" s="1">
        <v>6.58</v>
      </c>
      <c r="BQ88" s="1">
        <v>3.92</v>
      </c>
      <c r="BR88" s="1">
        <v>8.5500000000000007</v>
      </c>
      <c r="BS88" s="1">
        <v>8.34</v>
      </c>
      <c r="BT88" s="1">
        <v>1</v>
      </c>
      <c r="BU88" s="1">
        <v>4.4000000000000004</v>
      </c>
      <c r="BV88" s="1">
        <v>2.15</v>
      </c>
      <c r="BW88" s="1">
        <v>7.86</v>
      </c>
      <c r="BX88" s="1">
        <v>3.77</v>
      </c>
      <c r="BY88" s="1">
        <v>9.42</v>
      </c>
      <c r="BZ88" s="1">
        <v>8.9</v>
      </c>
      <c r="CA88" s="1">
        <v>1</v>
      </c>
      <c r="CB88" s="1">
        <v>1</v>
      </c>
      <c r="CC88" s="1">
        <v>6.8208000000000002</v>
      </c>
      <c r="CD88" s="1">
        <v>6.7469999999999999</v>
      </c>
      <c r="CE88" s="1">
        <v>8.3640000000000008</v>
      </c>
      <c r="CF88" s="1">
        <v>8.1585000000000001</v>
      </c>
      <c r="CG88" s="1">
        <v>8.58</v>
      </c>
      <c r="CH88" s="1">
        <v>8.0375999999999994</v>
      </c>
      <c r="CI88" s="1">
        <v>7.6</v>
      </c>
      <c r="CJ88" s="1">
        <v>8.9585000000000008</v>
      </c>
      <c r="CK88" s="1">
        <v>9.4600000000000009</v>
      </c>
      <c r="CL88" s="1">
        <v>7.3106</v>
      </c>
      <c r="CM88" s="1">
        <v>8.2586999999999993</v>
      </c>
      <c r="CN88" s="1">
        <v>8.6728333333333296</v>
      </c>
      <c r="CO88" s="1">
        <v>8.0807111111111105</v>
      </c>
      <c r="CP88" s="1">
        <v>30.206299999999999</v>
      </c>
      <c r="CQ88" s="1">
        <v>29.798999999999999</v>
      </c>
      <c r="CR88" s="1">
        <v>32.039000000000001</v>
      </c>
      <c r="CS88" s="1">
        <v>28.3125</v>
      </c>
      <c r="CT88" s="1">
        <v>28.7576</v>
      </c>
      <c r="CU88" s="1">
        <v>32.887500000000003</v>
      </c>
      <c r="CV88" s="1">
        <v>30.615200000000002</v>
      </c>
      <c r="CW88" s="1">
        <v>25.793600000000001</v>
      </c>
      <c r="CX88" s="1">
        <v>29.632200000000001</v>
      </c>
      <c r="CY88" s="1">
        <v>30.681433333333299</v>
      </c>
      <c r="CZ88" s="1">
        <v>29.985866666666698</v>
      </c>
      <c r="DA88" s="1">
        <v>28.680333333333301</v>
      </c>
      <c r="DB88" s="1">
        <v>29.782544444444401</v>
      </c>
      <c r="DC88" s="1">
        <v>83.805000000000007</v>
      </c>
      <c r="DD88" s="1">
        <v>100.55249999999999</v>
      </c>
      <c r="DE88" s="1">
        <v>92.646900000000002</v>
      </c>
      <c r="DF88" s="1">
        <v>90.2059</v>
      </c>
      <c r="DG88" s="1">
        <v>93.9</v>
      </c>
      <c r="DH88" s="1">
        <v>97.809600000000003</v>
      </c>
      <c r="DI88" s="1">
        <v>88.577200000000005</v>
      </c>
      <c r="DJ88" s="1">
        <v>71.307000000000002</v>
      </c>
      <c r="DK88" s="1">
        <v>83.837999999999994</v>
      </c>
      <c r="DL88" s="1">
        <v>92.334800000000001</v>
      </c>
      <c r="DM88" s="1">
        <v>93.971833333333294</v>
      </c>
      <c r="DN88" s="1">
        <v>81.240733333333296</v>
      </c>
      <c r="DO88" s="1">
        <v>89.182455555555606</v>
      </c>
      <c r="DP88" s="1">
        <v>29</v>
      </c>
      <c r="DQ88" s="1">
        <v>29</v>
      </c>
      <c r="DR88" s="1">
        <v>68</v>
      </c>
      <c r="DS88" s="1" t="s">
        <v>210</v>
      </c>
      <c r="DT88" s="1">
        <v>43.595801999999999</v>
      </c>
      <c r="DU88" s="1">
        <v>-79.719547000000006</v>
      </c>
      <c r="DV88" s="1" t="s">
        <v>162</v>
      </c>
      <c r="DW88" s="1">
        <v>28107.152545464302</v>
      </c>
      <c r="DX88" s="1">
        <v>28.107152545464299</v>
      </c>
      <c r="DY88" s="1" t="s">
        <v>135</v>
      </c>
      <c r="DZ88" s="1">
        <v>1.16536</v>
      </c>
      <c r="EA88" s="9">
        <f t="shared" si="14"/>
        <v>40.277366666666666</v>
      </c>
      <c r="EB88" s="10">
        <f t="shared" si="15"/>
        <v>45.6995</v>
      </c>
      <c r="EC88" s="11">
        <f t="shared" si="16"/>
        <v>44.349966666666667</v>
      </c>
      <c r="ED88" s="9">
        <f t="shared" si="17"/>
        <v>42.225633333333334</v>
      </c>
      <c r="EE88" s="10">
        <f t="shared" si="18"/>
        <v>43.745866666666672</v>
      </c>
      <c r="EF88" s="11">
        <f t="shared" si="19"/>
        <v>46.244900000000001</v>
      </c>
      <c r="EG88" s="9">
        <f t="shared" si="20"/>
        <v>42.264133333333341</v>
      </c>
      <c r="EH88" s="10">
        <f t="shared" si="21"/>
        <v>35.353033333333336</v>
      </c>
      <c r="EI88" s="11">
        <f t="shared" si="22"/>
        <v>40.976733333333335</v>
      </c>
      <c r="EJ88" s="12">
        <f t="shared" si="23"/>
        <v>42.348570370370368</v>
      </c>
      <c r="EK88" s="13">
        <f t="shared" si="24"/>
        <v>13.391335822556536</v>
      </c>
      <c r="EL88" s="13">
        <f t="shared" si="25"/>
        <v>179.32787511248594</v>
      </c>
      <c r="EM88" s="24">
        <f t="shared" si="26"/>
        <v>9</v>
      </c>
      <c r="EN88" s="12"/>
      <c r="EP88" s="16">
        <v>49</v>
      </c>
      <c r="EQ88" s="17">
        <v>2</v>
      </c>
      <c r="ER88" s="15">
        <v>1.9958593975261942</v>
      </c>
      <c r="ES88" s="26">
        <v>3.9834547346936233</v>
      </c>
    </row>
    <row r="89" spans="1:149" x14ac:dyDescent="0.3">
      <c r="A89" s="1" t="s">
        <v>214</v>
      </c>
      <c r="B89" s="1">
        <v>77</v>
      </c>
      <c r="C89" s="1">
        <v>3</v>
      </c>
      <c r="D89" s="1">
        <v>28</v>
      </c>
      <c r="E89" s="1">
        <v>2</v>
      </c>
      <c r="F89" s="1">
        <v>3</v>
      </c>
      <c r="G89" s="1">
        <v>2</v>
      </c>
      <c r="H89" s="1" t="s">
        <v>132</v>
      </c>
      <c r="I89" s="8">
        <v>44389</v>
      </c>
      <c r="J89" s="8">
        <v>44398</v>
      </c>
      <c r="K89" s="8">
        <v>44417</v>
      </c>
      <c r="L89" s="1">
        <v>10</v>
      </c>
      <c r="M89" s="1">
        <v>5</v>
      </c>
      <c r="N89" s="1">
        <v>4</v>
      </c>
      <c r="O89" s="1">
        <v>3.83</v>
      </c>
      <c r="P89" s="1">
        <v>2.31</v>
      </c>
      <c r="Q89" s="1">
        <v>5.03</v>
      </c>
      <c r="R89" s="1">
        <v>3.78</v>
      </c>
      <c r="S89" s="1">
        <v>8.91</v>
      </c>
      <c r="T89" s="1">
        <v>9.2200000000000006</v>
      </c>
      <c r="U89" s="1">
        <v>1</v>
      </c>
      <c r="V89" s="1">
        <v>4.1100000000000003</v>
      </c>
      <c r="W89" s="1">
        <v>2.2200000000000002</v>
      </c>
      <c r="X89" s="1">
        <v>5.0599999999999996</v>
      </c>
      <c r="Y89" s="1">
        <v>3.95</v>
      </c>
      <c r="Z89" s="1">
        <v>9.2200000000000006</v>
      </c>
      <c r="AA89" s="1">
        <v>9.41</v>
      </c>
      <c r="AB89" s="1">
        <v>2</v>
      </c>
      <c r="AC89" s="1">
        <v>3.46</v>
      </c>
      <c r="AD89" s="1">
        <v>2.11</v>
      </c>
      <c r="AE89" s="1">
        <v>4.76</v>
      </c>
      <c r="AF89" s="1">
        <v>3.44</v>
      </c>
      <c r="AG89" s="1">
        <v>9.34</v>
      </c>
      <c r="AH89" s="1">
        <v>9.4600000000000009</v>
      </c>
      <c r="AI89" s="1">
        <v>3</v>
      </c>
      <c r="AJ89" s="1">
        <v>28</v>
      </c>
      <c r="AK89" s="1">
        <v>4.54</v>
      </c>
      <c r="AL89" s="1">
        <v>2.2200000000000002</v>
      </c>
      <c r="AM89" s="1">
        <v>6.07</v>
      </c>
      <c r="AN89" s="1">
        <v>3.72</v>
      </c>
      <c r="AO89" s="1">
        <v>7.86</v>
      </c>
      <c r="AP89" s="1">
        <v>8.83</v>
      </c>
      <c r="AQ89" s="1">
        <v>5</v>
      </c>
      <c r="AR89" s="1">
        <v>4.3099999999999996</v>
      </c>
      <c r="AS89" s="1">
        <v>2.21</v>
      </c>
      <c r="AT89" s="1">
        <v>6.86</v>
      </c>
      <c r="AU89" s="1">
        <v>3.83</v>
      </c>
      <c r="AV89" s="1">
        <v>8.8800000000000008</v>
      </c>
      <c r="AW89" s="1">
        <v>8.86</v>
      </c>
      <c r="AX89" s="1">
        <v>1</v>
      </c>
      <c r="AY89" s="1">
        <v>4.28</v>
      </c>
      <c r="AZ89" s="1">
        <v>2.1</v>
      </c>
      <c r="BA89" s="1">
        <v>6.68</v>
      </c>
      <c r="BB89" s="1">
        <v>4.3099999999999996</v>
      </c>
      <c r="BC89" s="1">
        <v>9.2100000000000009</v>
      </c>
      <c r="BD89" s="1">
        <v>9.2799999999999994</v>
      </c>
      <c r="BE89" s="1">
        <v>2</v>
      </c>
      <c r="BF89" s="1">
        <v>26</v>
      </c>
      <c r="BG89" s="1">
        <v>4.01</v>
      </c>
      <c r="BH89" s="1">
        <v>2.1</v>
      </c>
      <c r="BI89" s="1">
        <v>5.23</v>
      </c>
      <c r="BJ89" s="1">
        <v>3.52</v>
      </c>
      <c r="BK89" s="1">
        <v>8.5500000000000007</v>
      </c>
      <c r="BL89" s="1">
        <v>8.81</v>
      </c>
      <c r="BM89" s="1">
        <v>3</v>
      </c>
      <c r="BN89" s="1">
        <v>3.24</v>
      </c>
      <c r="BO89" s="1">
        <v>2.14</v>
      </c>
      <c r="BP89" s="1">
        <v>5.91</v>
      </c>
      <c r="BQ89" s="1">
        <v>3.18</v>
      </c>
      <c r="BR89" s="1">
        <v>8.7799999999999994</v>
      </c>
      <c r="BS89" s="1">
        <v>9.3699999999999992</v>
      </c>
      <c r="BT89" s="1">
        <v>4</v>
      </c>
      <c r="BU89" s="1">
        <v>3.32</v>
      </c>
      <c r="BV89" s="1">
        <v>1.97</v>
      </c>
      <c r="BW89" s="1">
        <v>5.0599999999999996</v>
      </c>
      <c r="BX89" s="1">
        <v>3.69</v>
      </c>
      <c r="BY89" s="1">
        <v>8.27</v>
      </c>
      <c r="BZ89" s="1">
        <v>8.68</v>
      </c>
      <c r="CA89" s="1">
        <v>1</v>
      </c>
      <c r="CB89" s="1">
        <v>1</v>
      </c>
      <c r="CC89" s="1">
        <v>8.8473000000000006</v>
      </c>
      <c r="CD89" s="1">
        <v>9.1242000000000001</v>
      </c>
      <c r="CE89" s="1">
        <v>7.3006000000000002</v>
      </c>
      <c r="CF89" s="1">
        <v>10.078799999999999</v>
      </c>
      <c r="CG89" s="1">
        <v>9.5251000000000001</v>
      </c>
      <c r="CH89" s="1">
        <v>8.9879999999999995</v>
      </c>
      <c r="CI89" s="1">
        <v>8.4209999999999994</v>
      </c>
      <c r="CJ89" s="1">
        <v>6.9336000000000002</v>
      </c>
      <c r="CK89" s="1">
        <v>6.5404</v>
      </c>
      <c r="CL89" s="1">
        <v>8.4240333333333304</v>
      </c>
      <c r="CM89" s="1">
        <v>9.5306333333333306</v>
      </c>
      <c r="CN89" s="1">
        <v>7.2983333333333302</v>
      </c>
      <c r="CO89" s="1">
        <v>8.4176666666666708</v>
      </c>
      <c r="CP89" s="1">
        <v>19.013400000000001</v>
      </c>
      <c r="CQ89" s="1">
        <v>19.986999999999998</v>
      </c>
      <c r="CR89" s="1">
        <v>16.374400000000001</v>
      </c>
      <c r="CS89" s="1">
        <v>22.580400000000001</v>
      </c>
      <c r="CT89" s="1">
        <v>26.273800000000001</v>
      </c>
      <c r="CU89" s="1">
        <v>28.790800000000001</v>
      </c>
      <c r="CV89" s="1">
        <v>18.409600000000001</v>
      </c>
      <c r="CW89" s="1">
        <v>18.793800000000001</v>
      </c>
      <c r="CX89" s="1">
        <v>18.671399999999998</v>
      </c>
      <c r="CY89" s="1">
        <v>18.458266666666699</v>
      </c>
      <c r="CZ89" s="1">
        <v>25.8816666666667</v>
      </c>
      <c r="DA89" s="1">
        <v>18.624933333333299</v>
      </c>
      <c r="DB89" s="1">
        <v>20.988288888888899</v>
      </c>
      <c r="DC89" s="1">
        <v>82.150199999999998</v>
      </c>
      <c r="DD89" s="1">
        <v>86.760199999999998</v>
      </c>
      <c r="DE89" s="1">
        <v>88.356399999999994</v>
      </c>
      <c r="DF89" s="1">
        <v>69.403800000000004</v>
      </c>
      <c r="DG89" s="1">
        <v>78.6768</v>
      </c>
      <c r="DH89" s="1">
        <v>85.468800000000002</v>
      </c>
      <c r="DI89" s="1">
        <v>75.325500000000005</v>
      </c>
      <c r="DJ89" s="1">
        <v>82.268600000000006</v>
      </c>
      <c r="DK89" s="1">
        <v>71.783600000000007</v>
      </c>
      <c r="DL89" s="1">
        <v>85.755600000000001</v>
      </c>
      <c r="DM89" s="1">
        <v>77.849800000000002</v>
      </c>
      <c r="DN89" s="1">
        <v>76.459233333333302</v>
      </c>
      <c r="DO89" s="1">
        <v>80.021544444444402</v>
      </c>
      <c r="DP89" s="1">
        <v>22</v>
      </c>
      <c r="DQ89" s="1">
        <v>66</v>
      </c>
      <c r="DR89" s="1">
        <v>72</v>
      </c>
      <c r="DS89" s="1" t="s">
        <v>212</v>
      </c>
      <c r="DT89" s="1">
        <v>43.578899999999997</v>
      </c>
      <c r="DU89" s="1">
        <v>-79.713397999999998</v>
      </c>
      <c r="DV89" s="1" t="s">
        <v>162</v>
      </c>
      <c r="DW89" s="1">
        <v>28148.0398703139</v>
      </c>
      <c r="DX89" s="1">
        <v>28.148039870313902</v>
      </c>
      <c r="DY89" s="1" t="s">
        <v>135</v>
      </c>
      <c r="DZ89" s="1">
        <v>1.5591699999999999</v>
      </c>
      <c r="EA89" s="9">
        <f t="shared" si="14"/>
        <v>36.670299999999997</v>
      </c>
      <c r="EB89" s="10">
        <f t="shared" si="15"/>
        <v>38.623799999999996</v>
      </c>
      <c r="EC89" s="11">
        <f t="shared" si="16"/>
        <v>37.343799999999995</v>
      </c>
      <c r="ED89" s="9">
        <f t="shared" si="17"/>
        <v>34.021000000000001</v>
      </c>
      <c r="EE89" s="10">
        <f t="shared" si="18"/>
        <v>38.158566666666665</v>
      </c>
      <c r="EF89" s="11">
        <f t="shared" si="19"/>
        <v>41.082533333333338</v>
      </c>
      <c r="EG89" s="9">
        <f t="shared" si="20"/>
        <v>34.052033333333334</v>
      </c>
      <c r="EH89" s="10">
        <f t="shared" si="21"/>
        <v>35.998666666666672</v>
      </c>
      <c r="EI89" s="11">
        <f t="shared" si="22"/>
        <v>32.331800000000001</v>
      </c>
      <c r="EJ89" s="12">
        <f t="shared" si="23"/>
        <v>36.475833333333327</v>
      </c>
      <c r="EK89" s="13">
        <f t="shared" si="24"/>
        <v>11.333411639489867</v>
      </c>
      <c r="EL89" s="13">
        <f t="shared" si="25"/>
        <v>128.44621939012438</v>
      </c>
      <c r="EM89" s="24">
        <f t="shared" si="26"/>
        <v>9</v>
      </c>
      <c r="EN89" s="12"/>
      <c r="EP89" s="18">
        <v>1</v>
      </c>
      <c r="EQ89" s="17">
        <v>1</v>
      </c>
      <c r="ER89" s="15" t="e">
        <v>#DIV/0!</v>
      </c>
      <c r="ES89" s="15" t="e">
        <v>#DIV/0!</v>
      </c>
    </row>
    <row r="90" spans="1:149" x14ac:dyDescent="0.3">
      <c r="A90" s="1" t="s">
        <v>214</v>
      </c>
      <c r="B90" s="1">
        <v>77</v>
      </c>
      <c r="C90" s="1">
        <v>8</v>
      </c>
      <c r="D90" s="1">
        <v>34</v>
      </c>
      <c r="E90" s="1">
        <v>2</v>
      </c>
      <c r="F90" s="1">
        <v>4</v>
      </c>
      <c r="G90" s="1">
        <v>3</v>
      </c>
      <c r="H90" s="1" t="s">
        <v>132</v>
      </c>
      <c r="I90" s="8">
        <v>44389</v>
      </c>
      <c r="J90" s="8">
        <v>44390</v>
      </c>
      <c r="K90" s="1" t="s">
        <v>132</v>
      </c>
      <c r="L90" s="1">
        <v>0</v>
      </c>
      <c r="M90" s="1">
        <v>1</v>
      </c>
      <c r="N90" s="1">
        <v>2</v>
      </c>
      <c r="O90" s="1">
        <v>4</v>
      </c>
      <c r="P90" s="1">
        <v>2.37</v>
      </c>
      <c r="Q90" s="1">
        <v>7.37</v>
      </c>
      <c r="R90" s="1">
        <v>4</v>
      </c>
      <c r="S90" s="1">
        <v>8.76</v>
      </c>
      <c r="T90" s="1">
        <v>8.74</v>
      </c>
      <c r="U90" s="1">
        <v>2</v>
      </c>
      <c r="V90" s="1">
        <v>3.79</v>
      </c>
      <c r="W90" s="1">
        <v>2.06</v>
      </c>
      <c r="X90" s="1">
        <v>7.28</v>
      </c>
      <c r="Y90" s="1">
        <v>3.88</v>
      </c>
      <c r="Z90" s="1">
        <v>7.61</v>
      </c>
      <c r="AA90" s="1">
        <v>7.39</v>
      </c>
      <c r="AB90" s="1">
        <v>0</v>
      </c>
      <c r="AC90" s="1" t="s">
        <v>132</v>
      </c>
      <c r="AD90" s="1" t="s">
        <v>132</v>
      </c>
      <c r="AE90" s="1" t="s">
        <v>132</v>
      </c>
      <c r="AF90" s="1" t="s">
        <v>132</v>
      </c>
      <c r="AG90" s="1" t="s">
        <v>132</v>
      </c>
      <c r="AH90" s="1" t="s">
        <v>132</v>
      </c>
      <c r="AI90" s="1" t="s">
        <v>132</v>
      </c>
      <c r="AJ90" s="1" t="s">
        <v>132</v>
      </c>
      <c r="AK90" s="1" t="s">
        <v>132</v>
      </c>
      <c r="AL90" s="1" t="s">
        <v>132</v>
      </c>
      <c r="AM90" s="1" t="s">
        <v>132</v>
      </c>
      <c r="AN90" s="1" t="s">
        <v>132</v>
      </c>
      <c r="AO90" s="1" t="s">
        <v>132</v>
      </c>
      <c r="AP90" s="1" t="s">
        <v>132</v>
      </c>
      <c r="AQ90" s="1" t="s">
        <v>132</v>
      </c>
      <c r="AR90" s="1" t="s">
        <v>132</v>
      </c>
      <c r="AS90" s="1" t="s">
        <v>132</v>
      </c>
      <c r="AT90" s="1" t="s">
        <v>132</v>
      </c>
      <c r="AU90" s="1" t="s">
        <v>132</v>
      </c>
      <c r="AV90" s="1" t="s">
        <v>132</v>
      </c>
      <c r="AW90" s="1" t="s">
        <v>132</v>
      </c>
      <c r="AX90" s="1" t="s">
        <v>132</v>
      </c>
      <c r="AY90" s="1" t="s">
        <v>132</v>
      </c>
      <c r="AZ90" s="1" t="s">
        <v>132</v>
      </c>
      <c r="BA90" s="1" t="s">
        <v>132</v>
      </c>
      <c r="BB90" s="1" t="s">
        <v>132</v>
      </c>
      <c r="BC90" s="1" t="s">
        <v>132</v>
      </c>
      <c r="BD90" s="1" t="s">
        <v>132</v>
      </c>
      <c r="BE90" s="1" t="s">
        <v>132</v>
      </c>
      <c r="BF90" s="1" t="s">
        <v>132</v>
      </c>
      <c r="BG90" s="1" t="s">
        <v>132</v>
      </c>
      <c r="BH90" s="1" t="s">
        <v>132</v>
      </c>
      <c r="BI90" s="1" t="s">
        <v>132</v>
      </c>
      <c r="BJ90" s="1" t="s">
        <v>132</v>
      </c>
      <c r="BK90" s="1" t="s">
        <v>132</v>
      </c>
      <c r="BL90" s="1" t="s">
        <v>132</v>
      </c>
      <c r="BM90" s="1" t="s">
        <v>132</v>
      </c>
      <c r="BN90" s="1" t="s">
        <v>132</v>
      </c>
      <c r="BO90" s="1" t="s">
        <v>132</v>
      </c>
      <c r="BP90" s="1" t="s">
        <v>132</v>
      </c>
      <c r="BQ90" s="1" t="s">
        <v>132</v>
      </c>
      <c r="BR90" s="1" t="s">
        <v>132</v>
      </c>
      <c r="BS90" s="1" t="s">
        <v>132</v>
      </c>
      <c r="BT90" s="1" t="s">
        <v>132</v>
      </c>
      <c r="BU90" s="1" t="s">
        <v>132</v>
      </c>
      <c r="BV90" s="1" t="s">
        <v>132</v>
      </c>
      <c r="BW90" s="1" t="s">
        <v>132</v>
      </c>
      <c r="BX90" s="1" t="s">
        <v>132</v>
      </c>
      <c r="BY90" s="1" t="s">
        <v>132</v>
      </c>
      <c r="BZ90" s="1" t="s">
        <v>132</v>
      </c>
      <c r="CA90" s="1" t="s">
        <v>132</v>
      </c>
      <c r="CB90" s="1">
        <v>1</v>
      </c>
      <c r="CC90" s="1">
        <v>9.48</v>
      </c>
      <c r="CD90" s="1">
        <v>7.8074000000000003</v>
      </c>
      <c r="CL90" s="1">
        <v>8.6437000000000008</v>
      </c>
      <c r="CO90" s="1">
        <v>8.6437000000000008</v>
      </c>
      <c r="CP90" s="1">
        <v>29.48</v>
      </c>
      <c r="CQ90" s="1">
        <v>28.246400000000001</v>
      </c>
      <c r="CY90" s="1">
        <v>28.863199999999999</v>
      </c>
      <c r="DB90" s="1">
        <v>28.863199999999999</v>
      </c>
      <c r="DC90" s="1">
        <v>76.562399999999997</v>
      </c>
      <c r="DD90" s="1">
        <v>56.237900000000003</v>
      </c>
      <c r="DL90" s="1">
        <v>66.400149999999996</v>
      </c>
      <c r="DO90" s="1">
        <v>66.400149999999996</v>
      </c>
      <c r="DP90" s="1">
        <v>18</v>
      </c>
      <c r="DQ90" s="1">
        <v>36</v>
      </c>
      <c r="DR90" s="1">
        <v>72</v>
      </c>
      <c r="DS90" s="1" t="s">
        <v>212</v>
      </c>
      <c r="DT90" s="1">
        <v>43.578899999999997</v>
      </c>
      <c r="DU90" s="1">
        <v>-79.713397999999998</v>
      </c>
      <c r="DV90" s="1" t="s">
        <v>162</v>
      </c>
      <c r="DW90" s="1">
        <v>28148.0398703139</v>
      </c>
      <c r="DX90" s="1">
        <v>28.148039870313902</v>
      </c>
      <c r="DY90" s="1" t="s">
        <v>135</v>
      </c>
      <c r="DZ90" s="1">
        <v>1.5591699999999999</v>
      </c>
      <c r="EA90" s="9">
        <f t="shared" si="14"/>
        <v>38.507466666666666</v>
      </c>
      <c r="EB90" s="10">
        <f t="shared" si="15"/>
        <v>30.763900000000003</v>
      </c>
      <c r="EC90" s="11"/>
      <c r="ED90" s="9"/>
      <c r="EE90" s="10"/>
      <c r="EF90" s="11"/>
      <c r="EG90" s="9"/>
      <c r="EH90" s="10"/>
      <c r="EI90" s="11"/>
      <c r="EJ90" s="12">
        <f t="shared" si="23"/>
        <v>34.635683333333333</v>
      </c>
      <c r="EK90" s="13">
        <f t="shared" si="24"/>
        <v>19.485275233972711</v>
      </c>
      <c r="EL90" s="13">
        <f t="shared" si="25"/>
        <v>379.67595094367027</v>
      </c>
      <c r="EM90" s="24">
        <f t="shared" si="26"/>
        <v>2</v>
      </c>
      <c r="EN90" s="12"/>
      <c r="EP90" s="18">
        <v>5</v>
      </c>
      <c r="EQ90" s="17">
        <v>1</v>
      </c>
      <c r="ER90" s="15" t="e">
        <v>#DIV/0!</v>
      </c>
      <c r="ES90" s="15" t="e">
        <v>#DIV/0!</v>
      </c>
    </row>
    <row r="91" spans="1:149" x14ac:dyDescent="0.3">
      <c r="A91" s="1" t="s">
        <v>214</v>
      </c>
      <c r="B91" s="1">
        <v>77</v>
      </c>
      <c r="C91" s="1">
        <v>13</v>
      </c>
      <c r="D91" s="1">
        <v>9</v>
      </c>
      <c r="E91" s="1">
        <v>3</v>
      </c>
      <c r="F91" s="1">
        <v>4</v>
      </c>
      <c r="G91" s="1">
        <v>4</v>
      </c>
      <c r="H91" s="1" t="s">
        <v>132</v>
      </c>
      <c r="I91" s="8">
        <v>44372</v>
      </c>
      <c r="J91" s="8">
        <v>44386</v>
      </c>
      <c r="K91" s="8">
        <v>44398</v>
      </c>
      <c r="L91" s="1">
        <v>5</v>
      </c>
      <c r="M91" s="1">
        <v>8</v>
      </c>
      <c r="N91" s="1">
        <v>12</v>
      </c>
      <c r="O91" s="1">
        <v>4.45</v>
      </c>
      <c r="P91" s="1">
        <v>2.2799999999999998</v>
      </c>
      <c r="Q91" s="1">
        <v>7.54</v>
      </c>
      <c r="R91" s="1">
        <v>3.62</v>
      </c>
      <c r="S91" s="1">
        <v>8.76</v>
      </c>
      <c r="T91" s="1">
        <v>8.48</v>
      </c>
      <c r="U91" s="1">
        <v>2</v>
      </c>
      <c r="V91" s="1">
        <v>3.93</v>
      </c>
      <c r="W91" s="1">
        <v>2.02</v>
      </c>
      <c r="X91" s="1">
        <v>6.73</v>
      </c>
      <c r="Y91" s="1">
        <v>3.83</v>
      </c>
      <c r="Z91" s="1">
        <v>8.7100000000000009</v>
      </c>
      <c r="AA91" s="1">
        <v>8.23</v>
      </c>
      <c r="AB91" s="1">
        <v>1</v>
      </c>
      <c r="AC91" s="1">
        <v>4.28</v>
      </c>
      <c r="AD91" s="1">
        <v>2.42</v>
      </c>
      <c r="AE91" s="1">
        <v>6.09</v>
      </c>
      <c r="AF91" s="1">
        <v>4.21</v>
      </c>
      <c r="AG91" s="1">
        <v>9.4700000000000006</v>
      </c>
      <c r="AH91" s="1">
        <v>9.16</v>
      </c>
      <c r="AI91" s="1">
        <v>5</v>
      </c>
      <c r="AJ91" s="1">
        <v>10</v>
      </c>
      <c r="AK91" s="1">
        <v>4.1399999999999997</v>
      </c>
      <c r="AL91" s="1">
        <v>2.16</v>
      </c>
      <c r="AM91" s="1">
        <v>6.85</v>
      </c>
      <c r="AN91" s="1">
        <v>5.13</v>
      </c>
      <c r="AO91" s="1">
        <v>9.42</v>
      </c>
      <c r="AP91" s="1">
        <v>9.57</v>
      </c>
      <c r="AQ91" s="1">
        <v>3</v>
      </c>
      <c r="AR91" s="1">
        <v>4.28</v>
      </c>
      <c r="AS91" s="1">
        <v>2.34</v>
      </c>
      <c r="AT91" s="1">
        <v>7.73</v>
      </c>
      <c r="AU91" s="1">
        <v>4.2699999999999996</v>
      </c>
      <c r="AV91" s="1">
        <v>9.31</v>
      </c>
      <c r="AW91" s="1">
        <v>9.17</v>
      </c>
      <c r="AX91" s="1">
        <v>3</v>
      </c>
      <c r="AY91" s="1">
        <v>3.98</v>
      </c>
      <c r="AZ91" s="1">
        <v>2.13</v>
      </c>
      <c r="BA91" s="1">
        <v>7.55</v>
      </c>
      <c r="BB91" s="1">
        <v>3.84</v>
      </c>
      <c r="BC91" s="1">
        <v>8.7899999999999991</v>
      </c>
      <c r="BD91" s="1">
        <v>8.73</v>
      </c>
      <c r="BE91" s="1">
        <v>3</v>
      </c>
      <c r="BF91" s="1">
        <v>15</v>
      </c>
      <c r="BG91" s="1">
        <v>3.61</v>
      </c>
      <c r="BH91" s="1">
        <v>1.93</v>
      </c>
      <c r="BI91" s="1">
        <v>6.71</v>
      </c>
      <c r="BJ91" s="1">
        <v>3.75</v>
      </c>
      <c r="BK91" s="1">
        <v>9.7899999999999991</v>
      </c>
      <c r="BL91" s="1">
        <v>8.9499999999999993</v>
      </c>
      <c r="BM91" s="1">
        <v>3</v>
      </c>
      <c r="BN91" s="1">
        <v>3.81</v>
      </c>
      <c r="BO91" s="1">
        <v>2.04</v>
      </c>
      <c r="BP91" s="1">
        <v>5.73</v>
      </c>
      <c r="BQ91" s="1">
        <v>3.81</v>
      </c>
      <c r="BR91" s="1">
        <v>9.3699999999999992</v>
      </c>
      <c r="BS91" s="1">
        <v>8.6199999999999992</v>
      </c>
      <c r="BT91" s="1">
        <v>2</v>
      </c>
      <c r="BU91" s="1">
        <v>3.81</v>
      </c>
      <c r="BV91" s="1">
        <v>2.12</v>
      </c>
      <c r="BW91" s="1">
        <v>6.04</v>
      </c>
      <c r="BX91" s="1">
        <v>3.86</v>
      </c>
      <c r="BY91" s="1">
        <v>8.09</v>
      </c>
      <c r="BZ91" s="1">
        <v>8.14</v>
      </c>
      <c r="CA91" s="1">
        <v>2</v>
      </c>
      <c r="CB91" s="1">
        <v>1</v>
      </c>
      <c r="CC91" s="1">
        <v>10.146000000000001</v>
      </c>
      <c r="CD91" s="1">
        <v>7.9386000000000001</v>
      </c>
      <c r="CE91" s="1">
        <v>10.3576</v>
      </c>
      <c r="CF91" s="1">
        <v>8.9423999999999992</v>
      </c>
      <c r="CG91" s="1">
        <v>10.0152</v>
      </c>
      <c r="CH91" s="1">
        <v>8.4773999999999994</v>
      </c>
      <c r="CI91" s="1">
        <v>6.9672999999999998</v>
      </c>
      <c r="CJ91" s="1">
        <v>7.7724000000000002</v>
      </c>
      <c r="CK91" s="1">
        <v>8.0771999999999995</v>
      </c>
      <c r="CL91" s="1">
        <v>9.4807333333333297</v>
      </c>
      <c r="CM91" s="1">
        <v>9.1449999999999996</v>
      </c>
      <c r="CN91" s="1">
        <v>7.6056333333333299</v>
      </c>
      <c r="CO91" s="1">
        <v>8.7437888888888899</v>
      </c>
      <c r="CP91" s="1">
        <v>27.294799999999999</v>
      </c>
      <c r="CQ91" s="1">
        <v>25.7759</v>
      </c>
      <c r="CR91" s="1">
        <v>25.6389</v>
      </c>
      <c r="CS91" s="1">
        <v>35.140500000000003</v>
      </c>
      <c r="CT91" s="1">
        <v>33.007100000000001</v>
      </c>
      <c r="CU91" s="1">
        <v>28.992000000000001</v>
      </c>
      <c r="CV91" s="1">
        <v>25.162500000000001</v>
      </c>
      <c r="CW91" s="1">
        <v>21.831299999999999</v>
      </c>
      <c r="CX91" s="1">
        <v>23.314399999999999</v>
      </c>
      <c r="CY91" s="1">
        <v>26.236533333333298</v>
      </c>
      <c r="CZ91" s="1">
        <v>32.3798666666667</v>
      </c>
      <c r="DA91" s="1">
        <v>23.436066666666701</v>
      </c>
      <c r="DB91" s="1">
        <v>27.350822222222199</v>
      </c>
      <c r="DC91" s="1">
        <v>74.284800000000004</v>
      </c>
      <c r="DD91" s="1">
        <v>71.683300000000003</v>
      </c>
      <c r="DE91" s="1">
        <v>86.745199999999997</v>
      </c>
      <c r="DF91" s="1">
        <v>90.1494</v>
      </c>
      <c r="DG91" s="1">
        <v>85.372699999999995</v>
      </c>
      <c r="DH91" s="1">
        <v>76.736699999999999</v>
      </c>
      <c r="DI91" s="1">
        <v>87.620500000000007</v>
      </c>
      <c r="DJ91" s="1">
        <v>80.769400000000005</v>
      </c>
      <c r="DK91" s="1">
        <v>65.852599999999995</v>
      </c>
      <c r="DL91" s="1">
        <v>77.571100000000001</v>
      </c>
      <c r="DM91" s="1">
        <v>84.086266666666702</v>
      </c>
      <c r="DN91" s="1">
        <v>78.080833333333302</v>
      </c>
      <c r="DO91" s="1">
        <v>79.912733333333307</v>
      </c>
      <c r="DP91" s="1">
        <v>10</v>
      </c>
      <c r="DQ91" s="1">
        <v>30</v>
      </c>
      <c r="DR91" s="1">
        <v>77</v>
      </c>
      <c r="DS91" s="1" t="s">
        <v>215</v>
      </c>
      <c r="DT91" s="1">
        <v>43.589965999999997</v>
      </c>
      <c r="DU91" s="1">
        <v>-79.618300000000005</v>
      </c>
      <c r="DV91" s="1" t="s">
        <v>134</v>
      </c>
      <c r="DW91" s="1">
        <v>20506.9567190536</v>
      </c>
      <c r="DX91" s="1">
        <v>20.506956719053601</v>
      </c>
      <c r="DY91" s="1" t="s">
        <v>135</v>
      </c>
      <c r="DZ91" s="1">
        <v>2.0308299999999999</v>
      </c>
      <c r="EA91" s="9">
        <f t="shared" si="14"/>
        <v>37.241866666666667</v>
      </c>
      <c r="EB91" s="10">
        <f t="shared" si="15"/>
        <v>35.132600000000004</v>
      </c>
      <c r="EC91" s="11">
        <f t="shared" si="16"/>
        <v>40.913899999999998</v>
      </c>
      <c r="ED91" s="9">
        <f t="shared" si="17"/>
        <v>44.744100000000003</v>
      </c>
      <c r="EE91" s="10">
        <f t="shared" si="18"/>
        <v>42.798333333333325</v>
      </c>
      <c r="EF91" s="11">
        <f t="shared" si="19"/>
        <v>38.0687</v>
      </c>
      <c r="EG91" s="9">
        <f t="shared" si="20"/>
        <v>39.916766666666668</v>
      </c>
      <c r="EH91" s="10">
        <f t="shared" si="21"/>
        <v>36.791033333333338</v>
      </c>
      <c r="EI91" s="11">
        <f t="shared" si="22"/>
        <v>32.414733333333331</v>
      </c>
      <c r="EJ91" s="12">
        <f t="shared" si="23"/>
        <v>38.669114814814819</v>
      </c>
      <c r="EK91" s="13">
        <f t="shared" si="24"/>
        <v>12.139138075881826</v>
      </c>
      <c r="EL91" s="13">
        <f t="shared" si="25"/>
        <v>147.35867322532391</v>
      </c>
      <c r="EM91" s="24">
        <f t="shared" si="26"/>
        <v>9</v>
      </c>
      <c r="EN91" s="12"/>
      <c r="EP91" s="16">
        <v>51</v>
      </c>
      <c r="EQ91" s="17">
        <v>1</v>
      </c>
      <c r="ER91" s="15" t="e">
        <v>#DIV/0!</v>
      </c>
      <c r="ES91" s="26" t="e">
        <v>#DIV/0!</v>
      </c>
    </row>
    <row r="92" spans="1:149" x14ac:dyDescent="0.3">
      <c r="A92" s="1" t="s">
        <v>214</v>
      </c>
      <c r="B92" s="1">
        <v>77</v>
      </c>
      <c r="C92" s="1">
        <v>5</v>
      </c>
      <c r="D92" s="1">
        <v>39</v>
      </c>
      <c r="E92" s="1">
        <v>2</v>
      </c>
      <c r="F92" s="1">
        <v>5</v>
      </c>
      <c r="G92" s="1">
        <v>1</v>
      </c>
      <c r="H92" s="1" t="s">
        <v>132</v>
      </c>
      <c r="I92" s="8">
        <v>44396</v>
      </c>
      <c r="J92" s="8">
        <v>44403</v>
      </c>
      <c r="K92" s="8">
        <v>44420</v>
      </c>
      <c r="L92" s="1">
        <v>2</v>
      </c>
      <c r="M92" s="1">
        <v>7</v>
      </c>
      <c r="N92" s="1">
        <v>1</v>
      </c>
      <c r="O92" s="1">
        <v>3.82</v>
      </c>
      <c r="P92" s="1">
        <v>2.29</v>
      </c>
      <c r="Q92" s="1">
        <v>7.39</v>
      </c>
      <c r="R92" s="1">
        <v>3.42</v>
      </c>
      <c r="S92" s="1">
        <v>9.08</v>
      </c>
      <c r="T92" s="1">
        <v>9.2200000000000006</v>
      </c>
      <c r="U92" s="1">
        <v>1</v>
      </c>
      <c r="V92" s="1" t="s">
        <v>132</v>
      </c>
      <c r="W92" s="1" t="s">
        <v>132</v>
      </c>
      <c r="X92" s="1" t="s">
        <v>132</v>
      </c>
      <c r="Y92" s="1" t="s">
        <v>132</v>
      </c>
      <c r="Z92" s="1" t="s">
        <v>132</v>
      </c>
      <c r="AA92" s="1" t="s">
        <v>132</v>
      </c>
      <c r="AB92" s="1" t="s">
        <v>132</v>
      </c>
      <c r="AC92" s="1" t="s">
        <v>132</v>
      </c>
      <c r="AD92" s="1" t="s">
        <v>132</v>
      </c>
      <c r="AE92" s="1" t="s">
        <v>132</v>
      </c>
      <c r="AF92" s="1" t="s">
        <v>132</v>
      </c>
      <c r="AG92" s="1" t="s">
        <v>132</v>
      </c>
      <c r="AH92" s="1" t="s">
        <v>132</v>
      </c>
      <c r="AI92" s="1" t="s">
        <v>132</v>
      </c>
      <c r="AJ92" s="1">
        <v>14</v>
      </c>
      <c r="AK92" s="1">
        <v>4.0999999999999996</v>
      </c>
      <c r="AL92" s="1">
        <v>1.88</v>
      </c>
      <c r="AM92" s="1">
        <v>8.61</v>
      </c>
      <c r="AN92" s="1">
        <v>3.6</v>
      </c>
      <c r="AO92" s="1">
        <v>10.6</v>
      </c>
      <c r="AP92" s="1">
        <v>10.43</v>
      </c>
      <c r="AQ92" s="1">
        <v>4</v>
      </c>
      <c r="AR92" s="1">
        <v>4.47</v>
      </c>
      <c r="AS92" s="1">
        <v>2.39</v>
      </c>
      <c r="AT92" s="1">
        <v>7.88</v>
      </c>
      <c r="AU92" s="1">
        <v>3.47</v>
      </c>
      <c r="AV92" s="1">
        <v>10.050000000000001</v>
      </c>
      <c r="AW92" s="1">
        <v>10.31</v>
      </c>
      <c r="AX92" s="1">
        <v>1</v>
      </c>
      <c r="AY92" s="1">
        <v>4.2699999999999996</v>
      </c>
      <c r="AZ92" s="1">
        <v>1.97</v>
      </c>
      <c r="BA92" s="1">
        <v>8.42</v>
      </c>
      <c r="BB92" s="1">
        <v>3.38</v>
      </c>
      <c r="BC92" s="1">
        <v>9.75</v>
      </c>
      <c r="BD92" s="1">
        <v>9.76</v>
      </c>
      <c r="BE92" s="1">
        <v>1</v>
      </c>
      <c r="BF92" s="1">
        <v>17</v>
      </c>
      <c r="BG92" s="1">
        <v>3.01</v>
      </c>
      <c r="BH92" s="1">
        <v>1.91</v>
      </c>
      <c r="BI92" s="1">
        <v>4.2300000000000004</v>
      </c>
      <c r="BJ92" s="1">
        <v>2.54</v>
      </c>
      <c r="BK92" s="1">
        <v>9.51</v>
      </c>
      <c r="BL92" s="1">
        <v>9.4600000000000009</v>
      </c>
      <c r="BM92" s="1">
        <v>1</v>
      </c>
      <c r="BN92" s="1">
        <v>3.57</v>
      </c>
      <c r="BO92" s="1">
        <v>2.2799999999999998</v>
      </c>
      <c r="BP92" s="1">
        <v>6.82</v>
      </c>
      <c r="BQ92" s="1">
        <v>3.08</v>
      </c>
      <c r="BR92" s="1">
        <v>9.85</v>
      </c>
      <c r="BS92" s="1">
        <v>9.9700000000000006</v>
      </c>
      <c r="BT92" s="1">
        <v>1</v>
      </c>
      <c r="BU92" s="1">
        <v>3.09</v>
      </c>
      <c r="BV92" s="1">
        <v>2.08</v>
      </c>
      <c r="BW92" s="1">
        <v>6.66</v>
      </c>
      <c r="BX92" s="1">
        <v>3.02</v>
      </c>
      <c r="BY92" s="1">
        <v>8.42</v>
      </c>
      <c r="BZ92" s="1">
        <v>8.89</v>
      </c>
      <c r="CA92" s="1">
        <v>0</v>
      </c>
      <c r="CB92" s="1">
        <v>1</v>
      </c>
      <c r="CC92" s="1">
        <v>8.7477999999999998</v>
      </c>
      <c r="CF92" s="1">
        <v>7.7080000000000002</v>
      </c>
      <c r="CG92" s="1">
        <v>10.683299999999999</v>
      </c>
      <c r="CH92" s="1">
        <v>8.4118999999999993</v>
      </c>
      <c r="CI92" s="1">
        <v>5.7491000000000003</v>
      </c>
      <c r="CJ92" s="1">
        <v>8.1395999999999997</v>
      </c>
      <c r="CK92" s="1">
        <v>6.4272</v>
      </c>
      <c r="CL92" s="1">
        <v>8.7477999999999998</v>
      </c>
      <c r="CM92" s="1">
        <v>8.9344000000000001</v>
      </c>
      <c r="CN92" s="1">
        <v>6.7719666666666702</v>
      </c>
      <c r="CO92" s="1">
        <v>8.1513888888888903</v>
      </c>
      <c r="CP92" s="1">
        <v>25.273800000000001</v>
      </c>
      <c r="CS92" s="1">
        <v>30.995999999999999</v>
      </c>
      <c r="CT92" s="1">
        <v>27.343599999999999</v>
      </c>
      <c r="CU92" s="1">
        <v>28.459599999999998</v>
      </c>
      <c r="CV92" s="1">
        <v>10.744199999999999</v>
      </c>
      <c r="CW92" s="1">
        <v>21.005600000000001</v>
      </c>
      <c r="CX92" s="1">
        <v>20.113199999999999</v>
      </c>
      <c r="CY92" s="1">
        <v>25.273800000000001</v>
      </c>
      <c r="CZ92" s="1">
        <v>28.933066666666701</v>
      </c>
      <c r="DA92" s="1">
        <v>17.287666666666698</v>
      </c>
      <c r="DB92" s="1">
        <v>23.831511111111102</v>
      </c>
      <c r="DC92" s="1">
        <v>83.717600000000004</v>
      </c>
      <c r="DF92" s="1">
        <v>110.55800000000001</v>
      </c>
      <c r="DG92" s="1">
        <v>103.6155</v>
      </c>
      <c r="DH92" s="1">
        <v>95.16</v>
      </c>
      <c r="DI92" s="1">
        <v>89.964600000000004</v>
      </c>
      <c r="DJ92" s="1">
        <v>98.204499999999996</v>
      </c>
      <c r="DK92" s="1">
        <v>74.853800000000007</v>
      </c>
      <c r="DL92" s="1">
        <v>83.717600000000004</v>
      </c>
      <c r="DM92" s="1">
        <v>103.111166666667</v>
      </c>
      <c r="DN92" s="1">
        <v>87.674300000000002</v>
      </c>
      <c r="DO92" s="1">
        <v>91.501022222222204</v>
      </c>
      <c r="DP92" s="1">
        <v>19.3333333333333</v>
      </c>
      <c r="DQ92" s="1">
        <v>58</v>
      </c>
      <c r="DR92" s="1">
        <v>77</v>
      </c>
      <c r="DS92" s="1" t="s">
        <v>215</v>
      </c>
      <c r="DT92" s="1">
        <v>43.589965999999997</v>
      </c>
      <c r="DU92" s="1">
        <v>-79.618300000000005</v>
      </c>
      <c r="DV92" s="1" t="s">
        <v>134</v>
      </c>
      <c r="DW92" s="1">
        <v>20506.9567190536</v>
      </c>
      <c r="DX92" s="1">
        <v>20.506956719053601</v>
      </c>
      <c r="DY92" s="1" t="s">
        <v>135</v>
      </c>
      <c r="DZ92" s="1">
        <v>2.0308299999999999</v>
      </c>
      <c r="EA92" s="9">
        <f t="shared" si="14"/>
        <v>39.246400000000001</v>
      </c>
      <c r="EB92" s="10"/>
      <c r="EC92" s="11"/>
      <c r="ED92" s="9">
        <f t="shared" si="17"/>
        <v>49.753999999999998</v>
      </c>
      <c r="EE92" s="10">
        <f t="shared" si="18"/>
        <v>47.214133333333336</v>
      </c>
      <c r="EF92" s="11">
        <f t="shared" si="19"/>
        <v>44.0105</v>
      </c>
      <c r="EG92" s="9">
        <f t="shared" si="20"/>
        <v>35.485966666666663</v>
      </c>
      <c r="EH92" s="10">
        <f t="shared" si="21"/>
        <v>42.4499</v>
      </c>
      <c r="EI92" s="11">
        <f t="shared" si="22"/>
        <v>33.798066666666671</v>
      </c>
      <c r="EJ92" s="12">
        <f t="shared" si="23"/>
        <v>41.708423809523815</v>
      </c>
      <c r="EK92" s="13">
        <f t="shared" si="24"/>
        <v>15.05119966165676</v>
      </c>
      <c r="EL92" s="13">
        <f t="shared" si="25"/>
        <v>226.53861125505657</v>
      </c>
      <c r="EM92" s="24">
        <f t="shared" si="26"/>
        <v>7</v>
      </c>
      <c r="EN92" s="12"/>
      <c r="EP92" s="18">
        <v>4</v>
      </c>
      <c r="EQ92" s="17">
        <v>1</v>
      </c>
      <c r="ER92" s="15" t="e">
        <v>#DIV/0!</v>
      </c>
      <c r="ES92" s="15" t="e">
        <v>#DIV/0!</v>
      </c>
    </row>
    <row r="93" spans="1:149" x14ac:dyDescent="0.3">
      <c r="A93" s="1" t="s">
        <v>214</v>
      </c>
      <c r="B93" s="1">
        <v>77</v>
      </c>
      <c r="C93" s="1">
        <v>3</v>
      </c>
      <c r="D93" s="1">
        <v>35</v>
      </c>
      <c r="E93" s="1">
        <v>2</v>
      </c>
      <c r="F93" s="1">
        <v>5</v>
      </c>
      <c r="G93" s="1">
        <v>5</v>
      </c>
      <c r="H93" s="1" t="s">
        <v>132</v>
      </c>
      <c r="I93" s="8">
        <v>44393</v>
      </c>
      <c r="J93" s="8">
        <v>44398</v>
      </c>
      <c r="K93" s="8">
        <v>44417</v>
      </c>
      <c r="L93" s="1">
        <v>4</v>
      </c>
      <c r="M93" s="1">
        <v>3</v>
      </c>
      <c r="N93" s="1">
        <v>52</v>
      </c>
      <c r="O93" s="1">
        <v>4.1100000000000003</v>
      </c>
      <c r="P93" s="1">
        <v>2.92</v>
      </c>
      <c r="Q93" s="1">
        <v>9.06</v>
      </c>
      <c r="R93" s="1">
        <v>4.21</v>
      </c>
      <c r="S93" s="1">
        <v>10.49</v>
      </c>
      <c r="T93" s="1">
        <v>11.09</v>
      </c>
      <c r="U93" s="1">
        <v>1</v>
      </c>
      <c r="V93" s="1">
        <v>4.99</v>
      </c>
      <c r="W93" s="1">
        <v>2.64</v>
      </c>
      <c r="X93" s="1">
        <v>9.31</v>
      </c>
      <c r="Y93" s="1">
        <v>3.49</v>
      </c>
      <c r="Z93" s="1">
        <v>8.34</v>
      </c>
      <c r="AA93" s="1">
        <v>9.3699999999999992</v>
      </c>
      <c r="AB93" s="1">
        <v>0</v>
      </c>
      <c r="AC93" s="1">
        <v>5.96</v>
      </c>
      <c r="AD93" s="1">
        <v>2.41</v>
      </c>
      <c r="AE93" s="1">
        <v>8.5399999999999991</v>
      </c>
      <c r="AF93" s="1">
        <v>4.1399999999999997</v>
      </c>
      <c r="AG93" s="1">
        <v>11.88</v>
      </c>
      <c r="AH93" s="1">
        <v>11.63</v>
      </c>
      <c r="AI93" s="1">
        <v>4</v>
      </c>
      <c r="AJ93" s="1">
        <v>36</v>
      </c>
      <c r="AK93" s="1">
        <v>6.09</v>
      </c>
      <c r="AL93" s="1">
        <v>2.4900000000000002</v>
      </c>
      <c r="AM93" s="1">
        <v>9.01</v>
      </c>
      <c r="AN93" s="1">
        <v>3.98</v>
      </c>
      <c r="AO93" s="1">
        <v>8</v>
      </c>
      <c r="AP93" s="1">
        <v>8.18</v>
      </c>
      <c r="AQ93" s="1">
        <v>0</v>
      </c>
      <c r="AR93" s="1">
        <v>4.47</v>
      </c>
      <c r="AS93" s="1">
        <v>2.62</v>
      </c>
      <c r="AT93" s="1">
        <v>8.85</v>
      </c>
      <c r="AU93" s="1">
        <v>4.0599999999999996</v>
      </c>
      <c r="AV93" s="1">
        <v>11.88</v>
      </c>
      <c r="AW93" s="1">
        <v>11.85</v>
      </c>
      <c r="AX93" s="1">
        <v>0</v>
      </c>
      <c r="AY93" s="1">
        <v>6.02</v>
      </c>
      <c r="AZ93" s="1">
        <v>2.2999999999999998</v>
      </c>
      <c r="BA93" s="1">
        <v>8.3800000000000008</v>
      </c>
      <c r="BB93" s="1">
        <v>3.57</v>
      </c>
      <c r="BC93" s="1">
        <v>9.51</v>
      </c>
      <c r="BD93" s="1">
        <v>8.6999999999999993</v>
      </c>
      <c r="BE93" s="1">
        <v>0</v>
      </c>
      <c r="BF93" s="1" t="s">
        <v>132</v>
      </c>
      <c r="BG93" s="1" t="s">
        <v>132</v>
      </c>
      <c r="BH93" s="1" t="s">
        <v>132</v>
      </c>
      <c r="BI93" s="1" t="s">
        <v>132</v>
      </c>
      <c r="BJ93" s="1" t="s">
        <v>132</v>
      </c>
      <c r="BK93" s="1" t="s">
        <v>132</v>
      </c>
      <c r="BL93" s="1" t="s">
        <v>132</v>
      </c>
      <c r="BM93" s="1" t="s">
        <v>132</v>
      </c>
      <c r="BN93" s="1" t="s">
        <v>132</v>
      </c>
      <c r="BO93" s="1" t="s">
        <v>132</v>
      </c>
      <c r="BP93" s="1" t="s">
        <v>132</v>
      </c>
      <c r="BQ93" s="1" t="s">
        <v>132</v>
      </c>
      <c r="BR93" s="1" t="s">
        <v>132</v>
      </c>
      <c r="BS93" s="1" t="s">
        <v>132</v>
      </c>
      <c r="BT93" s="1" t="s">
        <v>132</v>
      </c>
      <c r="BU93" s="1" t="s">
        <v>132</v>
      </c>
      <c r="BV93" s="1" t="s">
        <v>132</v>
      </c>
      <c r="BW93" s="1" t="s">
        <v>132</v>
      </c>
      <c r="BX93" s="1" t="s">
        <v>132</v>
      </c>
      <c r="BY93" s="1" t="s">
        <v>132</v>
      </c>
      <c r="BZ93" s="1" t="s">
        <v>132</v>
      </c>
      <c r="CA93" s="1" t="s">
        <v>132</v>
      </c>
      <c r="CB93" s="1">
        <v>1</v>
      </c>
      <c r="CC93" s="1">
        <v>12.001200000000001</v>
      </c>
      <c r="CD93" s="1">
        <v>13.1736</v>
      </c>
      <c r="CE93" s="1">
        <v>14.3636</v>
      </c>
      <c r="CF93" s="1">
        <v>15.164099999999999</v>
      </c>
      <c r="CG93" s="1">
        <v>11.711399999999999</v>
      </c>
      <c r="CH93" s="1">
        <v>13.846</v>
      </c>
      <c r="CL93" s="1">
        <v>13.1794666666667</v>
      </c>
      <c r="CM93" s="1">
        <v>13.573833333333299</v>
      </c>
      <c r="CO93" s="1">
        <v>13.37665</v>
      </c>
      <c r="CP93" s="1">
        <v>38.142600000000002</v>
      </c>
      <c r="CQ93" s="1">
        <v>32.491900000000001</v>
      </c>
      <c r="CR93" s="1">
        <v>35.355600000000003</v>
      </c>
      <c r="CS93" s="1">
        <v>35.8598</v>
      </c>
      <c r="CT93" s="1">
        <v>35.930999999999997</v>
      </c>
      <c r="CU93" s="1">
        <v>29.916599999999999</v>
      </c>
      <c r="CY93" s="1">
        <v>35.330033333333297</v>
      </c>
      <c r="CZ93" s="1">
        <v>33.902466666666697</v>
      </c>
      <c r="DB93" s="1">
        <v>34.616250000000001</v>
      </c>
      <c r="DC93" s="1">
        <v>116.33410000000001</v>
      </c>
      <c r="DD93" s="1">
        <v>78.145799999999994</v>
      </c>
      <c r="DE93" s="1">
        <v>138.1644</v>
      </c>
      <c r="DF93" s="1">
        <v>65.44</v>
      </c>
      <c r="DG93" s="1">
        <v>140.77799999999999</v>
      </c>
      <c r="DH93" s="1">
        <v>82.736999999999995</v>
      </c>
      <c r="DL93" s="1">
        <v>110.88143333333301</v>
      </c>
      <c r="DM93" s="1">
        <v>96.3183333333333</v>
      </c>
      <c r="DO93" s="1">
        <v>103.599883333333</v>
      </c>
      <c r="DP93" s="1">
        <v>27.6666666666667</v>
      </c>
      <c r="DQ93" s="1">
        <v>83</v>
      </c>
      <c r="DR93" s="1">
        <v>77</v>
      </c>
      <c r="DS93" s="1" t="s">
        <v>215</v>
      </c>
      <c r="DT93" s="1">
        <v>43.589965999999997</v>
      </c>
      <c r="DU93" s="1">
        <v>-79.618300000000005</v>
      </c>
      <c r="DV93" s="1" t="s">
        <v>134</v>
      </c>
      <c r="DW93" s="1">
        <v>20506.9567190536</v>
      </c>
      <c r="DX93" s="1">
        <v>20.506956719053601</v>
      </c>
      <c r="DY93" s="1" t="s">
        <v>135</v>
      </c>
      <c r="DZ93" s="1">
        <v>2.0308299999999999</v>
      </c>
      <c r="EA93" s="9">
        <f t="shared" si="14"/>
        <v>55.492633333333337</v>
      </c>
      <c r="EB93" s="10">
        <f t="shared" si="15"/>
        <v>41.27043333333333</v>
      </c>
      <c r="EC93" s="11">
        <f t="shared" si="16"/>
        <v>62.627866666666669</v>
      </c>
      <c r="ED93" s="9">
        <f t="shared" si="17"/>
        <v>38.821300000000001</v>
      </c>
      <c r="EE93" s="10">
        <f t="shared" si="18"/>
        <v>62.806799999999988</v>
      </c>
      <c r="EF93" s="11">
        <f t="shared" si="19"/>
        <v>42.166533333333327</v>
      </c>
      <c r="EG93" s="9"/>
      <c r="EH93" s="10"/>
      <c r="EI93" s="11"/>
      <c r="EJ93" s="12">
        <f t="shared" si="23"/>
        <v>50.530927777777784</v>
      </c>
      <c r="EK93" s="13">
        <f t="shared" si="24"/>
        <v>20.939234071618209</v>
      </c>
      <c r="EL93" s="13">
        <f t="shared" si="25"/>
        <v>438.45152350601683</v>
      </c>
      <c r="EM93" s="24">
        <f t="shared" si="26"/>
        <v>6</v>
      </c>
      <c r="EN93" s="12"/>
      <c r="EP93" s="16">
        <v>57</v>
      </c>
      <c r="EQ93" s="17">
        <v>3</v>
      </c>
      <c r="ER93" s="15">
        <v>6.6654993238118889</v>
      </c>
      <c r="ES93" s="26">
        <v>44.428881235736753</v>
      </c>
    </row>
    <row r="94" spans="1:149" x14ac:dyDescent="0.3">
      <c r="A94" s="1" t="s">
        <v>216</v>
      </c>
      <c r="B94" s="1">
        <v>79</v>
      </c>
      <c r="C94" s="1">
        <v>20</v>
      </c>
      <c r="D94" s="1">
        <v>32</v>
      </c>
      <c r="E94" s="1">
        <v>4</v>
      </c>
      <c r="F94" s="1">
        <v>1</v>
      </c>
      <c r="G94" s="1">
        <v>2</v>
      </c>
      <c r="H94" s="1" t="s">
        <v>132</v>
      </c>
      <c r="I94" s="8">
        <v>44400</v>
      </c>
      <c r="J94" s="8">
        <v>44403</v>
      </c>
      <c r="K94" s="8">
        <v>44424</v>
      </c>
      <c r="L94" s="1">
        <v>5</v>
      </c>
      <c r="M94" s="1">
        <v>2</v>
      </c>
      <c r="N94" s="1">
        <v>21</v>
      </c>
      <c r="O94" s="1">
        <v>3.87</v>
      </c>
      <c r="P94" s="1">
        <v>2.2200000000000002</v>
      </c>
      <c r="Q94" s="1">
        <v>8.2200000000000006</v>
      </c>
      <c r="R94" s="1">
        <v>3.98</v>
      </c>
      <c r="S94" s="1">
        <v>7.8</v>
      </c>
      <c r="T94" s="1">
        <v>7.8</v>
      </c>
      <c r="U94" s="1">
        <v>0</v>
      </c>
      <c r="V94" s="1">
        <v>3.85</v>
      </c>
      <c r="W94" s="1">
        <v>2.36</v>
      </c>
      <c r="X94" s="1">
        <v>7.41</v>
      </c>
      <c r="Y94" s="1">
        <v>4.3600000000000003</v>
      </c>
      <c r="Z94" s="1">
        <v>7.49</v>
      </c>
      <c r="AA94" s="1">
        <v>7.4</v>
      </c>
      <c r="AB94" s="1">
        <v>0</v>
      </c>
      <c r="AC94" s="1">
        <v>3.52</v>
      </c>
      <c r="AD94" s="1">
        <v>2.36</v>
      </c>
      <c r="AE94" s="1">
        <v>9</v>
      </c>
      <c r="AF94" s="1">
        <v>4.04</v>
      </c>
      <c r="AG94" s="1">
        <v>8.15</v>
      </c>
      <c r="AH94" s="1">
        <v>8.0299999999999994</v>
      </c>
      <c r="AI94" s="1">
        <v>1</v>
      </c>
      <c r="AJ94" s="1">
        <v>19</v>
      </c>
      <c r="AK94" s="1">
        <v>3.85</v>
      </c>
      <c r="AL94" s="1">
        <v>2.17</v>
      </c>
      <c r="AM94" s="1">
        <v>7.8</v>
      </c>
      <c r="AN94" s="1">
        <v>3.71</v>
      </c>
      <c r="AO94" s="1">
        <v>7.71</v>
      </c>
      <c r="AP94" s="1">
        <v>7.75</v>
      </c>
      <c r="AQ94" s="1">
        <v>2</v>
      </c>
      <c r="AR94" s="1">
        <v>3.37</v>
      </c>
      <c r="AS94" s="1">
        <v>2.06</v>
      </c>
      <c r="AT94" s="1">
        <v>7.55</v>
      </c>
      <c r="AU94" s="1">
        <v>4.18</v>
      </c>
      <c r="AV94" s="1">
        <v>7.31</v>
      </c>
      <c r="AW94" s="1">
        <v>7.47</v>
      </c>
      <c r="AX94" s="1">
        <v>0</v>
      </c>
      <c r="AY94" s="1">
        <v>3.22</v>
      </c>
      <c r="AZ94" s="1">
        <v>2.15</v>
      </c>
      <c r="BA94" s="1">
        <v>6.7</v>
      </c>
      <c r="BB94" s="1">
        <v>3.77</v>
      </c>
      <c r="BC94" s="1">
        <v>7.34</v>
      </c>
      <c r="BD94" s="1">
        <v>7.19</v>
      </c>
      <c r="BE94" s="1">
        <v>0</v>
      </c>
      <c r="BF94" s="1" t="s">
        <v>132</v>
      </c>
      <c r="BG94" s="1" t="s">
        <v>132</v>
      </c>
      <c r="BH94" s="1" t="s">
        <v>132</v>
      </c>
      <c r="BI94" s="1" t="s">
        <v>132</v>
      </c>
      <c r="BJ94" s="1" t="s">
        <v>132</v>
      </c>
      <c r="BK94" s="1" t="s">
        <v>132</v>
      </c>
      <c r="BL94" s="1" t="s">
        <v>132</v>
      </c>
      <c r="BM94" s="1" t="s">
        <v>132</v>
      </c>
      <c r="BN94" s="1" t="s">
        <v>132</v>
      </c>
      <c r="BO94" s="1" t="s">
        <v>132</v>
      </c>
      <c r="BP94" s="1" t="s">
        <v>132</v>
      </c>
      <c r="BQ94" s="1" t="s">
        <v>132</v>
      </c>
      <c r="BR94" s="1" t="s">
        <v>132</v>
      </c>
      <c r="BS94" s="1" t="s">
        <v>132</v>
      </c>
      <c r="BT94" s="1" t="s">
        <v>132</v>
      </c>
      <c r="BU94" s="1" t="s">
        <v>132</v>
      </c>
      <c r="BV94" s="1" t="s">
        <v>132</v>
      </c>
      <c r="BW94" s="1" t="s">
        <v>132</v>
      </c>
      <c r="BX94" s="1" t="s">
        <v>132</v>
      </c>
      <c r="BY94" s="1" t="s">
        <v>132</v>
      </c>
      <c r="BZ94" s="1" t="s">
        <v>132</v>
      </c>
      <c r="CA94" s="1" t="s">
        <v>132</v>
      </c>
      <c r="CB94" s="1">
        <v>1</v>
      </c>
      <c r="CC94" s="1">
        <v>8.5914000000000001</v>
      </c>
      <c r="CD94" s="1">
        <v>9.0860000000000003</v>
      </c>
      <c r="CE94" s="1">
        <v>8.3071999999999999</v>
      </c>
      <c r="CF94" s="1">
        <v>8.3544999999999998</v>
      </c>
      <c r="CG94" s="1">
        <v>6.9421999999999997</v>
      </c>
      <c r="CH94" s="1">
        <v>6.923</v>
      </c>
      <c r="CL94" s="1">
        <v>8.6615333333333293</v>
      </c>
      <c r="CM94" s="1">
        <v>7.4065666666666701</v>
      </c>
      <c r="CO94" s="1">
        <v>8.0340500000000006</v>
      </c>
      <c r="CP94" s="1">
        <v>32.715600000000002</v>
      </c>
      <c r="CQ94" s="1">
        <v>32.307600000000001</v>
      </c>
      <c r="CR94" s="1">
        <v>36.36</v>
      </c>
      <c r="CS94" s="1">
        <v>28.937999999999999</v>
      </c>
      <c r="CT94" s="1">
        <v>31.559000000000001</v>
      </c>
      <c r="CU94" s="1">
        <v>25.259</v>
      </c>
      <c r="CY94" s="1">
        <v>33.794400000000003</v>
      </c>
      <c r="CZ94" s="1">
        <v>28.585333333333299</v>
      </c>
      <c r="DB94" s="1">
        <v>31.189866666666699</v>
      </c>
      <c r="DC94" s="1">
        <v>60.84</v>
      </c>
      <c r="DD94" s="1">
        <v>55.426000000000002</v>
      </c>
      <c r="DE94" s="1">
        <v>65.444500000000005</v>
      </c>
      <c r="DF94" s="1">
        <v>59.752499999999998</v>
      </c>
      <c r="DG94" s="1">
        <v>54.605699999999999</v>
      </c>
      <c r="DH94" s="1">
        <v>52.7746</v>
      </c>
      <c r="DL94" s="1">
        <v>60.570166666666701</v>
      </c>
      <c r="DM94" s="1">
        <v>55.710933333333301</v>
      </c>
      <c r="DO94" s="1">
        <v>58.140549999999998</v>
      </c>
      <c r="DP94" s="1">
        <v>10.6666666666667</v>
      </c>
      <c r="DQ94" s="1">
        <v>32</v>
      </c>
      <c r="DR94" s="1">
        <v>77</v>
      </c>
      <c r="DS94" s="1" t="s">
        <v>215</v>
      </c>
      <c r="DT94" s="1">
        <v>43.589965999999997</v>
      </c>
      <c r="DU94" s="1">
        <v>-79.618300000000005</v>
      </c>
      <c r="DV94" s="1" t="s">
        <v>134</v>
      </c>
      <c r="DW94" s="1">
        <v>20506.9567190536</v>
      </c>
      <c r="DX94" s="1">
        <v>20.506956719053601</v>
      </c>
      <c r="DY94" s="1" t="s">
        <v>135</v>
      </c>
      <c r="DZ94" s="1">
        <v>2.0308299999999999</v>
      </c>
      <c r="EA94" s="9">
        <f t="shared" si="14"/>
        <v>34.048999999999999</v>
      </c>
      <c r="EB94" s="10">
        <f t="shared" si="15"/>
        <v>32.273200000000003</v>
      </c>
      <c r="EC94" s="11">
        <f t="shared" si="16"/>
        <v>36.703900000000004</v>
      </c>
      <c r="ED94" s="9">
        <f t="shared" si="17"/>
        <v>32.348333333333329</v>
      </c>
      <c r="EE94" s="10">
        <f t="shared" si="18"/>
        <v>31.035633333333333</v>
      </c>
      <c r="EF94" s="11">
        <f t="shared" si="19"/>
        <v>28.318866666666668</v>
      </c>
      <c r="EG94" s="9"/>
      <c r="EH94" s="10"/>
      <c r="EI94" s="11"/>
      <c r="EJ94" s="12">
        <f t="shared" si="23"/>
        <v>32.454822222222226</v>
      </c>
      <c r="EK94" s="13">
        <f t="shared" si="24"/>
        <v>11.783806618257927</v>
      </c>
      <c r="EL94" s="13">
        <f t="shared" si="25"/>
        <v>138.8580984164993</v>
      </c>
      <c r="EM94" s="24">
        <f t="shared" si="26"/>
        <v>6</v>
      </c>
      <c r="EN94" s="12"/>
      <c r="EP94" s="18">
        <v>1</v>
      </c>
      <c r="EQ94" s="17">
        <v>2</v>
      </c>
      <c r="ER94" s="15">
        <v>2.3245683668840726</v>
      </c>
      <c r="ES94" s="15">
        <v>5.4036180923180837</v>
      </c>
    </row>
    <row r="95" spans="1:149" x14ac:dyDescent="0.3">
      <c r="A95" s="1" t="s">
        <v>216</v>
      </c>
      <c r="B95" s="1">
        <v>79</v>
      </c>
      <c r="C95" s="1">
        <v>2</v>
      </c>
      <c r="D95" s="1">
        <v>45</v>
      </c>
      <c r="E95" s="1">
        <v>2</v>
      </c>
      <c r="F95" s="1">
        <v>5</v>
      </c>
      <c r="G95" s="1">
        <v>2</v>
      </c>
      <c r="H95" s="1" t="s">
        <v>217</v>
      </c>
      <c r="I95" s="8">
        <v>44403</v>
      </c>
      <c r="J95" s="8">
        <v>44403</v>
      </c>
      <c r="K95" s="1" t="s">
        <v>132</v>
      </c>
      <c r="L95" s="1">
        <v>0</v>
      </c>
      <c r="M95" s="1">
        <v>1</v>
      </c>
      <c r="N95" s="1">
        <v>8</v>
      </c>
      <c r="O95" s="1">
        <v>4.91</v>
      </c>
      <c r="P95" s="1">
        <v>2.12</v>
      </c>
      <c r="Q95" s="1">
        <v>6.57</v>
      </c>
      <c r="R95" s="1">
        <v>3.75</v>
      </c>
      <c r="S95" s="1">
        <v>6.41</v>
      </c>
      <c r="T95" s="1">
        <v>6.54</v>
      </c>
      <c r="U95" s="1">
        <v>0</v>
      </c>
      <c r="V95" s="1">
        <v>4.0999999999999996</v>
      </c>
      <c r="W95" s="1">
        <v>1.87</v>
      </c>
      <c r="X95" s="1">
        <v>4.8499999999999996</v>
      </c>
      <c r="Y95" s="1">
        <v>2.95</v>
      </c>
      <c r="Z95" s="1">
        <v>5.55</v>
      </c>
      <c r="AA95" s="1">
        <v>5.27</v>
      </c>
      <c r="AB95" s="1">
        <v>0</v>
      </c>
      <c r="AC95" s="1" t="s">
        <v>132</v>
      </c>
      <c r="AD95" s="1" t="s">
        <v>132</v>
      </c>
      <c r="AE95" s="1" t="s">
        <v>132</v>
      </c>
      <c r="AF95" s="1" t="s">
        <v>132</v>
      </c>
      <c r="AG95" s="1" t="s">
        <v>132</v>
      </c>
      <c r="AH95" s="1" t="s">
        <v>132</v>
      </c>
      <c r="AI95" s="1" t="s">
        <v>132</v>
      </c>
      <c r="AJ95" s="1" t="s">
        <v>132</v>
      </c>
      <c r="AK95" s="1" t="s">
        <v>132</v>
      </c>
      <c r="AL95" s="1" t="s">
        <v>132</v>
      </c>
      <c r="AM95" s="1" t="s">
        <v>132</v>
      </c>
      <c r="AN95" s="1" t="s">
        <v>132</v>
      </c>
      <c r="AO95" s="1" t="s">
        <v>132</v>
      </c>
      <c r="AP95" s="1" t="s">
        <v>132</v>
      </c>
      <c r="AQ95" s="1" t="s">
        <v>132</v>
      </c>
      <c r="AR95" s="1" t="s">
        <v>132</v>
      </c>
      <c r="AS95" s="1" t="s">
        <v>132</v>
      </c>
      <c r="AT95" s="1" t="s">
        <v>132</v>
      </c>
      <c r="AU95" s="1" t="s">
        <v>132</v>
      </c>
      <c r="AV95" s="1" t="s">
        <v>132</v>
      </c>
      <c r="AW95" s="1" t="s">
        <v>132</v>
      </c>
      <c r="AX95" s="1" t="s">
        <v>132</v>
      </c>
      <c r="AY95" s="1" t="s">
        <v>132</v>
      </c>
      <c r="AZ95" s="1" t="s">
        <v>132</v>
      </c>
      <c r="BA95" s="1" t="s">
        <v>132</v>
      </c>
      <c r="BB95" s="1" t="s">
        <v>132</v>
      </c>
      <c r="BC95" s="1" t="s">
        <v>132</v>
      </c>
      <c r="BD95" s="1" t="s">
        <v>132</v>
      </c>
      <c r="BE95" s="1" t="s">
        <v>132</v>
      </c>
      <c r="BF95" s="1" t="s">
        <v>132</v>
      </c>
      <c r="BG95" s="1" t="s">
        <v>132</v>
      </c>
      <c r="BH95" s="1" t="s">
        <v>132</v>
      </c>
      <c r="BI95" s="1" t="s">
        <v>132</v>
      </c>
      <c r="BJ95" s="1" t="s">
        <v>132</v>
      </c>
      <c r="BK95" s="1" t="s">
        <v>132</v>
      </c>
      <c r="BL95" s="1" t="s">
        <v>132</v>
      </c>
      <c r="BM95" s="1" t="s">
        <v>132</v>
      </c>
      <c r="BN95" s="1" t="s">
        <v>132</v>
      </c>
      <c r="BO95" s="1" t="s">
        <v>132</v>
      </c>
      <c r="BP95" s="1" t="s">
        <v>132</v>
      </c>
      <c r="BQ95" s="1" t="s">
        <v>132</v>
      </c>
      <c r="BR95" s="1" t="s">
        <v>132</v>
      </c>
      <c r="BS95" s="1" t="s">
        <v>132</v>
      </c>
      <c r="BT95" s="1" t="s">
        <v>132</v>
      </c>
      <c r="BU95" s="1" t="s">
        <v>132</v>
      </c>
      <c r="BV95" s="1" t="s">
        <v>132</v>
      </c>
      <c r="BW95" s="1" t="s">
        <v>132</v>
      </c>
      <c r="BX95" s="1" t="s">
        <v>132</v>
      </c>
      <c r="BY95" s="1" t="s">
        <v>132</v>
      </c>
      <c r="BZ95" s="1" t="s">
        <v>132</v>
      </c>
      <c r="CA95" s="1" t="s">
        <v>132</v>
      </c>
      <c r="CB95" s="1">
        <v>1</v>
      </c>
      <c r="CC95" s="1">
        <v>10.4092</v>
      </c>
      <c r="CD95" s="1">
        <v>7.6669999999999998</v>
      </c>
      <c r="CL95" s="1">
        <v>9.0381</v>
      </c>
      <c r="CO95" s="1">
        <v>9.0381</v>
      </c>
      <c r="CP95" s="1">
        <v>24.637499999999999</v>
      </c>
      <c r="CQ95" s="1">
        <v>14.307499999999999</v>
      </c>
      <c r="CY95" s="1">
        <v>19.4725</v>
      </c>
      <c r="DB95" s="1">
        <v>19.4725</v>
      </c>
      <c r="DC95" s="1">
        <v>41.921399999999998</v>
      </c>
      <c r="DD95" s="1">
        <v>29.2485</v>
      </c>
      <c r="DL95" s="1">
        <v>35.584949999999999</v>
      </c>
      <c r="DO95" s="1">
        <v>35.584949999999999</v>
      </c>
      <c r="DP95" s="1">
        <v>2</v>
      </c>
      <c r="DQ95" s="1">
        <v>2</v>
      </c>
      <c r="DR95" s="1">
        <v>77</v>
      </c>
      <c r="DS95" s="1" t="s">
        <v>215</v>
      </c>
      <c r="DT95" s="1">
        <v>43.589965999999997</v>
      </c>
      <c r="DU95" s="1">
        <v>-79.618300000000005</v>
      </c>
      <c r="DV95" s="1" t="s">
        <v>134</v>
      </c>
      <c r="DW95" s="1">
        <v>20506.9567190536</v>
      </c>
      <c r="DX95" s="1">
        <v>20.506956719053601</v>
      </c>
      <c r="DY95" s="1" t="s">
        <v>135</v>
      </c>
      <c r="DZ95" s="1">
        <v>2.0308299999999999</v>
      </c>
      <c r="EA95" s="9">
        <f t="shared" si="14"/>
        <v>25.65603333333333</v>
      </c>
      <c r="EB95" s="10">
        <f t="shared" si="15"/>
        <v>17.074333333333332</v>
      </c>
      <c r="EC95" s="11"/>
      <c r="ED95" s="9"/>
      <c r="EE95" s="10"/>
      <c r="EF95" s="11"/>
      <c r="EG95" s="9"/>
      <c r="EH95" s="10"/>
      <c r="EI95" s="11"/>
      <c r="EJ95" s="12">
        <f t="shared" si="23"/>
        <v>21.365183333333331</v>
      </c>
      <c r="EK95" s="13">
        <f t="shared" si="24"/>
        <v>11.958977102100297</v>
      </c>
      <c r="EL95" s="13">
        <f t="shared" si="25"/>
        <v>143.01713332855923</v>
      </c>
      <c r="EM95" s="24">
        <f t="shared" si="26"/>
        <v>2</v>
      </c>
      <c r="EN95" s="12"/>
      <c r="EP95" s="18">
        <v>4</v>
      </c>
      <c r="EQ95" s="17">
        <v>1</v>
      </c>
      <c r="ER95" s="15" t="e">
        <v>#DIV/0!</v>
      </c>
      <c r="ES95" s="15" t="e">
        <v>#DIV/0!</v>
      </c>
    </row>
    <row r="96" spans="1:149" x14ac:dyDescent="0.3">
      <c r="DP96" s="1">
        <v>44</v>
      </c>
      <c r="DQ96" s="1">
        <v>88</v>
      </c>
      <c r="DR96" s="1">
        <v>77</v>
      </c>
      <c r="DS96" s="1" t="s">
        <v>215</v>
      </c>
      <c r="DT96" s="1">
        <v>43.589965999999997</v>
      </c>
      <c r="DU96" s="1">
        <v>-79.618300000000005</v>
      </c>
      <c r="DV96" s="1" t="s">
        <v>134</v>
      </c>
      <c r="DW96" s="1">
        <v>20506.9567190536</v>
      </c>
      <c r="DX96" s="1">
        <v>20.506956719053601</v>
      </c>
      <c r="DY96" s="1" t="s">
        <v>135</v>
      </c>
      <c r="DZ96" s="1">
        <v>2.0308299999999999</v>
      </c>
      <c r="EK96" s="13"/>
      <c r="EL96" s="13"/>
      <c r="EM96" s="24"/>
      <c r="EP96" s="16">
        <v>61</v>
      </c>
      <c r="EQ96" s="17">
        <v>1</v>
      </c>
      <c r="ER96" s="15" t="e">
        <v>#DIV/0!</v>
      </c>
      <c r="ES96" s="26" t="e">
        <v>#DIV/0!</v>
      </c>
    </row>
    <row r="97" spans="120:149" x14ac:dyDescent="0.3">
      <c r="DP97" s="1">
        <v>12.3333333333333</v>
      </c>
      <c r="DQ97" s="1">
        <v>37</v>
      </c>
      <c r="DR97" s="1">
        <v>77</v>
      </c>
      <c r="DS97" s="1" t="s">
        <v>215</v>
      </c>
      <c r="DT97" s="1">
        <v>43.589965999999997</v>
      </c>
      <c r="DU97" s="1">
        <v>-79.618300000000005</v>
      </c>
      <c r="DV97" s="1" t="s">
        <v>134</v>
      </c>
      <c r="DW97" s="1">
        <v>20506.9567190536</v>
      </c>
      <c r="DX97" s="1">
        <v>20.506956719053601</v>
      </c>
      <c r="DY97" s="1" t="s">
        <v>135</v>
      </c>
      <c r="DZ97" s="1">
        <v>2.0308299999999999</v>
      </c>
      <c r="EK97" s="13"/>
      <c r="EL97" s="13"/>
      <c r="EM97" s="24"/>
      <c r="EP97" s="18">
        <v>4</v>
      </c>
      <c r="EQ97" s="17">
        <v>1</v>
      </c>
      <c r="ER97" s="15" t="e">
        <v>#DIV/0!</v>
      </c>
      <c r="ES97" s="15" t="e">
        <v>#DIV/0!</v>
      </c>
    </row>
    <row r="98" spans="120:149" x14ac:dyDescent="0.3">
      <c r="DP98" s="1">
        <v>8</v>
      </c>
      <c r="DQ98" s="1">
        <v>8</v>
      </c>
      <c r="DR98" s="1">
        <v>79</v>
      </c>
      <c r="DS98" s="1" t="s">
        <v>218</v>
      </c>
      <c r="DT98" s="1">
        <v>43.601609000000003</v>
      </c>
      <c r="DU98" s="1">
        <v>-79.583684000000005</v>
      </c>
      <c r="DV98" s="1" t="s">
        <v>134</v>
      </c>
      <c r="DW98" s="1">
        <v>17437.581314044801</v>
      </c>
      <c r="DX98" s="1">
        <v>17.437581314044799</v>
      </c>
      <c r="DY98" s="1" t="s">
        <v>135</v>
      </c>
      <c r="DZ98" s="1">
        <v>2.43357</v>
      </c>
      <c r="EK98" s="13"/>
      <c r="EL98" s="13"/>
      <c r="EM98" s="24"/>
      <c r="EP98" s="16">
        <v>64</v>
      </c>
      <c r="EQ98" s="17">
        <v>3</v>
      </c>
      <c r="ER98" s="15">
        <v>1.7421697794008537</v>
      </c>
      <c r="ES98" s="26">
        <v>3.0351555402576196</v>
      </c>
    </row>
    <row r="99" spans="120:149" x14ac:dyDescent="0.3">
      <c r="DP99" s="1">
        <v>20</v>
      </c>
      <c r="DQ99" s="1">
        <v>40</v>
      </c>
      <c r="DR99" s="1">
        <v>79</v>
      </c>
      <c r="DS99" s="1" t="s">
        <v>218</v>
      </c>
      <c r="DT99" s="1">
        <v>43.601609000000003</v>
      </c>
      <c r="DU99" s="1">
        <v>-79.583684000000005</v>
      </c>
      <c r="DV99" s="1" t="s">
        <v>134</v>
      </c>
      <c r="DW99" s="1">
        <v>17437.581314044801</v>
      </c>
      <c r="DX99" s="1">
        <v>17.437581314044799</v>
      </c>
      <c r="DY99" s="1" t="s">
        <v>135</v>
      </c>
      <c r="DZ99" s="1">
        <v>2.43357</v>
      </c>
      <c r="EK99" s="13"/>
      <c r="EL99" s="13"/>
      <c r="EM99" s="24"/>
      <c r="EP99" s="18">
        <v>1</v>
      </c>
      <c r="EQ99" s="17">
        <v>1</v>
      </c>
      <c r="ER99" s="15" t="e">
        <v>#DIV/0!</v>
      </c>
      <c r="ES99" s="15" t="e">
        <v>#DIV/0!</v>
      </c>
    </row>
    <row r="100" spans="120:149" x14ac:dyDescent="0.3">
      <c r="EK100" s="13"/>
      <c r="EL100" s="13"/>
      <c r="EM100" s="24"/>
      <c r="EP100" s="18">
        <v>3</v>
      </c>
      <c r="EQ100" s="17">
        <v>1</v>
      </c>
      <c r="ER100" s="15" t="e">
        <v>#DIV/0!</v>
      </c>
      <c r="ES100" s="15" t="e">
        <v>#DIV/0!</v>
      </c>
    </row>
    <row r="101" spans="120:149" x14ac:dyDescent="0.3">
      <c r="EK101" s="13"/>
      <c r="EL101" s="13"/>
      <c r="EM101" s="24"/>
      <c r="EP101" s="18">
        <v>5</v>
      </c>
      <c r="EQ101" s="17">
        <v>1</v>
      </c>
      <c r="ER101" s="15" t="e">
        <v>#DIV/0!</v>
      </c>
      <c r="ES101" s="15" t="e">
        <v>#DIV/0!</v>
      </c>
    </row>
    <row r="102" spans="120:149" x14ac:dyDescent="0.3">
      <c r="EK102" s="13"/>
      <c r="EL102" s="13"/>
      <c r="EM102" s="24"/>
      <c r="EP102" s="16">
        <v>68</v>
      </c>
      <c r="EQ102" s="17">
        <v>2</v>
      </c>
      <c r="ER102" s="15">
        <v>0.11666672633813971</v>
      </c>
      <c r="ES102" s="26">
        <v>1.3611125034458382E-2</v>
      </c>
    </row>
    <row r="103" spans="120:149" x14ac:dyDescent="0.3">
      <c r="EK103" s="13"/>
      <c r="EL103" s="13"/>
      <c r="EM103" s="24"/>
      <c r="EP103" s="18">
        <v>1</v>
      </c>
      <c r="EQ103" s="17">
        <v>1</v>
      </c>
      <c r="ER103" s="15" t="e">
        <v>#DIV/0!</v>
      </c>
      <c r="ES103" s="15" t="e">
        <v>#DIV/0!</v>
      </c>
    </row>
    <row r="104" spans="120:149" x14ac:dyDescent="0.3">
      <c r="EK104" s="13"/>
      <c r="EL104" s="13"/>
      <c r="EM104" s="24"/>
      <c r="EP104" s="18">
        <v>5</v>
      </c>
      <c r="EQ104" s="17">
        <v>1</v>
      </c>
      <c r="ER104" s="15" t="e">
        <v>#DIV/0!</v>
      </c>
      <c r="ES104" s="15" t="e">
        <v>#DIV/0!</v>
      </c>
    </row>
    <row r="105" spans="120:149" x14ac:dyDescent="0.3">
      <c r="EK105" s="13"/>
      <c r="EL105" s="13"/>
      <c r="EM105" s="24"/>
      <c r="EP105" s="16">
        <v>72</v>
      </c>
      <c r="EQ105" s="17">
        <v>2</v>
      </c>
      <c r="ER105" s="15">
        <v>2.7817187934777206</v>
      </c>
      <c r="ES105" s="26">
        <v>7.7379594459871441</v>
      </c>
    </row>
    <row r="106" spans="120:149" x14ac:dyDescent="0.3">
      <c r="EK106" s="13"/>
      <c r="EL106" s="13"/>
      <c r="EM106" s="24"/>
      <c r="EP106" s="18">
        <v>1</v>
      </c>
      <c r="EQ106" s="17">
        <v>1</v>
      </c>
      <c r="ER106" s="15" t="e">
        <v>#DIV/0!</v>
      </c>
      <c r="ES106" s="15" t="e">
        <v>#DIV/0!</v>
      </c>
    </row>
    <row r="107" spans="120:149" x14ac:dyDescent="0.3">
      <c r="EK107" s="13"/>
      <c r="EL107" s="13"/>
      <c r="EM107" s="24"/>
      <c r="EP107" s="18">
        <v>3</v>
      </c>
      <c r="EQ107" s="17">
        <v>1</v>
      </c>
      <c r="ER107" s="15" t="e">
        <v>#DIV/0!</v>
      </c>
      <c r="ES107" s="15" t="e">
        <v>#DIV/0!</v>
      </c>
    </row>
    <row r="108" spans="120:149" x14ac:dyDescent="0.3">
      <c r="EK108" s="13"/>
      <c r="EL108" s="13"/>
      <c r="EM108" s="24"/>
      <c r="EP108" s="16">
        <v>77</v>
      </c>
      <c r="EQ108" s="17">
        <v>7</v>
      </c>
      <c r="ER108" s="15">
        <v>5.2287973209254357</v>
      </c>
      <c r="ES108" s="26">
        <v>27.340321423317011</v>
      </c>
    </row>
    <row r="109" spans="120:149" x14ac:dyDescent="0.3">
      <c r="EK109" s="13"/>
      <c r="EL109" s="13"/>
      <c r="EM109" s="24"/>
      <c r="EP109" s="18">
        <v>2</v>
      </c>
      <c r="EQ109" s="17">
        <v>2</v>
      </c>
      <c r="ER109" s="15">
        <v>2.8400970055498336</v>
      </c>
      <c r="ES109" s="15">
        <v>8.0661510009331323</v>
      </c>
    </row>
    <row r="110" spans="120:149" x14ac:dyDescent="0.3">
      <c r="EK110" s="13"/>
      <c r="EL110" s="13"/>
      <c r="EM110" s="24"/>
      <c r="EP110" s="18">
        <v>3</v>
      </c>
      <c r="EQ110" s="17">
        <v>1</v>
      </c>
      <c r="ER110" s="15" t="e">
        <v>#DIV/0!</v>
      </c>
      <c r="ES110" s="15" t="e">
        <v>#DIV/0!</v>
      </c>
    </row>
    <row r="111" spans="120:149" x14ac:dyDescent="0.3">
      <c r="EK111" s="13"/>
      <c r="EL111" s="13"/>
      <c r="EM111" s="24"/>
      <c r="EP111" s="18">
        <v>4</v>
      </c>
      <c r="EQ111" s="17">
        <v>2</v>
      </c>
      <c r="ER111" s="15">
        <v>2.8520667520067979</v>
      </c>
      <c r="ES111" s="15">
        <v>8.1342847579026056</v>
      </c>
    </row>
    <row r="112" spans="120:149" x14ac:dyDescent="0.3">
      <c r="EK112" s="13"/>
      <c r="EL112" s="13"/>
      <c r="EM112" s="24"/>
      <c r="EP112" s="18">
        <v>5</v>
      </c>
      <c r="EQ112" s="17">
        <v>2</v>
      </c>
      <c r="ER112" s="15">
        <v>6.2384523829976324</v>
      </c>
      <c r="ES112" s="15">
        <v>38.918288134928844</v>
      </c>
    </row>
    <row r="113" spans="141:149" x14ac:dyDescent="0.3">
      <c r="EK113" s="13"/>
      <c r="EL113" s="13"/>
      <c r="EM113" s="24"/>
      <c r="EP113" s="16">
        <v>79</v>
      </c>
      <c r="EQ113" s="17">
        <v>2</v>
      </c>
      <c r="ER113" s="15">
        <v>7.8415588592434</v>
      </c>
      <c r="ES113" s="26">
        <v>61.490045342978647</v>
      </c>
    </row>
    <row r="114" spans="141:149" x14ac:dyDescent="0.3">
      <c r="EK114" s="13"/>
      <c r="EL114" s="13"/>
      <c r="EM114" s="24"/>
      <c r="EP114" s="18">
        <v>1</v>
      </c>
      <c r="EQ114" s="17">
        <v>1</v>
      </c>
      <c r="ER114" s="15" t="e">
        <v>#DIV/0!</v>
      </c>
      <c r="ES114" s="15" t="e">
        <v>#DIV/0!</v>
      </c>
    </row>
    <row r="115" spans="141:149" x14ac:dyDescent="0.3">
      <c r="EK115" s="13"/>
      <c r="EL115" s="13"/>
      <c r="EM115" s="24"/>
      <c r="EP115" s="18">
        <v>5</v>
      </c>
      <c r="EQ115" s="17">
        <v>1</v>
      </c>
      <c r="ER115" s="15" t="e">
        <v>#DIV/0!</v>
      </c>
      <c r="ES115" s="15" t="e">
        <v>#DIV/0!</v>
      </c>
    </row>
    <row r="116" spans="141:149" x14ac:dyDescent="0.3">
      <c r="EK116" s="13"/>
      <c r="EL116" s="13"/>
      <c r="EM116" s="24"/>
      <c r="EP116" s="16" t="s">
        <v>219</v>
      </c>
      <c r="EQ116" s="17">
        <v>93</v>
      </c>
      <c r="ER116" s="15">
        <v>5.8619379559700331</v>
      </c>
      <c r="ES116" s="27">
        <v>34.362316599642128</v>
      </c>
    </row>
  </sheetData>
  <sortState xmlns:xlrd2="http://schemas.microsoft.com/office/spreadsheetml/2017/richdata2" ref="A3:DO392">
    <sortCondition ref="A3:A392"/>
    <sortCondition ref="B3:B392"/>
    <sortCondition ref="F3:F392"/>
    <sortCondition ref="G3:G392"/>
  </sortState>
  <mergeCells count="7">
    <mergeCell ref="EA1:EC1"/>
    <mergeCell ref="ED1:EF1"/>
    <mergeCell ref="EG1:EI1"/>
    <mergeCell ref="EJ1:EJ2"/>
    <mergeCell ref="EM1:EM2"/>
    <mergeCell ref="EK1:EK2"/>
    <mergeCell ref="EL1:EL2"/>
  </mergeCells>
  <phoneticPr fontId="18" type="noConversion"/>
  <conditionalFormatting sqref="ER1:ER5 ER117:ER1048576 ES5">
    <cfRule type="top10" dxfId="48" priority="5" bottom="1" rank="1"/>
    <cfRule type="top10" dxfId="47" priority="6" rank="1"/>
    <cfRule type="top10" priority="7" rank="1"/>
  </conditionalFormatting>
  <conditionalFormatting sqref="ER1:ES1048576">
    <cfRule type="top10" dxfId="46" priority="4" rank="1"/>
    <cfRule type="top10" dxfId="45" priority="3" bottom="1" rank="1"/>
  </conditionalFormatting>
  <conditionalFormatting sqref="ER1:ER1048576">
    <cfRule type="top10" dxfId="44" priority="2" rank="1"/>
    <cfRule type="top10" dxfId="43" priority="1" bottom="1" rank="1"/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2021_floweringplants_clean_vari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SophieB12</dc:creator>
  <cp:lastModifiedBy>Sophie Breitbart</cp:lastModifiedBy>
  <dcterms:created xsi:type="dcterms:W3CDTF">2022-07-11T20:41:16Z</dcterms:created>
  <dcterms:modified xsi:type="dcterms:W3CDTF">2022-07-12T17:38:43Z</dcterms:modified>
</cp:coreProperties>
</file>