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b97\Dropbox\AdventOfCode\24\"/>
    </mc:Choice>
  </mc:AlternateContent>
  <xr:revisionPtr revIDLastSave="0" documentId="13_ncr:1_{672CB0C8-E1FF-45DB-AB87-1DA05D0964AC}" xr6:coauthVersionLast="47" xr6:coauthVersionMax="47" xr10:uidLastSave="{00000000-0000-0000-0000-000000000000}"/>
  <bookViews>
    <workbookView xWindow="-108" yWindow="-108" windowWidth="23256" windowHeight="12576" activeTab="2" xr2:uid="{71A3F416-FB82-4B7A-94B0-09EA9889B808}"/>
  </bookViews>
  <sheets>
    <sheet name="Feasibility Report 1" sheetId="2" r:id="rId1"/>
    <sheet name="Feasibility Report 2" sheetId="3" r:id="rId2"/>
    <sheet name="Sheet1" sheetId="1" r:id="rId3"/>
  </sheets>
  <definedNames>
    <definedName name="solver_adj" localSheetId="2" hidden="1">Sheet1!$B$21:$O$21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Sheet1!$B$21:$O$21</definedName>
    <definedName name="solver_lhs2" localSheetId="2" hidden="1">Sheet1!$B$21:$O$21</definedName>
    <definedName name="solver_lhs3" localSheetId="2" hidden="1">Sheet1!$B$21:$O$21</definedName>
    <definedName name="solver_lhs4" localSheetId="2" hidden="1">Sheet1!$O$29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4</definedName>
    <definedName name="solver_nwt" localSheetId="2" hidden="1">1</definedName>
    <definedName name="solver_opt" localSheetId="2" hidden="1">Sheet1!$Q$21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2" localSheetId="2" hidden="1">4</definedName>
    <definedName name="solver_rel3" localSheetId="2" hidden="1">3</definedName>
    <definedName name="solver_rel4" localSheetId="2" hidden="1">2</definedName>
    <definedName name="solver_rhs1" localSheetId="2" hidden="1">9</definedName>
    <definedName name="solver_rhs2" localSheetId="2" hidden="1">"integer"</definedName>
    <definedName name="solver_rhs3" localSheetId="2" hidden="1">1</definedName>
    <definedName name="solver_rhs4" localSheetId="2" hidden="1">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1" i="1" l="1"/>
  <c r="G42" i="1"/>
  <c r="G41" i="1"/>
  <c r="B25" i="1"/>
  <c r="V11" i="1"/>
  <c r="N20" i="1"/>
  <c r="M20" i="1" s="1"/>
  <c r="L20" i="1" s="1"/>
  <c r="K20" i="1" s="1"/>
  <c r="J20" i="1" s="1"/>
  <c r="I20" i="1" s="1"/>
  <c r="H20" i="1" s="1"/>
  <c r="G20" i="1" s="1"/>
  <c r="F20" i="1" s="1"/>
  <c r="E20" i="1" s="1"/>
  <c r="D20" i="1" s="1"/>
  <c r="C20" i="1" s="1"/>
  <c r="B20" i="1" s="1"/>
  <c r="B26" i="1"/>
  <c r="B29" i="1" s="1"/>
  <c r="C26" i="1" s="1"/>
  <c r="N34" i="1"/>
  <c r="N38" i="1" s="1"/>
  <c r="N39" i="1" s="1"/>
  <c r="K36" i="1"/>
  <c r="M36" i="1"/>
  <c r="I36" i="1"/>
  <c r="C36" i="1"/>
  <c r="C38" i="1"/>
  <c r="E36" i="1"/>
  <c r="E38" i="1"/>
  <c r="H36" i="1"/>
  <c r="J36" i="1"/>
  <c r="L36" i="1"/>
  <c r="B38" i="1"/>
  <c r="B36" i="1"/>
  <c r="C27" i="1" l="1"/>
  <c r="C29" i="1"/>
  <c r="C28" i="1"/>
  <c r="B28" i="1"/>
  <c r="C25" i="1"/>
  <c r="B27" i="1"/>
  <c r="N36" i="1"/>
  <c r="K38" i="1"/>
  <c r="K39" i="1" s="1"/>
  <c r="K40" i="1" s="1"/>
  <c r="K44" i="1" s="1"/>
  <c r="E39" i="1"/>
  <c r="E40" i="1" s="1"/>
  <c r="E44" i="1" s="1"/>
  <c r="I38" i="1"/>
  <c r="B39" i="1"/>
  <c r="B40" i="1" s="1"/>
  <c r="B44" i="1" s="1"/>
  <c r="E41" i="1" l="1"/>
  <c r="E42" i="1" s="1"/>
  <c r="E45" i="1" s="1"/>
  <c r="B41" i="1"/>
  <c r="B42" i="1" s="1"/>
  <c r="D26" i="1" l="1"/>
  <c r="D28" i="1" s="1"/>
  <c r="D25" i="1"/>
  <c r="B45" i="1"/>
  <c r="C39" i="1" s="1"/>
  <c r="C40" i="1" s="1"/>
  <c r="C44" i="1" s="1"/>
  <c r="D29" i="1" l="1"/>
  <c r="D27" i="1"/>
  <c r="C41" i="1"/>
  <c r="E25" i="1" l="1"/>
  <c r="E26" i="1"/>
  <c r="E28" i="1" s="1"/>
  <c r="C42" i="1"/>
  <c r="C45" i="1" s="1"/>
  <c r="D38" i="1"/>
  <c r="D39" i="1" s="1"/>
  <c r="D40" i="1" s="1"/>
  <c r="D44" i="1" s="1"/>
  <c r="E27" i="1" l="1"/>
  <c r="E29" i="1"/>
  <c r="D41" i="1"/>
  <c r="D36" i="1"/>
  <c r="F25" i="1" l="1"/>
  <c r="F26" i="1"/>
  <c r="F28" i="1" s="1"/>
  <c r="D42" i="1"/>
  <c r="D45" i="1" s="1"/>
  <c r="F36" i="1"/>
  <c r="F38" i="1"/>
  <c r="F39" i="1" s="1"/>
  <c r="F40" i="1" s="1"/>
  <c r="F27" i="1" l="1"/>
  <c r="F29" i="1"/>
  <c r="F41" i="1"/>
  <c r="F42" i="1" s="1"/>
  <c r="F44" i="1"/>
  <c r="G36" i="1"/>
  <c r="G26" i="1" l="1"/>
  <c r="G28" i="1" s="1"/>
  <c r="G25" i="1"/>
  <c r="F45" i="1"/>
  <c r="G38" i="1"/>
  <c r="G39" i="1" s="1"/>
  <c r="G40" i="1" s="1"/>
  <c r="G29" i="1" l="1"/>
  <c r="G27" i="1"/>
  <c r="G44" i="1"/>
  <c r="H38" i="1"/>
  <c r="H39" i="1" s="1"/>
  <c r="H40" i="1" s="1"/>
  <c r="H44" i="1" s="1"/>
  <c r="H26" i="1" l="1"/>
  <c r="H28" i="1" s="1"/>
  <c r="H25" i="1"/>
  <c r="G45" i="1"/>
  <c r="H41" i="1"/>
  <c r="H42" i="1" s="1"/>
  <c r="H45" i="1" s="1"/>
  <c r="H29" i="1" l="1"/>
  <c r="H27" i="1"/>
  <c r="I39" i="1"/>
  <c r="I40" i="1" s="1"/>
  <c r="I44" i="1" s="1"/>
  <c r="I26" i="1" l="1"/>
  <c r="I28" i="1" s="1"/>
  <c r="I25" i="1"/>
  <c r="I41" i="1"/>
  <c r="I42" i="1" s="1"/>
  <c r="I45" i="1" s="1"/>
  <c r="J38" i="1"/>
  <c r="J39" i="1" s="1"/>
  <c r="J40" i="1" s="1"/>
  <c r="J44" i="1" s="1"/>
  <c r="I29" i="1" l="1"/>
  <c r="I27" i="1"/>
  <c r="J41" i="1"/>
  <c r="J42" i="1" s="1"/>
  <c r="K41" i="1"/>
  <c r="K42" i="1" s="1"/>
  <c r="K45" i="1" s="1"/>
  <c r="J26" i="1" l="1"/>
  <c r="J28" i="1" s="1"/>
  <c r="J25" i="1"/>
  <c r="J45" i="1"/>
  <c r="L38" i="1"/>
  <c r="L39" i="1" s="1"/>
  <c r="L40" i="1" s="1"/>
  <c r="J27" i="1" l="1"/>
  <c r="J29" i="1"/>
  <c r="L41" i="1"/>
  <c r="L42" i="1" s="1"/>
  <c r="L44" i="1"/>
  <c r="M38" i="1"/>
  <c r="M39" i="1" s="1"/>
  <c r="M40" i="1" s="1"/>
  <c r="M44" i="1" s="1"/>
  <c r="K25" i="1" l="1"/>
  <c r="K26" i="1"/>
  <c r="K28" i="1" s="1"/>
  <c r="M41" i="1"/>
  <c r="M42" i="1" s="1"/>
  <c r="M45" i="1" s="1"/>
  <c r="L45" i="1"/>
  <c r="N40" i="1"/>
  <c r="N44" i="1" s="1"/>
  <c r="K27" i="1" l="1"/>
  <c r="K29" i="1"/>
  <c r="N41" i="1"/>
  <c r="N42" i="1" s="1"/>
  <c r="N45" i="1" s="1"/>
  <c r="O34" i="1" s="1"/>
  <c r="L26" i="1" l="1"/>
  <c r="L28" i="1" s="1"/>
  <c r="L25" i="1"/>
  <c r="O38" i="1"/>
  <c r="O39" i="1" s="1"/>
  <c r="O40" i="1" s="1"/>
  <c r="O41" i="1" s="1"/>
  <c r="O36" i="1"/>
  <c r="L27" i="1" l="1"/>
  <c r="L29" i="1"/>
  <c r="O42" i="1"/>
  <c r="O44" i="1"/>
  <c r="M26" i="1" l="1"/>
  <c r="M28" i="1" s="1"/>
  <c r="M25" i="1"/>
  <c r="O45" i="1"/>
  <c r="M29" i="1" l="1"/>
  <c r="M27" i="1"/>
  <c r="N25" i="1" l="1"/>
  <c r="N26" i="1"/>
  <c r="N28" i="1" l="1"/>
  <c r="N29" i="1"/>
  <c r="N27" i="1"/>
  <c r="O25" i="1" l="1"/>
  <c r="O26" i="1"/>
  <c r="O29" i="1" l="1"/>
  <c r="O28" i="1"/>
  <c r="O27" i="1"/>
</calcChain>
</file>

<file path=xl/sharedStrings.xml><?xml version="1.0" encoding="utf-8"?>
<sst xmlns="http://schemas.openxmlformats.org/spreadsheetml/2006/main" count="323" uniqueCount="82">
  <si>
    <t>inp w</t>
  </si>
  <si>
    <t>mul x 0</t>
  </si>
  <si>
    <t>add x z</t>
  </si>
  <si>
    <t>mod x 26</t>
  </si>
  <si>
    <t>div z 1</t>
  </si>
  <si>
    <t>add x 12</t>
  </si>
  <si>
    <t>eql x w</t>
  </si>
  <si>
    <t>eql x 0</t>
  </si>
  <si>
    <t>mul y 0</t>
  </si>
  <si>
    <t>add y 25</t>
  </si>
  <si>
    <t>mul y x</t>
  </si>
  <si>
    <t>add y 1</t>
  </si>
  <si>
    <t>mul z y</t>
  </si>
  <si>
    <t>add y w</t>
  </si>
  <si>
    <t>add y 9</t>
  </si>
  <si>
    <t>add z y</t>
  </si>
  <si>
    <t>add y 4</t>
  </si>
  <si>
    <t>add y 2</t>
  </si>
  <si>
    <t>div z 26</t>
  </si>
  <si>
    <t>add x -9</t>
  </si>
  <si>
    <t>add y 5</t>
  </si>
  <si>
    <t>add x 14</t>
  </si>
  <si>
    <t>add y 6</t>
  </si>
  <si>
    <t>add y 11</t>
  </si>
  <si>
    <t>add x -10</t>
  </si>
  <si>
    <t>add y 15</t>
  </si>
  <si>
    <t>add x 15</t>
  </si>
  <si>
    <t>add y 7</t>
  </si>
  <si>
    <t>add x -2</t>
  </si>
  <si>
    <t>add y 12</t>
  </si>
  <si>
    <t>add x 11</t>
  </si>
  <si>
    <t>add x -15</t>
  </si>
  <si>
    <t>add x -3</t>
  </si>
  <si>
    <t>x</t>
  </si>
  <si>
    <t>z</t>
  </si>
  <si>
    <t>z mod 26</t>
  </si>
  <si>
    <t>y</t>
  </si>
  <si>
    <t>25 or 0</t>
  </si>
  <si>
    <t>26 or 1</t>
  </si>
  <si>
    <t>w</t>
  </si>
  <si>
    <t>w+ 12</t>
  </si>
  <si>
    <t>w+12 or 0</t>
  </si>
  <si>
    <t>z mod 26 - 9</t>
  </si>
  <si>
    <t>1 if w = (z mod 26) - 9</t>
  </si>
  <si>
    <t>1 if w != (z mod 26) - 9</t>
  </si>
  <si>
    <t>init z</t>
  </si>
  <si>
    <t>z &lt; num</t>
  </si>
  <si>
    <t>add num</t>
  </si>
  <si>
    <t>w == x</t>
  </si>
  <si>
    <t xml:space="preserve">x </t>
  </si>
  <si>
    <t>z final</t>
  </si>
  <si>
    <t>4 to 12</t>
  </si>
  <si>
    <t>divisor</t>
  </si>
  <si>
    <t>add</t>
  </si>
  <si>
    <t>digit</t>
  </si>
  <si>
    <t>z calc</t>
  </si>
  <si>
    <t>z idea</t>
  </si>
  <si>
    <t>term 1</t>
  </si>
  <si>
    <t>term 2</t>
  </si>
  <si>
    <t>term 0</t>
  </si>
  <si>
    <t>Microsoft Excel 16.0 Feasibility Report</t>
  </si>
  <si>
    <t>Worksheet: [by hand.xlsx]Sheet1</t>
  </si>
  <si>
    <t>Report Created: 12/24/2021 8:24:25 PM</t>
  </si>
  <si>
    <t>Constraints Which Make the Problem Infeasible</t>
  </si>
  <si>
    <t>Cell</t>
  </si>
  <si>
    <t>Name</t>
  </si>
  <si>
    <t>Cell Value</t>
  </si>
  <si>
    <t>Formula</t>
  </si>
  <si>
    <t>Status</t>
  </si>
  <si>
    <t>Slack</t>
  </si>
  <si>
    <t>$O$29</t>
  </si>
  <si>
    <t>z calc add z y</t>
  </si>
  <si>
    <t>$O$29=0</t>
  </si>
  <si>
    <t>Violated</t>
  </si>
  <si>
    <t>$O$21</t>
  </si>
  <si>
    <t>digit add z y</t>
  </si>
  <si>
    <t>$O$21&gt;=1</t>
  </si>
  <si>
    <t>Binding</t>
  </si>
  <si>
    <t>Constraints (not including Variable Bounds) Which Make the Problem Infeasible</t>
  </si>
  <si>
    <t>&lt;- 0 when x = 0</t>
  </si>
  <si>
    <t>&lt;- 0 when digit = previous z mod 26 + row 23</t>
  </si>
  <si>
    <t>&lt;- 0 when previous z less than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</si>
</sst>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6" fontId="0" fillId="0" borderId="0" xfId="1" applyNumberFormat="1" applyFont="1"/>
    <xf numFmtId="0" fontId="0" fillId="7" borderId="0" xfId="0" applyFill="1"/>
    <xf numFmtId="0" fontId="0" fillId="8" borderId="0" xfId="0" applyFill="1"/>
    <xf numFmtId="0" fontId="2" fillId="0" borderId="0" xfId="0" applyFont="1"/>
    <xf numFmtId="0" fontId="3" fillId="0" borderId="1" xfId="0" applyFont="1" applyFill="1" applyBorder="1" applyAlignment="1">
      <alignment horizontal="center"/>
    </xf>
    <xf numFmtId="0" fontId="0" fillId="0" borderId="0" xfId="0" applyNumberFormat="1"/>
    <xf numFmtId="0" fontId="0" fillId="9" borderId="0" xfId="0" applyFill="1"/>
  </cellXfs>
  <cellStyles count="2">
    <cellStyle name="Comma" xfId="1" builtinId="3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7826-8E4D-4D53-9448-1C319506591A}">
  <dimension ref="A1:G9"/>
  <sheetViews>
    <sheetView showGridLines="0" workbookViewId="0"/>
  </sheetViews>
  <sheetFormatPr defaultRowHeight="14.4" x14ac:dyDescent="0.3"/>
  <cols>
    <col min="1" max="1" width="2.33203125" customWidth="1"/>
    <col min="2" max="2" width="6.33203125" bestFit="1" customWidth="1"/>
    <col min="3" max="3" width="11.44140625" bestFit="1" customWidth="1"/>
    <col min="4" max="4" width="9.21875" bestFit="1" customWidth="1"/>
    <col min="5" max="5" width="9.33203125" bestFit="1" customWidth="1"/>
    <col min="6" max="6" width="7.77734375" bestFit="1" customWidth="1"/>
    <col min="7" max="7" width="7.6640625" bestFit="1" customWidth="1"/>
  </cols>
  <sheetData>
    <row r="1" spans="1:7" x14ac:dyDescent="0.3">
      <c r="A1" s="9" t="s">
        <v>60</v>
      </c>
    </row>
    <row r="2" spans="1:7" x14ac:dyDescent="0.3">
      <c r="A2" s="9" t="s">
        <v>61</v>
      </c>
    </row>
    <row r="3" spans="1:7" x14ac:dyDescent="0.3">
      <c r="A3" s="9" t="s">
        <v>62</v>
      </c>
    </row>
    <row r="6" spans="1:7" ht="15" thickBot="1" x14ac:dyDescent="0.35">
      <c r="A6" t="s">
        <v>63</v>
      </c>
    </row>
    <row r="7" spans="1:7" ht="15" thickBot="1" x14ac:dyDescent="0.35">
      <c r="B7" s="10" t="s">
        <v>64</v>
      </c>
      <c r="C7" s="10" t="s">
        <v>65</v>
      </c>
      <c r="D7" s="10" t="s">
        <v>66</v>
      </c>
      <c r="E7" s="10" t="s">
        <v>67</v>
      </c>
      <c r="F7" s="10" t="s">
        <v>68</v>
      </c>
      <c r="G7" s="10" t="s">
        <v>69</v>
      </c>
    </row>
    <row r="8" spans="1:7" x14ac:dyDescent="0.3">
      <c r="B8" t="s">
        <v>70</v>
      </c>
      <c r="C8" t="s">
        <v>71</v>
      </c>
      <c r="D8" s="11">
        <v>150683</v>
      </c>
      <c r="E8" t="s">
        <v>72</v>
      </c>
      <c r="F8" t="s">
        <v>73</v>
      </c>
      <c r="G8">
        <v>-150683</v>
      </c>
    </row>
    <row r="9" spans="1:7" x14ac:dyDescent="0.3">
      <c r="B9" t="s">
        <v>74</v>
      </c>
      <c r="C9" t="s">
        <v>75</v>
      </c>
      <c r="D9" s="11">
        <v>1</v>
      </c>
      <c r="E9" t="s">
        <v>76</v>
      </c>
      <c r="F9" t="s">
        <v>77</v>
      </c>
      <c r="G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F3A04-258C-4B95-A9D6-686C97878231}">
  <dimension ref="A1:G8"/>
  <sheetViews>
    <sheetView showGridLines="0" workbookViewId="0"/>
  </sheetViews>
  <sheetFormatPr defaultRowHeight="14.4" x14ac:dyDescent="0.3"/>
  <cols>
    <col min="1" max="1" width="2.33203125" customWidth="1"/>
    <col min="2" max="2" width="6.33203125" bestFit="1" customWidth="1"/>
    <col min="3" max="3" width="11.44140625" bestFit="1" customWidth="1"/>
    <col min="4" max="4" width="9.21875" bestFit="1" customWidth="1"/>
    <col min="5" max="5" width="8.33203125" bestFit="1" customWidth="1"/>
    <col min="6" max="6" width="7.77734375" bestFit="1" customWidth="1"/>
    <col min="7" max="7" width="7.6640625" bestFit="1" customWidth="1"/>
  </cols>
  <sheetData>
    <row r="1" spans="1:7" x14ac:dyDescent="0.3">
      <c r="A1" s="9" t="s">
        <v>60</v>
      </c>
    </row>
    <row r="2" spans="1:7" x14ac:dyDescent="0.3">
      <c r="A2" s="9" t="s">
        <v>61</v>
      </c>
    </row>
    <row r="3" spans="1:7" x14ac:dyDescent="0.3">
      <c r="A3" s="9" t="s">
        <v>62</v>
      </c>
    </row>
    <row r="6" spans="1:7" ht="15" thickBot="1" x14ac:dyDescent="0.35">
      <c r="A6" t="s">
        <v>78</v>
      </c>
    </row>
    <row r="7" spans="1:7" ht="15" thickBot="1" x14ac:dyDescent="0.35">
      <c r="B7" s="10" t="s">
        <v>64</v>
      </c>
      <c r="C7" s="10" t="s">
        <v>65</v>
      </c>
      <c r="D7" s="10" t="s">
        <v>66</v>
      </c>
      <c r="E7" s="10" t="s">
        <v>67</v>
      </c>
      <c r="F7" s="10" t="s">
        <v>68</v>
      </c>
      <c r="G7" s="10" t="s">
        <v>69</v>
      </c>
    </row>
    <row r="8" spans="1:7" x14ac:dyDescent="0.3">
      <c r="B8" t="s">
        <v>70</v>
      </c>
      <c r="C8" t="s">
        <v>71</v>
      </c>
      <c r="D8" s="11">
        <v>150683</v>
      </c>
      <c r="E8" t="s">
        <v>72</v>
      </c>
      <c r="F8" t="s">
        <v>73</v>
      </c>
      <c r="G8">
        <v>-150683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4C4C8-8395-4D34-9845-601E03923F09}">
  <dimension ref="A1:V46"/>
  <sheetViews>
    <sheetView tabSelected="1" topLeftCell="A9" zoomScale="115" zoomScaleNormal="115" workbookViewId="0">
      <selection activeCell="P24" sqref="P24"/>
    </sheetView>
  </sheetViews>
  <sheetFormatPr defaultRowHeight="14.4" x14ac:dyDescent="0.3"/>
  <cols>
    <col min="15" max="15" width="10.44140625" bestFit="1" customWidth="1"/>
    <col min="16" max="16" width="5.109375" customWidth="1"/>
    <col min="17" max="17" width="20.6640625" bestFit="1" customWidth="1"/>
    <col min="18" max="18" width="9.109375" bestFit="1" customWidth="1"/>
  </cols>
  <sheetData>
    <row r="1" spans="2:22" x14ac:dyDescent="0.3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Q1" t="s">
        <v>33</v>
      </c>
      <c r="R1" t="s">
        <v>36</v>
      </c>
    </row>
    <row r="2" spans="2:22" x14ac:dyDescent="0.3"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Q2">
        <v>0</v>
      </c>
    </row>
    <row r="3" spans="2:22" x14ac:dyDescent="0.3"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Q3" t="s">
        <v>34</v>
      </c>
    </row>
    <row r="4" spans="2:22" x14ac:dyDescent="0.3"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Q4" t="s">
        <v>35</v>
      </c>
    </row>
    <row r="5" spans="2:22" x14ac:dyDescent="0.3">
      <c r="B5" s="1" t="s">
        <v>4</v>
      </c>
      <c r="C5" s="1" t="s">
        <v>4</v>
      </c>
      <c r="D5" s="1" t="s">
        <v>4</v>
      </c>
      <c r="E5" s="1" t="s">
        <v>18</v>
      </c>
      <c r="F5" s="1" t="s">
        <v>18</v>
      </c>
      <c r="G5" s="1" t="s">
        <v>4</v>
      </c>
      <c r="H5" s="1" t="s">
        <v>4</v>
      </c>
      <c r="I5" s="1" t="s">
        <v>18</v>
      </c>
      <c r="J5" s="1" t="s">
        <v>4</v>
      </c>
      <c r="K5" s="1" t="s">
        <v>18</v>
      </c>
      <c r="L5" s="1" t="s">
        <v>4</v>
      </c>
      <c r="M5" s="1" t="s">
        <v>18</v>
      </c>
      <c r="N5" s="1" t="s">
        <v>18</v>
      </c>
      <c r="O5" s="1" t="s">
        <v>18</v>
      </c>
    </row>
    <row r="6" spans="2:22" x14ac:dyDescent="0.3">
      <c r="B6" s="3" t="s">
        <v>5</v>
      </c>
      <c r="C6" s="3" t="s">
        <v>5</v>
      </c>
      <c r="D6" s="3" t="s">
        <v>5</v>
      </c>
      <c r="E6" s="3" t="s">
        <v>19</v>
      </c>
      <c r="F6" s="3" t="s">
        <v>19</v>
      </c>
      <c r="G6" s="3" t="s">
        <v>21</v>
      </c>
      <c r="H6" s="3" t="s">
        <v>21</v>
      </c>
      <c r="I6" s="3" t="s">
        <v>24</v>
      </c>
      <c r="J6" s="3" t="s">
        <v>26</v>
      </c>
      <c r="K6" s="3" t="s">
        <v>28</v>
      </c>
      <c r="L6" s="3" t="s">
        <v>30</v>
      </c>
      <c r="M6" s="3" t="s">
        <v>31</v>
      </c>
      <c r="N6" s="3" t="s">
        <v>19</v>
      </c>
      <c r="O6" s="3" t="s">
        <v>32</v>
      </c>
      <c r="Q6" t="s">
        <v>42</v>
      </c>
    </row>
    <row r="7" spans="2:22" x14ac:dyDescent="0.3">
      <c r="B7" t="s">
        <v>6</v>
      </c>
      <c r="C7" t="s">
        <v>6</v>
      </c>
      <c r="D7" t="s">
        <v>6</v>
      </c>
      <c r="E7" t="s">
        <v>6</v>
      </c>
      <c r="F7" t="s">
        <v>6</v>
      </c>
      <c r="G7" t="s">
        <v>6</v>
      </c>
      <c r="H7" t="s">
        <v>6</v>
      </c>
      <c r="I7" t="s">
        <v>6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O7" t="s">
        <v>6</v>
      </c>
      <c r="Q7" t="s">
        <v>43</v>
      </c>
    </row>
    <row r="8" spans="2:22" x14ac:dyDescent="0.3"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  <c r="O8" t="s">
        <v>7</v>
      </c>
      <c r="Q8" t="s">
        <v>44</v>
      </c>
    </row>
    <row r="9" spans="2:22" x14ac:dyDescent="0.3"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  <c r="N9" t="s">
        <v>8</v>
      </c>
      <c r="O9" t="s">
        <v>8</v>
      </c>
      <c r="R9">
        <v>0</v>
      </c>
    </row>
    <row r="10" spans="2:22" x14ac:dyDescent="0.3">
      <c r="B10" t="s">
        <v>9</v>
      </c>
      <c r="C10" t="s">
        <v>9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  <c r="J10" t="s">
        <v>9</v>
      </c>
      <c r="K10" t="s">
        <v>9</v>
      </c>
      <c r="L10" t="s">
        <v>9</v>
      </c>
      <c r="M10" t="s">
        <v>9</v>
      </c>
      <c r="N10" t="s">
        <v>9</v>
      </c>
      <c r="O10" t="s">
        <v>9</v>
      </c>
      <c r="R10">
        <v>25</v>
      </c>
    </row>
    <row r="11" spans="2:22" x14ac:dyDescent="0.3">
      <c r="B11" t="s">
        <v>10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R11" t="s">
        <v>37</v>
      </c>
      <c r="V11">
        <f>MOD(18,26)</f>
        <v>18</v>
      </c>
    </row>
    <row r="12" spans="2:22" x14ac:dyDescent="0.3">
      <c r="B12" t="s">
        <v>11</v>
      </c>
      <c r="C12" t="s">
        <v>11</v>
      </c>
      <c r="D12" t="s">
        <v>11</v>
      </c>
      <c r="E12" t="s">
        <v>11</v>
      </c>
      <c r="F12" t="s">
        <v>11</v>
      </c>
      <c r="G12" t="s">
        <v>11</v>
      </c>
      <c r="H12" t="s">
        <v>11</v>
      </c>
      <c r="I12" t="s">
        <v>11</v>
      </c>
      <c r="J12" t="s">
        <v>11</v>
      </c>
      <c r="K12" t="s">
        <v>11</v>
      </c>
      <c r="L12" t="s">
        <v>11</v>
      </c>
      <c r="M12" t="s">
        <v>11</v>
      </c>
      <c r="N12" t="s">
        <v>11</v>
      </c>
      <c r="O12" t="s">
        <v>11</v>
      </c>
      <c r="R12" t="s">
        <v>38</v>
      </c>
    </row>
    <row r="13" spans="2:22" x14ac:dyDescent="0.3">
      <c r="B13" t="s">
        <v>12</v>
      </c>
      <c r="C13" t="s">
        <v>12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  <c r="I13" t="s">
        <v>12</v>
      </c>
      <c r="J13" t="s">
        <v>12</v>
      </c>
      <c r="K13" t="s">
        <v>12</v>
      </c>
      <c r="L13" t="s">
        <v>12</v>
      </c>
      <c r="M13" t="s">
        <v>12</v>
      </c>
      <c r="N13" t="s">
        <v>12</v>
      </c>
      <c r="O13" t="s">
        <v>12</v>
      </c>
    </row>
    <row r="14" spans="2:22" x14ac:dyDescent="0.3">
      <c r="B14" t="s">
        <v>8</v>
      </c>
      <c r="C14" t="s">
        <v>8</v>
      </c>
      <c r="D14" t="s">
        <v>8</v>
      </c>
      <c r="E14" t="s">
        <v>8</v>
      </c>
      <c r="F14" t="s">
        <v>8</v>
      </c>
      <c r="G14" t="s">
        <v>8</v>
      </c>
      <c r="H14" t="s">
        <v>8</v>
      </c>
      <c r="I14" t="s">
        <v>8</v>
      </c>
      <c r="J14" t="s">
        <v>8</v>
      </c>
      <c r="K14" t="s">
        <v>8</v>
      </c>
      <c r="L14" t="s">
        <v>8</v>
      </c>
      <c r="M14" t="s">
        <v>8</v>
      </c>
      <c r="N14" t="s">
        <v>8</v>
      </c>
      <c r="O14" t="s">
        <v>8</v>
      </c>
      <c r="R14">
        <v>0</v>
      </c>
    </row>
    <row r="15" spans="2:22" x14ac:dyDescent="0.3">
      <c r="B15" t="s">
        <v>13</v>
      </c>
      <c r="C15" t="s">
        <v>13</v>
      </c>
      <c r="D15" t="s">
        <v>13</v>
      </c>
      <c r="E15" t="s">
        <v>13</v>
      </c>
      <c r="F15" t="s">
        <v>13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 t="s">
        <v>13</v>
      </c>
      <c r="M15" t="s">
        <v>13</v>
      </c>
      <c r="N15" t="s">
        <v>13</v>
      </c>
      <c r="O15" t="s">
        <v>13</v>
      </c>
      <c r="R15" t="s">
        <v>39</v>
      </c>
    </row>
    <row r="16" spans="2:22" x14ac:dyDescent="0.3">
      <c r="B16" s="4" t="s">
        <v>14</v>
      </c>
      <c r="C16" s="4" t="s">
        <v>16</v>
      </c>
      <c r="D16" s="4" t="s">
        <v>17</v>
      </c>
      <c r="E16" s="4" t="s">
        <v>20</v>
      </c>
      <c r="F16" s="4" t="s">
        <v>11</v>
      </c>
      <c r="G16" s="4" t="s">
        <v>22</v>
      </c>
      <c r="H16" s="4" t="s">
        <v>23</v>
      </c>
      <c r="I16" s="4" t="s">
        <v>25</v>
      </c>
      <c r="J16" s="4" t="s">
        <v>27</v>
      </c>
      <c r="K16" s="4" t="s">
        <v>29</v>
      </c>
      <c r="L16" s="4" t="s">
        <v>25</v>
      </c>
      <c r="M16" s="4" t="s">
        <v>14</v>
      </c>
      <c r="N16" s="4" t="s">
        <v>29</v>
      </c>
      <c r="O16" s="4" t="s">
        <v>29</v>
      </c>
      <c r="R16" t="s">
        <v>40</v>
      </c>
    </row>
    <row r="17" spans="1:18" x14ac:dyDescent="0.3">
      <c r="B17" t="s">
        <v>10</v>
      </c>
      <c r="C17" t="s">
        <v>10</v>
      </c>
      <c r="D17" t="s">
        <v>10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  <c r="K17" t="s">
        <v>10</v>
      </c>
      <c r="L17" t="s">
        <v>10</v>
      </c>
      <c r="M17" t="s">
        <v>10</v>
      </c>
      <c r="N17" t="s">
        <v>10</v>
      </c>
      <c r="O17" t="s">
        <v>10</v>
      </c>
      <c r="R17" t="s">
        <v>41</v>
      </c>
    </row>
    <row r="18" spans="1:18" x14ac:dyDescent="0.3">
      <c r="B18" t="s">
        <v>15</v>
      </c>
      <c r="C18" t="s">
        <v>15</v>
      </c>
      <c r="D18" t="s">
        <v>15</v>
      </c>
      <c r="E18" t="s">
        <v>15</v>
      </c>
      <c r="F18" t="s">
        <v>15</v>
      </c>
      <c r="G18" t="s">
        <v>15</v>
      </c>
      <c r="H18" t="s">
        <v>15</v>
      </c>
      <c r="I18" t="s">
        <v>15</v>
      </c>
      <c r="J18" t="s">
        <v>15</v>
      </c>
      <c r="K18" t="s">
        <v>15</v>
      </c>
      <c r="L18" t="s">
        <v>15</v>
      </c>
      <c r="M18" t="s">
        <v>15</v>
      </c>
      <c r="N18" t="s">
        <v>15</v>
      </c>
      <c r="O18" t="s">
        <v>15</v>
      </c>
    </row>
    <row r="20" spans="1:18" x14ac:dyDescent="0.3">
      <c r="B20">
        <f t="shared" ref="B20:M20" si="0">C20*10</f>
        <v>10000000000000</v>
      </c>
      <c r="C20">
        <f t="shared" si="0"/>
        <v>1000000000000</v>
      </c>
      <c r="D20">
        <f t="shared" si="0"/>
        <v>100000000000</v>
      </c>
      <c r="E20">
        <f t="shared" si="0"/>
        <v>10000000000</v>
      </c>
      <c r="F20">
        <f t="shared" si="0"/>
        <v>1000000000</v>
      </c>
      <c r="G20">
        <f t="shared" si="0"/>
        <v>100000000</v>
      </c>
      <c r="H20">
        <f t="shared" si="0"/>
        <v>10000000</v>
      </c>
      <c r="I20">
        <f t="shared" si="0"/>
        <v>1000000</v>
      </c>
      <c r="J20">
        <f t="shared" si="0"/>
        <v>100000</v>
      </c>
      <c r="K20">
        <f t="shared" si="0"/>
        <v>10000</v>
      </c>
      <c r="L20">
        <f t="shared" si="0"/>
        <v>1000</v>
      </c>
      <c r="M20">
        <f t="shared" si="0"/>
        <v>100</v>
      </c>
      <c r="N20">
        <f>O20*10</f>
        <v>10</v>
      </c>
      <c r="O20">
        <v>1</v>
      </c>
    </row>
    <row r="21" spans="1:18" x14ac:dyDescent="0.3">
      <c r="A21" t="s">
        <v>54</v>
      </c>
      <c r="B21" s="5">
        <v>9</v>
      </c>
      <c r="C21" s="5">
        <v>9</v>
      </c>
      <c r="D21" s="5">
        <v>9</v>
      </c>
      <c r="E21" s="5">
        <v>9</v>
      </c>
      <c r="F21" s="5">
        <v>9</v>
      </c>
      <c r="G21" s="5">
        <v>9</v>
      </c>
      <c r="H21" s="5">
        <v>9</v>
      </c>
      <c r="I21" s="5">
        <v>9</v>
      </c>
      <c r="J21" s="5">
        <v>9</v>
      </c>
      <c r="K21" s="5">
        <v>9</v>
      </c>
      <c r="L21" s="5">
        <v>9</v>
      </c>
      <c r="M21" s="5">
        <v>9</v>
      </c>
      <c r="N21" s="5">
        <v>9</v>
      </c>
      <c r="O21" s="5">
        <v>9</v>
      </c>
      <c r="Q21" s="6">
        <f>SUMPRODUCT(B21:O21,B20:O20)</f>
        <v>99999999999999</v>
      </c>
    </row>
    <row r="22" spans="1:18" x14ac:dyDescent="0.3">
      <c r="A22" t="s">
        <v>52</v>
      </c>
      <c r="B22">
        <v>1</v>
      </c>
      <c r="C22">
        <v>1</v>
      </c>
      <c r="D22">
        <v>1</v>
      </c>
      <c r="E22" s="7">
        <v>26</v>
      </c>
      <c r="F22" s="7">
        <v>26</v>
      </c>
      <c r="G22">
        <v>1</v>
      </c>
      <c r="H22">
        <v>1</v>
      </c>
      <c r="I22" s="7">
        <v>26</v>
      </c>
      <c r="J22">
        <v>1</v>
      </c>
      <c r="K22" s="7">
        <v>26</v>
      </c>
      <c r="L22">
        <v>1</v>
      </c>
      <c r="M22" s="7">
        <v>26</v>
      </c>
      <c r="N22" s="7">
        <v>26</v>
      </c>
      <c r="O22" s="7">
        <v>26</v>
      </c>
    </row>
    <row r="23" spans="1:18" x14ac:dyDescent="0.3">
      <c r="A23" t="s">
        <v>53</v>
      </c>
      <c r="B23">
        <v>12</v>
      </c>
      <c r="C23">
        <v>12</v>
      </c>
      <c r="D23">
        <v>12</v>
      </c>
      <c r="E23" s="12">
        <v>-9</v>
      </c>
      <c r="F23" s="12">
        <v>-9</v>
      </c>
      <c r="G23">
        <v>14</v>
      </c>
      <c r="H23">
        <v>14</v>
      </c>
      <c r="I23" s="12">
        <v>-10</v>
      </c>
      <c r="J23">
        <v>15</v>
      </c>
      <c r="K23" s="12">
        <v>-2</v>
      </c>
      <c r="L23">
        <v>11</v>
      </c>
      <c r="M23" s="12">
        <v>-15</v>
      </c>
      <c r="N23" s="12">
        <v>-9</v>
      </c>
      <c r="O23" s="12">
        <v>-3</v>
      </c>
    </row>
    <row r="24" spans="1:18" x14ac:dyDescent="0.3">
      <c r="A24" t="s">
        <v>53</v>
      </c>
      <c r="B24">
        <v>9</v>
      </c>
      <c r="C24">
        <v>4</v>
      </c>
      <c r="D24">
        <v>2</v>
      </c>
      <c r="E24">
        <v>5</v>
      </c>
      <c r="F24">
        <v>1</v>
      </c>
      <c r="G24">
        <v>6</v>
      </c>
      <c r="H24">
        <v>11</v>
      </c>
      <c r="I24">
        <v>15</v>
      </c>
      <c r="J24">
        <v>7</v>
      </c>
      <c r="K24">
        <v>12</v>
      </c>
      <c r="L24">
        <v>15</v>
      </c>
      <c r="M24">
        <v>9</v>
      </c>
      <c r="N24">
        <v>12</v>
      </c>
      <c r="O24">
        <v>12</v>
      </c>
    </row>
    <row r="25" spans="1:18" x14ac:dyDescent="0.3">
      <c r="A25" t="s">
        <v>59</v>
      </c>
      <c r="B25">
        <f>MOD(0,26) + B23</f>
        <v>12</v>
      </c>
      <c r="C25">
        <f>MOD(B29,26) + C23</f>
        <v>30</v>
      </c>
      <c r="D25">
        <f t="shared" ref="D25:O25" si="1">MOD(C29,26) + D23</f>
        <v>25</v>
      </c>
      <c r="E25">
        <f t="shared" si="1"/>
        <v>2</v>
      </c>
      <c r="F25">
        <f t="shared" si="1"/>
        <v>5</v>
      </c>
      <c r="G25">
        <f t="shared" si="1"/>
        <v>24</v>
      </c>
      <c r="H25">
        <f t="shared" si="1"/>
        <v>29</v>
      </c>
      <c r="I25">
        <f t="shared" si="1"/>
        <v>10</v>
      </c>
      <c r="J25">
        <f t="shared" si="1"/>
        <v>39</v>
      </c>
      <c r="K25">
        <f t="shared" si="1"/>
        <v>14</v>
      </c>
      <c r="L25">
        <f t="shared" si="1"/>
        <v>32</v>
      </c>
      <c r="M25">
        <f t="shared" si="1"/>
        <v>9</v>
      </c>
      <c r="N25">
        <f t="shared" si="1"/>
        <v>12</v>
      </c>
      <c r="O25">
        <f>MOD(N29,26) + O23</f>
        <v>18</v>
      </c>
    </row>
    <row r="26" spans="1:18" x14ac:dyDescent="0.3">
      <c r="A26" t="s">
        <v>33</v>
      </c>
      <c r="B26">
        <f>IF(B21=(MOD(0,26)+B23),0,1)</f>
        <v>1</v>
      </c>
      <c r="C26">
        <f>IF(C21=(MOD(B29,26)+C23),0,1)</f>
        <v>1</v>
      </c>
      <c r="D26" s="8">
        <f t="shared" ref="D26:O26" si="2">IF(D21=(MOD(C29,26)+D23),0,1)</f>
        <v>1</v>
      </c>
      <c r="E26" s="8">
        <f t="shared" si="2"/>
        <v>1</v>
      </c>
      <c r="F26">
        <f t="shared" si="2"/>
        <v>1</v>
      </c>
      <c r="G26">
        <f t="shared" si="2"/>
        <v>1</v>
      </c>
      <c r="H26" s="8">
        <f t="shared" si="2"/>
        <v>1</v>
      </c>
      <c r="I26">
        <f t="shared" si="2"/>
        <v>1</v>
      </c>
      <c r="J26" s="8">
        <f t="shared" si="2"/>
        <v>1</v>
      </c>
      <c r="K26">
        <f t="shared" si="2"/>
        <v>1</v>
      </c>
      <c r="L26" s="8">
        <f t="shared" si="2"/>
        <v>1</v>
      </c>
      <c r="M26" s="8">
        <f t="shared" si="2"/>
        <v>0</v>
      </c>
      <c r="N26" s="8">
        <f t="shared" si="2"/>
        <v>1</v>
      </c>
      <c r="O26">
        <f>IF(O21=(MOD(N29,26)+O23),0,1)</f>
        <v>1</v>
      </c>
      <c r="P26" t="s">
        <v>80</v>
      </c>
    </row>
    <row r="27" spans="1:18" x14ac:dyDescent="0.3">
      <c r="A27" t="s">
        <v>57</v>
      </c>
      <c r="B27">
        <f>B26*(B21+B24)</f>
        <v>18</v>
      </c>
      <c r="C27">
        <f>C26*(C21+C24)</f>
        <v>13</v>
      </c>
      <c r="D27">
        <f t="shared" ref="D27:O27" si="3">D26*(D21+D24)</f>
        <v>11</v>
      </c>
      <c r="E27">
        <f t="shared" si="3"/>
        <v>14</v>
      </c>
      <c r="F27">
        <f t="shared" si="3"/>
        <v>10</v>
      </c>
      <c r="G27">
        <f t="shared" si="3"/>
        <v>15</v>
      </c>
      <c r="H27">
        <f t="shared" si="3"/>
        <v>20</v>
      </c>
      <c r="I27">
        <f t="shared" si="3"/>
        <v>24</v>
      </c>
      <c r="J27">
        <f t="shared" si="3"/>
        <v>16</v>
      </c>
      <c r="K27">
        <f t="shared" si="3"/>
        <v>21</v>
      </c>
      <c r="L27">
        <f t="shared" si="3"/>
        <v>24</v>
      </c>
      <c r="M27">
        <f t="shared" si="3"/>
        <v>0</v>
      </c>
      <c r="N27">
        <f t="shared" si="3"/>
        <v>21</v>
      </c>
      <c r="O27">
        <f>O26*(O21+O24)</f>
        <v>21</v>
      </c>
      <c r="P27" t="s">
        <v>79</v>
      </c>
    </row>
    <row r="28" spans="1:18" x14ac:dyDescent="0.3">
      <c r="A28" t="s">
        <v>58</v>
      </c>
      <c r="B28">
        <f>(25*B26+1)*_xlfn.FLOOR.MATH(0/B22)</f>
        <v>0</v>
      </c>
      <c r="C28">
        <f>(25*C26+1)*_xlfn.FLOOR.MATH(B29/C22)</f>
        <v>468</v>
      </c>
      <c r="D28">
        <f t="shared" ref="C28:N28" si="4">(25*D26+1)*_xlfn.FLOOR.MATH(C29/D22)</f>
        <v>12506</v>
      </c>
      <c r="E28">
        <f t="shared" si="4"/>
        <v>12506</v>
      </c>
      <c r="F28">
        <f t="shared" si="4"/>
        <v>12506</v>
      </c>
      <c r="G28">
        <f t="shared" si="4"/>
        <v>325416</v>
      </c>
      <c r="H28">
        <f t="shared" si="4"/>
        <v>8461206</v>
      </c>
      <c r="I28">
        <f t="shared" si="4"/>
        <v>8461206</v>
      </c>
      <c r="J28">
        <f t="shared" si="4"/>
        <v>219991980</v>
      </c>
      <c r="K28">
        <f t="shared" si="4"/>
        <v>219991980</v>
      </c>
      <c r="L28">
        <f t="shared" si="4"/>
        <v>5719792026</v>
      </c>
      <c r="M28">
        <f t="shared" si="4"/>
        <v>219992001</v>
      </c>
      <c r="N28">
        <f t="shared" si="4"/>
        <v>219991980</v>
      </c>
      <c r="O28">
        <f>(25*O26+1)*_xlfn.FLOOR.MATH(N29/O22)</f>
        <v>219991980</v>
      </c>
      <c r="P28" t="s">
        <v>81</v>
      </c>
    </row>
    <row r="29" spans="1:18" x14ac:dyDescent="0.3">
      <c r="A29" t="s">
        <v>55</v>
      </c>
      <c r="B29">
        <f>B26*(B21+B24) +( _xlfn.FLOOR.MATH(0/B22) *(25*B26+1))</f>
        <v>18</v>
      </c>
      <c r="C29">
        <f>C26*(C21+C24) +( _xlfn.FLOOR.MATH(B29/C22) *(25*C26+1))</f>
        <v>481</v>
      </c>
      <c r="D29">
        <f t="shared" ref="C29:O29" si="5">D26*(D21+D24) +( _xlfn.FLOOR.MATH(C29/D22) *(25*D26+1))</f>
        <v>12517</v>
      </c>
      <c r="E29">
        <f t="shared" si="5"/>
        <v>12520</v>
      </c>
      <c r="F29">
        <f t="shared" si="5"/>
        <v>12516</v>
      </c>
      <c r="G29">
        <f t="shared" si="5"/>
        <v>325431</v>
      </c>
      <c r="H29">
        <f t="shared" si="5"/>
        <v>8461226</v>
      </c>
      <c r="I29">
        <f t="shared" si="5"/>
        <v>8461230</v>
      </c>
      <c r="J29">
        <f t="shared" si="5"/>
        <v>219991996</v>
      </c>
      <c r="K29">
        <f t="shared" si="5"/>
        <v>219992001</v>
      </c>
      <c r="L29">
        <f t="shared" si="5"/>
        <v>5719792050</v>
      </c>
      <c r="M29">
        <f t="shared" si="5"/>
        <v>219992001</v>
      </c>
      <c r="N29">
        <f t="shared" si="5"/>
        <v>219992001</v>
      </c>
      <c r="O29">
        <f>O26*(O21+O24) +( _xlfn.FLOOR.MATH(N29/O22) *(25*O26+1))</f>
        <v>219992001</v>
      </c>
    </row>
    <row r="30" spans="1:18" x14ac:dyDescent="0.3">
      <c r="A30" t="s">
        <v>56</v>
      </c>
      <c r="B30" s="5">
        <v>18</v>
      </c>
      <c r="C30" s="5">
        <v>481</v>
      </c>
      <c r="D30" s="5"/>
      <c r="E30" s="5">
        <v>0</v>
      </c>
      <c r="F30" s="5"/>
      <c r="G30" s="5">
        <v>0</v>
      </c>
      <c r="H30" s="5"/>
      <c r="I30" s="5">
        <v>0</v>
      </c>
      <c r="J30" s="5"/>
      <c r="K30" s="5">
        <v>0</v>
      </c>
      <c r="L30" s="5"/>
      <c r="M30" s="5">
        <v>0</v>
      </c>
      <c r="N30" s="5"/>
      <c r="O30" s="5">
        <v>0</v>
      </c>
    </row>
    <row r="33" spans="1:15" x14ac:dyDescent="0.3">
      <c r="A33" t="s">
        <v>39</v>
      </c>
      <c r="B33">
        <v>2</v>
      </c>
      <c r="C33">
        <v>12</v>
      </c>
      <c r="D33" s="2">
        <v>9</v>
      </c>
      <c r="E33" s="2">
        <v>2</v>
      </c>
      <c r="F33" s="2">
        <v>9</v>
      </c>
      <c r="G33" s="2">
        <v>6</v>
      </c>
      <c r="H33" s="2">
        <v>9</v>
      </c>
      <c r="I33" s="2">
        <v>6</v>
      </c>
      <c r="J33" s="2">
        <v>4</v>
      </c>
      <c r="K33" s="2">
        <v>9</v>
      </c>
      <c r="L33" s="2">
        <v>3</v>
      </c>
      <c r="M33" s="2">
        <v>9</v>
      </c>
      <c r="N33" s="2">
        <v>9</v>
      </c>
      <c r="O33" s="2">
        <v>9</v>
      </c>
    </row>
    <row r="34" spans="1:15" x14ac:dyDescent="0.3">
      <c r="A34" t="s">
        <v>45</v>
      </c>
      <c r="B34">
        <v>0</v>
      </c>
      <c r="C34">
        <v>0</v>
      </c>
      <c r="D34">
        <v>0</v>
      </c>
      <c r="E34">
        <v>11</v>
      </c>
      <c r="F34">
        <v>0</v>
      </c>
      <c r="G34">
        <v>0</v>
      </c>
      <c r="H34">
        <v>12</v>
      </c>
      <c r="I34">
        <v>332</v>
      </c>
      <c r="J34">
        <v>12</v>
      </c>
      <c r="K34">
        <v>323</v>
      </c>
      <c r="L34">
        <v>12</v>
      </c>
      <c r="M34">
        <v>330</v>
      </c>
      <c r="N34">
        <f>312+18</f>
        <v>330</v>
      </c>
      <c r="O34">
        <f>N45</f>
        <v>12</v>
      </c>
    </row>
    <row r="35" spans="1:15" x14ac:dyDescent="0.3">
      <c r="A35" t="s">
        <v>46</v>
      </c>
      <c r="B35">
        <v>1</v>
      </c>
      <c r="C35">
        <v>1</v>
      </c>
      <c r="D35">
        <v>1</v>
      </c>
      <c r="E35">
        <v>26</v>
      </c>
      <c r="F35">
        <v>26</v>
      </c>
      <c r="G35">
        <v>1</v>
      </c>
      <c r="H35">
        <v>1</v>
      </c>
      <c r="I35">
        <v>26</v>
      </c>
      <c r="J35">
        <v>1</v>
      </c>
      <c r="K35">
        <v>26</v>
      </c>
      <c r="L35">
        <v>1</v>
      </c>
      <c r="M35">
        <v>26</v>
      </c>
      <c r="N35">
        <v>26</v>
      </c>
      <c r="O35">
        <v>26</v>
      </c>
    </row>
    <row r="36" spans="1:15" x14ac:dyDescent="0.3">
      <c r="A36" t="s">
        <v>34</v>
      </c>
      <c r="B36">
        <f>_xlfn.FLOOR.MATH(B34/B35)</f>
        <v>0</v>
      </c>
      <c r="C36">
        <f>_xlfn.FLOOR.MATH(C34/C35)</f>
        <v>0</v>
      </c>
      <c r="D36">
        <f t="shared" ref="D36:O36" si="6">_xlfn.FLOOR.MATH(D34/D35)</f>
        <v>0</v>
      </c>
      <c r="E36">
        <f>_xlfn.FLOOR.MATH(E34/E35)</f>
        <v>0</v>
      </c>
      <c r="F36">
        <f t="shared" si="6"/>
        <v>0</v>
      </c>
      <c r="G36">
        <f t="shared" si="6"/>
        <v>0</v>
      </c>
      <c r="H36">
        <f t="shared" ref="H36:N36" si="7">_xlfn.FLOOR.MATH(H34/H35)</f>
        <v>12</v>
      </c>
      <c r="I36">
        <f t="shared" si="7"/>
        <v>12</v>
      </c>
      <c r="J36">
        <f t="shared" si="7"/>
        <v>12</v>
      </c>
      <c r="K36">
        <f t="shared" si="7"/>
        <v>12</v>
      </c>
      <c r="L36">
        <f t="shared" si="7"/>
        <v>12</v>
      </c>
      <c r="M36">
        <f t="shared" si="7"/>
        <v>12</v>
      </c>
      <c r="N36">
        <f t="shared" si="7"/>
        <v>12</v>
      </c>
      <c r="O36">
        <f t="shared" si="6"/>
        <v>0</v>
      </c>
    </row>
    <row r="37" spans="1:15" x14ac:dyDescent="0.3">
      <c r="A37" t="s">
        <v>47</v>
      </c>
      <c r="B37">
        <v>12</v>
      </c>
      <c r="C37">
        <v>12</v>
      </c>
      <c r="D37">
        <v>12</v>
      </c>
      <c r="E37">
        <v>-9</v>
      </c>
      <c r="F37">
        <v>9</v>
      </c>
      <c r="G37">
        <v>14</v>
      </c>
      <c r="H37">
        <v>14</v>
      </c>
      <c r="I37">
        <v>-14</v>
      </c>
      <c r="J37">
        <v>15</v>
      </c>
      <c r="K37">
        <v>-2</v>
      </c>
      <c r="L37">
        <v>11</v>
      </c>
      <c r="M37">
        <v>-15</v>
      </c>
      <c r="N37">
        <v>-9</v>
      </c>
      <c r="O37">
        <v>-3</v>
      </c>
    </row>
    <row r="38" spans="1:15" x14ac:dyDescent="0.3">
      <c r="A38" t="s">
        <v>33</v>
      </c>
      <c r="B38">
        <f>MOD(B34,26) + B37</f>
        <v>12</v>
      </c>
      <c r="C38">
        <f>MOD(C34,26) + C37</f>
        <v>12</v>
      </c>
      <c r="D38">
        <f t="shared" ref="D38:O38" si="8">MOD(D34,26) + D37</f>
        <v>12</v>
      </c>
      <c r="E38">
        <f>MOD(E34,26) + E37</f>
        <v>2</v>
      </c>
      <c r="F38">
        <f t="shared" si="8"/>
        <v>9</v>
      </c>
      <c r="G38">
        <f t="shared" si="8"/>
        <v>14</v>
      </c>
      <c r="H38">
        <f t="shared" si="8"/>
        <v>26</v>
      </c>
      <c r="I38">
        <f>MOD(I34,26) + I37</f>
        <v>6</v>
      </c>
      <c r="J38">
        <f t="shared" si="8"/>
        <v>27</v>
      </c>
      <c r="K38">
        <f>MOD(K34,26) + K37</f>
        <v>9</v>
      </c>
      <c r="L38">
        <f>MOD(L34,26) + L37</f>
        <v>23</v>
      </c>
      <c r="M38">
        <f t="shared" si="8"/>
        <v>3</v>
      </c>
      <c r="N38">
        <f>MOD(N34,26) + N37</f>
        <v>9</v>
      </c>
      <c r="O38">
        <f t="shared" si="8"/>
        <v>9</v>
      </c>
    </row>
    <row r="39" spans="1:15" x14ac:dyDescent="0.3">
      <c r="A39" t="s">
        <v>48</v>
      </c>
      <c r="B39" t="b">
        <f>B33=B38</f>
        <v>0</v>
      </c>
      <c r="C39" t="b">
        <f>C33=C38</f>
        <v>1</v>
      </c>
      <c r="D39" t="b">
        <f t="shared" ref="D39:O39" si="9">D33=D38</f>
        <v>0</v>
      </c>
      <c r="E39" t="b">
        <f>E33=E38</f>
        <v>1</v>
      </c>
      <c r="F39" t="b">
        <f t="shared" si="9"/>
        <v>1</v>
      </c>
      <c r="G39" t="b">
        <f t="shared" si="9"/>
        <v>0</v>
      </c>
      <c r="H39" t="b">
        <f t="shared" si="9"/>
        <v>0</v>
      </c>
      <c r="I39" t="b">
        <f t="shared" si="9"/>
        <v>1</v>
      </c>
      <c r="J39" t="b">
        <f t="shared" si="9"/>
        <v>0</v>
      </c>
      <c r="K39" t="b">
        <f>K33=K38</f>
        <v>1</v>
      </c>
      <c r="L39" t="b">
        <f>L33=L38</f>
        <v>0</v>
      </c>
      <c r="M39" t="b">
        <f t="shared" si="9"/>
        <v>0</v>
      </c>
      <c r="N39" t="b">
        <f>N33=N38</f>
        <v>1</v>
      </c>
      <c r="O39" t="b">
        <f t="shared" si="9"/>
        <v>1</v>
      </c>
    </row>
    <row r="40" spans="1:15" x14ac:dyDescent="0.3">
      <c r="A40" t="s">
        <v>49</v>
      </c>
      <c r="B40">
        <f>IF(B39,0,1)</f>
        <v>1</v>
      </c>
      <c r="C40">
        <f>IF(C39,0,1)</f>
        <v>0</v>
      </c>
      <c r="D40">
        <f t="shared" ref="D40:O40" si="10">IF(D39,0,1)</f>
        <v>1</v>
      </c>
      <c r="E40">
        <f>IF(E39,0,1)</f>
        <v>0</v>
      </c>
      <c r="F40">
        <f t="shared" si="10"/>
        <v>0</v>
      </c>
      <c r="G40">
        <f t="shared" si="10"/>
        <v>1</v>
      </c>
      <c r="H40">
        <f t="shared" si="10"/>
        <v>1</v>
      </c>
      <c r="I40">
        <f>IF(I39,0,1)</f>
        <v>0</v>
      </c>
      <c r="J40">
        <f t="shared" si="10"/>
        <v>1</v>
      </c>
      <c r="K40">
        <f>IF(K39,0,1)</f>
        <v>0</v>
      </c>
      <c r="L40">
        <f>IF(L39,0,1)</f>
        <v>1</v>
      </c>
      <c r="M40">
        <f t="shared" si="10"/>
        <v>1</v>
      </c>
      <c r="N40">
        <f>IF(N39,0,1)</f>
        <v>0</v>
      </c>
      <c r="O40">
        <f t="shared" si="10"/>
        <v>0</v>
      </c>
    </row>
    <row r="41" spans="1:15" x14ac:dyDescent="0.3">
      <c r="A41" t="s">
        <v>36</v>
      </c>
      <c r="B41">
        <f>25*B40 + 1</f>
        <v>26</v>
      </c>
      <c r="C41">
        <f t="shared" ref="C41:O41" si="11">25*C40 + 1</f>
        <v>1</v>
      </c>
      <c r="D41">
        <f t="shared" si="11"/>
        <v>26</v>
      </c>
      <c r="E41">
        <f>25*E40 + 1</f>
        <v>1</v>
      </c>
      <c r="F41">
        <f t="shared" si="11"/>
        <v>1</v>
      </c>
      <c r="G41">
        <f>25*G40 + 1</f>
        <v>26</v>
      </c>
      <c r="H41">
        <f t="shared" si="11"/>
        <v>26</v>
      </c>
      <c r="I41">
        <f>25*I40 + 1</f>
        <v>1</v>
      </c>
      <c r="J41">
        <f>25*J40 + 1</f>
        <v>26</v>
      </c>
      <c r="K41">
        <f t="shared" si="11"/>
        <v>1</v>
      </c>
      <c r="L41">
        <f>25*L40 + 1</f>
        <v>26</v>
      </c>
      <c r="M41">
        <f t="shared" si="11"/>
        <v>26</v>
      </c>
      <c r="N41">
        <f>25*N40 + 1</f>
        <v>1</v>
      </c>
      <c r="O41">
        <f t="shared" si="11"/>
        <v>1</v>
      </c>
    </row>
    <row r="42" spans="1:15" x14ac:dyDescent="0.3">
      <c r="A42" t="s">
        <v>34</v>
      </c>
      <c r="B42">
        <f>B36*B41</f>
        <v>0</v>
      </c>
      <c r="C42">
        <f>C36*C41</f>
        <v>0</v>
      </c>
      <c r="D42">
        <f>D36*D41</f>
        <v>0</v>
      </c>
      <c r="E42">
        <f>E36*E41</f>
        <v>0</v>
      </c>
      <c r="F42">
        <f t="shared" ref="F42:O42" si="12">F36*F41</f>
        <v>0</v>
      </c>
      <c r="G42">
        <f>G36*G41</f>
        <v>0</v>
      </c>
      <c r="H42">
        <f t="shared" ref="G42:N42" si="13">H36*H41</f>
        <v>312</v>
      </c>
      <c r="I42">
        <f t="shared" si="13"/>
        <v>12</v>
      </c>
      <c r="J42">
        <f t="shared" si="13"/>
        <v>312</v>
      </c>
      <c r="K42">
        <f t="shared" si="13"/>
        <v>12</v>
      </c>
      <c r="L42">
        <f t="shared" si="13"/>
        <v>312</v>
      </c>
      <c r="M42">
        <f t="shared" si="13"/>
        <v>312</v>
      </c>
      <c r="N42">
        <f t="shared" si="13"/>
        <v>12</v>
      </c>
      <c r="O42">
        <f t="shared" si="12"/>
        <v>0</v>
      </c>
    </row>
    <row r="43" spans="1:15" x14ac:dyDescent="0.3">
      <c r="A43" t="s">
        <v>47</v>
      </c>
      <c r="B43">
        <v>9</v>
      </c>
      <c r="C43">
        <v>4</v>
      </c>
      <c r="D43">
        <v>2</v>
      </c>
      <c r="E43">
        <v>5</v>
      </c>
      <c r="F43">
        <v>1</v>
      </c>
      <c r="G43">
        <v>6</v>
      </c>
      <c r="H43">
        <v>11</v>
      </c>
      <c r="I43">
        <v>15</v>
      </c>
      <c r="J43">
        <v>7</v>
      </c>
      <c r="K43">
        <v>12</v>
      </c>
      <c r="L43">
        <v>15</v>
      </c>
      <c r="M43">
        <v>9</v>
      </c>
      <c r="N43">
        <v>12</v>
      </c>
      <c r="O43">
        <v>12</v>
      </c>
    </row>
    <row r="44" spans="1:15" x14ac:dyDescent="0.3">
      <c r="A44" t="s">
        <v>36</v>
      </c>
      <c r="B44">
        <f t="shared" ref="B44:N44" si="14">(B33+B43)*B40</f>
        <v>11</v>
      </c>
      <c r="C44">
        <f t="shared" si="14"/>
        <v>0</v>
      </c>
      <c r="D44">
        <f t="shared" si="14"/>
        <v>11</v>
      </c>
      <c r="E44">
        <f t="shared" si="14"/>
        <v>0</v>
      </c>
      <c r="F44">
        <f t="shared" si="14"/>
        <v>0</v>
      </c>
      <c r="G44">
        <f t="shared" si="14"/>
        <v>12</v>
      </c>
      <c r="H44">
        <f t="shared" si="14"/>
        <v>20</v>
      </c>
      <c r="I44">
        <f t="shared" si="14"/>
        <v>0</v>
      </c>
      <c r="J44">
        <f t="shared" si="14"/>
        <v>11</v>
      </c>
      <c r="K44">
        <f t="shared" si="14"/>
        <v>0</v>
      </c>
      <c r="L44">
        <f t="shared" si="14"/>
        <v>18</v>
      </c>
      <c r="M44">
        <f t="shared" si="14"/>
        <v>18</v>
      </c>
      <c r="N44">
        <f t="shared" si="14"/>
        <v>0</v>
      </c>
      <c r="O44">
        <f t="shared" ref="O44" si="15">(O33+O43)*O40</f>
        <v>0</v>
      </c>
    </row>
    <row r="45" spans="1:15" x14ac:dyDescent="0.3">
      <c r="A45" t="s">
        <v>50</v>
      </c>
      <c r="B45">
        <f t="shared" ref="B45:O45" si="16">B42+B44</f>
        <v>11</v>
      </c>
      <c r="C45">
        <f t="shared" si="16"/>
        <v>0</v>
      </c>
      <c r="D45">
        <f t="shared" si="16"/>
        <v>11</v>
      </c>
      <c r="E45">
        <f t="shared" si="16"/>
        <v>0</v>
      </c>
      <c r="F45">
        <f t="shared" si="16"/>
        <v>0</v>
      </c>
      <c r="G45">
        <f t="shared" si="16"/>
        <v>12</v>
      </c>
      <c r="H45">
        <f t="shared" si="16"/>
        <v>332</v>
      </c>
      <c r="I45">
        <f t="shared" si="16"/>
        <v>12</v>
      </c>
      <c r="J45">
        <f t="shared" si="16"/>
        <v>323</v>
      </c>
      <c r="K45">
        <f t="shared" si="16"/>
        <v>12</v>
      </c>
      <c r="L45">
        <f t="shared" si="16"/>
        <v>330</v>
      </c>
      <c r="M45">
        <f t="shared" si="16"/>
        <v>330</v>
      </c>
      <c r="N45">
        <f t="shared" si="16"/>
        <v>12</v>
      </c>
      <c r="O45">
        <f t="shared" si="16"/>
        <v>0</v>
      </c>
    </row>
    <row r="46" spans="1:15" x14ac:dyDescent="0.3">
      <c r="B46">
        <v>0</v>
      </c>
      <c r="C46">
        <v>0</v>
      </c>
      <c r="D46">
        <v>11</v>
      </c>
      <c r="E46">
        <v>0</v>
      </c>
      <c r="F46">
        <v>0</v>
      </c>
      <c r="G46">
        <v>12</v>
      </c>
      <c r="H46">
        <v>332</v>
      </c>
      <c r="I46">
        <v>12</v>
      </c>
      <c r="J46">
        <v>323</v>
      </c>
      <c r="K46">
        <v>12</v>
      </c>
      <c r="L46">
        <v>330</v>
      </c>
      <c r="M46">
        <v>330</v>
      </c>
      <c r="N46" t="s">
        <v>51</v>
      </c>
    </row>
  </sheetData>
  <conditionalFormatting sqref="O29">
    <cfRule type="cellIs" dxfId="1" priority="2" operator="equal">
      <formula>O30</formula>
    </cfRule>
  </conditionalFormatting>
  <conditionalFormatting sqref="B29:N29">
    <cfRule type="cellIs" dxfId="0" priority="1" operator="equal">
      <formula>B30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Feasibility Report 1</vt:lpstr>
      <vt:lpstr>Feasibility Report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Brown</dc:creator>
  <cp:lastModifiedBy>Stephanie Brown</cp:lastModifiedBy>
  <dcterms:created xsi:type="dcterms:W3CDTF">2021-12-24T14:05:42Z</dcterms:created>
  <dcterms:modified xsi:type="dcterms:W3CDTF">2021-12-25T01:55:45Z</dcterms:modified>
</cp:coreProperties>
</file>