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Sam\iCloudDrive\Desktop\Portal\Money\Budget\"/>
    </mc:Choice>
  </mc:AlternateContent>
  <xr:revisionPtr revIDLastSave="0" documentId="13_ncr:1_{E847FD07-BB0B-4C9C-998C-F2C7E4CACB59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Overview" sheetId="13" r:id="rId1"/>
    <sheet name="Money Out" sheetId="9" r:id="rId2"/>
    <sheet name="Money In" sheetId="10" r:id="rId3"/>
    <sheet name="Misc Items" sheetId="15" r:id="rId4"/>
    <sheet name="Backend" sheetId="2" r:id="rId5"/>
  </sheets>
  <definedNames>
    <definedName name="NativeTimeline_Date">#N/A</definedName>
    <definedName name="NativeTimeline_Date1">#N/A</definedName>
    <definedName name="NativeTimeline_Date2">#N/A</definedName>
  </definedNames>
  <calcPr calcId="191029"/>
  <pivotCaches>
    <pivotCache cacheId="0" r:id="rId6"/>
    <pivotCache cacheId="1" r:id="rId7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D0CA8CA8-9F24-4464-BF8E-62219DCF47F9}">
      <x15:timelineCacheRefs>
        <x15:timelineCacheRef r:id="rId8"/>
        <x15:timelineCacheRef r:id="rId9"/>
        <x15:timelineCacheRef r:id="rId10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02" i="9" l="1"/>
  <c r="C2003" i="9"/>
  <c r="G1970" i="9"/>
  <c r="F9" i="13"/>
  <c r="D12" i="13"/>
  <c r="C1844" i="9" l="1"/>
  <c r="G1770" i="9" l="1"/>
  <c r="C1664" i="9" l="1"/>
  <c r="G1648" i="9" l="1"/>
  <c r="I130" i="10" l="1"/>
  <c r="I131" i="10" s="1"/>
  <c r="E12" i="13"/>
  <c r="F12" i="13" l="1"/>
  <c r="C424" i="9"/>
  <c r="C433" i="9"/>
  <c r="C881" i="9"/>
  <c r="C794" i="9" l="1"/>
  <c r="C538" i="9" l="1"/>
  <c r="C531" i="9"/>
  <c r="C523" i="9"/>
  <c r="G519" i="9"/>
  <c r="C467" i="9"/>
  <c r="C36" i="9"/>
</calcChain>
</file>

<file path=xl/sharedStrings.xml><?xml version="1.0" encoding="utf-8"?>
<sst xmlns="http://schemas.openxmlformats.org/spreadsheetml/2006/main" count="8481" uniqueCount="1106">
  <si>
    <t>Amount</t>
  </si>
  <si>
    <t>Date</t>
  </si>
  <si>
    <t>Category</t>
  </si>
  <si>
    <t>Category Options</t>
  </si>
  <si>
    <t>Grocery</t>
  </si>
  <si>
    <t>Electricity</t>
  </si>
  <si>
    <t>Water</t>
  </si>
  <si>
    <t>Tithe</t>
  </si>
  <si>
    <t>Misc</t>
  </si>
  <si>
    <t>Auto Insurance</t>
  </si>
  <si>
    <t>Home Insurance</t>
  </si>
  <si>
    <t>Phone Payment</t>
  </si>
  <si>
    <t>Restaurant</t>
  </si>
  <si>
    <t>Row Labels</t>
  </si>
  <si>
    <t>Grand Total</t>
  </si>
  <si>
    <t>Sum of Amount</t>
  </si>
  <si>
    <t>From</t>
  </si>
  <si>
    <t>Spouse</t>
  </si>
  <si>
    <t>Spouse Options</t>
  </si>
  <si>
    <t>Sam</t>
  </si>
  <si>
    <t>Elaine</t>
  </si>
  <si>
    <t>Gas and Oil</t>
  </si>
  <si>
    <t>Description</t>
  </si>
  <si>
    <t>Banked?</t>
  </si>
  <si>
    <t>Bank Options</t>
  </si>
  <si>
    <t>Yes</t>
  </si>
  <si>
    <t>No</t>
  </si>
  <si>
    <t>School Loan</t>
  </si>
  <si>
    <t>Earn or Gift</t>
  </si>
  <si>
    <t>Earned</t>
  </si>
  <si>
    <t>Gifted</t>
  </si>
  <si>
    <t>Earned?</t>
  </si>
  <si>
    <t>Walmart</t>
  </si>
  <si>
    <t>Cash</t>
  </si>
  <si>
    <t>Card</t>
  </si>
  <si>
    <t>Check</t>
  </si>
  <si>
    <t>Other</t>
  </si>
  <si>
    <t>Method Options</t>
  </si>
  <si>
    <t>Method</t>
  </si>
  <si>
    <t>Elaine Misc</t>
  </si>
  <si>
    <t>Kelly Barger</t>
  </si>
  <si>
    <t>Papa Johns</t>
  </si>
  <si>
    <t>McDonalds</t>
  </si>
  <si>
    <t>Kroger</t>
  </si>
  <si>
    <t>Egyptian Electric</t>
  </si>
  <si>
    <t>Fritches</t>
  </si>
  <si>
    <t>Amazon</t>
  </si>
  <si>
    <t>Aux Cable</t>
  </si>
  <si>
    <t>Country Financial</t>
  </si>
  <si>
    <t>Cornerstone</t>
  </si>
  <si>
    <t>Circle K</t>
  </si>
  <si>
    <t>Ulta</t>
  </si>
  <si>
    <t>Makeup Stuff</t>
  </si>
  <si>
    <t>Audible</t>
  </si>
  <si>
    <t>Audible Subscription</t>
  </si>
  <si>
    <t>Integritas</t>
  </si>
  <si>
    <t>Subway</t>
  </si>
  <si>
    <t>Grandma</t>
  </si>
  <si>
    <t>Department of Ed</t>
  </si>
  <si>
    <t>Prime Subscription</t>
  </si>
  <si>
    <t>End Abortion Now</t>
  </si>
  <si>
    <t>Monthly Donation EAN</t>
  </si>
  <si>
    <t>Spotify</t>
  </si>
  <si>
    <t>Monthly Subscription</t>
  </si>
  <si>
    <t>Incredibles 2 Rental</t>
  </si>
  <si>
    <t>Aldi</t>
  </si>
  <si>
    <t>Tires</t>
  </si>
  <si>
    <t>Panera</t>
  </si>
  <si>
    <t>Selling Stamps</t>
  </si>
  <si>
    <t>Oreville Water</t>
  </si>
  <si>
    <t>Verizon</t>
  </si>
  <si>
    <t>Charlotte</t>
  </si>
  <si>
    <t>Chilis</t>
  </si>
  <si>
    <t>Netflix</t>
  </si>
  <si>
    <t>Rechargeable Batteries</t>
  </si>
  <si>
    <t>Chegg</t>
  </si>
  <si>
    <t>School Book</t>
  </si>
  <si>
    <t>Farm Fresh</t>
  </si>
  <si>
    <t>Rachel Doolittle</t>
  </si>
  <si>
    <t>Jessica Fritche</t>
  </si>
  <si>
    <t>Alex Imhoff</t>
  </si>
  <si>
    <t>Haircut</t>
  </si>
  <si>
    <t>Kroger Fuel</t>
  </si>
  <si>
    <t>Microsoft</t>
  </si>
  <si>
    <t>Video Game</t>
  </si>
  <si>
    <t>Filter</t>
  </si>
  <si>
    <t>Goodwill</t>
  </si>
  <si>
    <t>Bread Maker</t>
  </si>
  <si>
    <t>Taco Bell</t>
  </si>
  <si>
    <t>Greg</t>
  </si>
  <si>
    <t>Kohls</t>
  </si>
  <si>
    <t>Shoes</t>
  </si>
  <si>
    <t>Pan</t>
  </si>
  <si>
    <t>IRS</t>
  </si>
  <si>
    <t>Tax Preparation</t>
  </si>
  <si>
    <t>Reimbursement</t>
  </si>
  <si>
    <t>Great Clips</t>
  </si>
  <si>
    <t>Banjo Stuff</t>
  </si>
  <si>
    <t>Family Video</t>
  </si>
  <si>
    <t>Movie Rental</t>
  </si>
  <si>
    <t>Spotify Subscription</t>
  </si>
  <si>
    <t>Valentine's Day Stuff</t>
  </si>
  <si>
    <t>Qin Guan</t>
  </si>
  <si>
    <t>EAN Subscription</t>
  </si>
  <si>
    <t>Random</t>
  </si>
  <si>
    <t>Heat Pad</t>
  </si>
  <si>
    <t>Ebay</t>
  </si>
  <si>
    <t>iPhone dongle and keychain</t>
  </si>
  <si>
    <t>Sergios</t>
  </si>
  <si>
    <t>Little Ceasars</t>
  </si>
  <si>
    <t>5K Website</t>
  </si>
  <si>
    <t>5K signup</t>
  </si>
  <si>
    <t>Textbook</t>
  </si>
  <si>
    <t>Sale of textbook</t>
  </si>
  <si>
    <t>Schnucks</t>
  </si>
  <si>
    <t>TLI Trip</t>
  </si>
  <si>
    <t>Dad's missionary trip</t>
  </si>
  <si>
    <t>Ben</t>
  </si>
  <si>
    <t>Gift Card</t>
  </si>
  <si>
    <t>Movie Tickets</t>
  </si>
  <si>
    <t>Vacuum Cleaner</t>
  </si>
  <si>
    <t>Sarah W</t>
  </si>
  <si>
    <t>Five Below</t>
  </si>
  <si>
    <t>Phone Charger</t>
  </si>
  <si>
    <t>Prime Membership</t>
  </si>
  <si>
    <t>AppleBees</t>
  </si>
  <si>
    <t>Net</t>
  </si>
  <si>
    <t>Arm Band Holder</t>
  </si>
  <si>
    <t>EAN Donation</t>
  </si>
  <si>
    <t>Caleb Sutton</t>
  </si>
  <si>
    <t>Underwear</t>
  </si>
  <si>
    <t>Martel's</t>
  </si>
  <si>
    <t>Red Hawk</t>
  </si>
  <si>
    <t>Golfing</t>
  </si>
  <si>
    <t>Savings Account</t>
  </si>
  <si>
    <t>JALC</t>
  </si>
  <si>
    <t>Allergy Medicine</t>
  </si>
  <si>
    <t>Roll N Up</t>
  </si>
  <si>
    <t>Dairy Queen</t>
  </si>
  <si>
    <t>Replacement RAM from 1st Purchase</t>
  </si>
  <si>
    <t>Bill's Auto</t>
  </si>
  <si>
    <t>Daily Burn</t>
  </si>
  <si>
    <t>Ink for Printer</t>
  </si>
  <si>
    <t>Computer Components</t>
  </si>
  <si>
    <t>Vacation</t>
  </si>
  <si>
    <t>Gas Station</t>
  </si>
  <si>
    <t>Frothy Monkey</t>
  </si>
  <si>
    <t>Ice Cream Show</t>
  </si>
  <si>
    <t>Caleb's Church</t>
  </si>
  <si>
    <t>Makeup</t>
  </si>
  <si>
    <t>Burger King</t>
  </si>
  <si>
    <t>Quality Inn</t>
  </si>
  <si>
    <t>Thrivent Life Insurance</t>
  </si>
  <si>
    <t>(some will be reimbursed)</t>
  </si>
  <si>
    <t>SnB Burgers</t>
  </si>
  <si>
    <t>You Who Book</t>
  </si>
  <si>
    <t>McAlisters</t>
  </si>
  <si>
    <t>Medicine</t>
  </si>
  <si>
    <t>?</t>
  </si>
  <si>
    <t>Rural King</t>
  </si>
  <si>
    <t>Deck Supplies</t>
  </si>
  <si>
    <t>OSI Book</t>
  </si>
  <si>
    <t>Ellen Fritche</t>
  </si>
  <si>
    <t>Garden Stuff</t>
  </si>
  <si>
    <t>Murphy Pride</t>
  </si>
  <si>
    <t>Vacuum</t>
  </si>
  <si>
    <t>Spotify/Hulu subscription</t>
  </si>
  <si>
    <t>Old Navy</t>
  </si>
  <si>
    <t>Flip Flops</t>
  </si>
  <si>
    <t>Game for DJ</t>
  </si>
  <si>
    <t>Midlan Inn</t>
  </si>
  <si>
    <t>Kitchen Light</t>
  </si>
  <si>
    <t>Pell Grant</t>
  </si>
  <si>
    <t>MOHELA</t>
  </si>
  <si>
    <t>N.S</t>
  </si>
  <si>
    <t>Jassica Fritche</t>
  </si>
  <si>
    <t>California Nails</t>
  </si>
  <si>
    <t>Pedicure</t>
  </si>
  <si>
    <t>Dollar Tree</t>
  </si>
  <si>
    <t>Gift to Gershom and Cassidy</t>
  </si>
  <si>
    <t>Banjo Book</t>
  </si>
  <si>
    <t>Uncle Tom</t>
  </si>
  <si>
    <t>Sarah's Shack</t>
  </si>
  <si>
    <t>Steak and Shake</t>
  </si>
  <si>
    <t>Invitations for Loren</t>
  </si>
  <si>
    <t>Culvers</t>
  </si>
  <si>
    <t>16 check</t>
  </si>
  <si>
    <t>TJ Maxx</t>
  </si>
  <si>
    <t>Gift for Charlotte</t>
  </si>
  <si>
    <t>Hardees</t>
  </si>
  <si>
    <t>Sunglasses</t>
  </si>
  <si>
    <t>EAN Sub</t>
  </si>
  <si>
    <t>Prime Sub</t>
  </si>
  <si>
    <t>Coins</t>
  </si>
  <si>
    <t>Tote</t>
  </si>
  <si>
    <t>-</t>
  </si>
  <si>
    <t>Xbox</t>
  </si>
  <si>
    <t>Grandma E</t>
  </si>
  <si>
    <t>Gift for Tara, Mother's Day</t>
  </si>
  <si>
    <t>Weight Set</t>
  </si>
  <si>
    <t>Spotify/Hulu</t>
  </si>
  <si>
    <t>S/H Sub</t>
  </si>
  <si>
    <t>Paducah Power</t>
  </si>
  <si>
    <t>Facebook Market</t>
  </si>
  <si>
    <t>Netflix Sub</t>
  </si>
  <si>
    <t>Underwear, Nails, Command Strips</t>
  </si>
  <si>
    <t>Sold Grill</t>
  </si>
  <si>
    <t>Sold Microwave</t>
  </si>
  <si>
    <t>Comcast</t>
  </si>
  <si>
    <t>Wi-Fi</t>
  </si>
  <si>
    <t>Initial Hookup</t>
  </si>
  <si>
    <t>Wayfair</t>
  </si>
  <si>
    <t>Side Table</t>
  </si>
  <si>
    <t>Mobley</t>
  </si>
  <si>
    <t>Rent</t>
  </si>
  <si>
    <t>Wallet phone case</t>
  </si>
  <si>
    <t>Wilson Book</t>
  </si>
  <si>
    <t>Academy Sports</t>
  </si>
  <si>
    <t>Shirt</t>
  </si>
  <si>
    <t>Pants</t>
  </si>
  <si>
    <t>CVS</t>
  </si>
  <si>
    <t>Modem and Router</t>
  </si>
  <si>
    <t>Screws, Invitations</t>
  </si>
  <si>
    <t>Five Star</t>
  </si>
  <si>
    <t>Sam's Club</t>
  </si>
  <si>
    <t>Bed Bath and Beyond</t>
  </si>
  <si>
    <t>Shower Rack</t>
  </si>
  <si>
    <t>Xfinity</t>
  </si>
  <si>
    <t>Refund from initial cost</t>
  </si>
  <si>
    <t>Paducah Water</t>
  </si>
  <si>
    <t>Dominoes</t>
  </si>
  <si>
    <t>Office Depot</t>
  </si>
  <si>
    <t>Stamps</t>
  </si>
  <si>
    <t>Talon Falls ER</t>
  </si>
  <si>
    <t>Escape Room</t>
  </si>
  <si>
    <t>Caleb</t>
  </si>
  <si>
    <t>Escape Room Reimbursement</t>
  </si>
  <si>
    <t>Labels</t>
  </si>
  <si>
    <t>Pilot Gas</t>
  </si>
  <si>
    <t>Sherwin</t>
  </si>
  <si>
    <t>Paint</t>
  </si>
  <si>
    <t>Banks Market</t>
  </si>
  <si>
    <t>Overstock</t>
  </si>
  <si>
    <t>Barstools</t>
  </si>
  <si>
    <t>Caralee Baby Shower Gifts</t>
  </si>
  <si>
    <t>La Juicy</t>
  </si>
  <si>
    <t>2nd Shower Gift</t>
  </si>
  <si>
    <t>Planet Fitness</t>
  </si>
  <si>
    <t>Initial Charge</t>
  </si>
  <si>
    <t>Swim Suit</t>
  </si>
  <si>
    <t>Applebees</t>
  </si>
  <si>
    <t>Wrights</t>
  </si>
  <si>
    <t>Trailer Supplies</t>
  </si>
  <si>
    <t>Titus Gift</t>
  </si>
  <si>
    <t>Buffalo Wild Wings</t>
  </si>
  <si>
    <t>Card for Grandma</t>
  </si>
  <si>
    <t>WW</t>
  </si>
  <si>
    <t>WW Subscription</t>
  </si>
  <si>
    <t>County Court House</t>
  </si>
  <si>
    <t>Driver's License</t>
  </si>
  <si>
    <t>Popeyes</t>
  </si>
  <si>
    <t>Point of View</t>
  </si>
  <si>
    <t>Victoria's Secret</t>
  </si>
  <si>
    <t>Bra and Perfume</t>
  </si>
  <si>
    <t>Angela's Gift</t>
  </si>
  <si>
    <t>Perfume</t>
  </si>
  <si>
    <t>Screen protectors</t>
  </si>
  <si>
    <t>Moto Mart</t>
  </si>
  <si>
    <t>Dunkin Donuts</t>
  </si>
  <si>
    <t>Polo shirt</t>
  </si>
  <si>
    <t>Shoe Carnival</t>
  </si>
  <si>
    <t>Dress shoes for Sam</t>
  </si>
  <si>
    <t>Systems Solutions</t>
  </si>
  <si>
    <t>Dress</t>
  </si>
  <si>
    <t>Loren's Gift</t>
  </si>
  <si>
    <t>Prime sub</t>
  </si>
  <si>
    <t>Finish Line</t>
  </si>
  <si>
    <t>Car Wash</t>
  </si>
  <si>
    <t>Court House</t>
  </si>
  <si>
    <t>License Fee</t>
  </si>
  <si>
    <t>Game Pass Ultimate Sub</t>
  </si>
  <si>
    <t>JCPenney</t>
  </si>
  <si>
    <t>Father's Day Gift</t>
  </si>
  <si>
    <t>Five Guys</t>
  </si>
  <si>
    <t>Josh Lott</t>
  </si>
  <si>
    <t>Shower Gift</t>
  </si>
  <si>
    <t>BP</t>
  </si>
  <si>
    <t>Pucell Auto</t>
  </si>
  <si>
    <t>Engine Diagnostics</t>
  </si>
  <si>
    <t>Grand Canyon University</t>
  </si>
  <si>
    <t>Tuition</t>
  </si>
  <si>
    <t>24.34 returned</t>
  </si>
  <si>
    <t>Tie Hangar</t>
  </si>
  <si>
    <t>Fazolis</t>
  </si>
  <si>
    <t>Dad's FD Gift</t>
  </si>
  <si>
    <t>Mobil 1</t>
  </si>
  <si>
    <t>Hunter 1</t>
  </si>
  <si>
    <t>Dough and Company</t>
  </si>
  <si>
    <t>Bra</t>
  </si>
  <si>
    <t>Pizza Inn</t>
  </si>
  <si>
    <t>Tennis Equipment</t>
  </si>
  <si>
    <t>Olive Garden</t>
  </si>
  <si>
    <t>8.16 &amp; 52.76</t>
  </si>
  <si>
    <t>JJ</t>
  </si>
  <si>
    <t>Rafferty's</t>
  </si>
  <si>
    <t>Renter's Insurance</t>
  </si>
  <si>
    <t>New Car</t>
  </si>
  <si>
    <t>Random Guy</t>
  </si>
  <si>
    <t>Jimmy Johns</t>
  </si>
  <si>
    <t>Shorts</t>
  </si>
  <si>
    <t>Vehicle Inspection</t>
  </si>
  <si>
    <t>Hair Ties, Bobby Pins</t>
  </si>
  <si>
    <t>Wireless Keyboard and Mouse</t>
  </si>
  <si>
    <t>Graduation Application</t>
  </si>
  <si>
    <t>McCracken County Courthouse</t>
  </si>
  <si>
    <t>Vehicle Registration</t>
  </si>
  <si>
    <t>Exxon</t>
  </si>
  <si>
    <t>Weight Watchers</t>
  </si>
  <si>
    <t>Nathan B's Gift</t>
  </si>
  <si>
    <t>Taco Johns</t>
  </si>
  <si>
    <t>Valvoline</t>
  </si>
  <si>
    <t>Car Stuff</t>
  </si>
  <si>
    <t xml:space="preserve">Wingstop </t>
  </si>
  <si>
    <t>Kohl's</t>
  </si>
  <si>
    <t>Shirt for Elaine</t>
  </si>
  <si>
    <t>Title Transfer for Trailer</t>
  </si>
  <si>
    <t>DMV</t>
  </si>
  <si>
    <t>Kroger Pharmacy</t>
  </si>
  <si>
    <t>Gift for John</t>
  </si>
  <si>
    <t>Wendy's</t>
  </si>
  <si>
    <t>USPS</t>
  </si>
  <si>
    <t>Moe's</t>
  </si>
  <si>
    <t>Wi-Fi Bill</t>
  </si>
  <si>
    <t>Shell</t>
  </si>
  <si>
    <t>Shirts</t>
  </si>
  <si>
    <t>Grandma Peggy</t>
  </si>
  <si>
    <t>Nathan Brunaugh</t>
  </si>
  <si>
    <t>Dentist</t>
  </si>
  <si>
    <t>Graduation Money</t>
  </si>
  <si>
    <t>Baby Gift</t>
  </si>
  <si>
    <t>Expedia</t>
  </si>
  <si>
    <t>Hotel Room</t>
  </si>
  <si>
    <t xml:space="preserve">Pizza by the Pound </t>
  </si>
  <si>
    <t>SkyDive KY</t>
  </si>
  <si>
    <t>Skydiving Deposit</t>
  </si>
  <si>
    <t>Sushi Maker</t>
  </si>
  <si>
    <t>Red's Donuts</t>
  </si>
  <si>
    <t>Wagner Gas Station</t>
  </si>
  <si>
    <t>Reeds</t>
  </si>
  <si>
    <t>Cork Grease</t>
  </si>
  <si>
    <t>Waffle House</t>
  </si>
  <si>
    <t>Marathon</t>
  </si>
  <si>
    <t>Loves Gas</t>
  </si>
  <si>
    <t>Marcos Pizza</t>
  </si>
  <si>
    <t>Skydive</t>
  </si>
  <si>
    <t>Cinemark</t>
  </si>
  <si>
    <t>Spiderman movie</t>
  </si>
  <si>
    <t>KY County Clerk</t>
  </si>
  <si>
    <t>DL</t>
  </si>
  <si>
    <t>Owen's Cleaners</t>
  </si>
  <si>
    <t>Dry Cleaning</t>
  </si>
  <si>
    <t>Longhorn Steakhouse</t>
  </si>
  <si>
    <t>Sophia Gift</t>
  </si>
  <si>
    <t>Michaels</t>
  </si>
  <si>
    <t>Independence Bank</t>
  </si>
  <si>
    <t>Bank Deposit</t>
  </si>
  <si>
    <t>Frames</t>
  </si>
  <si>
    <t>Netflix Group</t>
  </si>
  <si>
    <t>25 in cash</t>
  </si>
  <si>
    <t>Greg/Carol</t>
  </si>
  <si>
    <t>Penn Station</t>
  </si>
  <si>
    <t>Liquor Store</t>
  </si>
  <si>
    <t>Socks</t>
  </si>
  <si>
    <t>Underwear and Shorts</t>
  </si>
  <si>
    <t>Glue</t>
  </si>
  <si>
    <t>J Bellas</t>
  </si>
  <si>
    <t>Lock</t>
  </si>
  <si>
    <t>Ross</t>
  </si>
  <si>
    <t>New Kahala</t>
  </si>
  <si>
    <t>Pinch Penny</t>
  </si>
  <si>
    <t>Walgreens</t>
  </si>
  <si>
    <t>Deoderant</t>
  </si>
  <si>
    <t>Purse and Belt</t>
  </si>
  <si>
    <t>PF Sub</t>
  </si>
  <si>
    <t>Vacation Combination</t>
  </si>
  <si>
    <t>Lunch Box</t>
  </si>
  <si>
    <t>Twice Daily</t>
  </si>
  <si>
    <t>Cooler</t>
  </si>
  <si>
    <t>Greg McLaughlin</t>
  </si>
  <si>
    <t>Real Estate Tax</t>
  </si>
  <si>
    <t>Car wash</t>
  </si>
  <si>
    <t>Sazzy Scissors</t>
  </si>
  <si>
    <t>Sonic</t>
  </si>
  <si>
    <t>Ovulation Kit</t>
  </si>
  <si>
    <t>Qudoba</t>
  </si>
  <si>
    <t>Grassy General Store</t>
  </si>
  <si>
    <t>The Cellar</t>
  </si>
  <si>
    <t>Freeman Dental</t>
  </si>
  <si>
    <t>Comforter Cleaning</t>
  </si>
  <si>
    <t>Just Burgers</t>
  </si>
  <si>
    <t>Ya Ya Island</t>
  </si>
  <si>
    <t>Laser tag</t>
  </si>
  <si>
    <t>Coldstone</t>
  </si>
  <si>
    <t>Movela Stop Polish</t>
  </si>
  <si>
    <t>Georgia Tech</t>
  </si>
  <si>
    <t>Admission Fee</t>
  </si>
  <si>
    <t>A and E</t>
  </si>
  <si>
    <t>A and E Purchase</t>
  </si>
  <si>
    <t>Golden Carrot</t>
  </si>
  <si>
    <t>Humble Bundle</t>
  </si>
  <si>
    <t>Python Bundle</t>
  </si>
  <si>
    <t>ZX Gas Station</t>
  </si>
  <si>
    <t>Shoes and Shirt</t>
  </si>
  <si>
    <t>Carbondale</t>
  </si>
  <si>
    <t>Drinks</t>
  </si>
  <si>
    <t>Casey's General Store</t>
  </si>
  <si>
    <t>USB Splitter</t>
  </si>
  <si>
    <t>Grandpa</t>
  </si>
  <si>
    <t>Trailer Repairs</t>
  </si>
  <si>
    <t>Hokkaido</t>
  </si>
  <si>
    <t>Mod Pizza</t>
  </si>
  <si>
    <t>6.49 | 0.78 | 87.35</t>
  </si>
  <si>
    <t>Variety of Stuff</t>
  </si>
  <si>
    <t>Sewing Machine</t>
  </si>
  <si>
    <t>Socks and Face Cream</t>
  </si>
  <si>
    <t>Hobby Lobby</t>
  </si>
  <si>
    <t>Sewing Stuff</t>
  </si>
  <si>
    <t>Lowe's</t>
  </si>
  <si>
    <t>16.53 | 15.11</t>
  </si>
  <si>
    <t>Swiffer</t>
  </si>
  <si>
    <t>Cosmetics</t>
  </si>
  <si>
    <t>Fabric</t>
  </si>
  <si>
    <t>Razors</t>
  </si>
  <si>
    <t>Batteries (SSI Reimburse)</t>
  </si>
  <si>
    <t>Lilli's Gift</t>
  </si>
  <si>
    <t>Paducah Olive Oil</t>
  </si>
  <si>
    <t>Gift for Grandma</t>
  </si>
  <si>
    <t>Chick-Fil-A</t>
  </si>
  <si>
    <t>Dental Costs</t>
  </si>
  <si>
    <t>Tequilas</t>
  </si>
  <si>
    <t>Snow Cover</t>
  </si>
  <si>
    <t>Clay</t>
  </si>
  <si>
    <t>Gift for Stephanie</t>
  </si>
  <si>
    <t>Xfinity Mobile</t>
  </si>
  <si>
    <t>CVS Pharmacy</t>
  </si>
  <si>
    <t>Gifts</t>
  </si>
  <si>
    <t>Elaine's iPhone 1 of 2</t>
  </si>
  <si>
    <t>Bluetooth FM Transmitter</t>
  </si>
  <si>
    <t>Sam's 2 Sweaters</t>
  </si>
  <si>
    <t>Griddle</t>
  </si>
  <si>
    <t>!!! Rebate</t>
  </si>
  <si>
    <t>Ben's Gift</t>
  </si>
  <si>
    <t>Luke Brunaugh</t>
  </si>
  <si>
    <t>Sheets</t>
  </si>
  <si>
    <t>Hand Mixer for Marla</t>
  </si>
  <si>
    <t>Toaster for Char</t>
  </si>
  <si>
    <t>Macy's</t>
  </si>
  <si>
    <t>Chop Board</t>
  </si>
  <si>
    <t>Clothes for Malakai</t>
  </si>
  <si>
    <t>Maurices</t>
  </si>
  <si>
    <t>Sweater for Lilli</t>
  </si>
  <si>
    <t>Tank Top for Elaine</t>
  </si>
  <si>
    <t>Phone Case for Elaine</t>
  </si>
  <si>
    <t>Sam Leftwich</t>
  </si>
  <si>
    <t>Fantasy Football Entry</t>
  </si>
  <si>
    <t>Hibbs Insurance</t>
  </si>
  <si>
    <t>Progressive 1-month Policy</t>
  </si>
  <si>
    <t>Patti's Settlement</t>
  </si>
  <si>
    <t>Gift Supplies</t>
  </si>
  <si>
    <t>FM Transmitter</t>
  </si>
  <si>
    <t>Dress Pants for Elaine</t>
  </si>
  <si>
    <t>Screen Protectors</t>
  </si>
  <si>
    <t>Wipers</t>
  </si>
  <si>
    <t>eBay</t>
  </si>
  <si>
    <t>Battery</t>
  </si>
  <si>
    <t>Nathan B.'s Gift</t>
  </si>
  <si>
    <t>ATM</t>
  </si>
  <si>
    <t>Chongs</t>
  </si>
  <si>
    <t>Mario</t>
  </si>
  <si>
    <t>99 Buffet</t>
  </si>
  <si>
    <t>Draino</t>
  </si>
  <si>
    <t>Pier 1</t>
  </si>
  <si>
    <t>Gift Supplies for DJ</t>
  </si>
  <si>
    <t>Tooth brush</t>
  </si>
  <si>
    <t>Kendra Scott</t>
  </si>
  <si>
    <t>Gift for Char</t>
  </si>
  <si>
    <t>Gifts for Aaron's kids</t>
  </si>
  <si>
    <t>Gift Return</t>
  </si>
  <si>
    <t>Lilli</t>
  </si>
  <si>
    <t>SnB's Burgers</t>
  </si>
  <si>
    <t>Shoes for Sam, Gifts</t>
  </si>
  <si>
    <t>NewWave</t>
  </si>
  <si>
    <t>First Wi-Fi bill</t>
  </si>
  <si>
    <t>Thread, Hair Bands, Vitamins, Wipes</t>
  </si>
  <si>
    <t>Catan, Wood Burner</t>
  </si>
  <si>
    <t>Loren</t>
  </si>
  <si>
    <t>Caldwell Realty</t>
  </si>
  <si>
    <t>Aubrianna</t>
  </si>
  <si>
    <t>29 from Venmo</t>
  </si>
  <si>
    <t>Medicine, Gift Bags</t>
  </si>
  <si>
    <t>Gifts for Grandpa and Grandma</t>
  </si>
  <si>
    <t>Boxes</t>
  </si>
  <si>
    <t>Change of Address</t>
  </si>
  <si>
    <t>Jordo's Pizza</t>
  </si>
  <si>
    <t>Microwave, House Items</t>
  </si>
  <si>
    <t>Ariah</t>
  </si>
  <si>
    <t>AMC</t>
  </si>
  <si>
    <t>Movie</t>
  </si>
  <si>
    <t>Nathan Schmidt</t>
  </si>
  <si>
    <t>Disney+</t>
  </si>
  <si>
    <t>Planet Fitness Sub</t>
  </si>
  <si>
    <t>Wright Rentals</t>
  </si>
  <si>
    <t>Wok n Roll</t>
  </si>
  <si>
    <t>Various Christmas Gifts</t>
  </si>
  <si>
    <t>Huck's</t>
  </si>
  <si>
    <t>Furniture King</t>
  </si>
  <si>
    <t>Recliner</t>
  </si>
  <si>
    <t>Rhodes</t>
  </si>
  <si>
    <t>Spray Bottles</t>
  </si>
  <si>
    <t>Golden Corral</t>
  </si>
  <si>
    <t>Ameren</t>
  </si>
  <si>
    <t>Progressive</t>
  </si>
  <si>
    <t>Tools</t>
  </si>
  <si>
    <t>Some will be reimbursed</t>
  </si>
  <si>
    <t>Curtain Rod</t>
  </si>
  <si>
    <t>7.43 &amp; 15.77</t>
  </si>
  <si>
    <t>Jeans for Sam</t>
  </si>
  <si>
    <t>WW Sub</t>
  </si>
  <si>
    <t>Sweat Shop</t>
  </si>
  <si>
    <t>Key Cards, Gym Membership</t>
  </si>
  <si>
    <t>Cleaning Stone</t>
  </si>
  <si>
    <t>g2a</t>
  </si>
  <si>
    <t>Modern Warfare</t>
  </si>
  <si>
    <t>Secretary of State</t>
  </si>
  <si>
    <t>Sam's Driver's License</t>
  </si>
  <si>
    <t>Elaine's Driver's License</t>
  </si>
  <si>
    <t>Scraper, Bulbs, Batteries</t>
  </si>
  <si>
    <t>Movie rental</t>
  </si>
  <si>
    <t>DJ</t>
  </si>
  <si>
    <t>+4</t>
  </si>
  <si>
    <t>Shawnee College</t>
  </si>
  <si>
    <t>Transcript Fee</t>
  </si>
  <si>
    <t>Games</t>
  </si>
  <si>
    <t>Knife Sharpener</t>
  </si>
  <si>
    <t>Hooks</t>
  </si>
  <si>
    <t>O'Reilly's Auto Shop</t>
  </si>
  <si>
    <t>Brake Pads</t>
  </si>
  <si>
    <t>Wine Glasses Refund</t>
  </si>
  <si>
    <t>Brake Fluid, Underwear, Micro Cover</t>
  </si>
  <si>
    <t>David's Bridal</t>
  </si>
  <si>
    <t>Verizon for the whole year</t>
  </si>
  <si>
    <t>Phone &amp; Updrade Fee</t>
  </si>
  <si>
    <t>Tuition for Elaine</t>
  </si>
  <si>
    <t>Book Rental for Elaine</t>
  </si>
  <si>
    <t>Watch screen protector</t>
  </si>
  <si>
    <t>Ink for printer</t>
  </si>
  <si>
    <t>eGift Card: $0.00</t>
  </si>
  <si>
    <t>Vizient</t>
  </si>
  <si>
    <t>SIU Student Center</t>
  </si>
  <si>
    <t>Bowling</t>
  </si>
  <si>
    <t>Test Fee</t>
  </si>
  <si>
    <t>Table Decoration</t>
  </si>
  <si>
    <t>I am Java</t>
  </si>
  <si>
    <t>Dishes</t>
  </si>
  <si>
    <t>Ladel Holders</t>
  </si>
  <si>
    <t>eGift</t>
  </si>
  <si>
    <t>Redbox</t>
  </si>
  <si>
    <t>Straight Talk</t>
  </si>
  <si>
    <t>Flowers</t>
  </si>
  <si>
    <t>Cloth Napkins</t>
  </si>
  <si>
    <t>License Plates</t>
  </si>
  <si>
    <t>License Plate Mount</t>
  </si>
  <si>
    <t>Performance Auto</t>
  </si>
  <si>
    <t>Face Cream, Calendar, Folder</t>
  </si>
  <si>
    <t>Gym Membership</t>
  </si>
  <si>
    <t>Reimbursement for testing fees</t>
  </si>
  <si>
    <t>Scott Wright</t>
  </si>
  <si>
    <t>Postal Pal</t>
  </si>
  <si>
    <t>Dress Return</t>
  </si>
  <si>
    <t>Misc and Grocery</t>
  </si>
  <si>
    <t>Valentine's Day Gift</t>
  </si>
  <si>
    <t>Vonjakob</t>
  </si>
  <si>
    <t>Wine</t>
  </si>
  <si>
    <t>Anna</t>
  </si>
  <si>
    <t>Waterstone</t>
  </si>
  <si>
    <t>E-Z Mart</t>
  </si>
  <si>
    <t>Pants - Returned</t>
  </si>
  <si>
    <t>Salt and Pepper Shaker</t>
  </si>
  <si>
    <t>Bridal Shower Décor</t>
  </si>
  <si>
    <t xml:space="preserve">Denny's </t>
  </si>
  <si>
    <t>Book Light</t>
  </si>
  <si>
    <t>Gift Money</t>
  </si>
  <si>
    <t>Alms Offering</t>
  </si>
  <si>
    <t>Internet</t>
  </si>
  <si>
    <t>Werewolf Game</t>
  </si>
  <si>
    <t>Plato's Closet</t>
  </si>
  <si>
    <t>Jacket</t>
  </si>
  <si>
    <t>Vase, Cups</t>
  </si>
  <si>
    <t>Headset</t>
  </si>
  <si>
    <t>Xbox Year Long Gold</t>
  </si>
  <si>
    <t>Gift for Marla</t>
  </si>
  <si>
    <t>Card for Courtney</t>
  </si>
  <si>
    <t>Courtney</t>
  </si>
  <si>
    <t>Wedding Gift</t>
  </si>
  <si>
    <t>SEMO</t>
  </si>
  <si>
    <t>Application Fee</t>
  </si>
  <si>
    <t>Condoms</t>
  </si>
  <si>
    <t>Transcript Fee Refund</t>
  </si>
  <si>
    <t>GCU</t>
  </si>
  <si>
    <t>Downtown Abbey</t>
  </si>
  <si>
    <t>Kentucky Treasury</t>
  </si>
  <si>
    <t>City of Anna</t>
  </si>
  <si>
    <t>Curling Iron, Makeup</t>
  </si>
  <si>
    <t>Lambert's Café</t>
  </si>
  <si>
    <t>Clothes</t>
  </si>
  <si>
    <t>Charley's Philly Steaks</t>
  </si>
  <si>
    <t>Illinois Return</t>
  </si>
  <si>
    <t>Panda Express</t>
  </si>
  <si>
    <t>egift</t>
  </si>
  <si>
    <t>Paint S</t>
  </si>
  <si>
    <t>Paint S Year Membership</t>
  </si>
  <si>
    <t>Hannah White</t>
  </si>
  <si>
    <t>Grill, Propane, Sewing pen</t>
  </si>
  <si>
    <t>Fabrics (gifts)</t>
  </si>
  <si>
    <t>Top Soil</t>
  </si>
  <si>
    <t>Pot for Char (Loren paid half)</t>
  </si>
  <si>
    <t>Return funds from Gift for Char</t>
  </si>
  <si>
    <t>Wiffleboys</t>
  </si>
  <si>
    <t>Packaging</t>
  </si>
  <si>
    <t>Robin Hood</t>
  </si>
  <si>
    <t>Funds for Stock Trading</t>
  </si>
  <si>
    <t>Humidifier</t>
  </si>
  <si>
    <t>Grocery &amp; Restaurant:</t>
  </si>
  <si>
    <t>AmountSeen</t>
  </si>
  <si>
    <t>Fruitta Bowls</t>
  </si>
  <si>
    <t>Shirt for Greg McLaughlin</t>
  </si>
  <si>
    <t>Greg McLaughlin McLaughlin</t>
  </si>
  <si>
    <t>Catan + Extensions for Greg McLaughlin</t>
  </si>
  <si>
    <t>Gift for Char (reimbursed by Greg McLaughlin)</t>
  </si>
  <si>
    <t>Luke Brunaugh's Gift</t>
  </si>
  <si>
    <t>Luke Brunaugh Brunaugh</t>
  </si>
  <si>
    <t>Networking Equipment</t>
  </si>
  <si>
    <t>Dixxie BBQ</t>
  </si>
  <si>
    <t>Beau</t>
  </si>
  <si>
    <t>Union County Market</t>
  </si>
  <si>
    <t>Bedframe - Refunded</t>
  </si>
  <si>
    <t>100 &amp; 0.68</t>
  </si>
  <si>
    <t>Luke</t>
  </si>
  <si>
    <t>Towel, Bulbs</t>
  </si>
  <si>
    <t>Nasal Spray</t>
  </si>
  <si>
    <t>Necessary Misc</t>
  </si>
  <si>
    <t>Gift for DJ</t>
  </si>
  <si>
    <t>Bugspray, Kuerig Cleaner</t>
  </si>
  <si>
    <t>Spent</t>
  </si>
  <si>
    <t>Made</t>
  </si>
  <si>
    <t>Difference</t>
  </si>
  <si>
    <t>Age of Empires</t>
  </si>
  <si>
    <t>Air Purifier - Refunded</t>
  </si>
  <si>
    <t>Swiffer Stuff</t>
  </si>
  <si>
    <t>Makeup, Clothes</t>
  </si>
  <si>
    <t>Beer</t>
  </si>
  <si>
    <t>Phone Charger, Scissors</t>
  </si>
  <si>
    <t>Lowes</t>
  </si>
  <si>
    <t>Bedframe Materials</t>
  </si>
  <si>
    <t>Tara Gift</t>
  </si>
  <si>
    <t>Francesca's</t>
  </si>
  <si>
    <t>Pizza Hut</t>
  </si>
  <si>
    <t>Deodorant, Tape</t>
  </si>
  <si>
    <t>Remax</t>
  </si>
  <si>
    <t>Earnest Money</t>
  </si>
  <si>
    <t>Rightway Inspections</t>
  </si>
  <si>
    <t>Home Inspection</t>
  </si>
  <si>
    <t>Target</t>
  </si>
  <si>
    <t>Clothes for Elaine</t>
  </si>
  <si>
    <t>Motherboard</t>
  </si>
  <si>
    <t>RAM</t>
  </si>
  <si>
    <t>Uknown</t>
  </si>
  <si>
    <t>Gift</t>
  </si>
  <si>
    <t>Cash out to Elaine</t>
  </si>
  <si>
    <t>CPU</t>
  </si>
  <si>
    <t>Cash move</t>
  </si>
  <si>
    <t>"+90, -90"</t>
  </si>
  <si>
    <t>PC Parts</t>
  </si>
  <si>
    <t>Pilot</t>
  </si>
  <si>
    <t>Buckee's</t>
  </si>
  <si>
    <t>T-Shirt</t>
  </si>
  <si>
    <t>Investments</t>
  </si>
  <si>
    <t>15.22 &amp; 47.80</t>
  </si>
  <si>
    <t>Maternity Dress</t>
  </si>
  <si>
    <t>Baby book</t>
  </si>
  <si>
    <t>Gifts for Steph and Titus</t>
  </si>
  <si>
    <t>Dawn Doolittle</t>
  </si>
  <si>
    <t>Tea Tree Oil</t>
  </si>
  <si>
    <t>Canning Supplies</t>
  </si>
  <si>
    <t>Book</t>
  </si>
  <si>
    <t>Auto Zone</t>
  </si>
  <si>
    <t>Oil</t>
  </si>
  <si>
    <t>Newegg</t>
  </si>
  <si>
    <t>Plants</t>
  </si>
  <si>
    <t>Dermatologist</t>
  </si>
  <si>
    <t>Face Medicine</t>
  </si>
  <si>
    <t>Martel's Pizza</t>
  </si>
  <si>
    <t>Will be reimbursed</t>
  </si>
  <si>
    <t>13.??</t>
  </si>
  <si>
    <t>GPU - Will Be Reimbursed</t>
  </si>
  <si>
    <t>Birthday gift for Luke</t>
  </si>
  <si>
    <t>Virginia White</t>
  </si>
  <si>
    <t>Cable - WBR</t>
  </si>
  <si>
    <t>38.02 (24.02)</t>
  </si>
  <si>
    <t>Cord</t>
  </si>
  <si>
    <t>Converter</t>
  </si>
  <si>
    <t>Jack</t>
  </si>
  <si>
    <t>Laptop</t>
  </si>
  <si>
    <t>Freddy's</t>
  </si>
  <si>
    <t>Lawn Mower</t>
  </si>
  <si>
    <t>Pre-natal Vitamins</t>
  </si>
  <si>
    <t>Chruch Reimbursement</t>
  </si>
  <si>
    <t>Cash Withdrawal</t>
  </si>
  <si>
    <t>Krgoer</t>
  </si>
  <si>
    <t>KFC</t>
  </si>
  <si>
    <t>Towels</t>
  </si>
  <si>
    <t>Reimbursement (netflix)</t>
  </si>
  <si>
    <t xml:space="preserve">Steam </t>
  </si>
  <si>
    <t>Game</t>
  </si>
  <si>
    <t>Rendleman Orchard</t>
  </si>
  <si>
    <t>El Jalepeno</t>
  </si>
  <si>
    <t>Baby Shower Gift</t>
  </si>
  <si>
    <t>Von Jakob</t>
  </si>
  <si>
    <t>Prenatal Vitamins</t>
  </si>
  <si>
    <t>$8 will be reimbursed</t>
  </si>
  <si>
    <t>Sunscreen</t>
  </si>
  <si>
    <t>Gift for Nathan</t>
  </si>
  <si>
    <t>New Horizons</t>
  </si>
  <si>
    <t>Insurance Copay</t>
  </si>
  <si>
    <t>Stitch Fix</t>
  </si>
  <si>
    <t>Prgnancy Support Brace</t>
  </si>
  <si>
    <t>Plaza</t>
  </si>
  <si>
    <t>Tire Change</t>
  </si>
  <si>
    <t>Socks and Underwear / Medicine</t>
  </si>
  <si>
    <t>Shower Curtain</t>
  </si>
  <si>
    <t>Clothes, Shoes, Sunglasses</t>
  </si>
  <si>
    <t>San Carlos Condos</t>
  </si>
  <si>
    <t>Ichiban</t>
  </si>
  <si>
    <t>Hangout</t>
  </si>
  <si>
    <t>Mini Golf</t>
  </si>
  <si>
    <t>Surf Style</t>
  </si>
  <si>
    <t>Cefco</t>
  </si>
  <si>
    <t>Union County Abstract</t>
  </si>
  <si>
    <t>Down Payment + Closing Costs</t>
  </si>
  <si>
    <t>Lulu's</t>
  </si>
  <si>
    <t>Longhorn</t>
  </si>
  <si>
    <t>Dollar General</t>
  </si>
  <si>
    <t>Screens, Weeding String, Draino</t>
  </si>
  <si>
    <t>Claritin D</t>
  </si>
  <si>
    <t>Ethernet Cable</t>
  </si>
  <si>
    <t>Hucks</t>
  </si>
  <si>
    <t>Chiropractor</t>
  </si>
  <si>
    <t>Copay</t>
  </si>
  <si>
    <t>Camera System</t>
  </si>
  <si>
    <t>Folders</t>
  </si>
  <si>
    <t>Cleaning tool</t>
  </si>
  <si>
    <t>Jeffery</t>
  </si>
  <si>
    <t>Digital Piano</t>
  </si>
  <si>
    <t>Facebook Marketplace</t>
  </si>
  <si>
    <t>Baby Carrier</t>
  </si>
  <si>
    <t>47 and 1 (ATM)</t>
  </si>
  <si>
    <t>Phone Case</t>
  </si>
  <si>
    <t>Roundup, Screens</t>
  </si>
  <si>
    <t>Network Cable</t>
  </si>
  <si>
    <t>Security Deposit Return</t>
  </si>
  <si>
    <t>Bassonet</t>
  </si>
  <si>
    <t>Basketball</t>
  </si>
  <si>
    <t>Returned Dryer Rack</t>
  </si>
  <si>
    <t>Hair Stuff</t>
  </si>
  <si>
    <t>Drying Rack</t>
  </si>
  <si>
    <t>Mohela</t>
  </si>
  <si>
    <t>Bulbs, Switch</t>
  </si>
  <si>
    <t>Sally Beauty</t>
  </si>
  <si>
    <t>Hair Brush</t>
  </si>
  <si>
    <t>Spray Foam</t>
  </si>
  <si>
    <t>Third Love</t>
  </si>
  <si>
    <t>SWBR - Bras</t>
  </si>
  <si>
    <t>Tote, Clothes</t>
  </si>
  <si>
    <t>Popsocket</t>
  </si>
  <si>
    <t>Maternity Clothes</t>
  </si>
  <si>
    <t>Yummy Buffet</t>
  </si>
  <si>
    <t>Returned Clothes</t>
  </si>
  <si>
    <t>Preggo</t>
  </si>
  <si>
    <t>Leggings</t>
  </si>
  <si>
    <t>Air Filters</t>
  </si>
  <si>
    <t>Pharmacy</t>
  </si>
  <si>
    <t>Torrid</t>
  </si>
  <si>
    <t>Maternity Jeans - Reimbursed</t>
  </si>
  <si>
    <t>Returned Items</t>
  </si>
  <si>
    <t>Clothes Return</t>
  </si>
  <si>
    <t>Returned Bras</t>
  </si>
  <si>
    <t>Newwave</t>
  </si>
  <si>
    <t>Mole Repeller</t>
  </si>
  <si>
    <t>Oil and Filters</t>
  </si>
  <si>
    <t>JC Penney</t>
  </si>
  <si>
    <t>2 Bras</t>
  </si>
  <si>
    <t>Diaper Bag</t>
  </si>
  <si>
    <t>Clothes for Loren</t>
  </si>
  <si>
    <t>return</t>
  </si>
  <si>
    <t>Cassie Sutton</t>
  </si>
  <si>
    <t>Sold Chalk Board</t>
  </si>
  <si>
    <t>Two Bugs and a Bean</t>
  </si>
  <si>
    <t>Baby Clothes</t>
  </si>
  <si>
    <t>BK</t>
  </si>
  <si>
    <t>BattleState Games</t>
  </si>
  <si>
    <t>EFT Game</t>
  </si>
  <si>
    <t>Chairs</t>
  </si>
  <si>
    <t>UC Bank</t>
  </si>
  <si>
    <t>Mortgage</t>
  </si>
  <si>
    <t>Clip Joint</t>
  </si>
  <si>
    <t>Hair Supplies</t>
  </si>
  <si>
    <t>Steam</t>
  </si>
  <si>
    <t>Among Us Game</t>
  </si>
  <si>
    <t>Fall Guys Game</t>
  </si>
  <si>
    <t>AMC Theatres</t>
  </si>
  <si>
    <t>Snacks</t>
  </si>
  <si>
    <t>Decorations and Baby Stuff</t>
  </si>
  <si>
    <t>Water Bill</t>
  </si>
  <si>
    <t>Blood Pressure Machine, Fe Tablets</t>
  </si>
  <si>
    <t>Fetal Heartbeat Moniter</t>
  </si>
  <si>
    <t>Plumbing Tools</t>
  </si>
  <si>
    <t>Granpa Carrel's Gift</t>
  </si>
  <si>
    <t>Serpentine Belt</t>
  </si>
  <si>
    <t>O-Reilly's Auto Parts</t>
  </si>
  <si>
    <t>Rental Tool</t>
  </si>
  <si>
    <t>Wallet</t>
  </si>
  <si>
    <t>Purse</t>
  </si>
  <si>
    <t>Rusty's Home Center</t>
  </si>
  <si>
    <t>Spring Bud</t>
  </si>
  <si>
    <t>Some Will Be Reimbursed - Clothes</t>
  </si>
  <si>
    <t>Bathroom Renovation</t>
  </si>
  <si>
    <t>Maternity Sweater</t>
  </si>
  <si>
    <t>Clothing Return</t>
  </si>
  <si>
    <t>Home Fixes</t>
  </si>
  <si>
    <t>Fantasy Football Entrance Fee</t>
  </si>
  <si>
    <t>David Brunaugh</t>
  </si>
  <si>
    <t>Loren Gift</t>
  </si>
  <si>
    <t>Baby Clothes, Mask</t>
  </si>
  <si>
    <t>Some Will Be Reimbursed</t>
  </si>
  <si>
    <t>N/A</t>
  </si>
  <si>
    <t>Medicine payback</t>
  </si>
  <si>
    <t>K-Cup Pods</t>
  </si>
  <si>
    <t>Trailer Tax</t>
  </si>
  <si>
    <t>Carpet Cleaner</t>
  </si>
  <si>
    <t>Light bulbs</t>
  </si>
  <si>
    <t>Cold Stone</t>
  </si>
  <si>
    <t>Chair</t>
  </si>
  <si>
    <t>Crib, Mattress, &amp; Baby Stuff - WBR</t>
  </si>
  <si>
    <t>61.92, 97.16, 97.68, -1.22</t>
  </si>
  <si>
    <t>Bed Sheets, Baskets, Pop-sockets</t>
  </si>
  <si>
    <t>Pumpkins</t>
  </si>
  <si>
    <t>Donuts, Cidar</t>
  </si>
  <si>
    <t>Towels, Table</t>
  </si>
  <si>
    <t>Baby Shower</t>
  </si>
  <si>
    <t>Thermometer</t>
  </si>
  <si>
    <t>Game Pass</t>
  </si>
  <si>
    <t>Pixel, Peripherals, Speakers, Wallet</t>
  </si>
  <si>
    <t>Diaper Genie</t>
  </si>
  <si>
    <t>Command Strips</t>
  </si>
  <si>
    <t>Hangars</t>
  </si>
  <si>
    <t>Baby Stuff</t>
  </si>
  <si>
    <t>Baby Hats</t>
  </si>
  <si>
    <t>Once Upon a Child</t>
  </si>
  <si>
    <t>Misc Stuff</t>
  </si>
  <si>
    <t>Crosby</t>
  </si>
  <si>
    <t>Deodorant, Screens, Outlet Cover</t>
  </si>
  <si>
    <t>iPhone Trade-in Correction</t>
  </si>
  <si>
    <t>Refund</t>
  </si>
  <si>
    <t>Baby Sleepers</t>
  </si>
  <si>
    <t>Shipping Saint</t>
  </si>
  <si>
    <t>Grandma Brunaugh</t>
  </si>
  <si>
    <t>Uncle Billy</t>
  </si>
  <si>
    <t>Birthday Lunch</t>
  </si>
  <si>
    <t>Returns</t>
  </si>
  <si>
    <t>Ben's Christmas Gift</t>
  </si>
  <si>
    <t>Sleeper Gowns for Baby</t>
  </si>
  <si>
    <t>Misc Gifts</t>
  </si>
  <si>
    <t>Anna Clinic</t>
  </si>
  <si>
    <t>Toenail Proc</t>
  </si>
  <si>
    <t>Gaskins</t>
  </si>
  <si>
    <t>Gun Sale</t>
  </si>
  <si>
    <t>Nightlight - Will be returned</t>
  </si>
  <si>
    <t>Baking Cup Sheets</t>
  </si>
  <si>
    <t>SollyBaby</t>
  </si>
  <si>
    <t>Baby Wrap</t>
  </si>
  <si>
    <t>Chiropractic Appointment</t>
  </si>
  <si>
    <t>Protein, Scissors, Laundry Cart</t>
  </si>
  <si>
    <t>Cothes for Elaine</t>
  </si>
  <si>
    <t>Plug in Charger</t>
  </si>
  <si>
    <t>King's Wok</t>
  </si>
  <si>
    <t>Arby's</t>
  </si>
  <si>
    <t>Dick's Sporting Goods</t>
  </si>
  <si>
    <t>Socks for Elaine</t>
  </si>
  <si>
    <t>Bedskirt</t>
  </si>
  <si>
    <t>Barber Shop</t>
  </si>
  <si>
    <t>Joann</t>
  </si>
  <si>
    <t>Fabric for Baby Quilt</t>
  </si>
  <si>
    <t>Gift for Nathan B</t>
  </si>
  <si>
    <t>Covid Antibody Test</t>
  </si>
  <si>
    <t>Food for Kaylee</t>
  </si>
  <si>
    <t>26.87, 2.08</t>
  </si>
  <si>
    <t>153.82,19.75,4.89,2.87,3</t>
  </si>
  <si>
    <t>Gifts for Marla, DJ, Lilli, John, and Kai</t>
  </si>
  <si>
    <t>Sweater, Batteries, Cables, Stud Finder, Christmas Lights, Fruit Cutter, TV Mount</t>
  </si>
  <si>
    <t>Baby stuff, Groceries</t>
  </si>
  <si>
    <t>Wiffle Boys</t>
  </si>
  <si>
    <t>Baby mattress sheets</t>
  </si>
  <si>
    <t>TutorMe</t>
  </si>
  <si>
    <t>Bdubs Reimbursement / John's gift</t>
  </si>
  <si>
    <t>Kristen Gebia</t>
  </si>
  <si>
    <t>Meal fund</t>
  </si>
  <si>
    <t>Blackout Curtains</t>
  </si>
  <si>
    <t>Money out</t>
  </si>
  <si>
    <t>272.94, -1.41</t>
  </si>
  <si>
    <t>Adam &amp; Eve</t>
  </si>
  <si>
    <t>The thing</t>
  </si>
  <si>
    <t>Kids</t>
  </si>
  <si>
    <t>USB Switch</t>
  </si>
  <si>
    <t>Diapers</t>
  </si>
  <si>
    <t>Heating Pad, Batteries</t>
  </si>
  <si>
    <t>Gift for Titus</t>
  </si>
  <si>
    <t>Ink</t>
  </si>
  <si>
    <t>Amazon Return Postage</t>
  </si>
  <si>
    <t>Baby Bottles</t>
  </si>
  <si>
    <t>Return for heating pad</t>
  </si>
  <si>
    <t>Return for bottles</t>
  </si>
  <si>
    <t>Bottles</t>
  </si>
  <si>
    <t>Outlet expanders, Bottle brush</t>
  </si>
  <si>
    <t>Egg light</t>
  </si>
  <si>
    <t>Baby Moniter</t>
  </si>
  <si>
    <t>Gift for Greg</t>
  </si>
  <si>
    <t>Invitations for Tara</t>
  </si>
  <si>
    <t>Bottles, Shower Caddy, Crib Pad</t>
  </si>
  <si>
    <t>Diapers, Wipes, Noise Maker</t>
  </si>
  <si>
    <t>Breast Milk Suppliment</t>
  </si>
  <si>
    <t>Oil, Car Towels</t>
  </si>
  <si>
    <t>Gift for Allison and Esmay</t>
  </si>
  <si>
    <t>Car Insurance Premium</t>
  </si>
  <si>
    <t>Prime Renewal</t>
  </si>
  <si>
    <t>Refund for Swaddles</t>
  </si>
  <si>
    <t>Taking Cara Babies</t>
  </si>
  <si>
    <t>Baby Course</t>
  </si>
  <si>
    <t>Auto Shop</t>
  </si>
  <si>
    <t>Luthers</t>
  </si>
  <si>
    <t>Gift for Luke</t>
  </si>
  <si>
    <t>JCHD</t>
  </si>
  <si>
    <t>Birth Certificates for Violet</t>
  </si>
  <si>
    <t>Gas Drops</t>
  </si>
  <si>
    <t>Gift for Tara</t>
  </si>
  <si>
    <t>Ozborn Chiropractor</t>
  </si>
  <si>
    <t>Gripe Water</t>
  </si>
  <si>
    <t>Wrapping Paper</t>
  </si>
  <si>
    <t>Baby Swaddles</t>
  </si>
  <si>
    <t>Gift for Loren</t>
  </si>
  <si>
    <t>Return</t>
  </si>
  <si>
    <t>Changing pad covers</t>
  </si>
  <si>
    <t>Formula</t>
  </si>
  <si>
    <t>Tuition Reimbursement</t>
  </si>
  <si>
    <t>Christmas Cards</t>
  </si>
  <si>
    <t>Gifts for McLaughlins</t>
  </si>
  <si>
    <t>Returned Sunflower Medicine</t>
  </si>
  <si>
    <t>Elaine's Christmas Money</t>
  </si>
  <si>
    <t>Oil Change, Headlight Replaced</t>
  </si>
  <si>
    <t>Tara's Bridal Shower Supplies</t>
  </si>
  <si>
    <t>Minivan</t>
  </si>
  <si>
    <t>Makeup - Christmas</t>
  </si>
  <si>
    <t>Cups for Tara's Shower</t>
  </si>
  <si>
    <t>Gift for Elaine Christmas Money</t>
  </si>
  <si>
    <t>Christmas Lights Returned</t>
  </si>
  <si>
    <t>Egg Container, Tupperware, Calendar</t>
  </si>
  <si>
    <t>Party City</t>
  </si>
  <si>
    <t>Baloons for Tara</t>
  </si>
  <si>
    <t>Car Sale</t>
  </si>
  <si>
    <t>Medicine Returned</t>
  </si>
  <si>
    <t>Elaine's Gym Membership</t>
  </si>
  <si>
    <t>Battery Cleaner</t>
  </si>
  <si>
    <t>Supplies for Shower</t>
  </si>
  <si>
    <t>Shower Supplies</t>
  </si>
  <si>
    <t>Department of Revenue</t>
  </si>
  <si>
    <t>Licence for Sam</t>
  </si>
  <si>
    <t>Registration and Title for Van</t>
  </si>
  <si>
    <t>Van Sale Tax</t>
  </si>
  <si>
    <t>Sleepers and Formula</t>
  </si>
  <si>
    <t>Jeans</t>
  </si>
  <si>
    <t>Policy Reimbursement</t>
  </si>
  <si>
    <t>Policy Van Addition</t>
  </si>
  <si>
    <t>Chilli's</t>
  </si>
  <si>
    <t>Watch Band</t>
  </si>
  <si>
    <t>US Government</t>
  </si>
  <si>
    <t>Oil, Filter, Oder removal for Van</t>
  </si>
  <si>
    <t>Shaver</t>
  </si>
  <si>
    <t>Party supplies</t>
  </si>
  <si>
    <t>Sam's Gym Membership</t>
  </si>
  <si>
    <t>Unlimited Music Subscription</t>
  </si>
  <si>
    <t>Sound Machine</t>
  </si>
  <si>
    <t>Duplicate Charge</t>
  </si>
  <si>
    <t>Returned Duplicate</t>
  </si>
  <si>
    <t>Formula, Bottles</t>
  </si>
  <si>
    <t>Car Battery Charger</t>
  </si>
  <si>
    <t>Reeves Dental</t>
  </si>
  <si>
    <t>Dentist Bill</t>
  </si>
  <si>
    <t>Returned Formula</t>
  </si>
  <si>
    <t>Honda Registration</t>
  </si>
  <si>
    <t>Clothes for Violet</t>
  </si>
  <si>
    <t>2 Zippities</t>
  </si>
  <si>
    <t>Bridesmaid Dress</t>
  </si>
  <si>
    <t>Textbook Rental</t>
  </si>
  <si>
    <t>HAS</t>
  </si>
  <si>
    <t>Pediatric Group</t>
  </si>
  <si>
    <t>Payment for Peds Visit</t>
  </si>
  <si>
    <t>Violet's Doctor Visits</t>
  </si>
  <si>
    <t>Candy, Tape, Batteries</t>
  </si>
  <si>
    <t>Multimeter</t>
  </si>
  <si>
    <t>Crib Sheets Returned</t>
  </si>
  <si>
    <t>Stephanie</t>
  </si>
  <si>
    <t>Car Battery</t>
  </si>
  <si>
    <t>Anna Tire and Auto</t>
  </si>
  <si>
    <t>Coupon grocery trip</t>
  </si>
  <si>
    <t>Sewing Equipment</t>
  </si>
  <si>
    <t>AWS</t>
  </si>
  <si>
    <t>Compute Charge</t>
  </si>
  <si>
    <t>SwagBucks</t>
  </si>
  <si>
    <t>A&amp;W/Long John Silvers</t>
  </si>
  <si>
    <t>Carparts</t>
  </si>
  <si>
    <t>Rotors and Brake Pads</t>
  </si>
  <si>
    <t>Card - 13.17</t>
  </si>
  <si>
    <t>Condoms, Pads</t>
  </si>
  <si>
    <t>Formula and Wipes</t>
  </si>
  <si>
    <t>HSA</t>
  </si>
  <si>
    <t>SIH Medical</t>
  </si>
  <si>
    <t>Kids Clothes</t>
  </si>
  <si>
    <t>Gifts for Conner Kids</t>
  </si>
  <si>
    <t>Cookie Sheet, Hospitality</t>
  </si>
  <si>
    <t>Walmart Pickup</t>
  </si>
  <si>
    <t>Kids toy</t>
  </si>
  <si>
    <t>AWS Charges</t>
  </si>
  <si>
    <t>Decorations</t>
  </si>
  <si>
    <t>Headlights</t>
  </si>
  <si>
    <t>Domain</t>
  </si>
  <si>
    <t>Money Server Domain Name</t>
  </si>
  <si>
    <t>Codementor</t>
  </si>
  <si>
    <t>School Tutor</t>
  </si>
  <si>
    <t>Noom</t>
  </si>
  <si>
    <t>Entrance Fee for Noom</t>
  </si>
  <si>
    <t>Valentines Gifts</t>
  </si>
  <si>
    <t>RockAuto</t>
  </si>
  <si>
    <t>Low Beam Headlights</t>
  </si>
  <si>
    <t>Liz Bold</t>
  </si>
  <si>
    <t>Shirt sale</t>
  </si>
  <si>
    <t>Caleb's Birthday</t>
  </si>
  <si>
    <t>Fake nails and clothes</t>
  </si>
  <si>
    <t>Razor Blades, Deodorant</t>
  </si>
  <si>
    <t>Toys and Teether, Diapers</t>
  </si>
  <si>
    <t>H&amp;R Block</t>
  </si>
  <si>
    <t>Bottles and Nipples</t>
  </si>
  <si>
    <t>Sleeping Baby</t>
  </si>
  <si>
    <t>Two Zippies</t>
  </si>
  <si>
    <t>Violet's Blackout Curtains</t>
  </si>
  <si>
    <t>Joyce's Bridal</t>
  </si>
  <si>
    <t>Tux Rental</t>
  </si>
  <si>
    <t>Violet's Savings</t>
  </si>
  <si>
    <t>Initial transfer to Violets account</t>
  </si>
  <si>
    <t>Illinois</t>
  </si>
  <si>
    <t>Taxes</t>
  </si>
  <si>
    <t>Ubam Books</t>
  </si>
  <si>
    <t>Books For Violet</t>
  </si>
  <si>
    <t>Teething Toy</t>
  </si>
  <si>
    <t>Allison Hammer</t>
  </si>
  <si>
    <t>Gifts for Oma</t>
  </si>
  <si>
    <t>Desk Supplies</t>
  </si>
  <si>
    <t>Cradle Crap Bundle</t>
  </si>
  <si>
    <t>Matress Pad</t>
  </si>
  <si>
    <t>Vegetable Seeds</t>
  </si>
  <si>
    <t>Food for Party</t>
  </si>
  <si>
    <t>Quilt Supplies</t>
  </si>
  <si>
    <t>Desk Monitor Stand</t>
  </si>
  <si>
    <t>Desk Chair</t>
  </si>
  <si>
    <t>Missouri</t>
  </si>
  <si>
    <t>Food for Tara</t>
  </si>
  <si>
    <t>Healthlink</t>
  </si>
  <si>
    <t>Breast Pump</t>
  </si>
  <si>
    <t>Totes, Candle, Pan</t>
  </si>
  <si>
    <t>Moes</t>
  </si>
  <si>
    <t>Saucer for Violet</t>
  </si>
  <si>
    <t>Delivery</t>
  </si>
  <si>
    <t>Weed killer, Batteries, Oil, Envelopes</t>
  </si>
  <si>
    <t>CW&amp;WI</t>
  </si>
  <si>
    <t>Donation</t>
  </si>
  <si>
    <t>Violet's clothes</t>
  </si>
  <si>
    <t>Hospitality meal</t>
  </si>
  <si>
    <t>Harbaughs</t>
  </si>
  <si>
    <t>Violet's Clothes</t>
  </si>
  <si>
    <t>Violet's Dishes and food</t>
  </si>
  <si>
    <t>Enfamil</t>
  </si>
  <si>
    <t>Baby Fingernail Machine</t>
  </si>
  <si>
    <t>Homegoods</t>
  </si>
  <si>
    <t>Painting</t>
  </si>
  <si>
    <t>Special detergent, ecxima cream</t>
  </si>
  <si>
    <t>Wipes, Cold medicine, baby cream</t>
  </si>
  <si>
    <t>(blank)</t>
  </si>
  <si>
    <t>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</si>
</sst>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4" fontId="1" fillId="2" borderId="1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44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3" borderId="0" xfId="0" applyFont="1" applyFill="1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2" xfId="0" applyNumberFormat="1" applyFon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18" fontId="1" fillId="2" borderId="1" xfId="0" applyNumberFormat="1" applyFont="1" applyFill="1" applyBorder="1" applyAlignment="1">
      <alignment horizontal="center"/>
    </xf>
    <xf numFmtId="164" fontId="4" fillId="3" borderId="0" xfId="0" applyNumberFormat="1" applyFont="1" applyFill="1"/>
    <xf numFmtId="0" fontId="0" fillId="0" borderId="0" xfId="0" applyAlignment="1">
      <alignment horizontal="center" vertical="center"/>
    </xf>
    <xf numFmtId="44" fontId="0" fillId="0" borderId="0" xfId="0" quotePrefix="1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7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165" formatCode="m/d/yy"/>
      <alignment horizontal="center" vertical="bottom" textRotation="0" wrapText="0" indent="0" justifyLastLine="0" shrinkToFit="0"/>
    </dxf>
    <dxf>
      <numFmt numFmtId="164" formatCode="&quot;$&quot;#,##0.00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m/d/yy"/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3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2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284480</xdr:colOff>
      <xdr:row>13</xdr:row>
      <xdr:rowOff>88900</xdr:rowOff>
    </xdr:from>
    <xdr:to>
      <xdr:col>9</xdr:col>
      <xdr:colOff>10160</xdr:colOff>
      <xdr:row>19</xdr:row>
      <xdr:rowOff>190500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 1">
              <a:extLst>
                <a:ext uri="{FF2B5EF4-FFF2-40B4-BE49-F238E27FC236}">
                  <a16:creationId xmlns:a16="http://schemas.microsoft.com/office/drawing/2014/main" id="{646EC9A2-6D72-084F-AC96-2B5021FAA1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240" y="2730500"/>
              <a:ext cx="3340100" cy="132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233680</xdr:colOff>
      <xdr:row>0</xdr:row>
      <xdr:rowOff>58420</xdr:rowOff>
    </xdr:from>
    <xdr:to>
      <xdr:col>9</xdr:col>
      <xdr:colOff>40640</xdr:colOff>
      <xdr:row>6</xdr:row>
      <xdr:rowOff>160020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e">
              <a:extLst>
                <a:ext uri="{FF2B5EF4-FFF2-40B4-BE49-F238E27FC236}">
                  <a16:creationId xmlns:a16="http://schemas.microsoft.com/office/drawing/2014/main" id="{32893145-1BC5-4840-B67A-000CD6379A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6160" y="58420"/>
              <a:ext cx="5537200" cy="132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0</xdr:row>
      <xdr:rowOff>50800</xdr:rowOff>
    </xdr:from>
    <xdr:to>
      <xdr:col>9</xdr:col>
      <xdr:colOff>812800</xdr:colOff>
      <xdr:row>6</xdr:row>
      <xdr:rowOff>152400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e 2">
              <a:extLst>
                <a:ext uri="{FF2B5EF4-FFF2-40B4-BE49-F238E27FC236}">
                  <a16:creationId xmlns:a16="http://schemas.microsoft.com/office/drawing/2014/main" id="{94DBE905-6DA5-A745-A9B6-FE02CF903A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6500" y="50800"/>
              <a:ext cx="7010400" cy="132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brunaugh9848" refreshedDate="44282.779086574075" createdVersion="6" refreshedVersion="6" minRefreshableVersion="3" recordCount="213" xr:uid="{DD87ABB4-3AA8-6048-A65B-6A9F95566F4D}">
  <cacheSource type="worksheet">
    <worksheetSource name="Table245"/>
  </cacheSource>
  <cacheFields count="6">
    <cacheField name="From" numFmtId="0">
      <sharedItems containsBlank="1" count="41">
        <s v="Kelly Barger"/>
        <s v="Fritches"/>
        <s v="Grandma"/>
        <s v="Charlotte"/>
        <s v="Integritas"/>
        <s v="Rachel Doolittle"/>
        <s v="Jessica Fritche"/>
        <s v="Greg"/>
        <s v="IRS"/>
        <s v="Cornerstone"/>
        <s v="Caleb Sutton"/>
        <s v="JALC"/>
        <s v="Thrivent Life Insurance"/>
        <s v="Ellen Fritche"/>
        <s v="Jassica Fritche"/>
        <s v="Uncle Tom"/>
        <s v="Grandma E"/>
        <s v="Systems Solutions"/>
        <s v="Greg/Carol"/>
        <s v="Golden Carrot"/>
        <s v="Grandma Peggy"/>
        <s v="Caldwell Realty"/>
        <s v="Various Christmas Gifts"/>
        <s v="Vizient"/>
        <s v="Kentucky Treasury"/>
        <s v="Illinois Return"/>
        <s v="Nathan Schmidt"/>
        <s v="Dawn Doolittle"/>
        <s v="Virginia White"/>
        <s v="Hannah White"/>
        <s v="Postal Pal"/>
        <s v="Crosby"/>
        <s v="Shipping Saint"/>
        <s v="Grandma Brunaugh"/>
        <s v="Uncle Billy"/>
        <s v="Misc Gifts"/>
        <s v="TutorMe"/>
        <s v="Luthers"/>
        <s v="US Government"/>
        <s v="Missouri"/>
        <m u="1"/>
      </sharedItems>
    </cacheField>
    <cacheField name="Spouse" numFmtId="0">
      <sharedItems/>
    </cacheField>
    <cacheField name="Amount" numFmtId="164">
      <sharedItems containsSemiMixedTypes="0" containsString="0" containsNumber="1" minValue="-48" maxValue="20000"/>
    </cacheField>
    <cacheField name="Date" numFmtId="14">
      <sharedItems containsSemiMixedTypes="0" containsNonDate="0" containsDate="1" containsString="0" minDate="2019-01-02T00:00:00" maxDate="2021-12-31T00:00:00" count="160">
        <d v="2019-01-02T00:00:00"/>
        <d v="2019-01-04T00:00:00"/>
        <d v="2019-01-09T00:00:00"/>
        <d v="2019-01-16T00:00:00"/>
        <d v="2019-01-14T00:00:00"/>
        <d v="2019-01-23T00:00:00"/>
        <d v="2019-01-26T00:00:00"/>
        <d v="2019-01-28T00:00:00"/>
        <d v="2019-01-30T00:00:00"/>
        <d v="2019-02-04T00:00:00"/>
        <d v="2019-02-06T00:00:00"/>
        <d v="2019-02-08T00:00:00"/>
        <d v="2019-02-13T00:00:00"/>
        <d v="2019-02-12T00:00:00"/>
        <d v="2019-02-14T00:00:00"/>
        <d v="2019-02-20T00:00:00"/>
        <d v="2019-02-22T00:00:00"/>
        <d v="2019-02-25T00:00:00"/>
        <d v="2019-02-28T00:00:00"/>
        <d v="2019-03-01T00:00:00"/>
        <d v="2019-03-06T00:00:00"/>
        <d v="2019-03-08T00:00:00"/>
        <d v="2019-03-12T00:00:00"/>
        <d v="2019-03-13T00:00:00"/>
        <d v="2019-03-15T00:00:00"/>
        <d v="2019-03-16T00:00:00"/>
        <d v="2019-03-22T00:00:00"/>
        <d v="2019-03-25T00:00:00"/>
        <d v="2019-03-26T00:00:00"/>
        <d v="2019-03-27T00:00:00"/>
        <d v="2019-03-29T00:00:00"/>
        <d v="2019-04-02T00:00:00"/>
        <d v="2019-04-03T00:00:00"/>
        <d v="2019-04-06T00:00:00"/>
        <d v="2019-04-13T00:00:00"/>
        <d v="2019-04-12T00:00:00"/>
        <d v="2019-04-15T00:00:00"/>
        <d v="2019-04-20T00:00:00"/>
        <d v="2019-04-24T00:00:00"/>
        <d v="2019-04-30T00:00:00"/>
        <d v="2019-05-01T00:00:00"/>
        <d v="2019-05-10T00:00:00"/>
        <d v="2019-05-13T00:00:00"/>
        <d v="2019-05-14T00:00:00"/>
        <d v="2019-05-15T00:00:00"/>
        <d v="2019-05-30T00:00:00"/>
        <d v="2019-06-06T00:00:00"/>
        <d v="2019-06-14T00:00:00"/>
        <d v="2019-06-20T00:00:00"/>
        <d v="2019-07-03T00:00:00"/>
        <d v="2019-07-19T00:00:00"/>
        <d v="2019-08-05T00:00:00"/>
        <d v="2019-08-04T00:00:00"/>
        <d v="2019-08-07T00:00:00"/>
        <d v="2019-08-20T00:00:00"/>
        <d v="2019-08-28T00:00:00"/>
        <d v="2019-09-05T00:00:00"/>
        <d v="2019-09-15T00:00:00"/>
        <d v="2019-09-20T00:00:00"/>
        <d v="2019-09-25T00:00:00"/>
        <d v="2019-10-07T00:00:00"/>
        <d v="2019-10-08T00:00:00"/>
        <d v="2019-10-15T00:00:00"/>
        <d v="2019-10-23T00:00:00"/>
        <d v="2019-10-29T00:00:00"/>
        <d v="2019-11-07T00:00:00"/>
        <d v="2019-11-06T00:00:00"/>
        <d v="2019-11-01T00:00:00"/>
        <d v="2019-11-15T00:00:00"/>
        <d v="2019-11-22T00:00:00"/>
        <d v="2019-11-23T00:00:00"/>
        <d v="2019-12-02T00:00:00"/>
        <d v="2019-12-06T00:00:00"/>
        <d v="2019-12-15T00:00:00"/>
        <d v="2019-12-17T00:00:00"/>
        <d v="2019-12-20T00:00:00"/>
        <d v="2019-12-25T00:00:00"/>
        <d v="2020-01-08T00:00:00"/>
        <d v="2020-01-04T00:00:00"/>
        <d v="2020-01-07T00:00:00"/>
        <d v="2020-01-15T00:00:00"/>
        <d v="2020-01-14T00:00:00"/>
        <d v="2020-01-31T00:00:00"/>
        <d v="2020-02-10T00:00:00"/>
        <d v="2020-02-14T00:00:00"/>
        <d v="2020-02-27T00:00:00"/>
        <d v="2020-03-04T00:00:00"/>
        <d v="2020-03-06T00:00:00"/>
        <d v="2020-03-13T00:00:00"/>
        <d v="2020-04-04T00:00:00"/>
        <d v="2020-03-31T00:00:00"/>
        <d v="2020-04-15T00:00:00"/>
        <d v="2020-04-27T00:00:00"/>
        <d v="2020-04-30T00:00:00"/>
        <d v="2020-05-07T00:00:00"/>
        <d v="2020-05-15T00:00:00"/>
        <d v="2020-05-29T00:00:00"/>
        <d v="2020-05-31T00:00:00"/>
        <d v="2020-06-02T00:00:00"/>
        <d v="2020-06-13T00:00:00"/>
        <d v="2020-06-24T00:00:00"/>
        <d v="2020-06-30T00:00:00"/>
        <d v="2020-07-04T00:00:00"/>
        <d v="2020-07-11T00:00:00"/>
        <d v="2020-07-13T00:00:00"/>
        <d v="2020-07-15T00:00:00"/>
        <d v="2020-07-17T00:00:00"/>
        <d v="2020-07-25T00:00:00"/>
        <d v="2020-07-30T00:00:00"/>
        <d v="2020-07-31T00:00:00"/>
        <d v="2020-08-07T00:00:00"/>
        <d v="2020-08-14T00:00:00"/>
        <d v="2020-08-21T00:00:00"/>
        <d v="2020-08-24T00:00:00"/>
        <d v="2020-08-28T00:00:00"/>
        <d v="2020-08-29T00:00:00"/>
        <d v="2020-09-03T00:00:00"/>
        <d v="2020-09-09T00:00:00"/>
        <d v="2020-09-11T00:00:00"/>
        <d v="2020-09-15T00:00:00"/>
        <d v="2020-09-19T00:00:00"/>
        <d v="2020-09-26T00:00:00"/>
        <d v="2020-09-30T00:00:00"/>
        <d v="2020-08-01T00:00:00"/>
        <d v="2020-10-09T00:00:00"/>
        <d v="2020-10-15T00:00:00"/>
        <d v="2020-10-19T00:00:00"/>
        <d v="2020-10-20T00:00:00"/>
        <d v="2020-10-23T00:00:00"/>
        <d v="2020-10-22T00:00:00"/>
        <d v="2020-10-25T00:00:00"/>
        <d v="2020-10-29T00:00:00"/>
        <d v="2020-10-30T00:00:00"/>
        <d v="2020-10-31T00:00:00"/>
        <d v="2020-10-28T00:00:00"/>
        <d v="2020-11-02T00:00:00"/>
        <d v="2020-11-06T00:00:00"/>
        <d v="2020-11-07T00:00:00"/>
        <d v="2020-11-14T00:00:00"/>
        <d v="2020-11-13T00:00:00"/>
        <d v="2020-11-20T00:00:00"/>
        <d v="2020-11-23T00:00:00"/>
        <d v="2020-11-27T00:00:00"/>
        <d v="2020-12-03T00:00:00"/>
        <d v="2020-11-30T00:00:00"/>
        <d v="2020-12-17T00:00:00"/>
        <d v="2020-12-14T00:00:00"/>
        <d v="2020-12-16T00:00:00"/>
        <d v="2021-01-08T00:00:00"/>
        <d v="2021-12-30T00:00:00"/>
        <d v="2021-01-15T00:00:00"/>
        <d v="2021-01-19T00:00:00"/>
        <d v="2021-01-22T00:00:00"/>
        <d v="2021-01-26T00:00:00"/>
        <d v="2021-01-29T00:00:00"/>
        <d v="2021-02-12T00:00:00"/>
        <d v="2021-02-27T00:00:00"/>
        <d v="2021-03-09T00:00:00"/>
        <d v="2021-03-12T00:00:00"/>
        <d v="2021-03-17T00:00:00"/>
      </sharedItems>
    </cacheField>
    <cacheField name="Banked?" numFmtId="0">
      <sharedItems/>
    </cacheField>
    <cacheField name="Earned?" numFmtId="0">
      <sharedItems containsBlank="1"/>
    </cacheField>
  </cacheFields>
  <extLst>
    <ext xmlns:x14="http://schemas.microsoft.com/office/spreadsheetml/2009/9/main" uri="{725AE2AE-9491-48be-B2B4-4EB974FC3084}">
      <x14:pivotCacheDefinition pivotCacheId="84985099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brunaugh9848" refreshedDate="44282.779086805553" createdVersion="6" refreshedVersion="6" minRefreshableVersion="3" recordCount="2186" xr:uid="{7490AB9C-5A70-4743-9830-F8923ACD687C}">
  <cacheSource type="worksheet">
    <worksheetSource name="Table13"/>
  </cacheSource>
  <cacheFields count="6">
    <cacheField name="6:46 PM" numFmtId="0">
      <sharedItems/>
    </cacheField>
    <cacheField name="Description" numFmtId="0">
      <sharedItems containsBlank="1" containsMixedTypes="1" containsNumber="1" minValue="17.260000000000002" maxValue="420" count="627">
        <m/>
        <s v="Elaine Misc"/>
        <s v="Aux Cable"/>
        <s v="Makeup Stuff"/>
        <s v="Audible Subscription"/>
        <s v="Prime Subscription"/>
        <s v="Monthly Donation EAN"/>
        <s v="Monthly Subscription"/>
        <s v="Incredibles 2 Rental"/>
        <s v="Tires"/>
        <s v="Selling Stamps"/>
        <s v="Rechargeable Batteries"/>
        <s v="School Book"/>
        <s v="Haircut"/>
        <s v="Video Game"/>
        <s v="Filter"/>
        <s v="Bread Maker"/>
        <s v="Shoes"/>
        <s v="Pan"/>
        <s v="Tax Preparation"/>
        <s v="Reimbursement"/>
        <s v="Banjo Stuff"/>
        <s v="Movie Rental"/>
        <s v="EAN Subscription"/>
        <s v="Random"/>
        <s v="Spotify Subscription"/>
        <s v="Valentine's Day Stuff"/>
        <s v="Heat Pad"/>
        <s v="iPhone dongle and keychain"/>
        <s v="5K signup"/>
        <s v="Sale of textbook"/>
        <s v="Dad's missionary trip"/>
        <s v="Gift Card"/>
        <s v="Movie Tickets"/>
        <s v="Vacuum Cleaner"/>
        <s v="Phone Charger"/>
        <s v="EAN Donation"/>
        <s v="Prime Membership"/>
        <s v="Net"/>
        <s v="Arm Band Holder"/>
        <s v="Underwear"/>
        <s v="Golfing"/>
        <s v="Computer Components"/>
        <s v="Allergy Medicine"/>
        <s v="Replacement RAM from 1st Purchase"/>
        <s v="Ink for Printer"/>
        <s v="Makeup"/>
        <s v="(some will be reimbursed)"/>
        <s v="You Who Book"/>
        <s v="Medicine"/>
        <s v="Deck Supplies"/>
        <s v="OSI Book"/>
        <s v="Spotify/Hulu subscription"/>
        <s v="Garden Stuff"/>
        <s v="Vacuum"/>
        <s v="Flip Flops"/>
        <s v="Game for DJ"/>
        <s v="Kitchen Light"/>
        <s v="N.S"/>
        <s v="Pedicure"/>
        <s v="Gift to Gershom and Cassidy"/>
        <s v="Banjo Book"/>
        <s v="Invitations for Loren"/>
        <s v="Gift for Charlotte"/>
        <s v="Sunglasses"/>
        <s v="EAN Sub"/>
        <s v="Prime Sub"/>
        <s v="Tote"/>
        <s v="Gift for Tara, Mother's Day"/>
        <s v="S/H Sub"/>
        <s v="Sold Microwave"/>
        <s v="Sold Grill"/>
        <s v="Netflix Sub"/>
        <s v="Underwear, Nails, Command Strips"/>
        <s v="Initial Hookup"/>
        <s v="Side Table"/>
        <s v="Shower Rack"/>
        <s v="Wallet phone case"/>
        <s v="Wilson Book"/>
        <s v="Shirt"/>
        <s v="Pants"/>
        <s v="Modem and Router"/>
        <s v="Screws, Invitations"/>
        <s v="Refund from initial cost"/>
        <s v="Stamps"/>
        <s v="Escape Room"/>
        <s v="Escape Room Reimbursement"/>
        <s v="Labels"/>
        <s v="Paint"/>
        <s v="Barstools"/>
        <s v="Caralee Baby Shower Gifts"/>
        <s v="2nd Shower Gift"/>
        <s v="Initial Charge"/>
        <s v="Swim Suit"/>
        <s v="Trailer Supplies"/>
        <s v="Titus Gift"/>
        <s v="Card for Grandma"/>
        <s v="WW Subscription"/>
        <s v="Driver's License"/>
        <s v="Shirt for Greg McLaughlin"/>
        <s v="Angela's Gift"/>
        <s v="Bra and Perfume"/>
        <s v="Perfume"/>
        <s v="Screen protectors"/>
        <s v="Polo shirt"/>
        <s v="Dress shoes for Sam"/>
        <s v="Dress"/>
        <s v="Loren's Gift"/>
        <s v="Luke Brunaugh's Gift"/>
        <s v="Car Wash"/>
        <s v="License Fee"/>
        <s v="Game Pass Ultimate Sub"/>
        <s v="Father's Day Gift"/>
        <s v="Shower Gift"/>
        <s v="Engine Diagnostics"/>
        <s v="Tuition"/>
        <s v="Bra"/>
        <s v="Tie Hangar"/>
        <s v="Dad's FD Gift"/>
        <s v="Tennis Equipment"/>
        <s v="Renter's Insurance"/>
        <s v="New Car"/>
        <s v="Shorts"/>
        <s v="Vehicle Inspection"/>
        <s v="Hair Ties, Bobby Pins"/>
        <s v="Wireless Keyboard and Mouse"/>
        <s v="Graduation Application"/>
        <s v="Vehicle Registration"/>
        <s v="Rent"/>
        <s v="Nathan B's Gift"/>
        <s v="Car Stuff"/>
        <s v="Shirt for Elaine"/>
        <s v="Title Transfer for Trailer"/>
        <s v="Wi-Fi Bill"/>
        <s v="Gift for John"/>
        <s v="Shirts"/>
        <s v="Dentist"/>
        <s v="Graduation Money"/>
        <s v="Baby Gift"/>
        <s v="Hotel Room"/>
        <s v="Skydiving Deposit"/>
        <s v="Cork Grease"/>
        <s v="Reeds"/>
        <s v="Sushi Maker"/>
        <s v="Skydive"/>
        <s v="Spiderman movie"/>
        <s v="DL"/>
        <s v="Dry Cleaning"/>
        <s v="Bank Deposit"/>
        <s v="Sophia Gift"/>
        <s v="Frames"/>
        <s v="Socks"/>
        <s v="Underwear and Shorts"/>
        <s v="Glue"/>
        <s v="Lock"/>
        <s v="Purse and Belt"/>
        <s v="Deoderant"/>
        <s v="PF Sub"/>
        <s v="Cooler"/>
        <s v="Vacation Combination"/>
        <s v="Lunch Box"/>
        <s v="Real Estate Tax"/>
        <s v="Ovulation Kit"/>
        <s v="Comforter Cleaning"/>
        <s v="Laser tag"/>
        <s v="Movela Stop Polish"/>
        <s v="Admission Fee"/>
        <s v="A and E Purchase"/>
        <s v="Python Bundle"/>
        <s v="Shoes and Shirt"/>
        <s v="Drinks"/>
        <s v="Trailer Repairs"/>
        <s v="USB Splitter"/>
        <s v="Variety of Stuff"/>
        <s v="Sewing Machine"/>
        <s v="Socks and Face Cream"/>
        <s v="Sewing Stuff"/>
        <s v="Batteries (SSI Reimburse)"/>
        <s v="Fabric"/>
        <s v="Swiffer"/>
        <s v="Cosmetics"/>
        <s v="Razors"/>
        <s v="Lilli's Gift"/>
        <s v="Gift for Grandma"/>
        <s v="Tithe"/>
        <s v="Snow Cover"/>
        <s v="Clay"/>
        <s v="Gift for Stephanie"/>
        <s v="Dental Costs"/>
        <s v="Gifts"/>
        <s v="Elaine's iPhone 1 of 2"/>
        <s v="Bluetooth FM Transmitter"/>
        <s v="Sam's 2 Sweaters"/>
        <s v="Griddle"/>
        <s v="Ben's Gift"/>
        <s v="Sheets"/>
        <s v="Catan + Extensions for Greg McLaughlin"/>
        <s v="Hand Mixer for Marla"/>
        <s v="Toaster for Char"/>
        <s v="Chop Board"/>
        <s v="Clothes for Malakai"/>
        <s v="Sweater for Lilli"/>
        <s v="Tank Top for Elaine"/>
        <s v="Phone Case for Elaine"/>
        <s v="Gift Supplies"/>
        <s v="Fantasy Football Entry"/>
        <s v="Progressive 1-month Policy"/>
        <s v="FM Transmitter"/>
        <s v="Dress Pants for Elaine"/>
        <s v="Wipers"/>
        <s v="Battery"/>
        <s v="Nathan B.'s Gift"/>
        <s v="Gifts for Aaron's kids"/>
        <s v="Gift Return"/>
        <s v="Gift for Char"/>
        <s v="Draino"/>
        <s v="Gift Supplies for DJ"/>
        <s v="Tooth brush"/>
        <s v="Catan, Wood Burner"/>
        <s v="Shoes for Sam, Gifts"/>
        <s v="First Wi-Fi bill"/>
        <s v="Thread, Hair Bands, Vitamins, Wipes"/>
        <s v="Medicine, Gift Bags"/>
        <s v="Gifts for Grandpa and Grandma"/>
        <n v="113.9"/>
        <s v="Misc"/>
        <s v="Planet Fitness Sub"/>
        <s v="Boxes"/>
        <s v="Change of Address"/>
        <s v="Microwave, House Items"/>
        <s v="Movie"/>
        <s v="Recliner"/>
        <s v="Spray Bottles"/>
        <s v="Tools"/>
        <s v="Some will be reimbursed"/>
        <s v="Curtain Rod"/>
        <s v="Jeans for Sam"/>
        <s v="WW Sub"/>
        <s v="Key Cards, Gym Membership"/>
        <s v="Cleaning Stone"/>
        <s v="Modern Warfare"/>
        <s v="Sam's Driver's License"/>
        <s v="Elaine's Driver's License"/>
        <s v="Scraper, Bulbs, Batteries"/>
        <s v="Games"/>
        <s v="Transcript Fee"/>
        <s v="Knife Sharpener"/>
        <s v="Brake Pads"/>
        <s v="Hooks"/>
        <s v="Wine Glasses Refund"/>
        <s v="Brake Fluid, Underwear, Micro Cover"/>
        <s v="Verizon for the whole year"/>
        <s v="Phone &amp; Updrade Fee"/>
        <s v="Tuition for Elaine"/>
        <s v="Book Rental for Elaine"/>
        <s v="Watch screen protector"/>
        <s v="Cloth Napkins"/>
        <s v="Bowling"/>
        <s v="Ladel Holders"/>
        <s v="Test Fee"/>
        <s v="Dishes"/>
        <s v="Table Decoration"/>
        <s v="Flowers"/>
        <s v="License Plates"/>
        <s v="License Plate Mount"/>
        <s v="Face Cream, Calendar, Folder"/>
        <s v="Gym Membership"/>
        <s v="Reimbursement for testing fees"/>
        <s v="Dress Return"/>
        <s v="Pants - Returned"/>
        <s v="Valentine's Day Gift"/>
        <s v="Wine"/>
        <s v="Bridal Shower Décor"/>
        <s v="Salt and Pepper Shaker"/>
        <s v="Book Light"/>
        <s v="Gift Money"/>
        <s v="Alms Offering"/>
        <s v="Vase, Cups"/>
        <s v="Internet"/>
        <s v="Jacket"/>
        <s v="Werewolf Game"/>
        <s v="Headset"/>
        <s v="Xbox Year Long Gold"/>
        <s v="Gift for Marla"/>
        <s v="Card for Courtney"/>
        <s v="Wedding Gift"/>
        <s v="Application Fee"/>
        <s v="Condoms"/>
        <s v="Transcript Fee Refund"/>
        <s v="Curling Iron, Makeup"/>
        <s v="Clothes"/>
        <s v="Fabrics (gifts)"/>
        <s v="Paint S Year Membership"/>
        <s v="Grill, Propane, Sewing pen"/>
        <s v="Bedframe - Refunded"/>
        <s v="Top Soil"/>
        <s v="Pot for Char (Loren paid half)"/>
        <s v="Return funds from Gift for Char"/>
        <s v="Humidifier"/>
        <s v="Packaging"/>
        <s v="Funds for Stock Trading"/>
        <s v="Networking Equipment"/>
        <s v="Gift for Char (reimbursed by Greg McLaughlin)"/>
        <s v="Towel, Bulbs"/>
        <s v="Nasal Spray"/>
        <s v="Air Purifier - Refunded"/>
        <s v="Gift for DJ"/>
        <s v="Bugspray, Kuerig Cleaner"/>
        <s v="Age of Empires"/>
        <s v="Swiffer Stuff"/>
        <s v="Makeup, Clothes"/>
        <s v="Beer"/>
        <s v="Phone Charger, Scissors"/>
        <s v="Bedframe Materials"/>
        <s v="Tara Gift"/>
        <s v="Deodorant, Tape"/>
        <s v="Earnest Money"/>
        <s v="Home Inspection"/>
        <s v="Clothes for Elaine"/>
        <s v="Motherboard"/>
        <s v="RAM"/>
        <s v="Uknown"/>
        <s v="Gift"/>
        <s v="Cash out to Elaine"/>
        <s v="CPU"/>
        <s v="Cash move"/>
        <s v="PC Parts"/>
        <s v="T-Shirt"/>
        <s v="Investments"/>
        <s v="Baby book"/>
        <s v="Maternity Dress"/>
        <s v="Gifts for Steph and Titus"/>
        <s v="Tea Tree Oil"/>
        <s v="Book"/>
        <s v="Canning Supplies"/>
        <s v="Oil"/>
        <s v="Will be reimbursed"/>
        <s v="GPU - Will Be Reimbursed"/>
        <s v="Plants"/>
        <s v="Birthday gift for Luke"/>
        <s v="Face Medicine"/>
        <s v="Cable - WBR"/>
        <s v="Cord"/>
        <s v="Converter"/>
        <s v="Laptop"/>
        <s v="Lawn Mower"/>
        <s v="Pre-natal Vitamins"/>
        <s v="Chruch Reimbursement"/>
        <s v="Cash Withdrawal"/>
        <s v="Towels"/>
        <s v="Reimbursement (netflix)"/>
        <s v="Game"/>
        <s v="Baby Shower Gift"/>
        <s v="Sunscreen"/>
        <s v="$8 will be reimbursed"/>
        <s v="Prenatal Vitamins"/>
        <s v="Gift for Nathan"/>
        <s v="Insurance Copay"/>
        <s v="Prgnancy Support Brace"/>
        <s v="Socks and Underwear / Medicine"/>
        <s v="Tire Change"/>
        <s v="Shower Curtain"/>
        <s v="Clothes, Shoes, Sunglasses"/>
        <s v="Down Payment + Closing Costs"/>
        <s v="Camera System"/>
        <s v="Folders"/>
        <s v="Screens, Weeding String, Draino"/>
        <s v="Claritin D"/>
        <s v="Ethernet Cable"/>
        <s v="Digital Piano"/>
        <s v="Copay"/>
        <s v="Cleaning tool"/>
        <s v="Phone Case"/>
        <s v="Baby Carrier"/>
        <s v="Roundup, Screens"/>
        <s v="Network Cable"/>
        <s v="Security Deposit Return"/>
        <s v="Bassonet"/>
        <s v="Basketball"/>
        <s v="Returned Dryer Rack"/>
        <s v="Hair Stuff"/>
        <s v="Drying Rack"/>
        <s v="Bulbs, Switch"/>
        <s v="Hair Brush"/>
        <s v="Spray Foam"/>
        <s v="SWBR - Bras"/>
        <s v="Tote, Clothes"/>
        <s v="Textbook"/>
        <s v="Popsocket"/>
        <s v="Maternity Jeans - Reimbursed"/>
        <s v="Maternity Clothes"/>
        <s v="Returned Clothes"/>
        <s v="Air Filters"/>
        <s v="Leggings"/>
        <s v="Returned Items"/>
        <s v="Pharmacy"/>
        <s v="Clothes Return"/>
        <s v="Returned Bras"/>
        <s v="Mole Repeller"/>
        <s v="Oil and Filters"/>
        <s v="2 Bras"/>
        <s v="Diaper Bag"/>
        <s v="Clothes for Loren"/>
        <s v="return"/>
        <s v="Sold Chalk Board"/>
        <s v="Baby Clothes"/>
        <s v="EFT Game"/>
        <s v="Chairs"/>
        <s v="Among Us Game"/>
        <s v="Fall Guys Game"/>
        <s v="Hair Supplies"/>
        <s v="Snacks"/>
        <s v="Decorations and Baby Stuff"/>
        <s v="Water Bill"/>
        <s v="Blood Pressure Machine, Fe Tablets"/>
        <s v="Fetal Heartbeat Moniter"/>
        <s v="Plumbing Tools"/>
        <s v="Granpa Carrel's Gift"/>
        <s v="Serpentine Belt"/>
        <s v="Rental Tool"/>
        <s v="Wallet"/>
        <s v="Purse"/>
        <s v="Bathroom Renovation"/>
        <s v="Some Will Be Reimbursed - Clothes"/>
        <s v="Maternity Sweater"/>
        <s v="Clothing Return"/>
        <s v="Fantasy Football Entrance Fee"/>
        <s v="Home Fixes"/>
        <s v="Loren Gift"/>
        <s v="Baby Clothes, Mask"/>
        <s v="K-Cup Pods"/>
        <s v="Medicine payback"/>
        <s v="Trailer Tax"/>
        <s v="Carpet Cleaner"/>
        <s v="Chair"/>
        <s v="Crib, Mattress, &amp; Baby Stuff - WBR"/>
        <s v="Light bulbs"/>
        <s v="Prime Renewal"/>
        <s v="Refund for Swaddles"/>
        <s v="Bed Sheets, Baskets, Pop-sockets"/>
        <n v="101.87"/>
        <s v="Pumpkins"/>
        <s v="Donuts, Cidar"/>
        <s v="Thermometer"/>
        <s v="Game Pass"/>
        <s v="Towels, Table"/>
        <s v="Baby Shower"/>
        <s v="Pixel, Peripherals, Speakers, Wallet"/>
        <s v="Diaper Genie"/>
        <s v="Command Strips"/>
        <s v="Hangars"/>
        <s v="USB Switch"/>
        <s v="Baby Stuff"/>
        <s v="Baby Hats"/>
        <s v="Misc Stuff"/>
        <s v="Refund"/>
        <s v="Baby Sleepers"/>
        <s v="Deodorant, Screens, Outlet Cover"/>
        <s v="iPhone Trade-in Correction"/>
        <s v="Birthday Lunch"/>
        <s v="Returns"/>
        <s v="Ben's Christmas Gift"/>
        <s v="Sleeper Gowns for Baby"/>
        <s v="Gun Sale"/>
        <s v="Toenail Proc"/>
        <s v="Nightlight - Will be returned"/>
        <s v="Baking Cup Sheets"/>
        <s v="Baby Wrap"/>
        <s v="Chiropractic Appointment"/>
        <s v="Protein, Scissors, Laundry Cart"/>
        <s v="Cothes for Elaine"/>
        <s v="Plug in Charger"/>
        <s v="Socks for Elaine"/>
        <s v="Bedskirt"/>
        <s v="Fabric for Baby Quilt"/>
        <s v="Gift for Nathan B"/>
        <s v="Food for Kaylee"/>
        <s v="Covid Antibody Test"/>
        <s v="Meal fund"/>
        <s v="Blackout Curtains"/>
        <s v="Sweater, Batteries, Cables, Stud Finder, Christmas Lights, Fruit Cutter, TV Mount"/>
        <s v="Gifts for Marla, DJ, Lilli, John, and Kai"/>
        <s v="The thing"/>
        <s v="Money out"/>
        <s v="Baby mattress sheets"/>
        <s v="Bdubs Reimbursement / John's gift"/>
        <s v="Baby stuff, Groceries"/>
        <s v="Heating Pad, Batteries"/>
        <s v="Diapers"/>
        <s v="Gift for Titus"/>
        <s v="Ink"/>
        <s v="Amazon Return Postage"/>
        <s v="Egg light"/>
        <s v="Baby Bottles"/>
        <s v="Baby Course"/>
        <s v="Return for heating pad"/>
        <s v="Return for bottles"/>
        <s v="Bottles"/>
        <s v="Outlet expanders, Bottle brush"/>
        <s v="Baby Moniter"/>
        <s v="Car Insurance Premium"/>
        <s v="Oil, Car Towels"/>
        <s v="Gift for Allison and Esmay"/>
        <s v="Gift for Greg"/>
        <s v="Bottles, Shower Caddy, Crib Pad"/>
        <s v="Invitations for Tara"/>
        <s v="Breast Milk Suppliment"/>
        <s v="Diapers, Wipes, Noise Maker"/>
        <s v="Formula"/>
        <s v="Baby Swaddles"/>
        <s v="Gift for Loren"/>
        <s v="Gift for Luke"/>
        <s v="Birth Certificates for Violet"/>
        <s v="Gift for Tara"/>
        <s v="Wrapping Paper"/>
        <s v="Gripe Water"/>
        <s v="Returned Sunflower Medicine"/>
        <s v="Gas Drops"/>
        <s v="Christmas Cards"/>
        <s v="Gifts for McLaughlins"/>
        <s v="Changing pad covers"/>
        <s v="Tuition Reimbursement"/>
        <s v="Elaine's Christmas Money"/>
        <n v="17.260000000000002"/>
        <s v="Oil Change, Headlight Replaced"/>
        <s v="Tara's Bridal Shower Supplies"/>
        <s v="Minivan"/>
        <s v="Makeup - Christmas"/>
        <s v="Cups for Tara's Shower"/>
        <s v="Gift for Elaine Christmas Money"/>
        <s v="Christmas Lights Returned"/>
        <s v="Egg Container, Tupperware, Calendar"/>
        <s v="Baloons for Tara"/>
        <s v="Supplies for Shower"/>
        <s v="Car Sale"/>
        <s v="Battery Cleaner"/>
        <s v="Medicine Returned"/>
        <s v="Elaine's Gym Membership"/>
        <s v="Watch Band"/>
        <s v="Duplicate Charge"/>
        <s v="Licence for Sam"/>
        <s v="Registration and Title for Van"/>
        <s v="Van Sale Tax"/>
        <s v="Returned Duplicate"/>
        <s v="Sleepers and Formula"/>
        <s v="Jeans"/>
        <s v="Policy Reimbursement"/>
        <s v="Policy Van Addition"/>
        <s v="Oil, Filter, Oder removal for Van"/>
        <s v="Shaver"/>
        <s v="Unlimited Music Subscription"/>
        <s v="Sound Machine"/>
        <s v="Shower Supplies"/>
        <s v="Party supplies"/>
        <s v="Sam's Gym Membership"/>
        <s v="Formula, Bottles"/>
        <s v="Car Battery Charger"/>
        <s v="Dentist Bill"/>
        <s v="Returned Formula"/>
        <s v="Honda Registration"/>
        <s v="Clothes for Violet"/>
        <s v="2 Zippities"/>
        <s v="Bridesmaid Dress"/>
        <s v="Textbook Rental"/>
        <s v="Payment for Peds Visit"/>
        <s v="Violet's Doctor Visits"/>
        <s v="Candy, Tape, Batteries"/>
        <s v="Multimeter"/>
        <s v="Crib Sheets Returned"/>
        <s v="Car Battery"/>
        <s v="Coupon grocery trip"/>
        <s v="Sewing Equipment"/>
        <s v="Compute Charge"/>
        <s v="Rotors and Brake Pads"/>
        <s v="Condoms, Pads"/>
        <s v="Formula and Wipes"/>
        <s v="Kids Clothes"/>
        <s v="Gifts for Conner Kids"/>
        <s v="Cookie Sheet, Hospitality"/>
        <s v="Walmart Pickup"/>
        <s v="Kids toy"/>
        <s v="AWS Charges"/>
        <s v="Decorations"/>
        <s v="Headlights"/>
        <s v="Money Server Domain Name"/>
        <s v="School Tutor"/>
        <s v="Entrance Fee for Noom"/>
        <s v="Valentines Gifts"/>
        <s v="Low Beam Headlights"/>
        <s v="Shirt sale"/>
        <s v="Toys and Teether, Diapers"/>
        <s v="Caleb's Birthday"/>
        <s v="Fake nails and clothes"/>
        <s v="Razor Blades, Deodorant"/>
        <s v="Bottles and Nipples"/>
        <s v="Two Zippies"/>
        <s v="Violet's Blackout Curtains"/>
        <s v="Tux Rental"/>
        <s v="Initial transfer to Violets account"/>
        <s v="Taxes"/>
        <s v="Books For Violet"/>
        <s v="Teething Toy"/>
        <s v="Gifts for Oma"/>
        <s v="Mortgage"/>
        <s v="Desk Supplies"/>
        <s v="Cradle Crap Bundle"/>
        <s v="Matress Pad"/>
        <s v="Vegetable Seeds"/>
        <s v="Food for Tara"/>
        <s v="Desk Chair"/>
        <s v="Food for Party"/>
        <s v="Quilt Supplies"/>
        <s v="Desk Monitor Stand"/>
        <s v="Breast Pump"/>
        <s v="Totes, Candle, Pan"/>
        <s v="Saucer for Violet"/>
        <s v="Delivery"/>
        <s v="Weed killer, Batteries, Oil, Envelopes"/>
        <n v="420"/>
        <s v="Donation"/>
        <s v="Violet's clothes"/>
        <s v="Hospitality meal"/>
        <s v="Violet's Dishes and food"/>
        <s v="Baby Fingernail Machine"/>
        <s v="Painting"/>
        <s v="Special detergent, ecxima cream"/>
        <s v="Wipes, Cold medicine, baby cream"/>
      </sharedItems>
    </cacheField>
    <cacheField name="Amount" numFmtId="44">
      <sharedItems containsBlank="1" containsMixedTypes="1" containsNumber="1" minValue="-3453" maxValue="41676.07"/>
    </cacheField>
    <cacheField name="Date" numFmtId="14">
      <sharedItems containsSemiMixedTypes="0" containsNonDate="0" containsDate="1" containsString="0" minDate="2019-01-01T00:00:00" maxDate="2021-03-28T00:00:00" count="690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2T00:00:00"/>
        <d v="2019-01-13T00:00:00"/>
        <d v="2019-01-14T00:00:00"/>
        <d v="2019-01-17T00:00:00"/>
        <d v="2019-01-18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3T00:00:00"/>
        <d v="2019-02-14T00:00:00"/>
        <d v="2019-02-15T00:00:00"/>
        <d v="2019-02-16T00:00:00"/>
        <d v="2019-02-17T00:00:00"/>
        <d v="2019-02-18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2T00:00:00"/>
        <d v="2019-03-13T00:00:00"/>
        <d v="2019-03-14T00:00:00"/>
        <d v="2019-03-16T00:00:00"/>
        <d v="2019-03-17T00:00:00"/>
        <d v="2019-03-18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9T00:00:00"/>
        <d v="2019-03-31T00:00:00"/>
        <d v="2019-04-01T00:00:00"/>
        <d v="2019-04-02T00:00:00"/>
        <d v="2019-04-03T00:00:00"/>
        <d v="2019-04-05T00:00:00"/>
        <d v="2019-04-06T00:00:00"/>
        <d v="2019-04-07T00:00:00"/>
        <d v="2019-04-08T00:00:00"/>
        <d v="2019-04-09T00:00:00"/>
        <d v="2019-04-10T00:00:00"/>
        <d v="2019-04-12T00:00:00"/>
        <d v="2019-04-13T00:00:00"/>
        <d v="2019-04-14T00:00:00"/>
        <d v="2019-04-15T00:00:00"/>
        <d v="2019-04-17T00:00:00"/>
        <d v="2019-04-20T00:00:00"/>
        <d v="2019-04-22T00:00:00"/>
        <d v="2019-04-27T00:00:00"/>
        <d v="2019-04-28T00:00:00"/>
        <d v="2019-04-29T00:00:00"/>
        <d v="2019-05-01T00:00:00"/>
        <d v="2019-05-02T00:00:00"/>
        <d v="2019-05-04T00:00:00"/>
        <d v="2019-05-05T00:00:00"/>
        <d v="2019-05-06T00:00:00"/>
        <d v="2019-05-09T00:00:00"/>
        <d v="2019-05-10T00:00:00"/>
        <d v="2019-05-11T00:00:00"/>
        <d v="2019-05-12T00:00:00"/>
        <d v="2019-05-13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7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6T00:00:00"/>
        <d v="2019-06-28T00:00:00"/>
        <d v="2019-06-29T00:00:00"/>
        <d v="2019-06-30T00:00:00"/>
        <d v="2019-07-01T00:00:00"/>
        <d v="2019-07-02T00:00:00"/>
        <d v="2019-07-03T00:00:00"/>
        <d v="2019-07-05T00:00:00"/>
        <d v="2019-07-06T00:00:00"/>
        <d v="2019-07-07T00:00:00"/>
        <d v="2019-07-08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9T00:00:00"/>
        <d v="2019-07-20T00:00:00"/>
        <d v="2019-07-21T00:00:00"/>
        <d v="2019-07-22T00:00:00"/>
        <d v="2019-07-24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1T00:00:00"/>
        <d v="2019-08-22T00:00:00"/>
        <d v="2019-08-23T00:00:00"/>
        <d v="2019-08-25T00:00:00"/>
        <d v="2019-08-26T00:00:00"/>
        <d v="2019-08-28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5T00:00:00"/>
        <d v="2019-09-26T00:00:00"/>
        <d v="2019-09-27T00:00:00"/>
        <d v="2019-09-28T00:00:00"/>
        <d v="2019-09-29T00:00:00"/>
        <d v="2019-10-01T00:00:00"/>
        <d v="2019-10-02T00:00:00"/>
        <d v="2019-10-03T00:00:00"/>
        <d v="2019-10-04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4T00:00:00"/>
        <d v="2019-10-25T00:00:00"/>
        <d v="2019-10-26T00:00:00"/>
        <d v="2019-10-27T00:00:00"/>
        <d v="2019-10-28T00:00:00"/>
        <d v="2019-10-29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8T00:00:00"/>
        <d v="2019-11-09T00:00:00"/>
        <d v="2019-11-10T00:00:00"/>
        <d v="2019-11-11T00:00:00"/>
        <d v="2019-11-12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2T00:00:00"/>
        <d v="2020-01-23T00:00:00"/>
        <d v="2020-01-24T00:00:00"/>
        <d v="2020-01-25T00:00:00"/>
        <d v="2020-01-26T00:00:00"/>
        <d v="2020-01-27T00:00:00"/>
        <d v="2020-01-29T00:00:00"/>
        <d v="2020-01-30T00:00:00"/>
        <d v="2020-01-31T00:00:00"/>
        <d v="2020-02-01T00:00:00"/>
        <d v="2020-02-02T00:00:00"/>
        <d v="2020-02-03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1T00:00:00"/>
        <d v="2020-02-22T00:00:00"/>
        <d v="2020-02-23T00:00:00"/>
        <d v="2020-02-24T00:00:00"/>
        <d v="2020-02-26T00:00:00"/>
        <d v="2020-02-27T00:00:00"/>
        <d v="2020-02-28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3T00:00:00"/>
        <d v="2020-03-15T00:00:00"/>
        <d v="2020-03-16T00:00:00"/>
        <d v="2020-03-17T00:00:00"/>
        <d v="2020-03-19T00:00:00"/>
        <d v="2020-03-20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4-01T00:00:00"/>
        <d v="2020-04-02T00:00:00"/>
        <d v="2020-04-03T00:00:00"/>
        <d v="2020-04-04T00:00:00"/>
        <d v="2020-04-05T00:00:00"/>
        <d v="2020-04-07T00:00:00"/>
        <d v="2020-04-08T00:00:00"/>
        <d v="2020-04-09T00:00:00"/>
        <d v="2020-04-10T00:00:00"/>
        <d v="2020-04-11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2T00:00:00"/>
        <d v="2020-04-23T00:00:00"/>
        <d v="2020-04-24T00:00:00"/>
        <d v="2020-04-26T00:00:00"/>
        <d v="2020-04-27T00:00:00"/>
        <d v="2020-04-29T00:00:00"/>
        <d v="2020-04-30T00:00:00"/>
        <d v="2020-05-01T00:00:00"/>
        <d v="2020-05-02T00:00:00"/>
        <d v="2020-05-03T00:00:00"/>
        <d v="2020-05-05T00:00:00"/>
        <d v="2020-05-07T00:00:00"/>
        <d v="2020-05-08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6T00:00:00"/>
        <d v="2020-05-27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8T00:00:00"/>
        <d v="2020-06-09T00:00:00"/>
        <d v="2020-06-10T00:00:00"/>
        <d v="2020-06-12T00:00:00"/>
        <d v="2020-06-13T00:00:00"/>
        <d v="2020-06-14T00:00:00"/>
        <d v="2020-06-15T00:00:00"/>
        <d v="2020-06-16T00:00:00"/>
        <d v="2020-06-17T00:00:00"/>
        <d v="2020-06-19T00:00:00"/>
        <d v="2020-06-20T00:00:00"/>
        <d v="2020-06-22T00:00:00"/>
        <d v="2020-06-23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8T00:00:00"/>
        <d v="2020-07-09T00:00:00"/>
        <d v="2020-07-10T00:00:00"/>
        <d v="2020-07-12T00:00:00"/>
        <d v="2020-07-13T00:00:00"/>
        <d v="2020-07-14T00:00:00"/>
        <d v="2020-07-15T00:00:00"/>
        <d v="2020-07-17T00:00:00"/>
        <d v="2020-07-20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8-01T00:00:00"/>
        <d v="2020-08-02T00:00:00"/>
        <d v="2020-08-04T00:00:00"/>
        <d v="2020-08-05T00:00:00"/>
        <d v="2020-08-06T00:00:00"/>
        <d v="2020-08-09T00:00:00"/>
        <d v="2020-08-10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7T00:00:00"/>
        <d v="2020-09-18T00:00:00"/>
        <d v="2020-09-19T00:00:00"/>
        <d v="2020-09-20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3T00:00:00"/>
        <d v="2020-10-04T00:00:00"/>
        <d v="2020-10-05T00:00:00"/>
        <d v="2020-10-06T00:00:00"/>
        <d v="2020-10-07T00:00:00"/>
        <d v="2020-10-08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7T00:00:00"/>
        <d v="2020-11-08T00:00:00"/>
        <d v="2020-11-09T00:00:00"/>
        <d v="2020-11-11T00:00:00"/>
        <d v="2020-11-12T00:00:00"/>
        <d v="2020-11-13T00:00:00"/>
        <d v="2020-11-15T00:00:00"/>
        <d v="2020-11-17T00:00:00"/>
        <d v="2020-11-19T00:00:00"/>
        <d v="2020-11-20T00:00:00"/>
        <d v="2020-11-21T00:00:00"/>
        <d v="2020-11-22T00:00:00"/>
        <d v="2020-11-23T00:00:00"/>
        <d v="2020-11-26T00:00:00"/>
        <d v="2020-11-27T00:00:00"/>
        <d v="2020-11-28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5T00:00:00"/>
        <d v="2020-12-28T00:00:00"/>
        <d v="2020-12-29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2T00:00:00"/>
        <d v="2021-01-13T00:00:00"/>
        <d v="2021-01-11T00:00:00"/>
        <d v="2021-01-14T00:00:00"/>
        <d v="2021-01-15T00:00:00"/>
        <d v="2021-01-16T00:00:00"/>
        <d v="2021-01-17T00:00:00"/>
        <d v="2021-01-18T00:00:00"/>
        <d v="2021-01-20T00:00:00"/>
        <d v="2021-01-21T00:00:00"/>
        <d v="2021-01-22T00:00:00"/>
        <d v="2021-01-23T00:00:00"/>
        <d v="2021-01-24T00:00:00"/>
        <d v="2021-01-28T00:00:00"/>
        <d v="2021-01-26T00:00:00"/>
        <d v="2021-01-29T00:00:00"/>
        <d v="2021-01-27T00:00:00"/>
        <d v="2021-01-30T00:00:00"/>
        <d v="2021-01-31T00:00:00"/>
        <d v="2021-02-01T00:00:00"/>
        <d v="2021-02-05T00:00:00"/>
        <d v="2021-02-04T00:00:00"/>
        <d v="2021-02-08T00:00:00"/>
        <d v="2021-02-07T00:00:00"/>
        <d v="2021-02-06T00:00:00"/>
        <d v="2021-02-10T00:00:00"/>
        <d v="2021-02-11T00:00:00"/>
        <d v="2021-02-12T00:00:00"/>
        <d v="2021-02-14T00:00:00"/>
        <d v="2021-02-13T00:00:00"/>
        <d v="2021-02-17T00:00:00"/>
        <d v="2021-02-20T00:00:00"/>
        <d v="2021-02-18T00:00:00"/>
        <d v="2021-02-21T00:00:00"/>
        <d v="2021-02-22T00:00:00"/>
        <d v="2021-02-26T00:00:00"/>
        <d v="2021-02-27T00:00:00"/>
        <d v="2021-02-25T00:00:00"/>
        <d v="2021-02-28T00:00:00"/>
        <d v="2021-03-01T00:00:00"/>
        <d v="2021-03-03T00:00:00"/>
        <d v="2021-03-05T00:00:00"/>
        <d v="2021-03-04T00:00:00"/>
        <d v="2021-03-08T00:00:00"/>
        <d v="2021-03-09T00:00:00"/>
        <d v="2021-03-07T00:00:00"/>
        <d v="2021-03-06T00:00:00"/>
        <d v="2021-03-11T00:00:00"/>
        <d v="2021-03-12T00:00:00"/>
        <d v="2021-03-13T00:00:00"/>
        <d v="2021-03-16T00:00:00"/>
        <d v="2021-03-15T00:00:00"/>
        <d v="2021-03-17T00:00:00"/>
        <d v="2021-03-20T00:00:00"/>
        <d v="2021-03-21T00:00:00"/>
        <d v="2021-03-19T00:00:00"/>
        <d v="2021-03-18T00:00:00"/>
        <d v="2021-03-26T00:00:00"/>
        <d v="2021-03-27T00:00:00"/>
        <d v="2021-03-24T00:00:00"/>
        <d v="2021-03-22T00:00:00"/>
      </sharedItems>
    </cacheField>
    <cacheField name="Category" numFmtId="0">
      <sharedItems containsBlank="1" count="20">
        <s v="Grocery"/>
        <s v="Misc"/>
        <s v="Auto Insurance"/>
        <s v="Restaurant"/>
        <s v="Electricity"/>
        <s v="Home Insurance"/>
        <s v="Tithe"/>
        <s v="Gas and Oil"/>
        <s v="Phone Payment"/>
        <s v="School Loan"/>
        <s v="Necessary Misc"/>
        <s v="Water"/>
        <s v="Vacation"/>
        <s v="Wi-Fi"/>
        <s v="Rent"/>
        <s v="Mortgage"/>
        <s v="Kids"/>
        <s v="Gifts"/>
        <m u="1"/>
        <s v="Neccesary Misc" u="1"/>
      </sharedItems>
    </cacheField>
    <cacheField name="Method" numFmtId="0">
      <sharedItems/>
    </cacheField>
  </cacheFields>
  <extLst>
    <ext xmlns:x14="http://schemas.microsoft.com/office/spreadsheetml/2009/9/main" uri="{725AE2AE-9491-48be-B2B4-4EB974FC3084}">
      <x14:pivotCacheDefinition pivotCacheId="16509727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s v="Elaine"/>
    <n v="30"/>
    <x v="0"/>
    <s v="No"/>
    <s v="Earned"/>
  </r>
  <r>
    <x v="1"/>
    <s v="Elaine"/>
    <n v="160"/>
    <x v="1"/>
    <s v="No"/>
    <s v="Earned"/>
  </r>
  <r>
    <x v="2"/>
    <s v="Elaine"/>
    <n v="177"/>
    <x v="2"/>
    <s v="No"/>
    <s v="Earned"/>
  </r>
  <r>
    <x v="2"/>
    <s v="Elaine"/>
    <n v="95"/>
    <x v="3"/>
    <s v="No"/>
    <s v="Earned"/>
  </r>
  <r>
    <x v="2"/>
    <s v="Elaine"/>
    <n v="75"/>
    <x v="3"/>
    <s v="Yes"/>
    <s v="Earned"/>
  </r>
  <r>
    <x v="0"/>
    <s v="Elaine"/>
    <n v="30"/>
    <x v="3"/>
    <s v="No"/>
    <s v="Earned"/>
  </r>
  <r>
    <x v="3"/>
    <s v="Elaine"/>
    <n v="30"/>
    <x v="3"/>
    <s v="Yes"/>
    <s v="Earned"/>
  </r>
  <r>
    <x v="4"/>
    <s v="Sam"/>
    <n v="938.61"/>
    <x v="4"/>
    <s v="Yes"/>
    <s v="Earned"/>
  </r>
  <r>
    <x v="0"/>
    <s v="Elaine"/>
    <n v="30"/>
    <x v="5"/>
    <s v="No"/>
    <s v="Earned"/>
  </r>
  <r>
    <x v="5"/>
    <s v="Elaine"/>
    <n v="50"/>
    <x v="6"/>
    <s v="Yes"/>
    <s v="Earned"/>
  </r>
  <r>
    <x v="6"/>
    <s v="Elaine"/>
    <n v="45"/>
    <x v="6"/>
    <s v="Yes"/>
    <s v="Earned"/>
  </r>
  <r>
    <x v="3"/>
    <s v="Elaine"/>
    <n v="30"/>
    <x v="7"/>
    <s v="Yes"/>
    <s v="Earned"/>
  </r>
  <r>
    <x v="2"/>
    <s v="Elaine"/>
    <n v="170"/>
    <x v="8"/>
    <s v="No"/>
    <s v="Earned"/>
  </r>
  <r>
    <x v="2"/>
    <s v="Elaine"/>
    <n v="30"/>
    <x v="8"/>
    <s v="Yes"/>
    <s v="Earned"/>
  </r>
  <r>
    <x v="4"/>
    <s v="Sam"/>
    <n v="938.61"/>
    <x v="8"/>
    <s v="Yes"/>
    <s v="Earned"/>
  </r>
  <r>
    <x v="7"/>
    <s v="Elaine"/>
    <n v="30"/>
    <x v="9"/>
    <s v="No"/>
    <s v="Earned"/>
  </r>
  <r>
    <x v="0"/>
    <s v="Elaine"/>
    <n v="30"/>
    <x v="10"/>
    <s v="No"/>
    <s v="Earned"/>
  </r>
  <r>
    <x v="2"/>
    <s v="Elaine"/>
    <n v="170"/>
    <x v="10"/>
    <s v="No"/>
    <s v="Earned"/>
  </r>
  <r>
    <x v="6"/>
    <s v="Elaine"/>
    <n v="45"/>
    <x v="11"/>
    <s v="Yes"/>
    <s v="Earned"/>
  </r>
  <r>
    <x v="3"/>
    <s v="Elaine"/>
    <n v="30"/>
    <x v="12"/>
    <s v="Yes"/>
    <s v="Earned"/>
  </r>
  <r>
    <x v="0"/>
    <s v="Elaine"/>
    <n v="30"/>
    <x v="12"/>
    <s v="No"/>
    <s v="Earned"/>
  </r>
  <r>
    <x v="8"/>
    <s v="Sam"/>
    <n v="3085.03"/>
    <x v="13"/>
    <s v="Yes"/>
    <s v="Earned"/>
  </r>
  <r>
    <x v="4"/>
    <s v="Sam"/>
    <n v="938.61"/>
    <x v="14"/>
    <s v="Yes"/>
    <s v="Earned"/>
  </r>
  <r>
    <x v="0"/>
    <s v="Elaine"/>
    <n v="30"/>
    <x v="15"/>
    <s v="No"/>
    <s v="Earned"/>
  </r>
  <r>
    <x v="2"/>
    <s v="Elaine"/>
    <n v="300"/>
    <x v="15"/>
    <s v="No"/>
    <s v="Earned"/>
  </r>
  <r>
    <x v="6"/>
    <s v="Elaine"/>
    <n v="45"/>
    <x v="16"/>
    <s v="No"/>
    <s v="Earned"/>
  </r>
  <r>
    <x v="2"/>
    <s v="Elaine"/>
    <n v="140"/>
    <x v="17"/>
    <s v="No"/>
    <s v="Earned"/>
  </r>
  <r>
    <x v="4"/>
    <s v="Sam"/>
    <n v="938.61"/>
    <x v="18"/>
    <s v="Yes"/>
    <s v="Earned"/>
  </r>
  <r>
    <x v="6"/>
    <s v="Elaine"/>
    <n v="120"/>
    <x v="19"/>
    <s v="No"/>
    <s v="Earned"/>
  </r>
  <r>
    <x v="5"/>
    <s v="Elaine"/>
    <n v="50"/>
    <x v="19"/>
    <s v="Yes"/>
    <s v="Earned"/>
  </r>
  <r>
    <x v="9"/>
    <s v="Elaine"/>
    <n v="860"/>
    <x v="19"/>
    <s v="Yes"/>
    <s v="Earned"/>
  </r>
  <r>
    <x v="0"/>
    <s v="Elaine"/>
    <n v="30"/>
    <x v="20"/>
    <s v="No"/>
    <s v="Earned"/>
  </r>
  <r>
    <x v="3"/>
    <s v="Elaine"/>
    <n v="30"/>
    <x v="21"/>
    <s v="Yes"/>
    <s v="Earned"/>
  </r>
  <r>
    <x v="2"/>
    <s v="Elaine"/>
    <n v="150"/>
    <x v="22"/>
    <s v="No"/>
    <s v="Earned"/>
  </r>
  <r>
    <x v="10"/>
    <s v="Sam"/>
    <n v="25"/>
    <x v="23"/>
    <s v="Yes"/>
    <s v="Earned"/>
  </r>
  <r>
    <x v="3"/>
    <s v="Elaine"/>
    <n v="30"/>
    <x v="23"/>
    <s v="Yes"/>
    <s v="Earned"/>
  </r>
  <r>
    <x v="11"/>
    <s v="Elaine"/>
    <n v="1818"/>
    <x v="24"/>
    <s v="Yes"/>
    <s v="Gifted"/>
  </r>
  <r>
    <x v="4"/>
    <s v="Sam"/>
    <n v="938.61"/>
    <x v="24"/>
    <s v="Yes"/>
    <s v="Earned"/>
  </r>
  <r>
    <x v="6"/>
    <s v="Elaine"/>
    <n v="45"/>
    <x v="25"/>
    <s v="No"/>
    <s v="Earned"/>
  </r>
  <r>
    <x v="5"/>
    <s v="Elaine"/>
    <n v="50"/>
    <x v="25"/>
    <s v="No"/>
    <s v="Earned"/>
  </r>
  <r>
    <x v="6"/>
    <s v="Elaine"/>
    <n v="45"/>
    <x v="26"/>
    <s v="No"/>
    <s v="Earned"/>
  </r>
  <r>
    <x v="2"/>
    <s v="Elaine"/>
    <n v="200"/>
    <x v="27"/>
    <s v="No"/>
    <s v="Earned"/>
  </r>
  <r>
    <x v="12"/>
    <s v="Elaine"/>
    <n v="1400"/>
    <x v="27"/>
    <s v="Yes"/>
    <s v="Gifted"/>
  </r>
  <r>
    <x v="0"/>
    <s v="Elaine"/>
    <n v="30"/>
    <x v="28"/>
    <s v="No"/>
    <s v="Earned"/>
  </r>
  <r>
    <x v="3"/>
    <s v="Elaine"/>
    <n v="30"/>
    <x v="29"/>
    <s v="Yes"/>
    <s v="Earned"/>
  </r>
  <r>
    <x v="4"/>
    <s v="Sam"/>
    <n v="938.61"/>
    <x v="30"/>
    <s v="Yes"/>
    <s v="Earned"/>
  </r>
  <r>
    <x v="2"/>
    <s v="Elaine"/>
    <n v="40"/>
    <x v="30"/>
    <s v="No"/>
    <s v="Earned"/>
  </r>
  <r>
    <x v="9"/>
    <s v="Elaine"/>
    <n v="860"/>
    <x v="31"/>
    <s v="Yes"/>
    <s v="Earned"/>
  </r>
  <r>
    <x v="0"/>
    <s v="Elaine"/>
    <n v="30"/>
    <x v="32"/>
    <s v="No"/>
    <s v="Earned"/>
  </r>
  <r>
    <x v="3"/>
    <s v="Elaine"/>
    <n v="30"/>
    <x v="32"/>
    <s v="No"/>
    <s v="Earned"/>
  </r>
  <r>
    <x v="6"/>
    <s v="Elaine"/>
    <n v="45"/>
    <x v="33"/>
    <s v="No"/>
    <s v="Earned"/>
  </r>
  <r>
    <x v="3"/>
    <s v="Elaine"/>
    <n v="30"/>
    <x v="34"/>
    <s v="Yes"/>
    <s v="Earned"/>
  </r>
  <r>
    <x v="0"/>
    <s v="Elaine"/>
    <n v="30"/>
    <x v="34"/>
    <s v="No"/>
    <s v="Earned"/>
  </r>
  <r>
    <x v="13"/>
    <s v="Elaine"/>
    <n v="60"/>
    <x v="34"/>
    <s v="Yes"/>
    <s v="Earned"/>
  </r>
  <r>
    <x v="5"/>
    <s v="Elaine"/>
    <n v="50"/>
    <x v="34"/>
    <s v="Yes"/>
    <s v="Earned"/>
  </r>
  <r>
    <x v="2"/>
    <s v="Elaine"/>
    <n v="180"/>
    <x v="34"/>
    <s v="No"/>
    <s v="Earned"/>
  </r>
  <r>
    <x v="4"/>
    <s v="Sam"/>
    <n v="859.86"/>
    <x v="35"/>
    <s v="Yes"/>
    <s v="Earned"/>
  </r>
  <r>
    <x v="4"/>
    <s v="Sam"/>
    <n v="193.2"/>
    <x v="35"/>
    <s v="Yes"/>
    <s v="Earned"/>
  </r>
  <r>
    <x v="2"/>
    <s v="Elaine"/>
    <n v="170"/>
    <x v="36"/>
    <s v="No"/>
    <s v="Earned"/>
  </r>
  <r>
    <x v="0"/>
    <s v="Elaine"/>
    <n v="30"/>
    <x v="37"/>
    <s v="No"/>
    <s v="Earned"/>
  </r>
  <r>
    <x v="3"/>
    <s v="Elaine"/>
    <n v="30"/>
    <x v="37"/>
    <s v="Yes"/>
    <s v="Earned"/>
  </r>
  <r>
    <x v="14"/>
    <s v="Elaine"/>
    <n v="45"/>
    <x v="37"/>
    <s v="Yes"/>
    <s v="Earned"/>
  </r>
  <r>
    <x v="0"/>
    <s v="Elaine"/>
    <n v="30"/>
    <x v="38"/>
    <s v="No"/>
    <s v="Earned"/>
  </r>
  <r>
    <x v="2"/>
    <s v="Elaine"/>
    <n v="150"/>
    <x v="38"/>
    <s v="Yes"/>
    <s v="Earned"/>
  </r>
  <r>
    <x v="4"/>
    <s v="Sam"/>
    <n v="859.85"/>
    <x v="39"/>
    <s v="Yes"/>
    <s v="Earned"/>
  </r>
  <r>
    <x v="0"/>
    <s v="Elaine"/>
    <n v="30"/>
    <x v="40"/>
    <s v="No"/>
    <s v="Earned"/>
  </r>
  <r>
    <x v="3"/>
    <s v="Elaine"/>
    <n v="30"/>
    <x v="40"/>
    <s v="Yes"/>
    <s v="Earned"/>
  </r>
  <r>
    <x v="9"/>
    <s v="Elaine"/>
    <n v="860"/>
    <x v="40"/>
    <s v="Yes"/>
    <s v="Earned"/>
  </r>
  <r>
    <x v="15"/>
    <s v="Elaine"/>
    <n v="100"/>
    <x v="40"/>
    <s v="No"/>
    <s v="Gifted"/>
  </r>
  <r>
    <x v="6"/>
    <s v="Elaine"/>
    <n v="100"/>
    <x v="41"/>
    <s v="Yes"/>
    <s v="Earned"/>
  </r>
  <r>
    <x v="0"/>
    <s v="Elaine"/>
    <n v="30"/>
    <x v="41"/>
    <s v="No"/>
    <s v="Earned"/>
  </r>
  <r>
    <x v="2"/>
    <s v="Elaine"/>
    <n v="150"/>
    <x v="41"/>
    <s v="No"/>
    <s v="Earned"/>
  </r>
  <r>
    <x v="3"/>
    <s v="Elaine"/>
    <n v="30"/>
    <x v="41"/>
    <s v="No"/>
    <s v="Earned"/>
  </r>
  <r>
    <x v="2"/>
    <s v="Elaine"/>
    <n v="50"/>
    <x v="42"/>
    <s v="Yes"/>
    <s v="Gifted"/>
  </r>
  <r>
    <x v="15"/>
    <s v="Elaine"/>
    <n v="50"/>
    <x v="42"/>
    <s v="No"/>
    <s v="Gifted"/>
  </r>
  <r>
    <x v="16"/>
    <s v="Elaine"/>
    <n v="700"/>
    <x v="43"/>
    <s v="Yes"/>
    <s v="Gifted"/>
  </r>
  <r>
    <x v="7"/>
    <s v="Elaine"/>
    <n v="50"/>
    <x v="44"/>
    <s v="No"/>
    <s v="Earned"/>
  </r>
  <r>
    <x v="0"/>
    <s v="Elaine"/>
    <n v="30"/>
    <x v="44"/>
    <s v="No"/>
    <s v="Earned"/>
  </r>
  <r>
    <x v="3"/>
    <s v="Elaine"/>
    <n v="30"/>
    <x v="44"/>
    <s v="No"/>
    <s v="Earned"/>
  </r>
  <r>
    <x v="4"/>
    <s v="Sam"/>
    <n v="859.86"/>
    <x v="44"/>
    <s v="Yes"/>
    <s v="Earned"/>
  </r>
  <r>
    <x v="4"/>
    <s v="Sam"/>
    <n v="977"/>
    <x v="45"/>
    <s v="Yes"/>
    <s v="Earned"/>
  </r>
  <r>
    <x v="17"/>
    <s v="Sam"/>
    <n v="1456.34"/>
    <x v="46"/>
    <s v="Yes"/>
    <s v="Earned"/>
  </r>
  <r>
    <x v="9"/>
    <s v="Elaine"/>
    <n v="1075"/>
    <x v="47"/>
    <s v="Yes"/>
    <s v="Earned"/>
  </r>
  <r>
    <x v="17"/>
    <s v="Sam"/>
    <n v="1539.57"/>
    <x v="48"/>
    <s v="Yes"/>
    <s v="Earned"/>
  </r>
  <r>
    <x v="17"/>
    <s v="Sam"/>
    <n v="1530.46"/>
    <x v="49"/>
    <s v="Yes"/>
    <s v="Earned"/>
  </r>
  <r>
    <x v="17"/>
    <s v="Sam"/>
    <n v="1766.43"/>
    <x v="50"/>
    <s v="Yes"/>
    <s v="Earned"/>
  </r>
  <r>
    <x v="9"/>
    <s v="Elaine"/>
    <n v="860"/>
    <x v="51"/>
    <s v="Yes"/>
    <s v="Earned"/>
  </r>
  <r>
    <x v="18"/>
    <s v="Sam"/>
    <n v="150"/>
    <x v="52"/>
    <s v="No"/>
    <s v="Gifted"/>
  </r>
  <r>
    <x v="17"/>
    <s v="Sam"/>
    <n v="1919"/>
    <x v="53"/>
    <s v="Yes"/>
    <s v="Earned"/>
  </r>
  <r>
    <x v="17"/>
    <s v="Sam"/>
    <n v="1753.29"/>
    <x v="54"/>
    <s v="Yes"/>
    <s v="Earned"/>
  </r>
  <r>
    <x v="9"/>
    <s v="Elaine"/>
    <n v="-48"/>
    <x v="55"/>
    <s v="No"/>
    <s v="Earned"/>
  </r>
  <r>
    <x v="17"/>
    <s v="Sam"/>
    <n v="1481.26"/>
    <x v="56"/>
    <s v="Yes"/>
    <s v="Earned"/>
  </r>
  <r>
    <x v="9"/>
    <s v="Elaine"/>
    <n v="860"/>
    <x v="57"/>
    <s v="Yes"/>
    <s v="Earned"/>
  </r>
  <r>
    <x v="19"/>
    <s v="Elaine"/>
    <n v="194.6"/>
    <x v="57"/>
    <s v="Yes"/>
    <s v="Earned"/>
  </r>
  <r>
    <x v="17"/>
    <s v="Sam"/>
    <n v="1360.7"/>
    <x v="58"/>
    <s v="Yes"/>
    <s v="Earned"/>
  </r>
  <r>
    <x v="19"/>
    <s v="Elaine"/>
    <n v="407.02"/>
    <x v="59"/>
    <s v="Yes"/>
    <s v="Earned"/>
  </r>
  <r>
    <x v="17"/>
    <s v="Sam"/>
    <n v="1617.52"/>
    <x v="60"/>
    <s v="Yes"/>
    <s v="Earned"/>
  </r>
  <r>
    <x v="9"/>
    <s v="Elaine"/>
    <n v="860"/>
    <x v="61"/>
    <s v="Yes"/>
    <s v="Earned"/>
  </r>
  <r>
    <x v="19"/>
    <s v="Elaine"/>
    <n v="381"/>
    <x v="62"/>
    <s v="Yes"/>
    <s v="Earned"/>
  </r>
  <r>
    <x v="17"/>
    <s v="Sam"/>
    <n v="1576.36"/>
    <x v="63"/>
    <s v="Yes"/>
    <s v="Earned"/>
  </r>
  <r>
    <x v="19"/>
    <s v="Elaine"/>
    <n v="341.33"/>
    <x v="64"/>
    <s v="Yes"/>
    <s v="Earned"/>
  </r>
  <r>
    <x v="17"/>
    <s v="Sam"/>
    <n v="1742.75"/>
    <x v="65"/>
    <s v="Yes"/>
    <s v="Earned"/>
  </r>
  <r>
    <x v="19"/>
    <s v="Elaine"/>
    <n v="246.68"/>
    <x v="66"/>
    <s v="Yes"/>
    <s v="Earned"/>
  </r>
  <r>
    <x v="9"/>
    <s v="Elaine"/>
    <n v="1075"/>
    <x v="67"/>
    <s v="Yes"/>
    <s v="Earned"/>
  </r>
  <r>
    <x v="17"/>
    <s v="Sam"/>
    <n v="500"/>
    <x v="68"/>
    <s v="Yes"/>
    <s v="Earned"/>
  </r>
  <r>
    <x v="17"/>
    <s v="Sam"/>
    <n v="1696.83"/>
    <x v="69"/>
    <s v="Yes"/>
    <s v="Earned"/>
  </r>
  <r>
    <x v="19"/>
    <s v="Elaine"/>
    <n v="371.66"/>
    <x v="70"/>
    <s v="Yes"/>
    <s v="Earned"/>
  </r>
  <r>
    <x v="9"/>
    <s v="Elaine"/>
    <n v="645"/>
    <x v="71"/>
    <s v="Yes"/>
    <s v="Earned"/>
  </r>
  <r>
    <x v="17"/>
    <s v="Sam"/>
    <n v="1370.22"/>
    <x v="72"/>
    <s v="Yes"/>
    <s v="Earned"/>
  </r>
  <r>
    <x v="19"/>
    <s v="Elaine"/>
    <n v="248.49"/>
    <x v="72"/>
    <s v="Yes"/>
    <s v="Earned"/>
  </r>
  <r>
    <x v="20"/>
    <s v="Elaine"/>
    <n v="100"/>
    <x v="73"/>
    <s v="No"/>
    <s v="Gifted"/>
  </r>
  <r>
    <x v="21"/>
    <s v="Sam"/>
    <n v="20000"/>
    <x v="74"/>
    <s v="Yes"/>
    <m/>
  </r>
  <r>
    <x v="17"/>
    <s v="Sam"/>
    <n v="714.37"/>
    <x v="75"/>
    <s v="Yes"/>
    <s v="Earned"/>
  </r>
  <r>
    <x v="17"/>
    <s v="Sam"/>
    <n v="1483.98"/>
    <x v="75"/>
    <s v="Yes"/>
    <s v="Earned"/>
  </r>
  <r>
    <x v="22"/>
    <s v="Elaine"/>
    <n v="620"/>
    <x v="76"/>
    <s v="No"/>
    <s v="Gifted"/>
  </r>
  <r>
    <x v="9"/>
    <s v="Elaine"/>
    <n v="1075"/>
    <x v="77"/>
    <s v="Yes"/>
    <s v="Earned"/>
  </r>
  <r>
    <x v="19"/>
    <s v="Elaine"/>
    <n v="61.26"/>
    <x v="78"/>
    <s v="Yes"/>
    <s v="Earned"/>
  </r>
  <r>
    <x v="17"/>
    <s v="Sam"/>
    <n v="1148.82"/>
    <x v="79"/>
    <s v="Yes"/>
    <s v="Earned"/>
  </r>
  <r>
    <x v="20"/>
    <s v="Elaine"/>
    <n v="55"/>
    <x v="80"/>
    <s v="No"/>
    <s v="Earned"/>
  </r>
  <r>
    <x v="23"/>
    <s v="Sam"/>
    <n v="1292.1300000000001"/>
    <x v="81"/>
    <s v="Yes"/>
    <s v="Earned"/>
  </r>
  <r>
    <x v="23"/>
    <s v="Sam"/>
    <n v="2493.25"/>
    <x v="82"/>
    <s v="Yes"/>
    <s v="Earned"/>
  </r>
  <r>
    <x v="9"/>
    <s v="Elaine"/>
    <n v="860"/>
    <x v="83"/>
    <s v="Yes"/>
    <s v="Earned"/>
  </r>
  <r>
    <x v="23"/>
    <s v="Sam"/>
    <n v="1519"/>
    <x v="84"/>
    <s v="Yes"/>
    <s v="Earned"/>
  </r>
  <r>
    <x v="23"/>
    <s v="Sam"/>
    <n v="1519"/>
    <x v="85"/>
    <s v="Yes"/>
    <s v="Earned"/>
  </r>
  <r>
    <x v="8"/>
    <s v="Sam"/>
    <n v="1646"/>
    <x v="86"/>
    <s v="Yes"/>
    <s v="Earned"/>
  </r>
  <r>
    <x v="24"/>
    <s v="Sam"/>
    <n v="11"/>
    <x v="87"/>
    <s v="Yes"/>
    <s v="Earned"/>
  </r>
  <r>
    <x v="9"/>
    <s v="Elaine"/>
    <n v="860"/>
    <x v="87"/>
    <s v="Yes"/>
    <s v="Earned"/>
  </r>
  <r>
    <x v="23"/>
    <s v="Sam"/>
    <n v="1519"/>
    <x v="88"/>
    <s v="Yes"/>
    <s v="Earned"/>
  </r>
  <r>
    <x v="25"/>
    <s v="Sam"/>
    <n v="46"/>
    <x v="88"/>
    <s v="Yes"/>
    <s v="Earned"/>
  </r>
  <r>
    <x v="9"/>
    <s v="Elaine"/>
    <n v="645"/>
    <x v="89"/>
    <s v="Yes"/>
    <s v="Earned"/>
  </r>
  <r>
    <x v="23"/>
    <s v="Sam"/>
    <n v="1519"/>
    <x v="90"/>
    <s v="Yes"/>
    <s v="Earned"/>
  </r>
  <r>
    <x v="8"/>
    <s v="Sam"/>
    <n v="2400"/>
    <x v="91"/>
    <s v="Yes"/>
    <s v="Gifted"/>
  </r>
  <r>
    <x v="23"/>
    <s v="Sam"/>
    <n v="1519.01"/>
    <x v="91"/>
    <s v="Yes"/>
    <s v="Earned"/>
  </r>
  <r>
    <x v="26"/>
    <s v="Sam"/>
    <n v="25"/>
    <x v="92"/>
    <s v="Yes"/>
    <s v="Gifted"/>
  </r>
  <r>
    <x v="23"/>
    <s v="Sam"/>
    <n v="1518.99"/>
    <x v="93"/>
    <s v="Yes"/>
    <s v="Earned"/>
  </r>
  <r>
    <x v="9"/>
    <s v="Elaine"/>
    <n v="322.5"/>
    <x v="94"/>
    <s v="Yes"/>
    <s v="Earned"/>
  </r>
  <r>
    <x v="23"/>
    <s v="Sam"/>
    <n v="1519"/>
    <x v="95"/>
    <s v="Yes"/>
    <s v="Earned"/>
  </r>
  <r>
    <x v="23"/>
    <s v="Sam"/>
    <n v="1519.01"/>
    <x v="96"/>
    <s v="Yes"/>
    <s v="Earned"/>
  </r>
  <r>
    <x v="7"/>
    <s v="Elaine"/>
    <n v="360"/>
    <x v="97"/>
    <s v="No"/>
    <s v="Earned"/>
  </r>
  <r>
    <x v="27"/>
    <s v="Elaine"/>
    <n v="60"/>
    <x v="98"/>
    <s v="No"/>
    <s v="Earned"/>
  </r>
  <r>
    <x v="23"/>
    <s v="Sam"/>
    <n v="1519"/>
    <x v="99"/>
    <s v="Yes"/>
    <s v="Earned"/>
  </r>
  <r>
    <x v="28"/>
    <s v="Elaine"/>
    <n v="200"/>
    <x v="99"/>
    <s v="Yes"/>
    <s v="Earned"/>
  </r>
  <r>
    <x v="9"/>
    <s v="Elaine"/>
    <n v="1004"/>
    <x v="99"/>
    <s v="Yes"/>
    <s v="Earned"/>
  </r>
  <r>
    <x v="29"/>
    <s v="Elaine"/>
    <n v="70"/>
    <x v="100"/>
    <s v="Yes"/>
    <s v="Earned"/>
  </r>
  <r>
    <x v="23"/>
    <s v="Sam"/>
    <n v="1519.01"/>
    <x v="101"/>
    <s v="Yes"/>
    <s v="Earned"/>
  </r>
  <r>
    <x v="30"/>
    <s v="Elaine"/>
    <n v="83.03"/>
    <x v="102"/>
    <s v="Yes"/>
    <s v="Earned"/>
  </r>
  <r>
    <x v="30"/>
    <s v="Elaine"/>
    <n v="65.55"/>
    <x v="103"/>
    <s v="Yes"/>
    <s v="Earned"/>
  </r>
  <r>
    <x v="9"/>
    <s v="Elaine"/>
    <n v="1004"/>
    <x v="104"/>
    <s v="Yes"/>
    <s v="Earned"/>
  </r>
  <r>
    <x v="23"/>
    <s v="Sam"/>
    <n v="1518.99"/>
    <x v="105"/>
    <s v="Yes"/>
    <s v="Earned"/>
  </r>
  <r>
    <x v="30"/>
    <s v="Elaine"/>
    <n v="69.92"/>
    <x v="106"/>
    <s v="Yes"/>
    <s v="Earned"/>
  </r>
  <r>
    <x v="30"/>
    <s v="Elaine"/>
    <n v="78.66"/>
    <x v="107"/>
    <s v="Yes"/>
    <s v="Earned"/>
  </r>
  <r>
    <x v="20"/>
    <s v="Sam"/>
    <n v="50"/>
    <x v="108"/>
    <s v="Yes"/>
    <s v="Gifted"/>
  </r>
  <r>
    <x v="23"/>
    <s v="Sam"/>
    <n v="1519"/>
    <x v="109"/>
    <s v="Yes"/>
    <s v="Earned"/>
  </r>
  <r>
    <x v="30"/>
    <s v="Elaine"/>
    <n v="124.54"/>
    <x v="110"/>
    <s v="Yes"/>
    <s v="Earned"/>
  </r>
  <r>
    <x v="23"/>
    <s v="Sam"/>
    <n v="1519"/>
    <x v="111"/>
    <s v="Yes"/>
    <s v="Earned"/>
  </r>
  <r>
    <x v="30"/>
    <s v="Elaine"/>
    <n v="111.54"/>
    <x v="111"/>
    <s v="Yes"/>
    <s v="Earned"/>
  </r>
  <r>
    <x v="30"/>
    <s v="Elaine"/>
    <n v="107.07"/>
    <x v="112"/>
    <s v="Yes"/>
    <s v="Earned"/>
  </r>
  <r>
    <x v="9"/>
    <s v="Elaine"/>
    <n v="1040"/>
    <x v="113"/>
    <s v="Yes"/>
    <s v="Earned"/>
  </r>
  <r>
    <x v="30"/>
    <s v="Elaine"/>
    <n v="104.88"/>
    <x v="114"/>
    <s v="Yes"/>
    <s v="Earned"/>
  </r>
  <r>
    <x v="23"/>
    <s v="Sam"/>
    <n v="1519"/>
    <x v="115"/>
    <s v="Yes"/>
    <s v="Earned"/>
  </r>
  <r>
    <x v="30"/>
    <s v="Elaine"/>
    <n v="153.83000000000001"/>
    <x v="116"/>
    <s v="Yes"/>
    <s v="Earned"/>
  </r>
  <r>
    <x v="9"/>
    <s v="Elaine"/>
    <n v="1040"/>
    <x v="117"/>
    <s v="Yes"/>
    <s v="Earned"/>
  </r>
  <r>
    <x v="30"/>
    <s v="Elaine"/>
    <n v="192.28"/>
    <x v="118"/>
    <s v="Yes"/>
    <s v="Earned"/>
  </r>
  <r>
    <x v="23"/>
    <s v="Sam"/>
    <n v="1519.01"/>
    <x v="119"/>
    <s v="Yes"/>
    <s v="Earned"/>
  </r>
  <r>
    <x v="30"/>
    <s v="Elaine"/>
    <n v="163.44"/>
    <x v="120"/>
    <s v="Yes"/>
    <s v="Earned"/>
  </r>
  <r>
    <x v="30"/>
    <s v="Elaine"/>
    <n v="197.09"/>
    <x v="121"/>
    <s v="Yes"/>
    <s v="Earned"/>
  </r>
  <r>
    <x v="9"/>
    <s v="Elaine"/>
    <n v="1000"/>
    <x v="121"/>
    <s v="Yes"/>
    <s v="Gifted"/>
  </r>
  <r>
    <x v="23"/>
    <s v="Sam"/>
    <n v="1518.99"/>
    <x v="122"/>
    <s v="Yes"/>
    <s v="Earned"/>
  </r>
  <r>
    <x v="30"/>
    <s v="Elaine"/>
    <n v="163.41999999999999"/>
    <x v="123"/>
    <s v="Yes"/>
    <s v="Earned"/>
  </r>
  <r>
    <x v="30"/>
    <s v="Elaine"/>
    <n v="161.04"/>
    <x v="124"/>
    <s v="Yes"/>
    <s v="Earned"/>
  </r>
  <r>
    <x v="23"/>
    <s v="Sam"/>
    <n v="1519"/>
    <x v="125"/>
    <s v="Yes"/>
    <s v="Earned"/>
  </r>
  <r>
    <x v="16"/>
    <s v="Elaine"/>
    <n v="300"/>
    <x v="126"/>
    <s v="Yes"/>
    <s v="Gifted"/>
  </r>
  <r>
    <x v="31"/>
    <s v="Sam"/>
    <n v="10"/>
    <x v="127"/>
    <s v="Yes"/>
    <s v="Gifted"/>
  </r>
  <r>
    <x v="32"/>
    <s v="Elaine"/>
    <n v="84.12"/>
    <x v="128"/>
    <s v="Yes"/>
    <s v="Earned"/>
  </r>
  <r>
    <x v="31"/>
    <s v="Sam"/>
    <n v="15"/>
    <x v="129"/>
    <s v="Yes"/>
    <s v="Gifted"/>
  </r>
  <r>
    <x v="33"/>
    <s v="Elaine"/>
    <n v="50"/>
    <x v="130"/>
    <s v="Yes"/>
    <s v="Gifted"/>
  </r>
  <r>
    <x v="34"/>
    <s v="Elaine"/>
    <n v="50"/>
    <x v="130"/>
    <s v="Yes"/>
    <s v="Gifted"/>
  </r>
  <r>
    <x v="3"/>
    <s v="Elaine"/>
    <n v="80"/>
    <x v="130"/>
    <s v="Yes"/>
    <s v="Gifted"/>
  </r>
  <r>
    <x v="16"/>
    <s v="Elaine"/>
    <n v="200"/>
    <x v="130"/>
    <s v="Yes"/>
    <s v="Gifted"/>
  </r>
  <r>
    <x v="7"/>
    <s v="Elaine"/>
    <n v="100"/>
    <x v="130"/>
    <s v="Yes"/>
    <s v="Gifted"/>
  </r>
  <r>
    <x v="9"/>
    <s v="Elaine"/>
    <n v="1375"/>
    <x v="129"/>
    <s v="Yes"/>
    <s v="Earned"/>
  </r>
  <r>
    <x v="31"/>
    <s v="Sam"/>
    <n v="10"/>
    <x v="131"/>
    <s v="Yes"/>
    <s v="Gifted"/>
  </r>
  <r>
    <x v="32"/>
    <s v="Elaine"/>
    <n v="201.9"/>
    <x v="132"/>
    <s v="Yes"/>
    <s v="Earned"/>
  </r>
  <r>
    <x v="23"/>
    <s v="Sam"/>
    <n v="1511.76"/>
    <x v="133"/>
    <s v="Yes"/>
    <s v="Earned"/>
  </r>
  <r>
    <x v="35"/>
    <s v="Elaine"/>
    <n v="475"/>
    <x v="134"/>
    <s v="Yes"/>
    <s v="Gifted"/>
  </r>
  <r>
    <x v="9"/>
    <s v="Elaine"/>
    <n v="1100"/>
    <x v="135"/>
    <s v="Yes"/>
    <s v="Earned"/>
  </r>
  <r>
    <x v="32"/>
    <s v="Elaine"/>
    <n v="122.59"/>
    <x v="136"/>
    <s v="Yes"/>
    <s v="Earned"/>
  </r>
  <r>
    <x v="31"/>
    <s v="Sam"/>
    <n v="30"/>
    <x v="137"/>
    <s v="Yes"/>
    <s v="Gifted"/>
  </r>
  <r>
    <x v="32"/>
    <s v="Elaine"/>
    <n v="122.59"/>
    <x v="138"/>
    <s v="Yes"/>
    <s v="Earned"/>
  </r>
  <r>
    <x v="31"/>
    <s v="Sam"/>
    <n v="10"/>
    <x v="138"/>
    <s v="Yes"/>
    <s v="Gifted"/>
  </r>
  <r>
    <x v="31"/>
    <s v="Sam"/>
    <n v="15"/>
    <x v="138"/>
    <s v="Yes"/>
    <s v="Gifted"/>
  </r>
  <r>
    <x v="23"/>
    <s v="Sam"/>
    <n v="1511.75"/>
    <x v="139"/>
    <s v="Yes"/>
    <s v="Earned"/>
  </r>
  <r>
    <x v="32"/>
    <s v="Elaine"/>
    <n v="122.58"/>
    <x v="140"/>
    <s v="Yes"/>
    <s v="Earned"/>
  </r>
  <r>
    <x v="31"/>
    <s v="Sam"/>
    <n v="35"/>
    <x v="141"/>
    <s v="Yes"/>
    <s v="Gifted"/>
  </r>
  <r>
    <x v="32"/>
    <s v="Elaine"/>
    <n v="81.709999999999994"/>
    <x v="142"/>
    <s v="Yes"/>
    <s v="Earned"/>
  </r>
  <r>
    <x v="36"/>
    <s v="Sam"/>
    <n v="98.13"/>
    <x v="143"/>
    <s v="Yes"/>
    <s v="Earned"/>
  </r>
  <r>
    <x v="23"/>
    <s v="Sam"/>
    <n v="1511.76"/>
    <x v="144"/>
    <s v="Yes"/>
    <s v="Earned"/>
  </r>
  <r>
    <x v="37"/>
    <s v="Elaine"/>
    <n v="40"/>
    <x v="145"/>
    <s v="No"/>
    <s v="Gifted"/>
  </r>
  <r>
    <x v="23"/>
    <s v="Sam"/>
    <n v="1437.14"/>
    <x v="146"/>
    <s v="Yes"/>
    <s v="Earned"/>
  </r>
  <r>
    <x v="9"/>
    <s v="Elaine"/>
    <n v="825"/>
    <x v="147"/>
    <s v="Yes"/>
    <s v="Earned"/>
  </r>
  <r>
    <x v="38"/>
    <s v="Sam"/>
    <n v="1200"/>
    <x v="148"/>
    <s v="Yes"/>
    <s v="Gifted"/>
  </r>
  <r>
    <x v="23"/>
    <s v="Sam"/>
    <n v="1437.14"/>
    <x v="149"/>
    <s v="Yes"/>
    <s v="Earned"/>
  </r>
  <r>
    <x v="23"/>
    <s v="Sam"/>
    <n v="1438.77"/>
    <x v="150"/>
    <s v="Yes"/>
    <s v="Earned"/>
  </r>
  <r>
    <x v="9"/>
    <s v="Elaine"/>
    <n v="255"/>
    <x v="151"/>
    <s v="No"/>
    <s v="Gifted"/>
  </r>
  <r>
    <x v="36"/>
    <s v="Sam"/>
    <n v="33.869999999999997"/>
    <x v="152"/>
    <s v="Yes"/>
    <s v="Earned"/>
  </r>
  <r>
    <x v="36"/>
    <s v="Sam"/>
    <n v="64.8"/>
    <x v="153"/>
    <s v="Yes"/>
    <s v="Earned"/>
  </r>
  <r>
    <x v="23"/>
    <s v="Sam"/>
    <n v="2442.33"/>
    <x v="154"/>
    <s v="Yes"/>
    <s v="Earned"/>
  </r>
  <r>
    <x v="23"/>
    <s v="Sam"/>
    <n v="1438.78"/>
    <x v="155"/>
    <s v="Yes"/>
    <s v="Earned"/>
  </r>
  <r>
    <x v="8"/>
    <s v="Sam"/>
    <n v="2709"/>
    <x v="156"/>
    <s v="Yes"/>
    <s v="Earned"/>
  </r>
  <r>
    <x v="23"/>
    <s v="Sam"/>
    <n v="1438.77"/>
    <x v="156"/>
    <s v="Yes"/>
    <s v="Earned"/>
  </r>
  <r>
    <x v="39"/>
    <s v="Sam"/>
    <n v="463"/>
    <x v="157"/>
    <s v="Yes"/>
    <s v="Earned"/>
  </r>
  <r>
    <x v="23"/>
    <s v="Sam"/>
    <n v="1438.77"/>
    <x v="158"/>
    <s v="Yes"/>
    <s v="Earned"/>
  </r>
  <r>
    <x v="8"/>
    <s v="Sam"/>
    <n v="4200"/>
    <x v="159"/>
    <s v="Yes"/>
    <s v="Gifte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6">
  <r>
    <s v="Walmart"/>
    <x v="0"/>
    <n v="31.66"/>
    <x v="0"/>
    <x v="0"/>
    <s v="Cash"/>
  </r>
  <r>
    <s v="Walmart"/>
    <x v="1"/>
    <n v="7"/>
    <x v="0"/>
    <x v="1"/>
    <s v="Cash"/>
  </r>
  <r>
    <s v="Progressive"/>
    <x v="0"/>
    <n v="100"/>
    <x v="0"/>
    <x v="2"/>
    <s v="Card"/>
  </r>
  <r>
    <s v="Papa Johns"/>
    <x v="0"/>
    <n v="5"/>
    <x v="1"/>
    <x v="3"/>
    <s v="Cash"/>
  </r>
  <r>
    <s v="McDonalds"/>
    <x v="0"/>
    <n v="3.35"/>
    <x v="2"/>
    <x v="3"/>
    <s v="Cash"/>
  </r>
  <r>
    <s v="Kroger"/>
    <x v="0"/>
    <n v="11.51"/>
    <x v="2"/>
    <x v="0"/>
    <s v="Card"/>
  </r>
  <r>
    <s v="Egyptian Electric"/>
    <x v="0"/>
    <n v="279.44"/>
    <x v="2"/>
    <x v="4"/>
    <s v="Card"/>
  </r>
  <r>
    <s v="Country Financial"/>
    <x v="0"/>
    <n v="26.41"/>
    <x v="2"/>
    <x v="5"/>
    <s v="Card"/>
  </r>
  <r>
    <s v="McDonalds"/>
    <x v="0"/>
    <n v="2.19"/>
    <x v="3"/>
    <x v="3"/>
    <s v="Cash"/>
  </r>
  <r>
    <s v="Amazon"/>
    <x v="2"/>
    <n v="10.29"/>
    <x v="3"/>
    <x v="1"/>
    <s v="Card"/>
  </r>
  <r>
    <s v="Ulta"/>
    <x v="3"/>
    <n v="16.28"/>
    <x v="3"/>
    <x v="1"/>
    <s v="Cash"/>
  </r>
  <r>
    <s v="Cornerstone"/>
    <x v="0"/>
    <n v="120"/>
    <x v="4"/>
    <x v="6"/>
    <s v="Cash"/>
  </r>
  <r>
    <s v="Circle K"/>
    <x v="0"/>
    <n v="1"/>
    <x v="4"/>
    <x v="3"/>
    <s v="Cash"/>
  </r>
  <r>
    <s v="Kroger"/>
    <x v="0"/>
    <n v="20.82"/>
    <x v="4"/>
    <x v="0"/>
    <s v="Cash"/>
  </r>
  <r>
    <s v="Kroger"/>
    <x v="0"/>
    <n v="51.13"/>
    <x v="4"/>
    <x v="0"/>
    <s v="Card"/>
  </r>
  <r>
    <s v="Kroger"/>
    <x v="0"/>
    <n v="17.190000000000001"/>
    <x v="4"/>
    <x v="7"/>
    <s v="Cash"/>
  </r>
  <r>
    <s v="Audible"/>
    <x v="4"/>
    <n v="14.95"/>
    <x v="4"/>
    <x v="1"/>
    <s v="Card"/>
  </r>
  <r>
    <s v="Walmart"/>
    <x v="0"/>
    <n v="46.65"/>
    <x v="5"/>
    <x v="0"/>
    <s v="Cash"/>
  </r>
  <r>
    <s v="Kroger"/>
    <x v="0"/>
    <n v="36.15"/>
    <x v="6"/>
    <x v="0"/>
    <s v="Cash"/>
  </r>
  <r>
    <s v="Integritas"/>
    <x v="0"/>
    <n v="-133.30000000000001"/>
    <x v="7"/>
    <x v="8"/>
    <s v="Check"/>
  </r>
  <r>
    <s v="Integritas"/>
    <x v="0"/>
    <n v="-90.31"/>
    <x v="7"/>
    <x v="7"/>
    <s v="Check"/>
  </r>
  <r>
    <s v="Subway"/>
    <x v="0"/>
    <n v="0"/>
    <x v="8"/>
    <x v="3"/>
    <s v="Card"/>
  </r>
  <r>
    <s v="Kroger"/>
    <x v="0"/>
    <n v="26.23"/>
    <x v="8"/>
    <x v="0"/>
    <s v="Cash"/>
  </r>
  <r>
    <s v="Kroger"/>
    <x v="0"/>
    <n v="19"/>
    <x v="8"/>
    <x v="7"/>
    <s v="Card"/>
  </r>
  <r>
    <s v="Department of Ed"/>
    <x v="0"/>
    <n v="-75.67"/>
    <x v="8"/>
    <x v="9"/>
    <s v="Card"/>
  </r>
  <r>
    <s v="Amazon"/>
    <x v="5"/>
    <n v="6.49"/>
    <x v="8"/>
    <x v="1"/>
    <s v="Card"/>
  </r>
  <r>
    <s v="End Abortion Now"/>
    <x v="6"/>
    <n v="10"/>
    <x v="8"/>
    <x v="1"/>
    <s v="Card"/>
  </r>
  <r>
    <s v="Kroger"/>
    <x v="0"/>
    <n v="56.04"/>
    <x v="9"/>
    <x v="0"/>
    <s v="Cash"/>
  </r>
  <r>
    <s v="Spotify"/>
    <x v="7"/>
    <n v="9.99"/>
    <x v="10"/>
    <x v="1"/>
    <s v="Card"/>
  </r>
  <r>
    <s v="Amazon"/>
    <x v="8"/>
    <n v="5.99"/>
    <x v="10"/>
    <x v="1"/>
    <s v="Card"/>
  </r>
  <r>
    <s v="Aldi"/>
    <x v="0"/>
    <n v="32.130000000000003"/>
    <x v="10"/>
    <x v="0"/>
    <s v="Card"/>
  </r>
  <r>
    <s v="Walmart"/>
    <x v="9"/>
    <n v="147.81"/>
    <x v="10"/>
    <x v="10"/>
    <s v="Card"/>
  </r>
  <r>
    <s v="Panera"/>
    <x v="0"/>
    <n v="1.62"/>
    <x v="11"/>
    <x v="3"/>
    <s v="Cash"/>
  </r>
  <r>
    <s v="Kroger"/>
    <x v="0"/>
    <n v="20.29"/>
    <x v="12"/>
    <x v="7"/>
    <s v="Card"/>
  </r>
  <r>
    <s v="Walmart"/>
    <x v="0"/>
    <n v="36.54"/>
    <x v="12"/>
    <x v="0"/>
    <s v="Cash"/>
  </r>
  <r>
    <s v="Grandma"/>
    <x v="10"/>
    <n v="-40"/>
    <x v="12"/>
    <x v="1"/>
    <s v="Cash"/>
  </r>
  <r>
    <s v="Oreville Water"/>
    <x v="0"/>
    <n v="37.159999999999997"/>
    <x v="12"/>
    <x v="11"/>
    <s v="Check"/>
  </r>
  <r>
    <s v="Verizon"/>
    <x v="0"/>
    <n v="144.11000000000001"/>
    <x v="12"/>
    <x v="8"/>
    <s v="Card"/>
  </r>
  <r>
    <s v="Kroger"/>
    <x v="0"/>
    <n v="7.77"/>
    <x v="13"/>
    <x v="0"/>
    <s v="Cash"/>
  </r>
  <r>
    <s v="Chilis"/>
    <x v="0"/>
    <n v="30"/>
    <x v="14"/>
    <x v="3"/>
    <s v="Cash"/>
  </r>
  <r>
    <s v="Netflix"/>
    <x v="0"/>
    <n v="13.99"/>
    <x v="14"/>
    <x v="1"/>
    <s v="Card"/>
  </r>
  <r>
    <s v="Amazon"/>
    <x v="11"/>
    <n v="21.99"/>
    <x v="14"/>
    <x v="1"/>
    <s v="Card"/>
  </r>
  <r>
    <s v="Circle K"/>
    <x v="0"/>
    <n v="0.97"/>
    <x v="14"/>
    <x v="3"/>
    <s v="Cash"/>
  </r>
  <r>
    <s v="Chegg"/>
    <x v="12"/>
    <n v="28.83"/>
    <x v="15"/>
    <x v="10"/>
    <s v="Card"/>
  </r>
  <r>
    <s v="Kroger"/>
    <x v="0"/>
    <n v="18.34"/>
    <x v="16"/>
    <x v="7"/>
    <s v="Card"/>
  </r>
  <r>
    <s v="Kroger"/>
    <x v="0"/>
    <n v="19.29"/>
    <x v="16"/>
    <x v="0"/>
    <s v="Cash"/>
  </r>
  <r>
    <s v="Kroger"/>
    <x v="0"/>
    <n v="27.57"/>
    <x v="17"/>
    <x v="0"/>
    <s v="Cash"/>
  </r>
  <r>
    <s v="Kroger"/>
    <x v="0"/>
    <n v="22.29"/>
    <x v="17"/>
    <x v="7"/>
    <s v="Card"/>
  </r>
  <r>
    <s v="Farm Fresh"/>
    <x v="0"/>
    <n v="10"/>
    <x v="18"/>
    <x v="0"/>
    <s v="Cash"/>
  </r>
  <r>
    <s v="Kroger"/>
    <x v="0"/>
    <n v="5.04"/>
    <x v="18"/>
    <x v="0"/>
    <s v="Card"/>
  </r>
  <r>
    <s v="McDonalds"/>
    <x v="0"/>
    <n v="3.35"/>
    <x v="19"/>
    <x v="3"/>
    <s v="Cash"/>
  </r>
  <r>
    <s v="Walmart"/>
    <x v="0"/>
    <n v="13.59"/>
    <x v="20"/>
    <x v="0"/>
    <s v="Cash"/>
  </r>
  <r>
    <s v="Walmart"/>
    <x v="0"/>
    <n v="6"/>
    <x v="20"/>
    <x v="1"/>
    <s v="Cash"/>
  </r>
  <r>
    <s v="Cornerstone"/>
    <x v="0"/>
    <n v="170"/>
    <x v="21"/>
    <x v="6"/>
    <s v="Check"/>
  </r>
  <r>
    <s v="Alex Imhoff"/>
    <x v="13"/>
    <n v="30"/>
    <x v="21"/>
    <x v="10"/>
    <s v="Cash"/>
  </r>
  <r>
    <s v="Circle K"/>
    <x v="0"/>
    <n v="0.97"/>
    <x v="21"/>
    <x v="3"/>
    <s v="Cash"/>
  </r>
  <r>
    <s v="Cornerstone"/>
    <x v="0"/>
    <n v="4"/>
    <x v="22"/>
    <x v="6"/>
    <s v="Cash"/>
  </r>
  <r>
    <s v="Kroger Fuel"/>
    <x v="0"/>
    <n v="22.74"/>
    <x v="22"/>
    <x v="7"/>
    <s v="Card"/>
  </r>
  <r>
    <s v="McDonalds"/>
    <x v="0"/>
    <n v="6.56"/>
    <x v="22"/>
    <x v="3"/>
    <s v="Cash"/>
  </r>
  <r>
    <s v="Microsoft"/>
    <x v="14"/>
    <n v="31.86"/>
    <x v="22"/>
    <x v="1"/>
    <s v="Card"/>
  </r>
  <r>
    <s v="Kroger"/>
    <x v="0"/>
    <n v="38.24"/>
    <x v="22"/>
    <x v="0"/>
    <s v="Cash"/>
  </r>
  <r>
    <s v="Kroger"/>
    <x v="0"/>
    <n v="0"/>
    <x v="23"/>
    <x v="0"/>
    <s v="Card"/>
  </r>
  <r>
    <s v="Subway"/>
    <x v="0"/>
    <n v="0"/>
    <x v="23"/>
    <x v="3"/>
    <s v="Card"/>
  </r>
  <r>
    <s v="Amazon"/>
    <x v="15"/>
    <n v="10.78"/>
    <x v="24"/>
    <x v="1"/>
    <s v="Card"/>
  </r>
  <r>
    <s v="Goodwill"/>
    <x v="16"/>
    <n v="6.59"/>
    <x v="25"/>
    <x v="1"/>
    <s v="Cash"/>
  </r>
  <r>
    <s v="Kroger"/>
    <x v="0"/>
    <n v="5.14"/>
    <x v="25"/>
    <x v="0"/>
    <s v="Card"/>
  </r>
  <r>
    <s v="Taco Bell"/>
    <x v="0"/>
    <n v="5.37"/>
    <x v="26"/>
    <x v="3"/>
    <s v="Card"/>
  </r>
  <r>
    <s v="Kroger"/>
    <x v="0"/>
    <n v="20.78"/>
    <x v="26"/>
    <x v="7"/>
    <s v="Card"/>
  </r>
  <r>
    <s v="Walmart"/>
    <x v="0"/>
    <n v="70"/>
    <x v="26"/>
    <x v="1"/>
    <s v="Cash"/>
  </r>
  <r>
    <s v="Circle K"/>
    <x v="0"/>
    <n v="3"/>
    <x v="26"/>
    <x v="3"/>
    <s v="Cash"/>
  </r>
  <r>
    <s v="Kroger"/>
    <x v="0"/>
    <n v="23.34"/>
    <x v="27"/>
    <x v="7"/>
    <s v="Card"/>
  </r>
  <r>
    <s v="Kroger"/>
    <x v="0"/>
    <n v="55.59"/>
    <x v="27"/>
    <x v="0"/>
    <s v="Cash"/>
  </r>
  <r>
    <s v="Walmart"/>
    <x v="0"/>
    <n v="29.05"/>
    <x v="27"/>
    <x v="0"/>
    <s v="Cash"/>
  </r>
  <r>
    <s v="Country Financial"/>
    <x v="0"/>
    <n v="26.41"/>
    <x v="27"/>
    <x v="5"/>
    <s v="Card"/>
  </r>
  <r>
    <s v="Circle K"/>
    <x v="0"/>
    <n v="0.97"/>
    <x v="27"/>
    <x v="3"/>
    <s v="Cash"/>
  </r>
  <r>
    <s v="Kroger"/>
    <x v="0"/>
    <n v="31.54"/>
    <x v="28"/>
    <x v="0"/>
    <s v="Cash"/>
  </r>
  <r>
    <s v="Cornerstone"/>
    <x v="0"/>
    <n v="114"/>
    <x v="29"/>
    <x v="6"/>
    <s v="Check"/>
  </r>
  <r>
    <s v="Kroger"/>
    <x v="0"/>
    <n v="29.88"/>
    <x v="29"/>
    <x v="0"/>
    <s v="Card"/>
  </r>
  <r>
    <s v="Kroger"/>
    <x v="0"/>
    <n v="46.88"/>
    <x v="30"/>
    <x v="0"/>
    <s v="Cash"/>
  </r>
  <r>
    <s v="Kohl's"/>
    <x v="17"/>
    <n v="65.290000000000006"/>
    <x v="30"/>
    <x v="1"/>
    <s v="Cash"/>
  </r>
  <r>
    <s v="Amazon"/>
    <x v="18"/>
    <n v="13.8"/>
    <x v="31"/>
    <x v="1"/>
    <s v="Card"/>
  </r>
  <r>
    <s v="Egyptian Electric"/>
    <x v="0"/>
    <n v="330.04"/>
    <x v="31"/>
    <x v="4"/>
    <s v="Card"/>
  </r>
  <r>
    <s v="IRS"/>
    <x v="19"/>
    <n v="56"/>
    <x v="31"/>
    <x v="10"/>
    <s v="Card"/>
  </r>
  <r>
    <s v="Kroger"/>
    <x v="0"/>
    <n v="13.23"/>
    <x v="32"/>
    <x v="0"/>
    <s v="Card"/>
  </r>
  <r>
    <s v="Martel's"/>
    <x v="0"/>
    <n v="10.97"/>
    <x v="33"/>
    <x v="3"/>
    <s v="Card"/>
  </r>
  <r>
    <s v="Integritas"/>
    <x v="20"/>
    <n v="-133.30000000000001"/>
    <x v="34"/>
    <x v="8"/>
    <s v="Check"/>
  </r>
  <r>
    <s v="Integritas"/>
    <x v="20"/>
    <n v="-870"/>
    <x v="34"/>
    <x v="9"/>
    <s v="Check"/>
  </r>
  <r>
    <s v="Integritas"/>
    <x v="20"/>
    <n v="-123.36"/>
    <x v="34"/>
    <x v="7"/>
    <s v="Check"/>
  </r>
  <r>
    <s v="Great Clips"/>
    <x v="13"/>
    <n v="9.99"/>
    <x v="34"/>
    <x v="1"/>
    <s v="Card"/>
  </r>
  <r>
    <s v="Amazon"/>
    <x v="5"/>
    <n v="6.49"/>
    <x v="34"/>
    <x v="1"/>
    <s v="Card"/>
  </r>
  <r>
    <s v="McDonalds"/>
    <x v="0"/>
    <n v="1.2"/>
    <x v="35"/>
    <x v="3"/>
    <s v="Card"/>
  </r>
  <r>
    <s v="Kroger"/>
    <x v="0"/>
    <n v="22.51"/>
    <x v="35"/>
    <x v="7"/>
    <s v="Card"/>
  </r>
  <r>
    <s v="Aldi"/>
    <x v="0"/>
    <n v="25.89"/>
    <x v="35"/>
    <x v="0"/>
    <s v="Cash"/>
  </r>
  <r>
    <s v="Cornerstone"/>
    <x v="0"/>
    <n v="138"/>
    <x v="36"/>
    <x v="6"/>
    <s v="Cash"/>
  </r>
  <r>
    <s v="Kroger"/>
    <x v="0"/>
    <n v="92.38"/>
    <x v="36"/>
    <x v="0"/>
    <s v="Cash"/>
  </r>
  <r>
    <s v="Amazon"/>
    <x v="21"/>
    <n v="35.76"/>
    <x v="36"/>
    <x v="1"/>
    <s v="Card"/>
  </r>
  <r>
    <s v="Family Video"/>
    <x v="22"/>
    <n v="1.45"/>
    <x v="36"/>
    <x v="1"/>
    <s v="Card"/>
  </r>
  <r>
    <s v="Kroger"/>
    <x v="0"/>
    <n v="0"/>
    <x v="37"/>
    <x v="0"/>
    <s v="Card"/>
  </r>
  <r>
    <s v="End Abortion Now"/>
    <x v="23"/>
    <n v="10"/>
    <x v="37"/>
    <x v="1"/>
    <s v="Card"/>
  </r>
  <r>
    <s v="Walmart"/>
    <x v="24"/>
    <n v="18.989999999999998"/>
    <x v="37"/>
    <x v="1"/>
    <s v="Card"/>
  </r>
  <r>
    <s v="Kroger"/>
    <x v="0"/>
    <n v="20.66"/>
    <x v="38"/>
    <x v="7"/>
    <s v="Card"/>
  </r>
  <r>
    <s v="Spotify"/>
    <x v="25"/>
    <n v="4.99"/>
    <x v="38"/>
    <x v="1"/>
    <s v="Card"/>
  </r>
  <r>
    <s v="Walmart"/>
    <x v="26"/>
    <n v="28.35"/>
    <x v="39"/>
    <x v="1"/>
    <s v="Card"/>
  </r>
  <r>
    <s v="Qin Guan"/>
    <x v="0"/>
    <n v="30.99"/>
    <x v="39"/>
    <x v="3"/>
    <s v="Card"/>
  </r>
  <r>
    <s v="Verizon"/>
    <x v="0"/>
    <n v="144.11000000000001"/>
    <x v="40"/>
    <x v="8"/>
    <s v="Card"/>
  </r>
  <r>
    <s v="Family Video"/>
    <x v="22"/>
    <n v="3"/>
    <x v="40"/>
    <x v="1"/>
    <s v="Card"/>
  </r>
  <r>
    <s v="Savings Account"/>
    <x v="0"/>
    <n v="100"/>
    <x v="40"/>
    <x v="2"/>
    <s v="Card"/>
  </r>
  <r>
    <s v="Kroger"/>
    <x v="0"/>
    <n v="21.25"/>
    <x v="41"/>
    <x v="7"/>
    <s v="Card"/>
  </r>
  <r>
    <s v="Walmart"/>
    <x v="0"/>
    <n v="14.06"/>
    <x v="41"/>
    <x v="0"/>
    <s v="Card"/>
  </r>
  <r>
    <s v="Aldi"/>
    <x v="0"/>
    <n v="31.14"/>
    <x v="41"/>
    <x v="0"/>
    <s v="Card"/>
  </r>
  <r>
    <s v="Cornerstone"/>
    <x v="0"/>
    <n v="422"/>
    <x v="42"/>
    <x v="6"/>
    <s v="Check"/>
  </r>
  <r>
    <s v="Tequilas"/>
    <x v="0"/>
    <n v="20"/>
    <x v="42"/>
    <x v="3"/>
    <s v="Card"/>
  </r>
  <r>
    <s v="Netflix"/>
    <x v="7"/>
    <n v="13.99"/>
    <x v="43"/>
    <x v="1"/>
    <s v="Card"/>
  </r>
  <r>
    <s v="Walmart"/>
    <x v="0"/>
    <n v="25.5"/>
    <x v="43"/>
    <x v="0"/>
    <s v="Card"/>
  </r>
  <r>
    <s v="Walmart"/>
    <x v="27"/>
    <n v="9"/>
    <x v="43"/>
    <x v="1"/>
    <s v="Card"/>
  </r>
  <r>
    <s v="Ebay"/>
    <x v="28"/>
    <n v="10.94"/>
    <x v="43"/>
    <x v="1"/>
    <s v="Card"/>
  </r>
  <r>
    <s v="Kroger"/>
    <x v="0"/>
    <n v="57.53"/>
    <x v="43"/>
    <x v="0"/>
    <s v="Card"/>
  </r>
  <r>
    <s v="Subway"/>
    <x v="0"/>
    <n v="0"/>
    <x v="43"/>
    <x v="3"/>
    <s v="Card"/>
  </r>
  <r>
    <s v="Oreville Water"/>
    <x v="0"/>
    <n v="39.659999999999997"/>
    <x v="44"/>
    <x v="11"/>
    <s v="Check"/>
  </r>
  <r>
    <s v="Kroger"/>
    <x v="0"/>
    <n v="11.69"/>
    <x v="45"/>
    <x v="0"/>
    <s v="Cash"/>
  </r>
  <r>
    <s v="Kroger"/>
    <x v="0"/>
    <n v="20.54"/>
    <x v="46"/>
    <x v="7"/>
    <s v="Card"/>
  </r>
  <r>
    <s v="Martel's"/>
    <x v="0"/>
    <n v="16.37"/>
    <x v="46"/>
    <x v="3"/>
    <s v="Card"/>
  </r>
  <r>
    <s v="Sergios"/>
    <x v="0"/>
    <n v="14.01"/>
    <x v="47"/>
    <x v="3"/>
    <s v="Cash"/>
  </r>
  <r>
    <s v="Kroger"/>
    <x v="0"/>
    <n v="36.450000000000003"/>
    <x v="47"/>
    <x v="0"/>
    <s v="Cash"/>
  </r>
  <r>
    <s v="Cornerstone"/>
    <x v="0"/>
    <n v="24"/>
    <x v="48"/>
    <x v="6"/>
    <s v="Cash"/>
  </r>
  <r>
    <s v="Kroger"/>
    <x v="0"/>
    <n v="10"/>
    <x v="49"/>
    <x v="0"/>
    <s v="Cash"/>
  </r>
  <r>
    <s v="Kroger"/>
    <x v="0"/>
    <n v="21.93"/>
    <x v="49"/>
    <x v="7"/>
    <s v="Card"/>
  </r>
  <r>
    <s v="Little Ceasars"/>
    <x v="0"/>
    <n v="4.41"/>
    <x v="50"/>
    <x v="3"/>
    <s v="Card"/>
  </r>
  <r>
    <s v="5K Website"/>
    <x v="29"/>
    <n v="22.6"/>
    <x v="51"/>
    <x v="1"/>
    <s v="Card"/>
  </r>
  <r>
    <s v="Textbook"/>
    <x v="30"/>
    <n v="-13"/>
    <x v="51"/>
    <x v="1"/>
    <s v="Cash"/>
  </r>
  <r>
    <s v="Kroger"/>
    <x v="0"/>
    <n v="20.82"/>
    <x v="51"/>
    <x v="7"/>
    <s v="Card"/>
  </r>
  <r>
    <s v="Schnucks"/>
    <x v="0"/>
    <n v="12.1"/>
    <x v="51"/>
    <x v="0"/>
    <s v="Card"/>
  </r>
  <r>
    <s v="Walmart"/>
    <x v="0"/>
    <n v="16.32"/>
    <x v="52"/>
    <x v="0"/>
    <s v="Cash"/>
  </r>
  <r>
    <s v="Country Financial"/>
    <x v="0"/>
    <n v="26.41"/>
    <x v="52"/>
    <x v="5"/>
    <s v="Card"/>
  </r>
  <r>
    <s v="TLI Trip"/>
    <x v="31"/>
    <n v="50"/>
    <x v="52"/>
    <x v="10"/>
    <s v="Card"/>
  </r>
  <r>
    <s v="Cornerstone"/>
    <x v="0"/>
    <n v="215"/>
    <x v="52"/>
    <x v="6"/>
    <s v="Cash"/>
  </r>
  <r>
    <s v="MOHELA"/>
    <x v="0"/>
    <n v="0"/>
    <x v="52"/>
    <x v="9"/>
    <s v="Card"/>
  </r>
  <r>
    <s v="Kroger"/>
    <x v="0"/>
    <n v="36.270000000000003"/>
    <x v="53"/>
    <x v="0"/>
    <s v="Cash"/>
  </r>
  <r>
    <s v="Ben"/>
    <x v="32"/>
    <n v="20"/>
    <x v="54"/>
    <x v="1"/>
    <s v="Cash"/>
  </r>
  <r>
    <s v="AMC"/>
    <x v="33"/>
    <n v="23.98"/>
    <x v="54"/>
    <x v="1"/>
    <s v="Card"/>
  </r>
  <r>
    <s v="Kroger"/>
    <x v="0"/>
    <n v="20"/>
    <x v="55"/>
    <x v="0"/>
    <s v="Cash"/>
  </r>
  <r>
    <s v="Amazon"/>
    <x v="34"/>
    <n v="300.29000000000002"/>
    <x v="55"/>
    <x v="10"/>
    <s v="Card"/>
  </r>
  <r>
    <s v="Egyptian Electric"/>
    <x v="0"/>
    <n v="247.71"/>
    <x v="55"/>
    <x v="4"/>
    <s v="Card"/>
  </r>
  <r>
    <s v="Sarah W"/>
    <x v="0"/>
    <n v="1"/>
    <x v="56"/>
    <x v="3"/>
    <s v="Card"/>
  </r>
  <r>
    <s v="Five Below"/>
    <x v="35"/>
    <n v="5.49"/>
    <x v="56"/>
    <x v="1"/>
    <s v="Cash"/>
  </r>
  <r>
    <s v="Kroger"/>
    <x v="0"/>
    <n v="4.1399999999999997"/>
    <x v="56"/>
    <x v="0"/>
    <s v="Cash"/>
  </r>
  <r>
    <s v="Kroger"/>
    <x v="0"/>
    <n v="24.76"/>
    <x v="57"/>
    <x v="7"/>
    <s v="Card"/>
  </r>
  <r>
    <s v="Kroger"/>
    <x v="0"/>
    <n v="20"/>
    <x v="57"/>
    <x v="7"/>
    <s v="Card"/>
  </r>
  <r>
    <s v="Kroger"/>
    <x v="0"/>
    <n v="32.07"/>
    <x v="58"/>
    <x v="0"/>
    <s v="Cash"/>
  </r>
  <r>
    <s v="Walmart"/>
    <x v="0"/>
    <n v="14.83"/>
    <x v="58"/>
    <x v="0"/>
    <s v="Cash"/>
  </r>
  <r>
    <s v="Aldi"/>
    <x v="0"/>
    <n v="49.8"/>
    <x v="59"/>
    <x v="0"/>
    <s v="Cash"/>
  </r>
  <r>
    <s v="Integritas"/>
    <x v="0"/>
    <n v="-133.30000000000001"/>
    <x v="59"/>
    <x v="8"/>
    <s v="Check"/>
  </r>
  <r>
    <s v="Integritas"/>
    <x v="0"/>
    <n v="-21.23"/>
    <x v="59"/>
    <x v="7"/>
    <s v="Check"/>
  </r>
  <r>
    <s v="Walmart"/>
    <x v="0"/>
    <n v="80.33"/>
    <x v="59"/>
    <x v="0"/>
    <s v="Cash"/>
  </r>
  <r>
    <s v="Walmart"/>
    <x v="0"/>
    <n v="9"/>
    <x v="59"/>
    <x v="1"/>
    <s v="Cash"/>
  </r>
  <r>
    <s v="Walmart"/>
    <x v="0"/>
    <n v="13.89"/>
    <x v="59"/>
    <x v="0"/>
    <s v="Cash"/>
  </r>
  <r>
    <s v="End Abortion Now"/>
    <x v="36"/>
    <n v="10"/>
    <x v="59"/>
    <x v="1"/>
    <s v="Card"/>
  </r>
  <r>
    <s v="Amazon"/>
    <x v="37"/>
    <n v="6.49"/>
    <x v="60"/>
    <x v="1"/>
    <s v="Card"/>
  </r>
  <r>
    <s v="Kroger"/>
    <x v="0"/>
    <n v="11.07"/>
    <x v="60"/>
    <x v="7"/>
    <s v="Card"/>
  </r>
  <r>
    <s v="Cornerstone"/>
    <x v="0"/>
    <n v="20"/>
    <x v="60"/>
    <x v="6"/>
    <s v="Cash"/>
  </r>
  <r>
    <s v="AMC"/>
    <x v="0"/>
    <n v="1.47"/>
    <x v="60"/>
    <x v="3"/>
    <s v="Card"/>
  </r>
  <r>
    <s v="AppleBees"/>
    <x v="0"/>
    <n v="26"/>
    <x v="60"/>
    <x v="3"/>
    <s v="Cash"/>
  </r>
  <r>
    <s v="Circle K"/>
    <x v="0"/>
    <n v="2"/>
    <x v="60"/>
    <x v="3"/>
    <s v="Cash"/>
  </r>
  <r>
    <s v="Walmart"/>
    <x v="38"/>
    <n v="2.7"/>
    <x v="61"/>
    <x v="1"/>
    <s v="Card"/>
  </r>
  <r>
    <s v="Amazon"/>
    <x v="39"/>
    <n v="14.98"/>
    <x v="61"/>
    <x v="1"/>
    <s v="Card"/>
  </r>
  <r>
    <s v="Spotify"/>
    <x v="25"/>
    <n v="4.99"/>
    <x v="62"/>
    <x v="1"/>
    <s v="Card"/>
  </r>
  <r>
    <s v="Verizon"/>
    <x v="0"/>
    <n v="143.84"/>
    <x v="63"/>
    <x v="8"/>
    <s v="Card"/>
  </r>
  <r>
    <s v="Sarah W"/>
    <x v="0"/>
    <n v="0.5"/>
    <x v="63"/>
    <x v="3"/>
    <s v="Card"/>
  </r>
  <r>
    <s v="Walmart"/>
    <x v="0"/>
    <n v="14.96"/>
    <x v="63"/>
    <x v="0"/>
    <s v="Cash"/>
  </r>
  <r>
    <s v="Walmart"/>
    <x v="40"/>
    <n v="25.21"/>
    <x v="63"/>
    <x v="10"/>
    <s v="Cash"/>
  </r>
  <r>
    <s v="Kroger"/>
    <x v="0"/>
    <n v="25.95"/>
    <x v="64"/>
    <x v="7"/>
    <s v="Card"/>
  </r>
  <r>
    <s v="Martel's"/>
    <x v="0"/>
    <n v="10.08"/>
    <x v="64"/>
    <x v="3"/>
    <s v="Card"/>
  </r>
  <r>
    <s v="McDonalds"/>
    <x v="0"/>
    <n v="1.0900000000000001"/>
    <x v="65"/>
    <x v="3"/>
    <s v="Card"/>
  </r>
  <r>
    <s v="Red Hawk"/>
    <x v="41"/>
    <n v="14"/>
    <x v="65"/>
    <x v="1"/>
    <s v="Card"/>
  </r>
  <r>
    <s v="Red Hawk"/>
    <x v="0"/>
    <n v="13.83"/>
    <x v="65"/>
    <x v="3"/>
    <s v="Card"/>
  </r>
  <r>
    <s v="Amazon"/>
    <x v="42"/>
    <n v="32.159999999999997"/>
    <x v="65"/>
    <x v="1"/>
    <s v="Card"/>
  </r>
  <r>
    <s v="Savings Account"/>
    <x v="0"/>
    <n v="100"/>
    <x v="65"/>
    <x v="2"/>
    <s v="Card"/>
  </r>
  <r>
    <s v="Kroger"/>
    <x v="0"/>
    <n v="26.73"/>
    <x v="65"/>
    <x v="7"/>
    <s v="Card"/>
  </r>
  <r>
    <s v="Kroger"/>
    <x v="0"/>
    <n v="11.56"/>
    <x v="65"/>
    <x v="0"/>
    <s v="Cash"/>
  </r>
  <r>
    <s v="Kroger"/>
    <x v="0"/>
    <n v="3.65"/>
    <x v="66"/>
    <x v="0"/>
    <s v="Card"/>
  </r>
  <r>
    <s v="Roll N Up"/>
    <x v="0"/>
    <n v="8.7100000000000009"/>
    <x v="66"/>
    <x v="0"/>
    <s v="Cash"/>
  </r>
  <r>
    <s v="Kroger"/>
    <x v="43"/>
    <n v="12.99"/>
    <x v="67"/>
    <x v="10"/>
    <s v="Cash"/>
  </r>
  <r>
    <s v="Dairy Queen"/>
    <x v="0"/>
    <n v="4.1399999999999997"/>
    <x v="67"/>
    <x v="3"/>
    <s v="Cash"/>
  </r>
  <r>
    <s v="Netflix"/>
    <x v="0"/>
    <n v="13.99"/>
    <x v="67"/>
    <x v="1"/>
    <s v="Card"/>
  </r>
  <r>
    <s v="Kroger"/>
    <x v="0"/>
    <n v="40.08"/>
    <x v="68"/>
    <x v="0"/>
    <s v="Card"/>
  </r>
  <r>
    <s v="Amazon"/>
    <x v="44"/>
    <n v="17.739999999999998"/>
    <x v="68"/>
    <x v="1"/>
    <s v="Card"/>
  </r>
  <r>
    <s v="Bill's Auto"/>
    <x v="0"/>
    <n v="20"/>
    <x v="68"/>
    <x v="7"/>
    <s v="Cash"/>
  </r>
  <r>
    <s v="Daily Burn"/>
    <x v="7"/>
    <n v="19.95"/>
    <x v="68"/>
    <x v="1"/>
    <s v="Card"/>
  </r>
  <r>
    <s v="Oreville Water"/>
    <x v="0"/>
    <n v="33.61"/>
    <x v="68"/>
    <x v="11"/>
    <s v="Check"/>
  </r>
  <r>
    <s v="Walmart"/>
    <x v="0"/>
    <n v="22.22"/>
    <x v="69"/>
    <x v="0"/>
    <s v="Cash"/>
  </r>
  <r>
    <s v="Walmart"/>
    <x v="45"/>
    <n v="20.72"/>
    <x v="69"/>
    <x v="10"/>
    <s v="Card"/>
  </r>
  <r>
    <s v="Kroger"/>
    <x v="0"/>
    <n v="18.75"/>
    <x v="70"/>
    <x v="7"/>
    <s v="Card"/>
  </r>
  <r>
    <s v="Gas Station"/>
    <x v="0"/>
    <n v="7.09"/>
    <x v="71"/>
    <x v="12"/>
    <s v="Card"/>
  </r>
  <r>
    <s v="Gas Station"/>
    <x v="0"/>
    <n v="24"/>
    <x v="71"/>
    <x v="7"/>
    <s v="Card"/>
  </r>
  <r>
    <s v="Frothy Monkey"/>
    <x v="0"/>
    <n v="20.76"/>
    <x v="71"/>
    <x v="12"/>
    <s v="Card"/>
  </r>
  <r>
    <s v="Ice Cream Show"/>
    <x v="0"/>
    <n v="15"/>
    <x v="71"/>
    <x v="12"/>
    <s v="Cash"/>
  </r>
  <r>
    <s v="Taco Bell"/>
    <x v="0"/>
    <n v="10.36"/>
    <x v="72"/>
    <x v="12"/>
    <s v="Cash"/>
  </r>
  <r>
    <s v="Caleb's Church"/>
    <x v="0"/>
    <n v="10"/>
    <x v="72"/>
    <x v="12"/>
    <s v="Cash"/>
  </r>
  <r>
    <s v="Gas Station"/>
    <x v="0"/>
    <n v="4.24"/>
    <x v="72"/>
    <x v="12"/>
    <s v="Cash"/>
  </r>
  <r>
    <s v="Ulta"/>
    <x v="46"/>
    <n v="30.87"/>
    <x v="72"/>
    <x v="12"/>
    <s v="Card"/>
  </r>
  <r>
    <s v="Huck's"/>
    <x v="0"/>
    <n v="20"/>
    <x v="72"/>
    <x v="7"/>
    <s v="Card"/>
  </r>
  <r>
    <s v="Burger King"/>
    <x v="0"/>
    <n v="11.7"/>
    <x v="72"/>
    <x v="12"/>
    <s v="Cash"/>
  </r>
  <r>
    <s v="Quality Inn"/>
    <x v="0"/>
    <n v="117.24"/>
    <x v="72"/>
    <x v="12"/>
    <s v="Card"/>
  </r>
  <r>
    <s v="Kroger"/>
    <x v="47"/>
    <n v="70.849999999999994"/>
    <x v="73"/>
    <x v="0"/>
    <s v="Card"/>
  </r>
  <r>
    <s v="Subway"/>
    <x v="0"/>
    <n v="0"/>
    <x v="73"/>
    <x v="3"/>
    <s v="Card"/>
  </r>
  <r>
    <s v="Great Clips"/>
    <x v="13"/>
    <n v="16"/>
    <x v="74"/>
    <x v="1"/>
    <s v="Card"/>
  </r>
  <r>
    <s v="Kroger"/>
    <x v="0"/>
    <n v="17.13"/>
    <x v="75"/>
    <x v="7"/>
    <s v="Card"/>
  </r>
  <r>
    <s v="Kroger"/>
    <x v="0"/>
    <n v="9.85"/>
    <x v="75"/>
    <x v="0"/>
    <s v="Card"/>
  </r>
  <r>
    <s v="Ulta"/>
    <x v="3"/>
    <n v="7.68"/>
    <x v="76"/>
    <x v="1"/>
    <s v="Cash"/>
  </r>
  <r>
    <s v="Kroger"/>
    <x v="0"/>
    <n v="27.08"/>
    <x v="76"/>
    <x v="7"/>
    <s v="Card"/>
  </r>
  <r>
    <s v="Cornerstone"/>
    <x v="0"/>
    <n v="455"/>
    <x v="77"/>
    <x v="6"/>
    <s v="Cash"/>
  </r>
  <r>
    <s v="SnB Burgers"/>
    <x v="0"/>
    <n v="25"/>
    <x v="77"/>
    <x v="3"/>
    <s v="Card"/>
  </r>
  <r>
    <s v="Amazon"/>
    <x v="48"/>
    <n v="14.3"/>
    <x v="78"/>
    <x v="1"/>
    <s v="Card"/>
  </r>
  <r>
    <s v="Subway"/>
    <x v="0"/>
    <n v="0"/>
    <x v="78"/>
    <x v="3"/>
    <s v="Card"/>
  </r>
  <r>
    <s v="Aldi"/>
    <x v="0"/>
    <n v="15.34"/>
    <x v="78"/>
    <x v="0"/>
    <s v="Cash"/>
  </r>
  <r>
    <s v="Walmart"/>
    <x v="0"/>
    <n v="31.95"/>
    <x v="78"/>
    <x v="0"/>
    <s v="Cash"/>
  </r>
  <r>
    <s v="McAlisters"/>
    <x v="0"/>
    <n v="0"/>
    <x v="78"/>
    <x v="3"/>
    <s v="Card"/>
  </r>
  <r>
    <s v="Kroger"/>
    <x v="0"/>
    <n v="75.989999999999995"/>
    <x v="78"/>
    <x v="0"/>
    <s v="Card"/>
  </r>
  <r>
    <s v="Kroger"/>
    <x v="0"/>
    <n v="0"/>
    <x v="78"/>
    <x v="0"/>
    <s v="Card"/>
  </r>
  <r>
    <s v="Kroger Fuel"/>
    <x v="0"/>
    <n v="29.56"/>
    <x v="79"/>
    <x v="7"/>
    <s v="Card"/>
  </r>
  <r>
    <s v="AMC"/>
    <x v="33"/>
    <n v="28.98"/>
    <x v="79"/>
    <x v="1"/>
    <s v="Card"/>
  </r>
  <r>
    <s v="Egyptian Electric"/>
    <x v="0"/>
    <n v="212.97"/>
    <x v="79"/>
    <x v="4"/>
    <s v="Card"/>
  </r>
  <r>
    <s v="Sergios"/>
    <x v="0"/>
    <n v="0"/>
    <x v="80"/>
    <x v="3"/>
    <s v="Card"/>
  </r>
  <r>
    <s v="Charlotte"/>
    <x v="0"/>
    <n v="24"/>
    <x v="80"/>
    <x v="8"/>
    <s v="Card"/>
  </r>
  <r>
    <s v="Kroger"/>
    <x v="49"/>
    <n v="12.13"/>
    <x v="80"/>
    <x v="10"/>
    <s v="Card"/>
  </r>
  <r>
    <s v="Country Financial"/>
    <x v="0"/>
    <n v="26.41"/>
    <x v="81"/>
    <x v="5"/>
    <s v="Card"/>
  </r>
  <r>
    <s v="Kroger"/>
    <x v="0"/>
    <n v="24.85"/>
    <x v="82"/>
    <x v="7"/>
    <s v="Card"/>
  </r>
  <r>
    <s v="Kroger"/>
    <x v="0"/>
    <n v="39.729999999999997"/>
    <x v="82"/>
    <x v="0"/>
    <s v="Cash"/>
  </r>
  <r>
    <s v="Martel's"/>
    <x v="0"/>
    <n v="18"/>
    <x v="82"/>
    <x v="3"/>
    <s v="Cash"/>
  </r>
  <r>
    <s v="Rural King"/>
    <x v="50"/>
    <n v="25.11"/>
    <x v="82"/>
    <x v="1"/>
    <s v="Card"/>
  </r>
  <r>
    <s v="Cornerstone"/>
    <x v="0"/>
    <n v="112"/>
    <x v="83"/>
    <x v="6"/>
    <s v="Cash"/>
  </r>
  <r>
    <s v="Kroger"/>
    <x v="0"/>
    <n v="86.99"/>
    <x v="83"/>
    <x v="0"/>
    <s v="Card"/>
  </r>
  <r>
    <s v="Integritas"/>
    <x v="0"/>
    <n v="-133.30000000000001"/>
    <x v="84"/>
    <x v="8"/>
    <s v="Check"/>
  </r>
  <r>
    <s v="Integritas"/>
    <x v="0"/>
    <n v="-31.03"/>
    <x v="84"/>
    <x v="7"/>
    <s v="Check"/>
  </r>
  <r>
    <s v="Walmart"/>
    <x v="0"/>
    <s v="?"/>
    <x v="84"/>
    <x v="0"/>
    <s v="Card"/>
  </r>
  <r>
    <s v="Amazon"/>
    <x v="5"/>
    <n v="6.49"/>
    <x v="84"/>
    <x v="1"/>
    <s v="Card"/>
  </r>
  <r>
    <s v="Amazon"/>
    <x v="51"/>
    <n v="12.64"/>
    <x v="85"/>
    <x v="1"/>
    <s v="Card"/>
  </r>
  <r>
    <s v="Pell Grant"/>
    <x v="0"/>
    <n v="-3453"/>
    <x v="86"/>
    <x v="9"/>
    <s v="Check"/>
  </r>
  <r>
    <s v="Spotify"/>
    <x v="52"/>
    <n v="4.99"/>
    <x v="87"/>
    <x v="1"/>
    <s v="Card"/>
  </r>
  <r>
    <s v="End Abortion Now"/>
    <x v="23"/>
    <n v="10"/>
    <x v="87"/>
    <x v="1"/>
    <s v="Card"/>
  </r>
  <r>
    <s v="Kroger"/>
    <x v="0"/>
    <n v="67.260000000000005"/>
    <x v="88"/>
    <x v="0"/>
    <s v="Cash"/>
  </r>
  <r>
    <s v="Rural King"/>
    <x v="53"/>
    <n v="25.63"/>
    <x v="88"/>
    <x v="1"/>
    <s v="Card"/>
  </r>
  <r>
    <s v="Murphy Pride"/>
    <x v="54"/>
    <n v="1"/>
    <x v="88"/>
    <x v="1"/>
    <s v="Cash"/>
  </r>
  <r>
    <s v="Kroger"/>
    <x v="0"/>
    <n v="28.62"/>
    <x v="88"/>
    <x v="7"/>
    <s v="Card"/>
  </r>
  <r>
    <s v="Oreville Water"/>
    <x v="0"/>
    <n v="31.22"/>
    <x v="88"/>
    <x v="11"/>
    <s v="Check"/>
  </r>
  <r>
    <s v="Ulta"/>
    <x v="46"/>
    <n v="47.58"/>
    <x v="88"/>
    <x v="1"/>
    <s v="Card"/>
  </r>
  <r>
    <s v="Kroger"/>
    <x v="0"/>
    <n v="20.18"/>
    <x v="88"/>
    <x v="0"/>
    <s v="Card"/>
  </r>
  <r>
    <s v="Old Navy"/>
    <x v="55"/>
    <n v="4.38"/>
    <x v="88"/>
    <x v="1"/>
    <s v="Cash"/>
  </r>
  <r>
    <s v="Cornerstone"/>
    <x v="0"/>
    <n v="141"/>
    <x v="89"/>
    <x v="6"/>
    <s v="Check"/>
  </r>
  <r>
    <s v="Kroger"/>
    <x v="0"/>
    <n v="20"/>
    <x v="89"/>
    <x v="7"/>
    <s v="Card"/>
  </r>
  <r>
    <s v="Subway"/>
    <x v="0"/>
    <n v="0"/>
    <x v="90"/>
    <x v="3"/>
    <s v="Card"/>
  </r>
  <r>
    <s v="Kroger"/>
    <x v="0"/>
    <n v="78.209999999999994"/>
    <x v="90"/>
    <x v="0"/>
    <s v="Card"/>
  </r>
  <r>
    <s v="Verizon"/>
    <x v="0"/>
    <n v="143.77000000000001"/>
    <x v="90"/>
    <x v="8"/>
    <s v="Card"/>
  </r>
  <r>
    <s v="Walmart"/>
    <x v="56"/>
    <n v="21.77"/>
    <x v="91"/>
    <x v="10"/>
    <s v="Card"/>
  </r>
  <r>
    <s v="Walmart"/>
    <x v="9"/>
    <n v="134.69999999999999"/>
    <x v="91"/>
    <x v="10"/>
    <s v="Card"/>
  </r>
  <r>
    <s v="Midlan Inn"/>
    <x v="0"/>
    <n v="13.21"/>
    <x v="91"/>
    <x v="3"/>
    <s v="Card"/>
  </r>
  <r>
    <s v="Amazon"/>
    <x v="57"/>
    <n v="13.98"/>
    <x v="91"/>
    <x v="10"/>
    <s v="Card"/>
  </r>
  <r>
    <s v="MOHELA"/>
    <x v="0"/>
    <n v="6259.19"/>
    <x v="91"/>
    <x v="9"/>
    <s v="Card"/>
  </r>
  <r>
    <s v="Savings Account"/>
    <x v="0"/>
    <n v="100"/>
    <x v="91"/>
    <x v="2"/>
    <s v="Card"/>
  </r>
  <r>
    <s v="Netflix"/>
    <x v="58"/>
    <n v="15.99"/>
    <x v="92"/>
    <x v="1"/>
    <s v="Card"/>
  </r>
  <r>
    <s v="Kroger"/>
    <x v="0"/>
    <n v="27.19"/>
    <x v="92"/>
    <x v="7"/>
    <s v="Card"/>
  </r>
  <r>
    <s v="California Nails"/>
    <x v="59"/>
    <n v="20"/>
    <x v="93"/>
    <x v="1"/>
    <s v="Cash"/>
  </r>
  <r>
    <s v="Kroger"/>
    <x v="0"/>
    <n v="33"/>
    <x v="93"/>
    <x v="0"/>
    <s v="Cash"/>
  </r>
  <r>
    <s v="Cornerstone"/>
    <x v="0"/>
    <n v="28"/>
    <x v="93"/>
    <x v="6"/>
    <s v="Cash"/>
  </r>
  <r>
    <s v="Dollar Tree"/>
    <x v="0"/>
    <n v="1.0900000000000001"/>
    <x v="93"/>
    <x v="0"/>
    <s v="Card"/>
  </r>
  <r>
    <s v="McDonalds"/>
    <x v="0"/>
    <n v="20.7"/>
    <x v="93"/>
    <x v="3"/>
    <s v="Card"/>
  </r>
  <r>
    <s v="Kroger"/>
    <x v="0"/>
    <n v="20.100000000000001"/>
    <x v="93"/>
    <x v="7"/>
    <s v="Card"/>
  </r>
  <r>
    <s v="Kroger"/>
    <x v="60"/>
    <n v="25.35"/>
    <x v="94"/>
    <x v="10"/>
    <s v="Cash"/>
  </r>
  <r>
    <s v="Martel's"/>
    <x v="0"/>
    <n v="14.73"/>
    <x v="95"/>
    <x v="3"/>
    <s v="Card"/>
  </r>
  <r>
    <s v="Kroger"/>
    <x v="0"/>
    <n v="29.83"/>
    <x v="95"/>
    <x v="7"/>
    <s v="Card"/>
  </r>
  <r>
    <s v="Great Clips"/>
    <x v="13"/>
    <n v="17"/>
    <x v="95"/>
    <x v="1"/>
    <s v="Card"/>
  </r>
  <r>
    <s v="Cornerstone"/>
    <x v="0"/>
    <n v="27"/>
    <x v="95"/>
    <x v="6"/>
    <s v="Cash"/>
  </r>
  <r>
    <s v="McDonalds"/>
    <x v="0"/>
    <n v="6.76"/>
    <x v="95"/>
    <x v="3"/>
    <s v="Cash"/>
  </r>
  <r>
    <s v="Kroger"/>
    <x v="0"/>
    <n v="27.7"/>
    <x v="96"/>
    <x v="7"/>
    <s v="Card"/>
  </r>
  <r>
    <s v="Kroger"/>
    <x v="0"/>
    <n v="12.87"/>
    <x v="96"/>
    <x v="0"/>
    <s v="Cash"/>
  </r>
  <r>
    <s v="Walmart"/>
    <x v="0"/>
    <n v="3.31"/>
    <x v="97"/>
    <x v="0"/>
    <s v="Card"/>
  </r>
  <r>
    <s v="Amazon"/>
    <x v="61"/>
    <n v="17.739999999999998"/>
    <x v="97"/>
    <x v="1"/>
    <s v="Card"/>
  </r>
  <r>
    <s v="Sarah's Shack"/>
    <x v="0"/>
    <n v="0.5"/>
    <x v="97"/>
    <x v="3"/>
    <s v="Card"/>
  </r>
  <r>
    <s v="Country Financial"/>
    <x v="0"/>
    <n v="26.41"/>
    <x v="97"/>
    <x v="5"/>
    <s v="Card"/>
  </r>
  <r>
    <s v="Steak and Shake"/>
    <x v="0"/>
    <n v="14"/>
    <x v="97"/>
    <x v="3"/>
    <s v="Cash"/>
  </r>
  <r>
    <s v="Walmart"/>
    <x v="0"/>
    <n v="1.88"/>
    <x v="97"/>
    <x v="3"/>
    <s v="Cash"/>
  </r>
  <r>
    <s v="Walmart"/>
    <x v="62"/>
    <n v="7.84"/>
    <x v="97"/>
    <x v="10"/>
    <s v="Cash"/>
  </r>
  <r>
    <s v="MOHELA"/>
    <x v="0"/>
    <n v="0"/>
    <x v="97"/>
    <x v="9"/>
    <s v="Card"/>
  </r>
  <r>
    <s v="Culvers"/>
    <x v="0"/>
    <n v="16.62"/>
    <x v="98"/>
    <x v="3"/>
    <s v="Card"/>
  </r>
  <r>
    <s v="Kroger"/>
    <x v="0"/>
    <n v="29.72"/>
    <x v="98"/>
    <x v="7"/>
    <s v="Card"/>
  </r>
  <r>
    <s v="Kroger"/>
    <x v="0"/>
    <n v="32.68"/>
    <x v="98"/>
    <x v="7"/>
    <s v="Card"/>
  </r>
  <r>
    <s v="Burger King"/>
    <x v="0"/>
    <n v="3.33"/>
    <x v="99"/>
    <x v="3"/>
    <s v="Card"/>
  </r>
  <r>
    <s v="Bill's Auto"/>
    <x v="0"/>
    <n v="20"/>
    <x v="99"/>
    <x v="7"/>
    <s v="Cash"/>
  </r>
  <r>
    <s v="Aldi"/>
    <x v="0"/>
    <n v="31.35"/>
    <x v="99"/>
    <x v="0"/>
    <s v="Cash"/>
  </r>
  <r>
    <s v="Kroger"/>
    <x v="0"/>
    <n v="48.05"/>
    <x v="99"/>
    <x v="0"/>
    <s v="Cash"/>
  </r>
  <r>
    <s v="Cornerstone"/>
    <x v="0"/>
    <n v="206"/>
    <x v="100"/>
    <x v="6"/>
    <s v="Cash"/>
  </r>
  <r>
    <s v="TJ Maxx"/>
    <x v="63"/>
    <n v="3.28"/>
    <x v="100"/>
    <x v="1"/>
    <s v="Card"/>
  </r>
  <r>
    <s v="Kroger"/>
    <x v="0"/>
    <n v="0"/>
    <x v="101"/>
    <x v="0"/>
    <s v="Card"/>
  </r>
  <r>
    <s v="Kroger"/>
    <x v="0"/>
    <n v="0"/>
    <x v="101"/>
    <x v="0"/>
    <s v="Card"/>
  </r>
  <r>
    <s v="Hardees"/>
    <x v="0"/>
    <n v="0"/>
    <x v="101"/>
    <x v="3"/>
    <s v="Card"/>
  </r>
  <r>
    <s v="Amazon"/>
    <x v="64"/>
    <n v="12.91"/>
    <x v="102"/>
    <x v="1"/>
    <s v="Card"/>
  </r>
  <r>
    <s v="Egyptian Electric"/>
    <x v="0"/>
    <n v="132.88999999999999"/>
    <x v="102"/>
    <x v="4"/>
    <s v="Card"/>
  </r>
  <r>
    <s v="Integritas"/>
    <x v="0"/>
    <n v="-133.30000000000001"/>
    <x v="102"/>
    <x v="8"/>
    <s v="Check"/>
  </r>
  <r>
    <s v="Integritas"/>
    <x v="0"/>
    <n v="-21.98"/>
    <x v="102"/>
    <x v="7"/>
    <s v="Check"/>
  </r>
  <r>
    <s v="Schnucks"/>
    <x v="0"/>
    <n v="9.3800000000000008"/>
    <x v="102"/>
    <x v="0"/>
    <s v="Card"/>
  </r>
  <r>
    <s v="McDonalds"/>
    <x v="0"/>
    <n v="3.35"/>
    <x v="102"/>
    <x v="3"/>
    <s v="Cash"/>
  </r>
  <r>
    <s v="Kroger"/>
    <x v="0"/>
    <n v="5.76"/>
    <x v="102"/>
    <x v="0"/>
    <s v="Card"/>
  </r>
  <r>
    <s v="End Abortion Now"/>
    <x v="65"/>
    <n v="10"/>
    <x v="102"/>
    <x v="1"/>
    <s v="Card"/>
  </r>
  <r>
    <s v="Amazon"/>
    <x v="66"/>
    <n v="6.49"/>
    <x v="102"/>
    <x v="1"/>
    <s v="Card"/>
  </r>
  <r>
    <s v="Kroger"/>
    <x v="0"/>
    <n v="27.15"/>
    <x v="102"/>
    <x v="7"/>
    <s v="Card"/>
  </r>
  <r>
    <s v="Coins"/>
    <x v="0"/>
    <n v="-111.52"/>
    <x v="103"/>
    <x v="10"/>
    <s v="Cash"/>
  </r>
  <r>
    <s v="Charlotte"/>
    <x v="0"/>
    <n v="30"/>
    <x v="103"/>
    <x v="8"/>
    <s v="Cash"/>
  </r>
  <r>
    <s v="Savings Account"/>
    <x v="0"/>
    <n v="100"/>
    <x v="103"/>
    <x v="2"/>
    <s v="Card"/>
  </r>
  <r>
    <s v="Walmart"/>
    <x v="67"/>
    <s v="-"/>
    <x v="103"/>
    <x v="1"/>
    <s v="Card"/>
  </r>
  <r>
    <s v="Aldi"/>
    <x v="0"/>
    <n v="5.88"/>
    <x v="103"/>
    <x v="0"/>
    <s v="Cash"/>
  </r>
  <r>
    <s v="McDonalds"/>
    <x v="0"/>
    <n v="2.19"/>
    <x v="104"/>
    <x v="3"/>
    <s v="Card"/>
  </r>
  <r>
    <s v="Cornerstone"/>
    <x v="0"/>
    <n v="31"/>
    <x v="105"/>
    <x v="6"/>
    <s v="Cash"/>
  </r>
  <r>
    <s v="Kroger"/>
    <x v="0"/>
    <n v="77.45"/>
    <x v="105"/>
    <x v="0"/>
    <s v="Card"/>
  </r>
  <r>
    <s v="Walmart"/>
    <x v="68"/>
    <n v="35.119999999999997"/>
    <x v="105"/>
    <x v="0"/>
    <s v="Cash"/>
  </r>
  <r>
    <s v="Walmart"/>
    <x v="0"/>
    <n v="14.58"/>
    <x v="105"/>
    <x v="0"/>
    <s v="Cash"/>
  </r>
  <r>
    <s v="Xbox"/>
    <x v="14"/>
    <n v="15.94"/>
    <x v="105"/>
    <x v="1"/>
    <s v="Card"/>
  </r>
  <r>
    <s v="Kroger"/>
    <x v="0"/>
    <n v="4.84"/>
    <x v="106"/>
    <x v="0"/>
    <s v="Card"/>
  </r>
  <r>
    <s v="Amazon"/>
    <x v="12"/>
    <n v="22.68"/>
    <x v="106"/>
    <x v="10"/>
    <s v="Card"/>
  </r>
  <r>
    <s v="Verizon"/>
    <x v="0"/>
    <n v="123.26"/>
    <x v="106"/>
    <x v="8"/>
    <s v="Card"/>
  </r>
  <r>
    <s v="Weight Set"/>
    <x v="0"/>
    <n v="-250"/>
    <x v="107"/>
    <x v="10"/>
    <s v="Cash"/>
  </r>
  <r>
    <s v="Integritas"/>
    <x v="0"/>
    <n v="-123.26"/>
    <x v="107"/>
    <x v="8"/>
    <s v="Check"/>
  </r>
  <r>
    <s v="Kroger"/>
    <x v="0"/>
    <n v="22.83"/>
    <x v="107"/>
    <x v="7"/>
    <s v="Card"/>
  </r>
  <r>
    <s v="Kroger"/>
    <x v="0"/>
    <n v="28.89"/>
    <x v="107"/>
    <x v="7"/>
    <s v="Card"/>
  </r>
  <r>
    <s v="Spotify/Hulu"/>
    <x v="69"/>
    <n v="4.99"/>
    <x v="107"/>
    <x v="1"/>
    <s v="Card"/>
  </r>
  <r>
    <s v="Paducah Power"/>
    <x v="0"/>
    <n v="35"/>
    <x v="108"/>
    <x v="4"/>
    <s v="Card"/>
  </r>
  <r>
    <s v="Savings Account"/>
    <x v="0"/>
    <n v="100"/>
    <x v="108"/>
    <x v="2"/>
    <s v="Card"/>
  </r>
  <r>
    <s v="Rural King"/>
    <x v="0"/>
    <n v="15.98"/>
    <x v="108"/>
    <x v="7"/>
    <s v="Card"/>
  </r>
  <r>
    <s v="Kroger"/>
    <x v="0"/>
    <n v="11.42"/>
    <x v="108"/>
    <x v="0"/>
    <s v="Card"/>
  </r>
  <r>
    <s v="Dairy Queen"/>
    <x v="0"/>
    <n v="8.1199999999999992"/>
    <x v="109"/>
    <x v="3"/>
    <s v="Cash"/>
  </r>
  <r>
    <s v="Facebook Market"/>
    <x v="70"/>
    <n v="-30"/>
    <x v="109"/>
    <x v="10"/>
    <s v="Cash"/>
  </r>
  <r>
    <s v="Facebook Market"/>
    <x v="71"/>
    <n v="-25"/>
    <x v="109"/>
    <x v="10"/>
    <s v="Cash"/>
  </r>
  <r>
    <s v="Netflix"/>
    <x v="72"/>
    <n v="15.99"/>
    <x v="110"/>
    <x v="1"/>
    <s v="Card"/>
  </r>
  <r>
    <s v="Walmart"/>
    <x v="0"/>
    <n v="56.44"/>
    <x v="110"/>
    <x v="0"/>
    <s v="Cash"/>
  </r>
  <r>
    <s v="Walmart"/>
    <x v="73"/>
    <n v="16"/>
    <x v="110"/>
    <x v="10"/>
    <s v="Cash"/>
  </r>
  <r>
    <s v="Huck's"/>
    <x v="0"/>
    <n v="2.73"/>
    <x v="111"/>
    <x v="3"/>
    <s v="Card"/>
  </r>
  <r>
    <s v="Comcast"/>
    <x v="74"/>
    <n v="50"/>
    <x v="111"/>
    <x v="13"/>
    <s v="Card"/>
  </r>
  <r>
    <s v="Wayfair"/>
    <x v="75"/>
    <n v="72.069999999999993"/>
    <x v="111"/>
    <x v="1"/>
    <s v="Card"/>
  </r>
  <r>
    <s v="Mobley"/>
    <x v="0"/>
    <n v="304.10000000000002"/>
    <x v="111"/>
    <x v="14"/>
    <s v="Card"/>
  </r>
  <r>
    <s v="Oreville Water"/>
    <x v="0"/>
    <n v="35.22"/>
    <x v="112"/>
    <x v="11"/>
    <s v="Check"/>
  </r>
  <r>
    <s v="Five Star"/>
    <x v="0"/>
    <n v="19.489999999999998"/>
    <x v="113"/>
    <x v="7"/>
    <s v="Card"/>
  </r>
  <r>
    <s v="Bed Bath and Beyond"/>
    <x v="76"/>
    <n v="15.89"/>
    <x v="113"/>
    <x v="1"/>
    <s v="Cash"/>
  </r>
  <r>
    <s v="Amazon"/>
    <x v="77"/>
    <n v="14.99"/>
    <x v="114"/>
    <x v="1"/>
    <s v="Card"/>
  </r>
  <r>
    <s v="Sonic"/>
    <x v="0"/>
    <n v="6.99"/>
    <x v="114"/>
    <x v="3"/>
    <s v="Card"/>
  </r>
  <r>
    <s v="Amazon"/>
    <x v="78"/>
    <n v="12.72"/>
    <x v="114"/>
    <x v="1"/>
    <s v="Card"/>
  </r>
  <r>
    <s v="Academy Sports"/>
    <x v="79"/>
    <n v="10.59"/>
    <x v="114"/>
    <x v="10"/>
    <s v="Card"/>
  </r>
  <r>
    <s v="Plato's Closet"/>
    <x v="80"/>
    <n v="10.6"/>
    <x v="114"/>
    <x v="10"/>
    <s v="Card"/>
  </r>
  <r>
    <s v="CVS"/>
    <x v="0"/>
    <n v="7.64"/>
    <x v="114"/>
    <x v="0"/>
    <s v="Card"/>
  </r>
  <r>
    <s v="Walmart"/>
    <x v="81"/>
    <n v="74.73"/>
    <x v="114"/>
    <x v="13"/>
    <s v="Card"/>
  </r>
  <r>
    <s v="Walmart"/>
    <x v="82"/>
    <n v="10.95"/>
    <x v="114"/>
    <x v="1"/>
    <s v="Card"/>
  </r>
  <r>
    <s v="Five Star"/>
    <x v="0"/>
    <n v="17.66"/>
    <x v="114"/>
    <x v="7"/>
    <s v="Card"/>
  </r>
  <r>
    <s v="Sam's Club"/>
    <x v="0"/>
    <n v="2.64"/>
    <x v="115"/>
    <x v="3"/>
    <s v="Card"/>
  </r>
  <r>
    <s v="Xfinity"/>
    <x v="83"/>
    <n v="-10"/>
    <x v="116"/>
    <x v="13"/>
    <s v="Card"/>
  </r>
  <r>
    <s v="Paducah Water"/>
    <x v="0"/>
    <n v="30.82"/>
    <x v="116"/>
    <x v="11"/>
    <s v="Card"/>
  </r>
  <r>
    <s v="Dominoes"/>
    <x v="0"/>
    <n v="15.35"/>
    <x v="116"/>
    <x v="3"/>
    <s v="Card"/>
  </r>
  <r>
    <s v="Office Depot"/>
    <x v="84"/>
    <n v="11"/>
    <x v="116"/>
    <x v="1"/>
    <s v="Cash"/>
  </r>
  <r>
    <s v="Coldstone"/>
    <x v="0"/>
    <n v="18.59"/>
    <x v="116"/>
    <x v="3"/>
    <s v="Card"/>
  </r>
  <r>
    <s v="Coldstone"/>
    <x v="0"/>
    <n v="1.5"/>
    <x v="116"/>
    <x v="3"/>
    <s v="Cash"/>
  </r>
  <r>
    <s v="Talon Falls ER"/>
    <x v="85"/>
    <n v="75"/>
    <x v="116"/>
    <x v="1"/>
    <s v="Card"/>
  </r>
  <r>
    <s v="Caleb"/>
    <x v="86"/>
    <n v="-25"/>
    <x v="116"/>
    <x v="1"/>
    <s v="Cash"/>
  </r>
  <r>
    <s v="Walmart"/>
    <x v="0"/>
    <n v="14.25"/>
    <x v="117"/>
    <x v="0"/>
    <s v="Card"/>
  </r>
  <r>
    <s v="Office Depot"/>
    <x v="87"/>
    <n v="13.77"/>
    <x v="117"/>
    <x v="1"/>
    <s v="Card"/>
  </r>
  <r>
    <s v="Sam's Club"/>
    <x v="0"/>
    <n v="5.61"/>
    <x v="117"/>
    <x v="3"/>
    <s v="Card"/>
  </r>
  <r>
    <s v="Pilot Gas"/>
    <x v="0"/>
    <n v="24.86"/>
    <x v="117"/>
    <x v="7"/>
    <s v="Card"/>
  </r>
  <r>
    <s v="Sherwin"/>
    <x v="88"/>
    <n v="50.58"/>
    <x v="117"/>
    <x v="10"/>
    <s v="Card"/>
  </r>
  <r>
    <s v="Cornerstone"/>
    <x v="0"/>
    <n v="167"/>
    <x v="117"/>
    <x v="6"/>
    <s v="Check"/>
  </r>
  <r>
    <s v="Banks Market"/>
    <x v="0"/>
    <n v="11.06"/>
    <x v="117"/>
    <x v="0"/>
    <s v="Card"/>
  </r>
  <r>
    <s v="Aldi"/>
    <x v="0"/>
    <n v="28.28"/>
    <x v="117"/>
    <x v="0"/>
    <s v="Card"/>
  </r>
  <r>
    <s v="Walmart"/>
    <x v="0"/>
    <n v="52.96"/>
    <x v="117"/>
    <x v="0"/>
    <s v="Card"/>
  </r>
  <r>
    <s v="Overstock"/>
    <x v="89"/>
    <n v="110.23"/>
    <x v="117"/>
    <x v="1"/>
    <s v="Card"/>
  </r>
  <r>
    <s v="Amazon"/>
    <x v="90"/>
    <n v="21.19"/>
    <x v="117"/>
    <x v="1"/>
    <s v="Card"/>
  </r>
  <r>
    <s v="La Juicy"/>
    <x v="0"/>
    <n v="30.27"/>
    <x v="117"/>
    <x v="3"/>
    <s v="Card"/>
  </r>
  <r>
    <s v="Amazon"/>
    <x v="91"/>
    <n v="5.4"/>
    <x v="117"/>
    <x v="1"/>
    <s v="Card"/>
  </r>
  <r>
    <s v="Planet Fitness"/>
    <x v="92"/>
    <n v="1.06"/>
    <x v="117"/>
    <x v="1"/>
    <s v="Card"/>
  </r>
  <r>
    <s v="Five Star"/>
    <x v="0"/>
    <n v="21.07"/>
    <x v="118"/>
    <x v="7"/>
    <s v="Card"/>
  </r>
  <r>
    <s v="Five Star"/>
    <x v="0"/>
    <n v="29.58"/>
    <x v="119"/>
    <x v="7"/>
    <s v="Card"/>
  </r>
  <r>
    <s v="Casey's General Store"/>
    <x v="0"/>
    <n v="19.829999999999998"/>
    <x v="119"/>
    <x v="7"/>
    <s v="Card"/>
  </r>
  <r>
    <s v="Walmart"/>
    <x v="93"/>
    <n v="26.46"/>
    <x v="120"/>
    <x v="1"/>
    <s v="Cash"/>
  </r>
  <r>
    <s v="Five Star"/>
    <x v="0"/>
    <n v="2"/>
    <x v="120"/>
    <x v="3"/>
    <s v="Card"/>
  </r>
  <r>
    <s v="Applebees"/>
    <x v="0"/>
    <n v="16.29"/>
    <x v="120"/>
    <x v="3"/>
    <s v="Card"/>
  </r>
  <r>
    <s v="McDonalds"/>
    <x v="0"/>
    <n v="4.4800000000000004"/>
    <x v="121"/>
    <x v="3"/>
    <s v="Card"/>
  </r>
  <r>
    <s v="Wrights"/>
    <x v="94"/>
    <n v="18.079999999999998"/>
    <x v="121"/>
    <x v="10"/>
    <s v="Card"/>
  </r>
  <r>
    <s v="Country Financial"/>
    <x v="0"/>
    <n v="26.41"/>
    <x v="121"/>
    <x v="5"/>
    <s v="Card"/>
  </r>
  <r>
    <s v="Walmart"/>
    <x v="95"/>
    <n v="21.82"/>
    <x v="121"/>
    <x v="10"/>
    <s v="Card"/>
  </r>
  <r>
    <s v="Sergios"/>
    <x v="0"/>
    <n v="21.11"/>
    <x v="121"/>
    <x v="3"/>
    <s v="Card"/>
  </r>
  <r>
    <s v="Buffalo Wild Wings"/>
    <x v="0"/>
    <n v="15.15"/>
    <x v="121"/>
    <x v="3"/>
    <s v="Card"/>
  </r>
  <r>
    <s v="Cornerstone"/>
    <x v="0"/>
    <n v="100"/>
    <x v="122"/>
    <x v="6"/>
    <s v="Check"/>
  </r>
  <r>
    <s v="Kroger"/>
    <x v="0"/>
    <n v="26.29"/>
    <x v="122"/>
    <x v="7"/>
    <s v="Card"/>
  </r>
  <r>
    <s v="Kroger"/>
    <x v="0"/>
    <n v="58.42"/>
    <x v="123"/>
    <x v="0"/>
    <s v="Card"/>
  </r>
  <r>
    <s v="Dollar Tree"/>
    <x v="96"/>
    <n v="0.53"/>
    <x v="123"/>
    <x v="1"/>
    <s v="Card"/>
  </r>
  <r>
    <s v="Five Star"/>
    <x v="0"/>
    <n v="20"/>
    <x v="123"/>
    <x v="7"/>
    <s v="Card"/>
  </r>
  <r>
    <s v="WW"/>
    <x v="97"/>
    <n v="19.95"/>
    <x v="123"/>
    <x v="1"/>
    <s v="Card"/>
  </r>
  <r>
    <s v="County Court House"/>
    <x v="98"/>
    <n v="4.25"/>
    <x v="124"/>
    <x v="10"/>
    <s v="Card"/>
  </r>
  <r>
    <s v="Popeyes"/>
    <x v="0"/>
    <n v="16.940000000000001"/>
    <x v="124"/>
    <x v="3"/>
    <s v="Card"/>
  </r>
  <r>
    <s v="Amazon"/>
    <x v="99"/>
    <n v="14.94"/>
    <x v="124"/>
    <x v="1"/>
    <s v="Card"/>
  </r>
  <r>
    <s v="Point of View"/>
    <x v="0"/>
    <n v="640"/>
    <x v="125"/>
    <x v="14"/>
    <s v="Card"/>
  </r>
  <r>
    <s v="Walmart"/>
    <x v="100"/>
    <n v="12.23"/>
    <x v="125"/>
    <x v="1"/>
    <s v="Card"/>
  </r>
  <r>
    <s v="Victoria's Secret"/>
    <x v="101"/>
    <n v="26.49"/>
    <x v="125"/>
    <x v="10"/>
    <s v="Card"/>
  </r>
  <r>
    <s v="Victoria's Secret"/>
    <x v="102"/>
    <n v="4.2300000000000004"/>
    <x v="125"/>
    <x v="1"/>
    <s v="Card"/>
  </r>
  <r>
    <s v="Egyptian Electric"/>
    <x v="0"/>
    <n v="103.96"/>
    <x v="125"/>
    <x v="4"/>
    <s v="Card"/>
  </r>
  <r>
    <s v="Hardees"/>
    <x v="0"/>
    <n v="9.11"/>
    <x v="126"/>
    <x v="3"/>
    <s v="Card"/>
  </r>
  <r>
    <s v="Amazon"/>
    <x v="103"/>
    <n v="6.99"/>
    <x v="126"/>
    <x v="1"/>
    <s v="Card"/>
  </r>
  <r>
    <s v="McDonalds"/>
    <x v="0"/>
    <n v="3.26"/>
    <x v="127"/>
    <x v="3"/>
    <s v="Card"/>
  </r>
  <r>
    <s v="Moto Mart"/>
    <x v="0"/>
    <n v="24.71"/>
    <x v="127"/>
    <x v="7"/>
    <s v="Card"/>
  </r>
  <r>
    <s v="Dunkin Donuts"/>
    <x v="0"/>
    <n v="1.9"/>
    <x v="127"/>
    <x v="3"/>
    <s v="Card"/>
  </r>
  <r>
    <s v="Academy Sports"/>
    <x v="104"/>
    <n v="10.59"/>
    <x v="127"/>
    <x v="1"/>
    <s v="Card"/>
  </r>
  <r>
    <s v="Shoe Carnival"/>
    <x v="105"/>
    <n v="26.5"/>
    <x v="127"/>
    <x v="1"/>
    <s v="Card"/>
  </r>
  <r>
    <s v="Old Navy"/>
    <x v="106"/>
    <n v="28.61"/>
    <x v="127"/>
    <x v="1"/>
    <s v="Card"/>
  </r>
  <r>
    <s v="Bed Bath and Beyond"/>
    <x v="107"/>
    <n v="19.59"/>
    <x v="127"/>
    <x v="10"/>
    <s v="Card"/>
  </r>
  <r>
    <s v="Aldi"/>
    <x v="0"/>
    <n v="33.450000000000003"/>
    <x v="128"/>
    <x v="0"/>
    <s v="Card"/>
  </r>
  <r>
    <s v="Walmart"/>
    <x v="0"/>
    <n v="58.22"/>
    <x v="128"/>
    <x v="0"/>
    <s v="Card"/>
  </r>
  <r>
    <s v="Amazon"/>
    <x v="66"/>
    <n v="6.49"/>
    <x v="128"/>
    <x v="1"/>
    <s v="Card"/>
  </r>
  <r>
    <s v="Cornerstone"/>
    <x v="0"/>
    <n v="146"/>
    <x v="129"/>
    <x v="6"/>
    <s v="Card"/>
  </r>
  <r>
    <s v="Qin Guan"/>
    <x v="0"/>
    <n v="30.15"/>
    <x v="129"/>
    <x v="3"/>
    <s v="Card"/>
  </r>
  <r>
    <s v="Amazon"/>
    <x v="108"/>
    <n v="20"/>
    <x v="130"/>
    <x v="1"/>
    <s v="Card"/>
  </r>
  <r>
    <s v="Finish Line"/>
    <x v="109"/>
    <n v="5"/>
    <x v="130"/>
    <x v="1"/>
    <s v="Card"/>
  </r>
  <r>
    <s v="Court House"/>
    <x v="110"/>
    <n v="22.25"/>
    <x v="130"/>
    <x v="10"/>
    <s v="Card"/>
  </r>
  <r>
    <s v="Five Star"/>
    <x v="0"/>
    <n v="22.75"/>
    <x v="130"/>
    <x v="7"/>
    <s v="Card"/>
  </r>
  <r>
    <s v="Kroger"/>
    <x v="0"/>
    <n v="32.58"/>
    <x v="130"/>
    <x v="0"/>
    <s v="Card"/>
  </r>
  <r>
    <s v="Spotify/Hulu"/>
    <x v="52"/>
    <n v="4.99"/>
    <x v="130"/>
    <x v="1"/>
    <s v="Card"/>
  </r>
  <r>
    <s v="Microsoft"/>
    <x v="111"/>
    <n v="1.06"/>
    <x v="130"/>
    <x v="1"/>
    <s v="Card"/>
  </r>
  <r>
    <s v="End Abortion Now"/>
    <x v="65"/>
    <n v="10"/>
    <x v="130"/>
    <x v="1"/>
    <s v="Card"/>
  </r>
  <r>
    <s v="Bed Bath and Beyond"/>
    <x v="107"/>
    <n v="0"/>
    <x v="131"/>
    <x v="10"/>
    <s v="Card"/>
  </r>
  <r>
    <s v="JCPenney"/>
    <x v="112"/>
    <n v="8.0600000000000023"/>
    <x v="131"/>
    <x v="10"/>
    <s v="Card"/>
  </r>
  <r>
    <s v="Verizon"/>
    <x v="0"/>
    <n v="128.27000000000001"/>
    <x v="132"/>
    <x v="8"/>
    <s v="Card"/>
  </r>
  <r>
    <s v="Five Guys"/>
    <x v="0"/>
    <n v="17.14"/>
    <x v="132"/>
    <x v="3"/>
    <s v="Card"/>
  </r>
  <r>
    <s v="Kohl's"/>
    <x v="79"/>
    <n v="26.49"/>
    <x v="132"/>
    <x v="1"/>
    <s v="Card"/>
  </r>
  <r>
    <s v="Progressive"/>
    <x v="0"/>
    <n v="895.84"/>
    <x v="132"/>
    <x v="2"/>
    <s v="Card"/>
  </r>
  <r>
    <s v="Cornerstone"/>
    <x v="0"/>
    <n v="-10"/>
    <x v="133"/>
    <x v="0"/>
    <s v="Card"/>
  </r>
  <r>
    <s v="Oreville Water"/>
    <x v="0"/>
    <n v="31.05"/>
    <x v="133"/>
    <x v="11"/>
    <s v="Card"/>
  </r>
  <r>
    <s v="Josh Lott"/>
    <x v="0"/>
    <n v="1"/>
    <x v="133"/>
    <x v="3"/>
    <s v="Card"/>
  </r>
  <r>
    <s v="Walmart"/>
    <x v="0"/>
    <n v="5.88"/>
    <x v="133"/>
    <x v="0"/>
    <s v="Card"/>
  </r>
  <r>
    <s v="Walmart"/>
    <x v="113"/>
    <n v="5.6499999999999995"/>
    <x v="133"/>
    <x v="10"/>
    <s v="Card"/>
  </r>
  <r>
    <s v="BP"/>
    <x v="0"/>
    <n v="25.46"/>
    <x v="133"/>
    <x v="7"/>
    <s v="Card"/>
  </r>
  <r>
    <s v="Pucell Auto"/>
    <x v="114"/>
    <n v="56.7"/>
    <x v="133"/>
    <x v="10"/>
    <s v="Card"/>
  </r>
  <r>
    <s v="Grand Canyon University"/>
    <x v="115"/>
    <n v="449"/>
    <x v="133"/>
    <x v="9"/>
    <s v="Card"/>
  </r>
  <r>
    <s v="Paducah Power"/>
    <x v="0"/>
    <n v="77.400000000000006"/>
    <x v="133"/>
    <x v="4"/>
    <s v="Card"/>
  </r>
  <r>
    <s v="Old Navy"/>
    <x v="116"/>
    <n v="24.48"/>
    <x v="133"/>
    <x v="1"/>
    <s v="Card"/>
  </r>
  <r>
    <s v="Amazon"/>
    <x v="117"/>
    <n v="6.99"/>
    <x v="134"/>
    <x v="1"/>
    <s v="Card"/>
  </r>
  <r>
    <s v="McDonalds"/>
    <x v="0"/>
    <n v="4.37"/>
    <x v="134"/>
    <x v="3"/>
    <s v="Card"/>
  </r>
  <r>
    <s v="Five Star"/>
    <x v="0"/>
    <n v="3.46"/>
    <x v="134"/>
    <x v="3"/>
    <s v="Card"/>
  </r>
  <r>
    <s v="Cornerstone"/>
    <x v="0"/>
    <n v="107.5"/>
    <x v="135"/>
    <x v="6"/>
    <s v="Check"/>
  </r>
  <r>
    <s v="Fazolis"/>
    <x v="118"/>
    <n v="10"/>
    <x v="135"/>
    <x v="10"/>
    <s v="Card"/>
  </r>
  <r>
    <s v="Mobil 1"/>
    <x v="0"/>
    <n v="14.67"/>
    <x v="135"/>
    <x v="7"/>
    <s v="Card"/>
  </r>
  <r>
    <s v="Greg McLaughlin"/>
    <x v="0"/>
    <n v="210"/>
    <x v="135"/>
    <x v="8"/>
    <s v="Check"/>
  </r>
  <r>
    <s v="Progressive"/>
    <x v="0"/>
    <n v="-67.209999999999994"/>
    <x v="136"/>
    <x v="2"/>
    <s v="Card"/>
  </r>
  <r>
    <s v="Walmart"/>
    <x v="0"/>
    <n v="23.47"/>
    <x v="136"/>
    <x v="0"/>
    <s v="Card"/>
  </r>
  <r>
    <s v="Aldi"/>
    <x v="0"/>
    <n v="20.45"/>
    <x v="136"/>
    <x v="0"/>
    <s v="Card"/>
  </r>
  <r>
    <s v="McDonalds"/>
    <x v="0"/>
    <n v="1.06"/>
    <x v="137"/>
    <x v="3"/>
    <s v="Card"/>
  </r>
  <r>
    <s v="Kroger"/>
    <x v="0"/>
    <n v="24.79"/>
    <x v="137"/>
    <x v="7"/>
    <s v="Card"/>
  </r>
  <r>
    <s v="Netflix"/>
    <x v="72"/>
    <n v="15.99"/>
    <x v="137"/>
    <x v="1"/>
    <s v="Card"/>
  </r>
  <r>
    <s v="Dominoes"/>
    <x v="0"/>
    <n v="8.5500000000000007"/>
    <x v="138"/>
    <x v="3"/>
    <s v="Card"/>
  </r>
  <r>
    <s v="Hunter 1"/>
    <x v="0"/>
    <n v="1.5"/>
    <x v="138"/>
    <x v="3"/>
    <s v="Card"/>
  </r>
  <r>
    <s v="BP"/>
    <x v="0"/>
    <n v="15"/>
    <x v="138"/>
    <x v="7"/>
    <s v="Card"/>
  </r>
  <r>
    <s v="McDonalds"/>
    <x v="0"/>
    <n v="3.13"/>
    <x v="139"/>
    <x v="3"/>
    <s v="Card"/>
  </r>
  <r>
    <s v="Dough and Company"/>
    <x v="0"/>
    <n v="8.48"/>
    <x v="139"/>
    <x v="3"/>
    <s v="Card"/>
  </r>
  <r>
    <s v="Kroger"/>
    <x v="0"/>
    <n v="10.84"/>
    <x v="140"/>
    <x v="0"/>
    <s v="Card"/>
  </r>
  <r>
    <s v="Microsoft"/>
    <x v="22"/>
    <n v="2.99"/>
    <x v="141"/>
    <x v="1"/>
    <s v="Card"/>
  </r>
  <r>
    <s v="Walmart"/>
    <x v="0"/>
    <n v="21.77"/>
    <x v="141"/>
    <x v="0"/>
    <s v="Card"/>
  </r>
  <r>
    <s v="Pizza Inn"/>
    <x v="0"/>
    <n v="18.54"/>
    <x v="141"/>
    <x v="3"/>
    <s v="Card"/>
  </r>
  <r>
    <s v="Walmart"/>
    <x v="119"/>
    <n v="24.87"/>
    <x v="141"/>
    <x v="1"/>
    <s v="Card"/>
  </r>
  <r>
    <s v="Five Star"/>
    <x v="0"/>
    <n v="24.03"/>
    <x v="141"/>
    <x v="7"/>
    <s v="Card"/>
  </r>
  <r>
    <s v="Aldi"/>
    <x v="0"/>
    <n v="19.940000000000001"/>
    <x v="142"/>
    <x v="0"/>
    <s v="Card"/>
  </r>
  <r>
    <s v="Olive Garden"/>
    <x v="0"/>
    <n v="17.02"/>
    <x v="143"/>
    <x v="3"/>
    <s v="Card"/>
  </r>
  <r>
    <s v="Huck's"/>
    <x v="0"/>
    <n v="15.56"/>
    <x v="144"/>
    <x v="7"/>
    <s v="Card"/>
  </r>
  <r>
    <s v="McDonalds"/>
    <x v="0"/>
    <n v="2.12"/>
    <x v="144"/>
    <x v="3"/>
    <s v="Card"/>
  </r>
  <r>
    <s v="Walmart"/>
    <x v="0"/>
    <n v="60.92"/>
    <x v="144"/>
    <x v="0"/>
    <s v="Card"/>
  </r>
  <r>
    <s v="JJ"/>
    <x v="0"/>
    <n v="5"/>
    <x v="144"/>
    <x v="0"/>
    <s v="Card"/>
  </r>
  <r>
    <s v="Rafferty's"/>
    <x v="0"/>
    <n v="30"/>
    <x v="145"/>
    <x v="3"/>
    <s v="Card"/>
  </r>
  <r>
    <s v="Progressive"/>
    <x v="120"/>
    <n v="355.76"/>
    <x v="145"/>
    <x v="10"/>
    <s v="Card"/>
  </r>
  <r>
    <s v="Facebook Market"/>
    <x v="121"/>
    <n v="2850"/>
    <x v="145"/>
    <x v="10"/>
    <s v="Card"/>
  </r>
  <r>
    <s v="Huck's"/>
    <x v="0"/>
    <n v="16.46"/>
    <x v="145"/>
    <x v="7"/>
    <s v="Card"/>
  </r>
  <r>
    <s v="Random Guy"/>
    <x v="0"/>
    <n v="-200"/>
    <x v="146"/>
    <x v="10"/>
    <s v="Cash"/>
  </r>
  <r>
    <s v="Jimmy Johns"/>
    <x v="0"/>
    <n v="19.55"/>
    <x v="146"/>
    <x v="3"/>
    <s v="Card"/>
  </r>
  <r>
    <s v="Cornerstone"/>
    <x v="0"/>
    <n v="155"/>
    <x v="147"/>
    <x v="6"/>
    <s v="Cash"/>
  </r>
  <r>
    <s v="Casey's General Store"/>
    <x v="0"/>
    <n v="25"/>
    <x v="147"/>
    <x v="7"/>
    <s v="Card"/>
  </r>
  <r>
    <s v="Walmart"/>
    <x v="122"/>
    <n v="0"/>
    <x v="147"/>
    <x v="1"/>
    <s v="Card"/>
  </r>
  <r>
    <s v="Court House"/>
    <x v="123"/>
    <n v="5"/>
    <x v="148"/>
    <x v="10"/>
    <s v="Cash"/>
  </r>
  <r>
    <s v="Five Star"/>
    <x v="0"/>
    <n v="19.61"/>
    <x v="148"/>
    <x v="7"/>
    <s v="Card"/>
  </r>
  <r>
    <s v="Aldi"/>
    <x v="0"/>
    <n v="42.01"/>
    <x v="148"/>
    <x v="0"/>
    <s v="Cash"/>
  </r>
  <r>
    <s v="Walmart"/>
    <x v="0"/>
    <n v="82.92"/>
    <x v="148"/>
    <x v="0"/>
    <s v="Cash"/>
  </r>
  <r>
    <s v="Walmart"/>
    <x v="124"/>
    <n v="9.26"/>
    <x v="148"/>
    <x v="1"/>
    <s v="Cash"/>
  </r>
  <r>
    <s v="Amazon"/>
    <x v="125"/>
    <n v="20.61"/>
    <x v="148"/>
    <x v="1"/>
    <s v="Card"/>
  </r>
  <r>
    <s v="Country Financial"/>
    <x v="0"/>
    <n v="26.41"/>
    <x v="148"/>
    <x v="5"/>
    <s v="Card"/>
  </r>
  <r>
    <s v="Progressive"/>
    <x v="0"/>
    <n v="87.07"/>
    <x v="148"/>
    <x v="2"/>
    <s v="Card"/>
  </r>
  <r>
    <s v="Grand Canyon University"/>
    <x v="126"/>
    <n v="150"/>
    <x v="148"/>
    <x v="10"/>
    <s v="Card"/>
  </r>
  <r>
    <s v="McCracken County Courthouse"/>
    <x v="127"/>
    <n v="190.5"/>
    <x v="149"/>
    <x v="10"/>
    <s v="Card"/>
  </r>
  <r>
    <s v="Walmart"/>
    <x v="0"/>
    <n v="16.309999999999999"/>
    <x v="149"/>
    <x v="0"/>
    <s v="Card"/>
  </r>
  <r>
    <s v="Exxon"/>
    <x v="0"/>
    <n v="35.14"/>
    <x v="149"/>
    <x v="7"/>
    <s v="Card"/>
  </r>
  <r>
    <s v="Egyptian Electric"/>
    <x v="0"/>
    <n v="72.27"/>
    <x v="150"/>
    <x v="4"/>
    <s v="Card"/>
  </r>
  <r>
    <s v="Weight Watchers"/>
    <x v="97"/>
    <n v="19.95"/>
    <x v="150"/>
    <x v="1"/>
    <s v="Card"/>
  </r>
  <r>
    <s v="Point of View"/>
    <x v="128"/>
    <n v="640"/>
    <x v="150"/>
    <x v="14"/>
    <s v="Card"/>
  </r>
  <r>
    <s v="McDonalds"/>
    <x v="0"/>
    <n v="2.12"/>
    <x v="150"/>
    <x v="3"/>
    <s v="Card"/>
  </r>
  <r>
    <s v="Five Star"/>
    <x v="0"/>
    <n v="22.48"/>
    <x v="151"/>
    <x v="7"/>
    <s v="Card"/>
  </r>
  <r>
    <s v="Walmart"/>
    <x v="0"/>
    <n v="48.21"/>
    <x v="151"/>
    <x v="0"/>
    <s v="Card"/>
  </r>
  <r>
    <s v="Banks Market"/>
    <x v="0"/>
    <n v="9.77"/>
    <x v="151"/>
    <x v="0"/>
    <s v="Card"/>
  </r>
  <r>
    <s v="Luke Brunaugh"/>
    <x v="129"/>
    <n v="20"/>
    <x v="152"/>
    <x v="10"/>
    <s v="Card"/>
  </r>
  <r>
    <s v="Martel's"/>
    <x v="0"/>
    <n v="19.5"/>
    <x v="152"/>
    <x v="3"/>
    <s v="Card"/>
  </r>
  <r>
    <s v="Cornerstone"/>
    <x v="0"/>
    <n v="153.03"/>
    <x v="153"/>
    <x v="6"/>
    <s v="Check"/>
  </r>
  <r>
    <s v="Taco Johns"/>
    <x v="0"/>
    <n v="11.65"/>
    <x v="153"/>
    <x v="3"/>
    <s v="Card"/>
  </r>
  <r>
    <s v="Banks Market"/>
    <x v="0"/>
    <n v="16.82"/>
    <x v="153"/>
    <x v="0"/>
    <s v="Card"/>
  </r>
  <r>
    <s v="Kroger"/>
    <x v="0"/>
    <n v="12.37"/>
    <x v="153"/>
    <x v="0"/>
    <s v="Card"/>
  </r>
  <r>
    <s v="Kroger"/>
    <x v="0"/>
    <n v="64.62"/>
    <x v="154"/>
    <x v="0"/>
    <s v="Card"/>
  </r>
  <r>
    <s v="McCracken County Courthouse"/>
    <x v="127"/>
    <n v="41.5"/>
    <x v="154"/>
    <x v="10"/>
    <s v="Card"/>
  </r>
  <r>
    <s v="Huck's"/>
    <x v="0"/>
    <n v="17.899999999999999"/>
    <x v="154"/>
    <x v="7"/>
    <s v="Card"/>
  </r>
  <r>
    <s v="Valvoline"/>
    <x v="130"/>
    <n v="98.55"/>
    <x v="154"/>
    <x v="7"/>
    <s v="Card"/>
  </r>
  <r>
    <s v="Amazon"/>
    <x v="66"/>
    <n v="6.49"/>
    <x v="154"/>
    <x v="1"/>
    <s v="Card"/>
  </r>
  <r>
    <s v="End Abortion Now"/>
    <x v="65"/>
    <n v="10"/>
    <x v="155"/>
    <x v="1"/>
    <s v="Card"/>
  </r>
  <r>
    <s v="Banks Market"/>
    <x v="0"/>
    <n v="27.8"/>
    <x v="155"/>
    <x v="0"/>
    <s v="Card"/>
  </r>
  <r>
    <s v="Spotify/Hulu"/>
    <x v="52"/>
    <n v="4.99"/>
    <x v="155"/>
    <x v="1"/>
    <s v="Card"/>
  </r>
  <r>
    <s v="Sam's Club"/>
    <x v="0"/>
    <n v="1.59"/>
    <x v="156"/>
    <x v="3"/>
    <s v="Card"/>
  </r>
  <r>
    <s v="Wingstop "/>
    <x v="0"/>
    <n v="16.420000000000002"/>
    <x v="156"/>
    <x v="3"/>
    <s v="Card"/>
  </r>
  <r>
    <s v="Kohl's"/>
    <x v="131"/>
    <n v="15.59"/>
    <x v="156"/>
    <x v="1"/>
    <s v="Card"/>
  </r>
  <r>
    <s v="Walmart"/>
    <x v="0"/>
    <n v="36.22"/>
    <x v="157"/>
    <x v="0"/>
    <s v="Card"/>
  </r>
  <r>
    <s v="Shell"/>
    <x v="0"/>
    <n v="25.79"/>
    <x v="157"/>
    <x v="7"/>
    <s v="Card"/>
  </r>
  <r>
    <s v="DMV"/>
    <x v="132"/>
    <n v="95"/>
    <x v="158"/>
    <x v="10"/>
    <s v="Check"/>
  </r>
  <r>
    <s v="Verizon"/>
    <x v="0"/>
    <n v="118.4"/>
    <x v="158"/>
    <x v="8"/>
    <s v="Card"/>
  </r>
  <r>
    <s v="Kroger Pharmacy"/>
    <x v="0"/>
    <n v="15.99"/>
    <x v="158"/>
    <x v="10"/>
    <s v="Card"/>
  </r>
  <r>
    <s v="Moe's"/>
    <x v="0"/>
    <n v="7.36"/>
    <x v="158"/>
    <x v="3"/>
    <s v="Card"/>
  </r>
  <r>
    <s v="Comcast"/>
    <x v="133"/>
    <n v="20"/>
    <x v="158"/>
    <x v="13"/>
    <s v="Card"/>
  </r>
  <r>
    <s v="Circle K"/>
    <x v="0"/>
    <n v="0.97"/>
    <x v="159"/>
    <x v="3"/>
    <s v="Card"/>
  </r>
  <r>
    <s v="Walmart"/>
    <x v="134"/>
    <n v="19.93"/>
    <x v="159"/>
    <x v="10"/>
    <s v="Card"/>
  </r>
  <r>
    <s v="Walmart"/>
    <x v="0"/>
    <n v="9.23"/>
    <x v="159"/>
    <x v="0"/>
    <s v="Card"/>
  </r>
  <r>
    <s v="BP"/>
    <x v="0"/>
    <n v="5.35"/>
    <x v="159"/>
    <x v="7"/>
    <s v="Card"/>
  </r>
  <r>
    <s v="Wendy's"/>
    <x v="0"/>
    <n v="5.47"/>
    <x v="159"/>
    <x v="3"/>
    <s v="Card"/>
  </r>
  <r>
    <s v="USPS"/>
    <x v="0"/>
    <n v="1.05"/>
    <x v="160"/>
    <x v="10"/>
    <s v="Card"/>
  </r>
  <r>
    <s v="Sam's Club"/>
    <x v="0"/>
    <n v="1.59"/>
    <x v="160"/>
    <x v="3"/>
    <s v="Card"/>
  </r>
  <r>
    <s v="Kroger"/>
    <x v="0"/>
    <n v="88.16"/>
    <x v="160"/>
    <x v="0"/>
    <s v="Card"/>
  </r>
  <r>
    <s v="BP"/>
    <x v="0"/>
    <n v="26.47"/>
    <x v="160"/>
    <x v="7"/>
    <s v="Card"/>
  </r>
  <r>
    <s v="Walmart"/>
    <x v="135"/>
    <n v="15.98"/>
    <x v="161"/>
    <x v="1"/>
    <s v="Card"/>
  </r>
  <r>
    <s v="Walmart"/>
    <x v="0"/>
    <n v="4.9199999999999982"/>
    <x v="161"/>
    <x v="0"/>
    <s v="Card"/>
  </r>
  <r>
    <s v="Grandma Peggy"/>
    <x v="0"/>
    <n v="-50"/>
    <x v="162"/>
    <x v="10"/>
    <s v="Check"/>
  </r>
  <r>
    <s v="Paducah Power"/>
    <x v="0"/>
    <n v="108.19"/>
    <x v="162"/>
    <x v="4"/>
    <s v="Card"/>
  </r>
  <r>
    <s v="Burger King"/>
    <x v="0"/>
    <n v="3.16"/>
    <x v="162"/>
    <x v="3"/>
    <s v="Card"/>
  </r>
  <r>
    <s v="Nathan Brunaugh"/>
    <x v="136"/>
    <n v="102"/>
    <x v="162"/>
    <x v="10"/>
    <s v="Cash"/>
  </r>
  <r>
    <s v="Nathan Brunaugh"/>
    <x v="137"/>
    <n v="-1000"/>
    <x v="162"/>
    <x v="10"/>
    <s v="Cash"/>
  </r>
  <r>
    <s v="Five Star"/>
    <x v="0"/>
    <n v="12.9"/>
    <x v="162"/>
    <x v="7"/>
    <s v="Card"/>
  </r>
  <r>
    <s v="Amazon"/>
    <x v="138"/>
    <n v="58.23"/>
    <x v="162"/>
    <x v="1"/>
    <s v="Card"/>
  </r>
  <r>
    <s v="Paducah Water"/>
    <x v="0"/>
    <n v="29.78"/>
    <x v="162"/>
    <x v="11"/>
    <s v="Card"/>
  </r>
  <r>
    <s v="Netflix"/>
    <x v="72"/>
    <n v="15.99"/>
    <x v="163"/>
    <x v="1"/>
    <s v="Card"/>
  </r>
  <r>
    <s v="McDonalds"/>
    <x v="0"/>
    <n v="2.12"/>
    <x v="163"/>
    <x v="3"/>
    <s v="Card"/>
  </r>
  <r>
    <s v="Expedia"/>
    <x v="139"/>
    <n v="139.65"/>
    <x v="163"/>
    <x v="1"/>
    <s v="Card"/>
  </r>
  <r>
    <s v="Kroger"/>
    <x v="0"/>
    <n v="12"/>
    <x v="163"/>
    <x v="0"/>
    <s v="Card"/>
  </r>
  <r>
    <s v="Fruitta Bowls"/>
    <x v="0"/>
    <n v="21.18"/>
    <x v="163"/>
    <x v="3"/>
    <s v="Card"/>
  </r>
  <r>
    <s v="Kroger"/>
    <x v="0"/>
    <n v="4.29"/>
    <x v="163"/>
    <x v="0"/>
    <s v="Card"/>
  </r>
  <r>
    <s v="Walmart"/>
    <x v="0"/>
    <n v="9.6300000000000008"/>
    <x v="164"/>
    <x v="0"/>
    <s v="Card"/>
  </r>
  <r>
    <s v="Pizza by the Pound "/>
    <x v="0"/>
    <n v="25.28"/>
    <x v="164"/>
    <x v="3"/>
    <s v="Card"/>
  </r>
  <r>
    <s v="JCPenney"/>
    <x v="17"/>
    <n v="31.79"/>
    <x v="165"/>
    <x v="1"/>
    <s v="Card"/>
  </r>
  <r>
    <s v="Xfinity"/>
    <x v="0"/>
    <n v="30"/>
    <x v="165"/>
    <x v="13"/>
    <s v="Card"/>
  </r>
  <r>
    <s v="SkyDive KY"/>
    <x v="140"/>
    <n v="150"/>
    <x v="165"/>
    <x v="1"/>
    <s v="Card"/>
  </r>
  <r>
    <s v="Amazon"/>
    <x v="141"/>
    <n v="9.7799999999999994"/>
    <x v="165"/>
    <x v="1"/>
    <s v="Card"/>
  </r>
  <r>
    <s v="Amazon"/>
    <x v="35"/>
    <n v="10.26"/>
    <x v="165"/>
    <x v="1"/>
    <s v="Card"/>
  </r>
  <r>
    <s v="Amazon"/>
    <x v="142"/>
    <n v="11.44"/>
    <x v="165"/>
    <x v="1"/>
    <s v="Card"/>
  </r>
  <r>
    <s v="Amazon"/>
    <x v="143"/>
    <n v="18"/>
    <x v="165"/>
    <x v="1"/>
    <s v="Card"/>
  </r>
  <r>
    <s v="Red's Donuts"/>
    <x v="0"/>
    <n v="1.28"/>
    <x v="166"/>
    <x v="3"/>
    <s v="Card"/>
  </r>
  <r>
    <s v="Walmart"/>
    <x v="0"/>
    <s v="?"/>
    <x v="166"/>
    <x v="0"/>
    <s v="Card"/>
  </r>
  <r>
    <s v="Walmart"/>
    <x v="0"/>
    <s v="?"/>
    <x v="166"/>
    <x v="1"/>
    <s v="Card"/>
  </r>
  <r>
    <s v="Kroger"/>
    <x v="0"/>
    <n v="68.900000000000006"/>
    <x v="166"/>
    <x v="0"/>
    <s v="Card"/>
  </r>
  <r>
    <s v="Wagner Gas Station"/>
    <x v="0"/>
    <n v="25.11"/>
    <x v="166"/>
    <x v="7"/>
    <s v="Card"/>
  </r>
  <r>
    <s v="McDonalds"/>
    <x v="0"/>
    <n v="2.12"/>
    <x v="167"/>
    <x v="3"/>
    <s v="Card"/>
  </r>
  <r>
    <s v="BP"/>
    <x v="0"/>
    <n v="33.99"/>
    <x v="167"/>
    <x v="7"/>
    <s v="Card"/>
  </r>
  <r>
    <s v="Kroger"/>
    <x v="0"/>
    <n v="38"/>
    <x v="167"/>
    <x v="0"/>
    <s v="Card"/>
  </r>
  <r>
    <s v="McDonalds"/>
    <x v="0"/>
    <n v="2.12"/>
    <x v="168"/>
    <x v="3"/>
    <s v="Card"/>
  </r>
  <r>
    <s v="Waffle House"/>
    <x v="0"/>
    <n v="3.12"/>
    <x v="168"/>
    <x v="3"/>
    <s v="Card"/>
  </r>
  <r>
    <s v="Marathon"/>
    <x v="0"/>
    <n v="23.16"/>
    <x v="169"/>
    <x v="7"/>
    <s v="Card"/>
  </r>
  <r>
    <s v="Waffle House"/>
    <x v="0"/>
    <n v="5.24"/>
    <x v="169"/>
    <x v="3"/>
    <s v="Card"/>
  </r>
  <r>
    <s v="Marcos Pizza"/>
    <x v="0"/>
    <n v="7.79"/>
    <x v="169"/>
    <x v="3"/>
    <s v="Card"/>
  </r>
  <r>
    <s v="McDonalds"/>
    <x v="0"/>
    <n v="4.24"/>
    <x v="170"/>
    <x v="3"/>
    <s v="Card"/>
  </r>
  <r>
    <s v="Loves Gas"/>
    <x v="0"/>
    <n v="25.31"/>
    <x v="171"/>
    <x v="7"/>
    <s v="Card"/>
  </r>
  <r>
    <s v="SkyDive KY"/>
    <x v="144"/>
    <n v="154.5"/>
    <x v="171"/>
    <x v="1"/>
    <s v="Card"/>
  </r>
  <r>
    <s v="Cinemark"/>
    <x v="145"/>
    <n v="10.6"/>
    <x v="172"/>
    <x v="1"/>
    <s v="Card"/>
  </r>
  <r>
    <s v="KY County Clerk"/>
    <x v="146"/>
    <n v="20"/>
    <x v="172"/>
    <x v="10"/>
    <s v="Check"/>
  </r>
  <r>
    <s v="Owen's Cleaners"/>
    <x v="147"/>
    <n v="15.12"/>
    <x v="172"/>
    <x v="1"/>
    <s v="Card"/>
  </r>
  <r>
    <s v="Longhorn Steakhouse"/>
    <x v="0"/>
    <n v="50"/>
    <x v="172"/>
    <x v="3"/>
    <s v="Card"/>
  </r>
  <r>
    <s v="Independence Bank"/>
    <x v="148"/>
    <n v="0"/>
    <x v="172"/>
    <x v="1"/>
    <s v="Card"/>
  </r>
  <r>
    <s v="BP"/>
    <x v="0"/>
    <n v="19.29"/>
    <x v="173"/>
    <x v="7"/>
    <s v="Card"/>
  </r>
  <r>
    <s v="Banks Market"/>
    <x v="0"/>
    <n v="13.49"/>
    <x v="173"/>
    <x v="0"/>
    <s v="Card"/>
  </r>
  <r>
    <s v="Amazon"/>
    <x v="149"/>
    <n v="11.01"/>
    <x v="174"/>
    <x v="1"/>
    <s v="Card"/>
  </r>
  <r>
    <s v="Michaels"/>
    <x v="107"/>
    <n v="0"/>
    <x v="174"/>
    <x v="1"/>
    <s v="Card"/>
  </r>
  <r>
    <s v="Kroger"/>
    <x v="0"/>
    <n v="20.79"/>
    <x v="174"/>
    <x v="0"/>
    <s v="Card"/>
  </r>
  <r>
    <s v="Aldi"/>
    <x v="0"/>
    <n v="30.58"/>
    <x v="174"/>
    <x v="0"/>
    <s v="Card"/>
  </r>
  <r>
    <s v="Old Navy"/>
    <x v="55"/>
    <n v="2.12"/>
    <x v="174"/>
    <x v="1"/>
    <s v="Card"/>
  </r>
  <r>
    <s v="Country Financial"/>
    <x v="0"/>
    <n v="26.41"/>
    <x v="175"/>
    <x v="5"/>
    <s v="Card"/>
  </r>
  <r>
    <s v="Egyptian Electric"/>
    <x v="0"/>
    <n v="116.82"/>
    <x v="175"/>
    <x v="4"/>
    <s v="Card"/>
  </r>
  <r>
    <s v="Walmart"/>
    <x v="150"/>
    <n v="9"/>
    <x v="175"/>
    <x v="1"/>
    <s v="Card"/>
  </r>
  <r>
    <s v="Walmart"/>
    <x v="0"/>
    <n v="9.09"/>
    <x v="175"/>
    <x v="0"/>
    <s v="Card"/>
  </r>
  <r>
    <s v="BP"/>
    <x v="0"/>
    <n v="13.62"/>
    <x v="176"/>
    <x v="7"/>
    <s v="Card"/>
  </r>
  <r>
    <s v="Five Star"/>
    <x v="0"/>
    <n v="4.6100000000000003"/>
    <x v="176"/>
    <x v="3"/>
    <s v="Card"/>
  </r>
  <r>
    <s v="WW"/>
    <x v="97"/>
    <n v="19.95"/>
    <x v="176"/>
    <x v="1"/>
    <s v="Card"/>
  </r>
  <r>
    <s v="Netflix Group"/>
    <x v="0"/>
    <n v="-100"/>
    <x v="176"/>
    <x v="10"/>
    <s v="Card"/>
  </r>
  <r>
    <s v="Cornerstone"/>
    <x v="0"/>
    <n v="150"/>
    <x v="177"/>
    <x v="6"/>
    <s v="Cash"/>
  </r>
  <r>
    <s v="Mobley"/>
    <x v="128"/>
    <n v="640"/>
    <x v="178"/>
    <x v="14"/>
    <s v="Card"/>
  </r>
  <r>
    <s v="Walmart"/>
    <x v="0"/>
    <n v="13.28"/>
    <x v="178"/>
    <x v="0"/>
    <s v="Card"/>
  </r>
  <r>
    <s v="Kroger"/>
    <x v="0"/>
    <n v="15.18"/>
    <x v="178"/>
    <x v="0"/>
    <s v="Card"/>
  </r>
  <r>
    <s v="BP"/>
    <x v="0"/>
    <n v="17.34"/>
    <x v="178"/>
    <x v="7"/>
    <s v="Card"/>
  </r>
  <r>
    <s v="McDonalds"/>
    <x v="0"/>
    <n v="2.12"/>
    <x v="179"/>
    <x v="3"/>
    <s v="Card"/>
  </r>
  <r>
    <s v="Penn Station"/>
    <x v="0"/>
    <n v="21.81"/>
    <x v="180"/>
    <x v="3"/>
    <s v="Card"/>
  </r>
  <r>
    <s v="McDonalds"/>
    <x v="0"/>
    <n v="3.35"/>
    <x v="181"/>
    <x v="3"/>
    <s v="Card"/>
  </r>
  <r>
    <s v="Kroger"/>
    <x v="0"/>
    <n v="43.67"/>
    <x v="181"/>
    <x v="0"/>
    <s v="Card"/>
  </r>
  <r>
    <s v="Huck's"/>
    <x v="0"/>
    <n v="20.6"/>
    <x v="181"/>
    <x v="7"/>
    <s v="Card"/>
  </r>
  <r>
    <s v="Finish Line"/>
    <x v="109"/>
    <n v="6"/>
    <x v="181"/>
    <x v="1"/>
    <s v="Card"/>
  </r>
  <r>
    <s v="Amazon"/>
    <x v="66"/>
    <n v="6.49"/>
    <x v="181"/>
    <x v="1"/>
    <s v="Card"/>
  </r>
  <r>
    <s v="Kroger"/>
    <x v="0"/>
    <n v="14.95"/>
    <x v="181"/>
    <x v="0"/>
    <s v="Card"/>
  </r>
  <r>
    <s v="Liquor Store"/>
    <x v="0"/>
    <n v="13.77"/>
    <x v="182"/>
    <x v="0"/>
    <s v="Card"/>
  </r>
  <r>
    <s v="Walmart"/>
    <x v="0"/>
    <n v="4.67"/>
    <x v="183"/>
    <x v="0"/>
    <s v="Card"/>
  </r>
  <r>
    <s v="Walmart"/>
    <x v="151"/>
    <n v="6.97"/>
    <x v="183"/>
    <x v="1"/>
    <s v="Card"/>
  </r>
  <r>
    <s v="Huck's"/>
    <x v="0"/>
    <n v="0.94"/>
    <x v="183"/>
    <x v="3"/>
    <s v="Card"/>
  </r>
  <r>
    <s v="JCPenney"/>
    <x v="152"/>
    <n v="32.32"/>
    <x v="184"/>
    <x v="10"/>
    <s v="Card"/>
  </r>
  <r>
    <s v="Amazon"/>
    <x v="22"/>
    <n v="5.99"/>
    <x v="184"/>
    <x v="1"/>
    <s v="Card"/>
  </r>
  <r>
    <s v="McDonalds"/>
    <x v="0"/>
    <n v="2.1800000000000002"/>
    <x v="184"/>
    <x v="3"/>
    <s v="Card"/>
  </r>
  <r>
    <s v="Kroger"/>
    <x v="0"/>
    <n v="43.35"/>
    <x v="184"/>
    <x v="0"/>
    <s v="Card"/>
  </r>
  <r>
    <s v="End Abortion Now"/>
    <x v="65"/>
    <n v="10"/>
    <x v="184"/>
    <x v="1"/>
    <s v="Card"/>
  </r>
  <r>
    <s v="Verizon"/>
    <x v="0"/>
    <n v="85.17"/>
    <x v="185"/>
    <x v="8"/>
    <s v="Card"/>
  </r>
  <r>
    <s v="Taco Johns"/>
    <x v="0"/>
    <n v="2.19"/>
    <x v="185"/>
    <x v="3"/>
    <s v="Card"/>
  </r>
  <r>
    <s v="Old Navy"/>
    <x v="135"/>
    <n v="14.84"/>
    <x v="186"/>
    <x v="1"/>
    <s v="Card"/>
  </r>
  <r>
    <s v="Buffalo Wild Wings"/>
    <x v="0"/>
    <n v="23.45"/>
    <x v="186"/>
    <x v="3"/>
    <s v="Card"/>
  </r>
  <r>
    <s v="Spotify/Hulu"/>
    <x v="52"/>
    <n v="4.99"/>
    <x v="186"/>
    <x v="1"/>
    <s v="Card"/>
  </r>
  <r>
    <s v="Amazon"/>
    <x v="153"/>
    <n v="3.33"/>
    <x v="187"/>
    <x v="1"/>
    <s v="Card"/>
  </r>
  <r>
    <s v="McDonalds"/>
    <x v="0"/>
    <n v="2.2000000000000002"/>
    <x v="187"/>
    <x v="3"/>
    <s v="Card"/>
  </r>
  <r>
    <s v="Loves Gas"/>
    <x v="0"/>
    <n v="1.84"/>
    <x v="187"/>
    <x v="3"/>
    <s v="Card"/>
  </r>
  <r>
    <s v="J Bellas"/>
    <x v="0"/>
    <n v="15.58"/>
    <x v="187"/>
    <x v="3"/>
    <s v="Card"/>
  </r>
  <r>
    <s v="Paducah Power"/>
    <x v="0"/>
    <n v="106.85"/>
    <x v="188"/>
    <x v="4"/>
    <s v="Card"/>
  </r>
  <r>
    <s v="Kroger"/>
    <x v="0"/>
    <n v="69.69"/>
    <x v="188"/>
    <x v="0"/>
    <s v="Card"/>
  </r>
  <r>
    <s v="Ulta"/>
    <x v="46"/>
    <n v="18"/>
    <x v="188"/>
    <x v="1"/>
    <s v="Card"/>
  </r>
  <r>
    <s v="Walmart"/>
    <x v="154"/>
    <n v="3.01"/>
    <x v="188"/>
    <x v="1"/>
    <s v="Card"/>
  </r>
  <r>
    <s v="BP"/>
    <x v="0"/>
    <n v="18.39"/>
    <x v="188"/>
    <x v="7"/>
    <s v="Card"/>
  </r>
  <r>
    <s v="Ross"/>
    <x v="155"/>
    <n v="33.9"/>
    <x v="189"/>
    <x v="1"/>
    <s v="Card"/>
  </r>
  <r>
    <s v="Walmart"/>
    <x v="0"/>
    <n v="83.97"/>
    <x v="189"/>
    <x v="0"/>
    <s v="Card"/>
  </r>
  <r>
    <s v="BP"/>
    <x v="0"/>
    <n v="13.68"/>
    <x v="189"/>
    <x v="7"/>
    <s v="Card"/>
  </r>
  <r>
    <s v="Kroger"/>
    <x v="0"/>
    <n v="19.989999999999998"/>
    <x v="189"/>
    <x v="0"/>
    <s v="Card"/>
  </r>
  <r>
    <s v="Tithe"/>
    <x v="0"/>
    <n v="525"/>
    <x v="189"/>
    <x v="6"/>
    <s v="Check"/>
  </r>
  <r>
    <s v="Netflix"/>
    <x v="72"/>
    <n v="15.99"/>
    <x v="190"/>
    <x v="1"/>
    <s v="Card"/>
  </r>
  <r>
    <s v="New Kahala"/>
    <x v="0"/>
    <n v="17.78"/>
    <x v="190"/>
    <x v="3"/>
    <s v="Card"/>
  </r>
  <r>
    <s v="Pinch Penny"/>
    <x v="0"/>
    <n v="10.69"/>
    <x v="190"/>
    <x v="3"/>
    <s v="Card"/>
  </r>
  <r>
    <s v="Walgreens"/>
    <x v="156"/>
    <n v="3.83"/>
    <x v="190"/>
    <x v="1"/>
    <s v="Card"/>
  </r>
  <r>
    <s v="Five Star"/>
    <x v="0"/>
    <n v="13.07"/>
    <x v="191"/>
    <x v="7"/>
    <s v="Card"/>
  </r>
  <r>
    <s v="Banks Market"/>
    <x v="0"/>
    <n v="7.03"/>
    <x v="191"/>
    <x v="0"/>
    <s v="Card"/>
  </r>
  <r>
    <s v="Dairy Queen"/>
    <x v="0"/>
    <n v="1.74"/>
    <x v="191"/>
    <x v="3"/>
    <s v="Card"/>
  </r>
  <r>
    <s v="Paducah Water"/>
    <x v="0"/>
    <n v="43.57"/>
    <x v="192"/>
    <x v="11"/>
    <s v="Card"/>
  </r>
  <r>
    <s v="Xfinity"/>
    <x v="0"/>
    <n v="30"/>
    <x v="192"/>
    <x v="13"/>
    <s v="Card"/>
  </r>
  <r>
    <s v="Old Navy"/>
    <x v="80"/>
    <n v="40.28"/>
    <x v="192"/>
    <x v="10"/>
    <s v="Card"/>
  </r>
  <r>
    <s v="Planet Fitness"/>
    <x v="157"/>
    <n v="23.38"/>
    <x v="192"/>
    <x v="1"/>
    <s v="Card"/>
  </r>
  <r>
    <s v="McDonalds"/>
    <x v="0"/>
    <n v="2.39"/>
    <x v="193"/>
    <x v="3"/>
    <s v="Card"/>
  </r>
  <r>
    <s v="Huck's"/>
    <x v="0"/>
    <n v="22.06"/>
    <x v="194"/>
    <x v="7"/>
    <s v="Card"/>
  </r>
  <r>
    <s v="BP"/>
    <x v="0"/>
    <n v="31.88"/>
    <x v="194"/>
    <x v="7"/>
    <s v="Card"/>
  </r>
  <r>
    <s v="Walmart"/>
    <x v="158"/>
    <n v="2.99"/>
    <x v="195"/>
    <x v="1"/>
    <s v="Card"/>
  </r>
  <r>
    <s v="McDonalds"/>
    <x v="0"/>
    <n v="2.1800000000000002"/>
    <x v="195"/>
    <x v="3"/>
    <s v="Card"/>
  </r>
  <r>
    <s v="Valvoline"/>
    <x v="0"/>
    <n v="43.45"/>
    <x v="195"/>
    <x v="7"/>
    <s v="Card"/>
  </r>
  <r>
    <s v="Vacation"/>
    <x v="159"/>
    <n v="227.72"/>
    <x v="196"/>
    <x v="1"/>
    <s v="Card"/>
  </r>
  <r>
    <s v="Twice Daily"/>
    <x v="0"/>
    <n v="21.89"/>
    <x v="196"/>
    <x v="7"/>
    <s v="Card"/>
  </r>
  <r>
    <s v="Huck's"/>
    <x v="0"/>
    <n v="12.55"/>
    <x v="196"/>
    <x v="7"/>
    <s v="Card"/>
  </r>
  <r>
    <s v="Walmart"/>
    <x v="0"/>
    <n v="44.15"/>
    <x v="196"/>
    <x v="0"/>
    <s v="Card"/>
  </r>
  <r>
    <s v="Amazon"/>
    <x v="160"/>
    <n v="14.83"/>
    <x v="196"/>
    <x v="1"/>
    <s v="Card"/>
  </r>
  <r>
    <s v="Greg McLaughlin McLaughlin"/>
    <x v="161"/>
    <n v="545"/>
    <x v="196"/>
    <x v="10"/>
    <s v="Card"/>
  </r>
  <r>
    <s v="Hardees"/>
    <x v="0"/>
    <n v="10.37"/>
    <x v="197"/>
    <x v="3"/>
    <s v="Card"/>
  </r>
  <r>
    <s v="Burger King"/>
    <x v="0"/>
    <n v="1.58"/>
    <x v="198"/>
    <x v="3"/>
    <s v="Card"/>
  </r>
  <r>
    <s v="Finish Line"/>
    <x v="109"/>
    <n v="6"/>
    <x v="198"/>
    <x v="1"/>
    <s v="Card"/>
  </r>
  <r>
    <s v="Sazzy Scissors"/>
    <x v="13"/>
    <n v="17.25"/>
    <x v="198"/>
    <x v="10"/>
    <s v="Card"/>
  </r>
  <r>
    <s v="Hardees"/>
    <x v="0"/>
    <n v="10.37"/>
    <x v="198"/>
    <x v="3"/>
    <s v="Card"/>
  </r>
  <r>
    <s v="The Cellar"/>
    <x v="0"/>
    <n v="6.35"/>
    <x v="198"/>
    <x v="0"/>
    <s v="Card"/>
  </r>
  <r>
    <s v="Dairy Queen"/>
    <x v="0"/>
    <n v="6.36"/>
    <x v="199"/>
    <x v="3"/>
    <s v="Card"/>
  </r>
  <r>
    <s v="Five Star"/>
    <x v="0"/>
    <n v="14.04"/>
    <x v="199"/>
    <x v="7"/>
    <s v="Card"/>
  </r>
  <r>
    <s v="Five Star"/>
    <x v="0"/>
    <n v="2.74"/>
    <x v="199"/>
    <x v="3"/>
    <s v="Card"/>
  </r>
  <r>
    <s v="Cornerstone"/>
    <x v="0"/>
    <n v="175.33"/>
    <x v="200"/>
    <x v="6"/>
    <s v="Card"/>
  </r>
  <r>
    <s v="Qudoba"/>
    <x v="0"/>
    <n v="16.850000000000001"/>
    <x v="200"/>
    <x v="3"/>
    <s v="Card"/>
  </r>
  <r>
    <s v="Grassy General Store"/>
    <x v="0"/>
    <n v="2.0299999999999998"/>
    <x v="200"/>
    <x v="3"/>
    <s v="Card"/>
  </r>
  <r>
    <s v="Sonic"/>
    <x v="0"/>
    <n v="5.17"/>
    <x v="201"/>
    <x v="3"/>
    <s v="Card"/>
  </r>
  <r>
    <s v="Banks Market"/>
    <x v="0"/>
    <n v="70.290000000000006"/>
    <x v="201"/>
    <x v="0"/>
    <s v="Card"/>
  </r>
  <r>
    <s v="Amazon"/>
    <x v="162"/>
    <n v="17.489999999999998"/>
    <x v="201"/>
    <x v="1"/>
    <s v="Card"/>
  </r>
  <r>
    <s v="Microsoft"/>
    <x v="111"/>
    <n v="15.93"/>
    <x v="202"/>
    <x v="1"/>
    <s v="Card"/>
  </r>
  <r>
    <s v="Mobley"/>
    <x v="0"/>
    <n v="640"/>
    <x v="202"/>
    <x v="14"/>
    <s v="Card"/>
  </r>
  <r>
    <s v="McDonalds"/>
    <x v="0"/>
    <n v="2.12"/>
    <x v="203"/>
    <x v="3"/>
    <s v="Card"/>
  </r>
  <r>
    <s v="Country Financial"/>
    <x v="0"/>
    <n v="26.41"/>
    <x v="203"/>
    <x v="5"/>
    <s v="Card"/>
  </r>
  <r>
    <s v="Banks Market"/>
    <x v="0"/>
    <n v="9.5299999999999994"/>
    <x v="204"/>
    <x v="0"/>
    <s v="Card"/>
  </r>
  <r>
    <s v="Banks Market"/>
    <x v="0"/>
    <n v="9"/>
    <x v="204"/>
    <x v="10"/>
    <s v="Card"/>
  </r>
  <r>
    <s v="The Cellar"/>
    <x v="0"/>
    <n v="6.35"/>
    <x v="204"/>
    <x v="0"/>
    <s v="Card"/>
  </r>
  <r>
    <s v="Egyptian Electric"/>
    <x v="0"/>
    <n v="97.18"/>
    <x v="204"/>
    <x v="4"/>
    <s v="Card"/>
  </r>
  <r>
    <s v="BP"/>
    <x v="0"/>
    <n v="23.03"/>
    <x v="204"/>
    <x v="7"/>
    <s v="Card"/>
  </r>
  <r>
    <s v="Freeman Dental"/>
    <x v="136"/>
    <n v="65"/>
    <x v="205"/>
    <x v="10"/>
    <s v="Card"/>
  </r>
  <r>
    <s v="Owen's Cleaners"/>
    <x v="163"/>
    <n v="29.64"/>
    <x v="205"/>
    <x v="10"/>
    <s v="Card"/>
  </r>
  <r>
    <s v="Aldi"/>
    <x v="0"/>
    <n v="41.89"/>
    <x v="206"/>
    <x v="0"/>
    <s v="Card"/>
  </r>
  <r>
    <s v="Walmart"/>
    <x v="0"/>
    <n v="76.33"/>
    <x v="206"/>
    <x v="0"/>
    <s v="Card"/>
  </r>
  <r>
    <s v="Just Burgers"/>
    <x v="0"/>
    <n v="16.95"/>
    <x v="206"/>
    <x v="3"/>
    <s v="Card"/>
  </r>
  <r>
    <s v="Ya Ya Island"/>
    <x v="164"/>
    <n v="20"/>
    <x v="206"/>
    <x v="1"/>
    <s v="Card"/>
  </r>
  <r>
    <s v="Coldstone"/>
    <x v="0"/>
    <n v="5"/>
    <x v="206"/>
    <x v="3"/>
    <s v="Card"/>
  </r>
  <r>
    <s v="Cornerstone"/>
    <x v="0"/>
    <n v="148"/>
    <x v="207"/>
    <x v="6"/>
    <s v="Card"/>
  </r>
  <r>
    <s v="Taco Bell"/>
    <x v="0"/>
    <n v="10.6"/>
    <x v="207"/>
    <x v="3"/>
    <s v="Card"/>
  </r>
  <r>
    <s v="End Abortion Now"/>
    <x v="65"/>
    <n v="10"/>
    <x v="207"/>
    <x v="1"/>
    <s v="Card"/>
  </r>
  <r>
    <s v="Amazon"/>
    <x v="66"/>
    <n v="6.49"/>
    <x v="207"/>
    <x v="1"/>
    <s v="Card"/>
  </r>
  <r>
    <s v="Amazon"/>
    <x v="165"/>
    <n v="16.43"/>
    <x v="208"/>
    <x v="1"/>
    <s v="Card"/>
  </r>
  <r>
    <s v="BP"/>
    <x v="0"/>
    <n v="21.95"/>
    <x v="209"/>
    <x v="7"/>
    <s v="Card"/>
  </r>
  <r>
    <s v="Spotify/Hulu"/>
    <x v="52"/>
    <n v="4.99"/>
    <x v="209"/>
    <x v="1"/>
    <s v="Card"/>
  </r>
  <r>
    <s v="McDonalds"/>
    <x v="0"/>
    <n v="2.12"/>
    <x v="210"/>
    <x v="3"/>
    <s v="Card"/>
  </r>
  <r>
    <s v="Georgia Tech"/>
    <x v="166"/>
    <n v="75"/>
    <x v="210"/>
    <x v="10"/>
    <s v="Card"/>
  </r>
  <r>
    <s v="Subway"/>
    <x v="0"/>
    <n v="14.82"/>
    <x v="210"/>
    <x v="3"/>
    <s v="Card"/>
  </r>
  <r>
    <s v="The Cellar"/>
    <x v="0"/>
    <n v="9.5299999999999994"/>
    <x v="210"/>
    <x v="0"/>
    <s v="Card"/>
  </r>
  <r>
    <s v="Kroger"/>
    <x v="0"/>
    <n v="53.97"/>
    <x v="210"/>
    <x v="0"/>
    <s v="Card"/>
  </r>
  <r>
    <s v="McDonalds"/>
    <x v="0"/>
    <n v="7.24"/>
    <x v="211"/>
    <x v="3"/>
    <s v="Card"/>
  </r>
  <r>
    <s v="Five Star"/>
    <x v="0"/>
    <n v="3.64"/>
    <x v="211"/>
    <x v="3"/>
    <s v="Card"/>
  </r>
  <r>
    <s v="Huck's"/>
    <x v="0"/>
    <n v="3.14"/>
    <x v="211"/>
    <x v="3"/>
    <s v="Card"/>
  </r>
  <r>
    <s v="Verizon"/>
    <x v="0"/>
    <n v="85.17"/>
    <x v="212"/>
    <x v="8"/>
    <s v="Card"/>
  </r>
  <r>
    <s v="A and E"/>
    <x v="167"/>
    <n v="37.08"/>
    <x v="212"/>
    <x v="1"/>
    <s v="Card"/>
  </r>
  <r>
    <s v="Banks Market"/>
    <x v="0"/>
    <n v="12.6"/>
    <x v="213"/>
    <x v="0"/>
    <s v="Card"/>
  </r>
  <r>
    <s v="BP"/>
    <x v="0"/>
    <n v="24.35"/>
    <x v="214"/>
    <x v="7"/>
    <s v="Card"/>
  </r>
  <r>
    <s v="Cornerstone"/>
    <x v="0"/>
    <n v="105.46"/>
    <x v="214"/>
    <x v="6"/>
    <s v="Card"/>
  </r>
  <r>
    <s v="BP"/>
    <x v="0"/>
    <n v="30.5"/>
    <x v="215"/>
    <x v="7"/>
    <s v="Card"/>
  </r>
  <r>
    <s v="Banks Market"/>
    <x v="0"/>
    <n v="15.35"/>
    <x v="215"/>
    <x v="0"/>
    <s v="Card"/>
  </r>
  <r>
    <s v="The Cellar"/>
    <x v="0"/>
    <n v="9.5299999999999994"/>
    <x v="215"/>
    <x v="1"/>
    <s v="Card"/>
  </r>
  <r>
    <s v="Five Star"/>
    <x v="0"/>
    <n v="3.77"/>
    <x v="215"/>
    <x v="3"/>
    <s v="Card"/>
  </r>
  <r>
    <s v="Sergios"/>
    <x v="0"/>
    <n v="9.39"/>
    <x v="215"/>
    <x v="3"/>
    <s v="Card"/>
  </r>
  <r>
    <s v="Paducah Power"/>
    <x v="0"/>
    <n v="103.78"/>
    <x v="216"/>
    <x v="4"/>
    <s v="Card"/>
  </r>
  <r>
    <s v="Humble Bundle"/>
    <x v="168"/>
    <n v="21"/>
    <x v="216"/>
    <x v="1"/>
    <s v="Card"/>
  </r>
  <r>
    <s v="Paducah Water"/>
    <x v="0"/>
    <n v="42.51"/>
    <x v="216"/>
    <x v="11"/>
    <s v="Card"/>
  </r>
  <r>
    <s v="Planet Fitness"/>
    <x v="157"/>
    <n v="23.38"/>
    <x v="216"/>
    <x v="1"/>
    <s v="Card"/>
  </r>
  <r>
    <s v="Netflix"/>
    <x v="0"/>
    <n v="15.99"/>
    <x v="217"/>
    <x v="1"/>
    <s v="Card"/>
  </r>
  <r>
    <s v="McDonalds"/>
    <x v="0"/>
    <n v="2.52"/>
    <x v="217"/>
    <x v="3"/>
    <s v="Card"/>
  </r>
  <r>
    <s v="Five Star"/>
    <x v="0"/>
    <n v="3.45"/>
    <x v="217"/>
    <x v="3"/>
    <s v="Card"/>
  </r>
  <r>
    <s v="Walmart"/>
    <x v="0"/>
    <n v="31.19"/>
    <x v="217"/>
    <x v="0"/>
    <s v="Card"/>
  </r>
  <r>
    <s v="Walmart"/>
    <x v="0"/>
    <n v="21.07"/>
    <x v="217"/>
    <x v="10"/>
    <s v="Card"/>
  </r>
  <r>
    <s v="McDonalds"/>
    <x v="0"/>
    <n v="2.52"/>
    <x v="218"/>
    <x v="3"/>
    <s v="Card"/>
  </r>
  <r>
    <s v="Finish Line"/>
    <x v="109"/>
    <n v="6"/>
    <x v="219"/>
    <x v="1"/>
    <s v="Card"/>
  </r>
  <r>
    <s v="McDonalds"/>
    <x v="0"/>
    <n v="3.18"/>
    <x v="219"/>
    <x v="3"/>
    <s v="Card"/>
  </r>
  <r>
    <s v="Xfinity"/>
    <x v="133"/>
    <n v="30"/>
    <x v="220"/>
    <x v="13"/>
    <s v="Card"/>
  </r>
  <r>
    <s v="Walmart"/>
    <x v="0"/>
    <n v="54.16"/>
    <x v="220"/>
    <x v="0"/>
    <s v="Card"/>
  </r>
  <r>
    <s v="Banks Market"/>
    <x v="0"/>
    <n v="7.78"/>
    <x v="220"/>
    <x v="0"/>
    <s v="Card"/>
  </r>
  <r>
    <s v="Kohl's"/>
    <x v="169"/>
    <n v="72.06"/>
    <x v="220"/>
    <x v="10"/>
    <s v="Card"/>
  </r>
  <r>
    <s v="Huck's"/>
    <x v="0"/>
    <n v="1.37"/>
    <x v="220"/>
    <x v="3"/>
    <s v="Card"/>
  </r>
  <r>
    <s v="Five Star"/>
    <x v="0"/>
    <n v="1.29"/>
    <x v="220"/>
    <x v="3"/>
    <s v="Card"/>
  </r>
  <r>
    <s v="Tithe"/>
    <x v="0"/>
    <n v="137"/>
    <x v="221"/>
    <x v="6"/>
    <s v="Card"/>
  </r>
  <r>
    <s v="ZX Gas Station"/>
    <x v="0"/>
    <n v="2.41"/>
    <x v="221"/>
    <x v="3"/>
    <s v="Card"/>
  </r>
  <r>
    <s v="BP"/>
    <x v="0"/>
    <n v="1.45"/>
    <x v="222"/>
    <x v="3"/>
    <s v="Card"/>
  </r>
  <r>
    <s v="BP"/>
    <x v="0"/>
    <n v="22.84"/>
    <x v="223"/>
    <x v="7"/>
    <s v="Card"/>
  </r>
  <r>
    <s v="Banks Market"/>
    <x v="0"/>
    <n v="7.37"/>
    <x v="224"/>
    <x v="0"/>
    <s v="Card"/>
  </r>
  <r>
    <s v="Carbondale"/>
    <x v="0"/>
    <n v="3.35"/>
    <x v="224"/>
    <x v="3"/>
    <s v="Card"/>
  </r>
  <r>
    <s v="Golden Carrot"/>
    <x v="170"/>
    <n v="5.91"/>
    <x v="224"/>
    <x v="3"/>
    <s v="Card"/>
  </r>
  <r>
    <s v="Casey's General Store"/>
    <x v="0"/>
    <n v="3.44"/>
    <x v="224"/>
    <x v="3"/>
    <s v="Card"/>
  </r>
  <r>
    <s v="McDonalds"/>
    <x v="0"/>
    <n v="2.52"/>
    <x v="225"/>
    <x v="3"/>
    <s v="Card"/>
  </r>
  <r>
    <s v="Five Star"/>
    <x v="0"/>
    <n v="3.56"/>
    <x v="225"/>
    <x v="3"/>
    <s v="Card"/>
  </r>
  <r>
    <s v="Walmart"/>
    <x v="0"/>
    <n v="36.64"/>
    <x v="226"/>
    <x v="0"/>
    <s v="Card"/>
  </r>
  <r>
    <s v="McDonalds"/>
    <x v="0"/>
    <n v="6.26"/>
    <x v="227"/>
    <x v="3"/>
    <s v="Card"/>
  </r>
  <r>
    <s v="BP"/>
    <x v="0"/>
    <n v="19.88"/>
    <x v="227"/>
    <x v="7"/>
    <s v="Card"/>
  </r>
  <r>
    <s v="Burger King"/>
    <x v="0"/>
    <n v="1.58"/>
    <x v="228"/>
    <x v="3"/>
    <s v="Card"/>
  </r>
  <r>
    <s v="Country Financial"/>
    <x v="0"/>
    <n v="49.31"/>
    <x v="228"/>
    <x v="5"/>
    <s v="Card"/>
  </r>
  <r>
    <s v="Kroger"/>
    <x v="0"/>
    <n v="1.5"/>
    <x v="228"/>
    <x v="0"/>
    <s v="Card"/>
  </r>
  <r>
    <s v="Marcos Pizza"/>
    <x v="0"/>
    <n v="15.36"/>
    <x v="228"/>
    <x v="3"/>
    <s v="Card"/>
  </r>
  <r>
    <s v="McDonalds"/>
    <x v="0"/>
    <n v="2.12"/>
    <x v="228"/>
    <x v="3"/>
    <s v="Card"/>
  </r>
  <r>
    <s v="McAlisters"/>
    <x v="0"/>
    <n v="21.53"/>
    <x v="229"/>
    <x v="3"/>
    <s v="Card"/>
  </r>
  <r>
    <s v="Egyptian Electric"/>
    <x v="0"/>
    <n v="88.08"/>
    <x v="230"/>
    <x v="4"/>
    <s v="Card"/>
  </r>
  <r>
    <s v="Microsoft"/>
    <x v="0"/>
    <n v="15.93"/>
    <x v="230"/>
    <x v="1"/>
    <s v="Card"/>
  </r>
  <r>
    <s v="BP"/>
    <x v="0"/>
    <n v="24.05"/>
    <x v="231"/>
    <x v="7"/>
    <s v="Card"/>
  </r>
  <r>
    <s v="Walmart"/>
    <x v="107"/>
    <n v="19.22"/>
    <x v="231"/>
    <x v="1"/>
    <s v="Card"/>
  </r>
  <r>
    <s v="Kroger"/>
    <x v="0"/>
    <n v="12.44"/>
    <x v="231"/>
    <x v="0"/>
    <s v="Card"/>
  </r>
  <r>
    <s v="Circle K"/>
    <x v="0"/>
    <n v="3.29"/>
    <x v="232"/>
    <x v="3"/>
    <s v="Card"/>
  </r>
  <r>
    <s v="Walmart"/>
    <x v="0"/>
    <n v="13.16"/>
    <x v="232"/>
    <x v="0"/>
    <s v="Card"/>
  </r>
  <r>
    <s v="Grandpa"/>
    <x v="171"/>
    <n v="47"/>
    <x v="232"/>
    <x v="10"/>
    <s v="Card"/>
  </r>
  <r>
    <s v="Buffalo Wild Wings"/>
    <x v="0"/>
    <n v="22.06"/>
    <x v="233"/>
    <x v="3"/>
    <s v="Card"/>
  </r>
  <r>
    <s v="Kroger"/>
    <x v="0"/>
    <n v="72.42"/>
    <x v="233"/>
    <x v="0"/>
    <s v="Card"/>
  </r>
  <r>
    <s v="Amazon"/>
    <x v="172"/>
    <n v="8.4700000000000006"/>
    <x v="233"/>
    <x v="1"/>
    <s v="Card"/>
  </r>
  <r>
    <s v="Hokkaido"/>
    <x v="0"/>
    <n v="0"/>
    <x v="233"/>
    <x v="3"/>
    <s v="Card"/>
  </r>
  <r>
    <s v="Cinemark"/>
    <x v="33"/>
    <n v="13.78"/>
    <x v="233"/>
    <x v="1"/>
    <s v="Card"/>
  </r>
  <r>
    <s v="Burger King"/>
    <x v="0"/>
    <n v="1.58"/>
    <x v="234"/>
    <x v="3"/>
    <s v="Card"/>
  </r>
  <r>
    <s v="BP"/>
    <x v="0"/>
    <n v="23.37"/>
    <x v="234"/>
    <x v="7"/>
    <s v="Card"/>
  </r>
  <r>
    <s v="Amazon"/>
    <x v="66"/>
    <n v="6.84"/>
    <x v="235"/>
    <x v="1"/>
    <s v="Card"/>
  </r>
  <r>
    <s v="End Abortion Now"/>
    <x v="65"/>
    <n v="10"/>
    <x v="235"/>
    <x v="1"/>
    <s v="Card"/>
  </r>
  <r>
    <s v="Spotify/Hulu"/>
    <x v="52"/>
    <n v="4.99"/>
    <x v="236"/>
    <x v="1"/>
    <s v="Card"/>
  </r>
  <r>
    <s v="McDonalds"/>
    <x v="0"/>
    <n v="2.52"/>
    <x v="237"/>
    <x v="3"/>
    <s v="Card"/>
  </r>
  <r>
    <s v="Banks Market"/>
    <x v="0"/>
    <n v="4.21"/>
    <x v="237"/>
    <x v="0"/>
    <s v="Card"/>
  </r>
  <r>
    <s v="The Cellar"/>
    <x v="0"/>
    <n v="18.010000000000002"/>
    <x v="237"/>
    <x v="0"/>
    <s v="Card"/>
  </r>
  <r>
    <s v="Just Burgers"/>
    <x v="0"/>
    <n v="8.11"/>
    <x v="238"/>
    <x v="3"/>
    <s v="Card"/>
  </r>
  <r>
    <s v="Kroger"/>
    <x v="0"/>
    <n v="5.3"/>
    <x v="238"/>
    <x v="0"/>
    <s v="Card"/>
  </r>
  <r>
    <s v="Walmart"/>
    <x v="0"/>
    <n v="94.62"/>
    <x v="238"/>
    <x v="0"/>
    <s v="Card"/>
  </r>
  <r>
    <s v="Golden Carrot"/>
    <x v="173"/>
    <n v="8.9499999999999993"/>
    <x v="238"/>
    <x v="1"/>
    <s v="Card"/>
  </r>
  <r>
    <s v="BP"/>
    <x v="0"/>
    <n v="19.59"/>
    <x v="239"/>
    <x v="7"/>
    <s v="Card"/>
  </r>
  <r>
    <s v="Little Ceasars"/>
    <x v="0"/>
    <n v="7.82"/>
    <x v="239"/>
    <x v="3"/>
    <s v="Card"/>
  </r>
  <r>
    <s v="Mod Pizza"/>
    <x v="0"/>
    <n v="8.91"/>
    <x v="239"/>
    <x v="3"/>
    <s v="Card"/>
  </r>
  <r>
    <s v="Cornerstone"/>
    <x v="0"/>
    <n v="326.56"/>
    <x v="239"/>
    <x v="6"/>
    <s v="Card"/>
  </r>
  <r>
    <s v="Paducah Power"/>
    <x v="0"/>
    <n v="82.49"/>
    <x v="240"/>
    <x v="4"/>
    <s v="Card"/>
  </r>
  <r>
    <s v="McDonalds"/>
    <x v="0"/>
    <n v="2.52"/>
    <x v="240"/>
    <x v="3"/>
    <s v="Card"/>
  </r>
  <r>
    <s v="BP"/>
    <x v="0"/>
    <n v="31.11"/>
    <x v="240"/>
    <x v="7"/>
    <s v="Card"/>
  </r>
  <r>
    <s v="Taco Bell"/>
    <x v="0"/>
    <n v="10.6"/>
    <x v="240"/>
    <x v="3"/>
    <s v="Card"/>
  </r>
  <r>
    <s v="McDonalds"/>
    <x v="0"/>
    <n v="2.52"/>
    <x v="241"/>
    <x v="3"/>
    <s v="Card"/>
  </r>
  <r>
    <s v="Paducah Water"/>
    <x v="0"/>
    <n v="37.65"/>
    <x v="241"/>
    <x v="11"/>
    <s v="Card"/>
  </r>
  <r>
    <s v="BP"/>
    <x v="0"/>
    <n v="23.79"/>
    <x v="241"/>
    <x v="7"/>
    <s v="Card"/>
  </r>
  <r>
    <s v="Kroger"/>
    <x v="0"/>
    <n v="3.06"/>
    <x v="241"/>
    <x v="0"/>
    <s v="Card"/>
  </r>
  <r>
    <s v="Casey's General Store"/>
    <x v="0"/>
    <n v="3.06"/>
    <x v="241"/>
    <x v="3"/>
    <s v="Card"/>
  </r>
  <r>
    <s v="Planet Fitness"/>
    <x v="157"/>
    <n v="23.38"/>
    <x v="241"/>
    <x v="1"/>
    <s v="Card"/>
  </r>
  <r>
    <s v="Netflix"/>
    <x v="0"/>
    <n v="15.99"/>
    <x v="242"/>
    <x v="1"/>
    <s v="Card"/>
  </r>
  <r>
    <s v="Just Burgers"/>
    <x v="0"/>
    <n v="5.72"/>
    <x v="242"/>
    <x v="3"/>
    <s v="Card"/>
  </r>
  <r>
    <s v="Five Star"/>
    <x v="0"/>
    <n v="1.45"/>
    <x v="242"/>
    <x v="3"/>
    <s v="Card"/>
  </r>
  <r>
    <s v="Xfinity"/>
    <x v="0"/>
    <n v="47.01"/>
    <x v="243"/>
    <x v="8"/>
    <s v="Card"/>
  </r>
  <r>
    <s v="Chilis"/>
    <x v="0"/>
    <n v="25"/>
    <x v="243"/>
    <x v="3"/>
    <s v="Card"/>
  </r>
  <r>
    <s v="Amazon"/>
    <x v="174"/>
    <n v="161.29"/>
    <x v="243"/>
    <x v="1"/>
    <s v="Card"/>
  </r>
  <r>
    <s v="Walmart"/>
    <x v="0"/>
    <n v="50.19"/>
    <x v="243"/>
    <x v="0"/>
    <s v="Card"/>
  </r>
  <r>
    <s v="Walmart"/>
    <x v="175"/>
    <n v="25.6"/>
    <x v="243"/>
    <x v="1"/>
    <s v="Card"/>
  </r>
  <r>
    <s v="Kroger"/>
    <x v="0"/>
    <n v="40.04"/>
    <x v="243"/>
    <x v="0"/>
    <s v="Card"/>
  </r>
  <r>
    <s v="Fruitta Bowls"/>
    <x v="0"/>
    <n v="7.94"/>
    <x v="244"/>
    <x v="3"/>
    <s v="Card"/>
  </r>
  <r>
    <s v="Hobby Lobby"/>
    <x v="176"/>
    <n v="31.64"/>
    <x v="244"/>
    <x v="1"/>
    <s v="Card"/>
  </r>
  <r>
    <s v="Xfinity"/>
    <x v="0"/>
    <n v="22.64"/>
    <x v="245"/>
    <x v="13"/>
    <s v="Card"/>
  </r>
  <r>
    <s v="Lowe's"/>
    <x v="177"/>
    <n v="0"/>
    <x v="246"/>
    <x v="1"/>
    <s v="Card"/>
  </r>
  <r>
    <s v="Wendy's"/>
    <x v="0"/>
    <n v="2.1"/>
    <x v="246"/>
    <x v="3"/>
    <s v="Card"/>
  </r>
  <r>
    <s v="BP"/>
    <x v="0"/>
    <n v="22.23"/>
    <x v="246"/>
    <x v="7"/>
    <s v="Card"/>
  </r>
  <r>
    <s v="Kroger"/>
    <x v="0"/>
    <n v="12.59"/>
    <x v="247"/>
    <x v="0"/>
    <s v="Card"/>
  </r>
  <r>
    <s v="McDonalds"/>
    <x v="0"/>
    <n v="3.18"/>
    <x v="248"/>
    <x v="3"/>
    <s v="Card"/>
  </r>
  <r>
    <s v="Hobby Lobby"/>
    <x v="178"/>
    <n v="9.5"/>
    <x v="249"/>
    <x v="1"/>
    <s v="Card"/>
  </r>
  <r>
    <s v="Cornerstone"/>
    <x v="0"/>
    <n v="192.1"/>
    <x v="250"/>
    <x v="6"/>
    <s v="Card"/>
  </r>
  <r>
    <s v="Moto Mart"/>
    <x v="0"/>
    <n v="10"/>
    <x v="250"/>
    <x v="7"/>
    <s v="Card"/>
  </r>
  <r>
    <s v="Banks Market"/>
    <x v="0"/>
    <n v="7.98"/>
    <x v="250"/>
    <x v="3"/>
    <s v="Card"/>
  </r>
  <r>
    <s v="Kroger"/>
    <x v="0"/>
    <n v="3.24"/>
    <x v="250"/>
    <x v="0"/>
    <s v="Card"/>
  </r>
  <r>
    <s v="Walmart"/>
    <x v="179"/>
    <n v="27.79"/>
    <x v="251"/>
    <x v="1"/>
    <s v="Card"/>
  </r>
  <r>
    <s v="Walmart"/>
    <x v="0"/>
    <n v="4.5"/>
    <x v="251"/>
    <x v="0"/>
    <s v="Card"/>
  </r>
  <r>
    <s v="JCPenney"/>
    <x v="0"/>
    <s v="-"/>
    <x v="251"/>
    <x v="1"/>
    <s v="Card"/>
  </r>
  <r>
    <s v="Walmart"/>
    <x v="180"/>
    <n v="15.85"/>
    <x v="251"/>
    <x v="1"/>
    <s v="Card"/>
  </r>
  <r>
    <s v="Huck's"/>
    <x v="0"/>
    <n v="23.65"/>
    <x v="251"/>
    <x v="7"/>
    <s v="Card"/>
  </r>
  <r>
    <s v="Amazon"/>
    <x v="181"/>
    <n v="23.31"/>
    <x v="252"/>
    <x v="1"/>
    <s v="Card"/>
  </r>
  <r>
    <s v="Kroger"/>
    <x v="0"/>
    <n v="23.2"/>
    <x v="252"/>
    <x v="7"/>
    <s v="Card"/>
  </r>
  <r>
    <s v="Huck's"/>
    <x v="0"/>
    <n v="25.15"/>
    <x v="253"/>
    <x v="7"/>
    <s v="Card"/>
  </r>
  <r>
    <s v="Country Financial"/>
    <x v="0"/>
    <n v="29.34"/>
    <x v="254"/>
    <x v="5"/>
    <s v="Card"/>
  </r>
  <r>
    <s v="Kroger"/>
    <x v="0"/>
    <n v="10.24"/>
    <x v="254"/>
    <x v="0"/>
    <s v="Card"/>
  </r>
  <r>
    <s v="Kroger"/>
    <x v="0"/>
    <n v="12.99"/>
    <x v="254"/>
    <x v="0"/>
    <s v="Card"/>
  </r>
  <r>
    <s v="Kroger"/>
    <x v="182"/>
    <n v="20"/>
    <x v="255"/>
    <x v="10"/>
    <s v="Card"/>
  </r>
  <r>
    <s v="Kroger"/>
    <x v="0"/>
    <n v="70.62"/>
    <x v="255"/>
    <x v="0"/>
    <s v="Card"/>
  </r>
  <r>
    <s v="Microsoft"/>
    <x v="111"/>
    <n v="15.93"/>
    <x v="256"/>
    <x v="1"/>
    <s v="Card"/>
  </r>
  <r>
    <s v="Paducah Olive Oil"/>
    <x v="183"/>
    <n v="10"/>
    <x v="256"/>
    <x v="10"/>
    <s v="Card"/>
  </r>
  <r>
    <s v="Egyptian Electric"/>
    <x v="0"/>
    <n v="50.73"/>
    <x v="257"/>
    <x v="4"/>
    <s v="Card"/>
  </r>
  <r>
    <s v="Mobley"/>
    <x v="0"/>
    <n v="640"/>
    <x v="258"/>
    <x v="14"/>
    <s v="Card"/>
  </r>
  <r>
    <s v="Egyptian Electric"/>
    <x v="0"/>
    <n v="50.73"/>
    <x v="258"/>
    <x v="4"/>
    <s v="Card"/>
  </r>
  <r>
    <s v="BP"/>
    <x v="0"/>
    <n v="21.48"/>
    <x v="258"/>
    <x v="7"/>
    <s v="Card"/>
  </r>
  <r>
    <s v="Chick-Fil-A"/>
    <x v="0"/>
    <n v="14.18"/>
    <x v="259"/>
    <x v="3"/>
    <s v="Card"/>
  </r>
  <r>
    <s v="Kroger"/>
    <x v="0"/>
    <n v="12.1"/>
    <x v="259"/>
    <x v="0"/>
    <s v="Card"/>
  </r>
  <r>
    <s v="Walmart"/>
    <x v="0"/>
    <n v="56.82"/>
    <x v="259"/>
    <x v="0"/>
    <s v="Card"/>
  </r>
  <r>
    <s v="Banks Market"/>
    <x v="0"/>
    <n v="8.11"/>
    <x v="260"/>
    <x v="0"/>
    <s v="Card"/>
  </r>
  <r>
    <s v="Amazon"/>
    <x v="66"/>
    <n v="13.69"/>
    <x v="261"/>
    <x v="1"/>
    <s v="Card"/>
  </r>
  <r>
    <s v="Cornerstone"/>
    <x v="184"/>
    <n v="306.44"/>
    <x v="262"/>
    <x v="6"/>
    <s v="Card"/>
  </r>
  <r>
    <s v="BP"/>
    <x v="0"/>
    <n v="29.35"/>
    <x v="262"/>
    <x v="7"/>
    <s v="Card"/>
  </r>
  <r>
    <s v="Tequilas"/>
    <x v="0"/>
    <n v="22"/>
    <x v="262"/>
    <x v="3"/>
    <s v="Card"/>
  </r>
  <r>
    <s v="Banks Market"/>
    <x v="0"/>
    <n v="9.4499999999999993"/>
    <x v="262"/>
    <x v="0"/>
    <s v="Card"/>
  </r>
  <r>
    <s v="Spotify/Hulu"/>
    <x v="52"/>
    <n v="4.99"/>
    <x v="263"/>
    <x v="1"/>
    <s v="Card"/>
  </r>
  <r>
    <s v="End Abortion Now"/>
    <x v="65"/>
    <n v="10"/>
    <x v="263"/>
    <x v="1"/>
    <s v="Card"/>
  </r>
  <r>
    <s v="Amazon"/>
    <x v="185"/>
    <n v="31.69"/>
    <x v="264"/>
    <x v="1"/>
    <s v="Card"/>
  </r>
  <r>
    <s v="Walmart"/>
    <x v="0"/>
    <n v="48.52"/>
    <x v="264"/>
    <x v="0"/>
    <s v="Card"/>
  </r>
  <r>
    <s v="BP"/>
    <x v="0"/>
    <n v="24.86"/>
    <x v="264"/>
    <x v="7"/>
    <s v="Card"/>
  </r>
  <r>
    <s v="Paducah Water"/>
    <x v="0"/>
    <n v="37.65"/>
    <x v="265"/>
    <x v="11"/>
    <s v="Card"/>
  </r>
  <r>
    <s v="Jimmy Johns"/>
    <x v="0"/>
    <n v="13.55"/>
    <x v="266"/>
    <x v="3"/>
    <s v="Card"/>
  </r>
  <r>
    <s v="Hobby Lobby"/>
    <x v="186"/>
    <n v="6.35"/>
    <x v="267"/>
    <x v="1"/>
    <s v="Card"/>
  </r>
  <r>
    <s v="Fruitta Bowls"/>
    <x v="0"/>
    <n v="13.76"/>
    <x v="267"/>
    <x v="3"/>
    <s v="Card"/>
  </r>
  <r>
    <s v="Walmart"/>
    <x v="0"/>
    <n v="32.17"/>
    <x v="267"/>
    <x v="0"/>
    <s v="Card"/>
  </r>
  <r>
    <s v="Kroger"/>
    <x v="0"/>
    <n v="13.15"/>
    <x v="267"/>
    <x v="0"/>
    <s v="Card"/>
  </r>
  <r>
    <s v="JCPenney"/>
    <x v="187"/>
    <n v="19.079999999999998"/>
    <x v="267"/>
    <x v="1"/>
    <s v="Card"/>
  </r>
  <r>
    <s v="Paducah Power"/>
    <x v="0"/>
    <n v="90.92"/>
    <x v="268"/>
    <x v="4"/>
    <s v="Card"/>
  </r>
  <r>
    <s v="Cornerstone"/>
    <x v="0"/>
    <n v="50"/>
    <x v="268"/>
    <x v="6"/>
    <s v="Card"/>
  </r>
  <r>
    <s v="Walmart"/>
    <x v="0"/>
    <n v="5.93"/>
    <x v="268"/>
    <x v="0"/>
    <s v="Card"/>
  </r>
  <r>
    <s v="Netflix"/>
    <x v="0"/>
    <n v="15.99"/>
    <x v="269"/>
    <x v="1"/>
    <s v="Card"/>
  </r>
  <r>
    <s v="Freeman Dental"/>
    <x v="188"/>
    <n v="10"/>
    <x v="270"/>
    <x v="1"/>
    <s v="Check"/>
  </r>
  <r>
    <s v="Xfinity Mobile"/>
    <x v="0"/>
    <n v="47.01"/>
    <x v="270"/>
    <x v="8"/>
    <s v="Card"/>
  </r>
  <r>
    <s v="Kroger"/>
    <x v="0"/>
    <n v="43.68"/>
    <x v="270"/>
    <x v="0"/>
    <s v="Card"/>
  </r>
  <r>
    <s v="BP"/>
    <x v="0"/>
    <n v="19.649999999999999"/>
    <x v="270"/>
    <x v="7"/>
    <s v="Card"/>
  </r>
  <r>
    <s v="Marcos Pizza"/>
    <x v="0"/>
    <n v="15.35"/>
    <x v="271"/>
    <x v="3"/>
    <s v="Card"/>
  </r>
  <r>
    <s v="Xfinity"/>
    <x v="0"/>
    <n v="26.32"/>
    <x v="272"/>
    <x v="13"/>
    <s v="Card"/>
  </r>
  <r>
    <s v="CVS Pharmacy"/>
    <x v="0"/>
    <n v="3.99"/>
    <x v="272"/>
    <x v="0"/>
    <s v="Card"/>
  </r>
  <r>
    <s v="BP"/>
    <x v="0"/>
    <n v="23.37"/>
    <x v="273"/>
    <x v="7"/>
    <s v="Card"/>
  </r>
  <r>
    <s v="Walmart"/>
    <x v="0"/>
    <n v="44.52"/>
    <x v="274"/>
    <x v="0"/>
    <s v="Card"/>
  </r>
  <r>
    <s v="Kroger"/>
    <x v="0"/>
    <n v="17.18"/>
    <x v="275"/>
    <x v="0"/>
    <s v="Card"/>
  </r>
  <r>
    <s v="Family Video"/>
    <x v="22"/>
    <n v="3.7"/>
    <x v="275"/>
    <x v="1"/>
    <s v="Card"/>
  </r>
  <r>
    <s v="Sonic"/>
    <x v="0"/>
    <n v="8.14"/>
    <x v="275"/>
    <x v="3"/>
    <s v="Card"/>
  </r>
  <r>
    <s v="McDonalds"/>
    <x v="0"/>
    <n v="2.52"/>
    <x v="276"/>
    <x v="3"/>
    <s v="Card"/>
  </r>
  <r>
    <s v="BP"/>
    <x v="0"/>
    <n v="32.15"/>
    <x v="276"/>
    <x v="7"/>
    <s v="Card"/>
  </r>
  <r>
    <s v="BP"/>
    <x v="0"/>
    <n v="19.809999999999999"/>
    <x v="277"/>
    <x v="7"/>
    <s v="Card"/>
  </r>
  <r>
    <s v="Amazon"/>
    <x v="108"/>
    <n v="15.88"/>
    <x v="278"/>
    <x v="10"/>
    <s v="Card"/>
  </r>
  <r>
    <s v="Golden Carrot"/>
    <x v="189"/>
    <n v="19.489999999999998"/>
    <x v="278"/>
    <x v="10"/>
    <s v="Card"/>
  </r>
  <r>
    <s v="Cornerstone"/>
    <x v="0"/>
    <n v="207.2"/>
    <x v="278"/>
    <x v="6"/>
    <s v="Card"/>
  </r>
  <r>
    <s v="Kroger"/>
    <x v="0"/>
    <n v="16.47"/>
    <x v="278"/>
    <x v="0"/>
    <s v="Card"/>
  </r>
  <r>
    <s v="Walmart"/>
    <x v="0"/>
    <n v="11.96"/>
    <x v="279"/>
    <x v="0"/>
    <s v="Card"/>
  </r>
  <r>
    <s v="Walmart"/>
    <x v="190"/>
    <n v="47.05"/>
    <x v="279"/>
    <x v="1"/>
    <s v="Card"/>
  </r>
  <r>
    <s v="Amazon"/>
    <x v="191"/>
    <n v="21.19"/>
    <x v="279"/>
    <x v="1"/>
    <s v="Card"/>
  </r>
  <r>
    <s v="JCPenney"/>
    <x v="192"/>
    <n v="21.93"/>
    <x v="280"/>
    <x v="1"/>
    <s v="Card"/>
  </r>
  <r>
    <s v="JCPenney"/>
    <x v="193"/>
    <n v="24.13"/>
    <x v="280"/>
    <x v="1"/>
    <s v="Card"/>
  </r>
  <r>
    <s v="Nathan Brunaugh"/>
    <x v="194"/>
    <n v="-40"/>
    <x v="280"/>
    <x v="10"/>
    <s v="Card"/>
  </r>
  <r>
    <s v="Luke Brunaugh Brunaugh"/>
    <x v="194"/>
    <n v="-10"/>
    <x v="280"/>
    <x v="10"/>
    <s v="Card"/>
  </r>
  <r>
    <s v="Amazon"/>
    <x v="194"/>
    <n v="83.74"/>
    <x v="280"/>
    <x v="10"/>
    <s v="Card"/>
  </r>
  <r>
    <s v="Amazon"/>
    <x v="195"/>
    <n v="26.49"/>
    <x v="280"/>
    <x v="1"/>
    <s v="Card"/>
  </r>
  <r>
    <s v="Walmart"/>
    <x v="196"/>
    <n v="68.899999999999991"/>
    <x v="280"/>
    <x v="10"/>
    <s v="Card"/>
  </r>
  <r>
    <s v="Walmart"/>
    <x v="197"/>
    <n v="30.44"/>
    <x v="280"/>
    <x v="10"/>
    <s v="Card"/>
  </r>
  <r>
    <s v="Walmart"/>
    <x v="198"/>
    <n v="19.989999999999998"/>
    <x v="280"/>
    <x v="10"/>
    <s v="Card"/>
  </r>
  <r>
    <s v="Macy's"/>
    <x v="199"/>
    <n v="14.99"/>
    <x v="280"/>
    <x v="1"/>
    <s v="Card"/>
  </r>
  <r>
    <s v="Macy's"/>
    <x v="200"/>
    <n v="18.399999999999999"/>
    <x v="280"/>
    <x v="10"/>
    <s v="Card"/>
  </r>
  <r>
    <s v="Maurices"/>
    <x v="201"/>
    <n v="28.17"/>
    <x v="280"/>
    <x v="10"/>
    <s v="Card"/>
  </r>
  <r>
    <s v="Maurices"/>
    <x v="202"/>
    <n v="14.64"/>
    <x v="280"/>
    <x v="1"/>
    <s v="Card"/>
  </r>
  <r>
    <s v="Casey's General Store"/>
    <x v="0"/>
    <n v="14.15"/>
    <x v="280"/>
    <x v="3"/>
    <s v="Card"/>
  </r>
  <r>
    <s v="Amazon"/>
    <x v="203"/>
    <n v="23.81"/>
    <x v="280"/>
    <x v="1"/>
    <s v="Card"/>
  </r>
  <r>
    <s v="BP"/>
    <x v="0"/>
    <n v="25.12"/>
    <x v="281"/>
    <x v="7"/>
    <s v="Card"/>
  </r>
  <r>
    <s v="Patti's Settlement"/>
    <x v="0"/>
    <n v="60"/>
    <x v="281"/>
    <x v="3"/>
    <s v="Card"/>
  </r>
  <r>
    <s v="Michaels"/>
    <x v="204"/>
    <n v="5.07"/>
    <x v="281"/>
    <x v="10"/>
    <s v="Card"/>
  </r>
  <r>
    <s v="Five Star"/>
    <x v="0"/>
    <n v="1.29"/>
    <x v="281"/>
    <x v="3"/>
    <s v="Card"/>
  </r>
  <r>
    <s v="Sam Leftwich"/>
    <x v="205"/>
    <n v="20"/>
    <x v="282"/>
    <x v="1"/>
    <s v="Card"/>
  </r>
  <r>
    <s v="Hibbs Insurance"/>
    <x v="206"/>
    <n v="181.49"/>
    <x v="282"/>
    <x v="2"/>
    <s v="Card"/>
  </r>
  <r>
    <s v="Cornerstone"/>
    <x v="0"/>
    <n v="-7.5"/>
    <x v="282"/>
    <x v="0"/>
    <s v="Check"/>
  </r>
  <r>
    <s v="Walmart"/>
    <x v="0"/>
    <n v="32.25"/>
    <x v="282"/>
    <x v="0"/>
    <s v="Card"/>
  </r>
  <r>
    <s v="Aldi"/>
    <x v="0"/>
    <n v="50.29"/>
    <x v="282"/>
    <x v="0"/>
    <s v="Card"/>
  </r>
  <r>
    <s v="Kroger"/>
    <x v="0"/>
    <n v="36.909999999999997"/>
    <x v="283"/>
    <x v="0"/>
    <s v="Card"/>
  </r>
  <r>
    <s v="Hobby Lobby"/>
    <x v="178"/>
    <n v="4.7699999999999996"/>
    <x v="283"/>
    <x v="10"/>
    <s v="Card"/>
  </r>
  <r>
    <s v="Microsoft"/>
    <x v="111"/>
    <n v="15.93"/>
    <x v="284"/>
    <x v="1"/>
    <s v="Card"/>
  </r>
  <r>
    <s v="Amazon"/>
    <x v="207"/>
    <n v="14.83"/>
    <x v="284"/>
    <x v="1"/>
    <s v="Card"/>
  </r>
  <r>
    <s v="Country Financial"/>
    <x v="0"/>
    <n v="29.34"/>
    <x v="284"/>
    <x v="5"/>
    <s v="Card"/>
  </r>
  <r>
    <s v="Maurices"/>
    <x v="208"/>
    <n v="27.98"/>
    <x v="284"/>
    <x v="1"/>
    <s v="Card"/>
  </r>
  <r>
    <s v="Amazon"/>
    <x v="103"/>
    <n v="8.4700000000000006"/>
    <x v="284"/>
    <x v="1"/>
    <s v="Card"/>
  </r>
  <r>
    <s v="Amazon"/>
    <x v="209"/>
    <n v="46.63"/>
    <x v="284"/>
    <x v="7"/>
    <s v="Card"/>
  </r>
  <r>
    <s v="Egyptian Electric"/>
    <x v="0"/>
    <n v="92.47"/>
    <x v="285"/>
    <x v="4"/>
    <s v="Card"/>
  </r>
  <r>
    <s v="Kroger"/>
    <x v="0"/>
    <n v="5.32"/>
    <x v="285"/>
    <x v="0"/>
    <s v="Card"/>
  </r>
  <r>
    <s v="eBay"/>
    <x v="210"/>
    <n v="1.74"/>
    <x v="286"/>
    <x v="1"/>
    <s v="Card"/>
  </r>
  <r>
    <s v="Amazon"/>
    <x v="211"/>
    <n v="22.96"/>
    <x v="286"/>
    <x v="10"/>
    <s v="Card"/>
  </r>
  <r>
    <s v="McDonalds"/>
    <x v="0"/>
    <n v="4"/>
    <x v="286"/>
    <x v="3"/>
    <s v="Card"/>
  </r>
  <r>
    <s v="Mobley"/>
    <x v="128"/>
    <n v="454.3"/>
    <x v="287"/>
    <x v="14"/>
    <s v="Card"/>
  </r>
  <r>
    <s v="Kroger"/>
    <x v="0"/>
    <n v="55.36"/>
    <x v="288"/>
    <x v="0"/>
    <s v="Card"/>
  </r>
  <r>
    <s v="ATM"/>
    <x v="33"/>
    <n v="20"/>
    <x v="288"/>
    <x v="1"/>
    <s v="Card"/>
  </r>
  <r>
    <s v="Valvoline"/>
    <x v="0"/>
    <n v="64.64"/>
    <x v="288"/>
    <x v="7"/>
    <s v="Card"/>
  </r>
  <r>
    <s v="Walmart"/>
    <x v="189"/>
    <n v="47.68"/>
    <x v="288"/>
    <x v="10"/>
    <s v="Card"/>
  </r>
  <r>
    <s v="Chongs"/>
    <x v="0"/>
    <n v="24"/>
    <x v="288"/>
    <x v="3"/>
    <s v="Card"/>
  </r>
  <r>
    <s v="McDonalds"/>
    <x v="0"/>
    <n v="5.59"/>
    <x v="289"/>
    <x v="3"/>
    <s v="Card"/>
  </r>
  <r>
    <s v="Amazon"/>
    <x v="66"/>
    <n v="125.43"/>
    <x v="289"/>
    <x v="1"/>
    <s v="Card"/>
  </r>
  <r>
    <s v="End Abortion Now"/>
    <x v="65"/>
    <n v="10"/>
    <x v="290"/>
    <x v="1"/>
    <s v="Card"/>
  </r>
  <r>
    <s v="Five Star"/>
    <x v="0"/>
    <n v="23.23"/>
    <x v="290"/>
    <x v="7"/>
    <s v="Card"/>
  </r>
  <r>
    <s v="Kroger"/>
    <x v="0"/>
    <n v="27.96"/>
    <x v="290"/>
    <x v="0"/>
    <s v="Card"/>
  </r>
  <r>
    <s v="Aldi"/>
    <x v="0"/>
    <n v="19.440000000000001"/>
    <x v="290"/>
    <x v="0"/>
    <s v="Card"/>
  </r>
  <r>
    <s v="Spotify/Hulu"/>
    <x v="52"/>
    <n v="4.99"/>
    <x v="291"/>
    <x v="1"/>
    <s v="Card"/>
  </r>
  <r>
    <s v="Walmart"/>
    <x v="212"/>
    <n v="39.479999999999997"/>
    <x v="291"/>
    <x v="10"/>
    <s v="Card"/>
  </r>
  <r>
    <s v="Walmart"/>
    <x v="213"/>
    <n v="-21.19"/>
    <x v="291"/>
    <x v="10"/>
    <s v="Card"/>
  </r>
  <r>
    <s v="Kendra Scott"/>
    <x v="214"/>
    <n v="30.01"/>
    <x v="292"/>
    <x v="10"/>
    <s v="Card"/>
  </r>
  <r>
    <s v="Huck's"/>
    <x v="0"/>
    <n v="12.8"/>
    <x v="293"/>
    <x v="7"/>
    <s v="Card"/>
  </r>
  <r>
    <s v="Mario"/>
    <x v="0"/>
    <n v="6"/>
    <x v="294"/>
    <x v="3"/>
    <s v="Card"/>
  </r>
  <r>
    <s v="99 Buffet"/>
    <x v="0"/>
    <n v="36.549999999999997"/>
    <x v="294"/>
    <x v="3"/>
    <s v="Card"/>
  </r>
  <r>
    <s v="Gas Station"/>
    <x v="0"/>
    <n v="19.760000000000002"/>
    <x v="294"/>
    <x v="7"/>
    <s v="Card"/>
  </r>
  <r>
    <s v="Walmart"/>
    <x v="215"/>
    <n v="5.0599999999999996"/>
    <x v="294"/>
    <x v="1"/>
    <s v="Card"/>
  </r>
  <r>
    <s v="Walmart"/>
    <x v="189"/>
    <n v="25.34"/>
    <x v="294"/>
    <x v="10"/>
    <s v="Card"/>
  </r>
  <r>
    <s v="Pier 1"/>
    <x v="189"/>
    <n v="27.64"/>
    <x v="294"/>
    <x v="10"/>
    <s v="Card"/>
  </r>
  <r>
    <s v="Hobby Lobby"/>
    <x v="216"/>
    <n v="12.71"/>
    <x v="294"/>
    <x v="10"/>
    <s v="Card"/>
  </r>
  <r>
    <s v="Amazon"/>
    <x v="217"/>
    <n v="24.75"/>
    <x v="294"/>
    <x v="1"/>
    <s v="Card"/>
  </r>
  <r>
    <s v="Amazon"/>
    <x v="218"/>
    <n v="47.42"/>
    <x v="295"/>
    <x v="1"/>
    <s v="Card"/>
  </r>
  <r>
    <s v="BP"/>
    <x v="0"/>
    <n v="13.32"/>
    <x v="295"/>
    <x v="7"/>
    <s v="Card"/>
  </r>
  <r>
    <s v="Lilli"/>
    <x v="194"/>
    <n v="-10"/>
    <x v="296"/>
    <x v="10"/>
    <s v="Card"/>
  </r>
  <r>
    <s v="SnB's Burgers"/>
    <x v="0"/>
    <n v="25"/>
    <x v="296"/>
    <x v="3"/>
    <s v="Card"/>
  </r>
  <r>
    <s v="Academy Sports"/>
    <x v="219"/>
    <n v="68.319999999999993"/>
    <x v="296"/>
    <x v="10"/>
    <s v="Card"/>
  </r>
  <r>
    <s v="Pier 1"/>
    <x v="189"/>
    <n v="46.16"/>
    <x v="296"/>
    <x v="10"/>
    <s v="Card"/>
  </r>
  <r>
    <s v="Loren"/>
    <x v="189"/>
    <n v="-30"/>
    <x v="296"/>
    <x v="10"/>
    <s v="Card"/>
  </r>
  <r>
    <s v="Paducah Power"/>
    <x v="0"/>
    <n v="113.9"/>
    <x v="297"/>
    <x v="4"/>
    <s v="Card"/>
  </r>
  <r>
    <s v="NewWave"/>
    <x v="220"/>
    <n v="138.38999999999999"/>
    <x v="297"/>
    <x v="13"/>
    <s v="Card"/>
  </r>
  <r>
    <s v="Kroger"/>
    <x v="0"/>
    <n v="81.33"/>
    <x v="297"/>
    <x v="0"/>
    <s v="Card"/>
  </r>
  <r>
    <s v="Walmart"/>
    <x v="221"/>
    <n v="57.18"/>
    <x v="297"/>
    <x v="1"/>
    <s v="Card"/>
  </r>
  <r>
    <s v="Paducah Water"/>
    <x v="0"/>
    <n v="37.65"/>
    <x v="298"/>
    <x v="11"/>
    <s v="Card"/>
  </r>
  <r>
    <s v="Cornerstone"/>
    <x v="0"/>
    <n v="226.37"/>
    <x v="298"/>
    <x v="6"/>
    <s v="Check"/>
  </r>
  <r>
    <s v="Netflix"/>
    <x v="72"/>
    <n v="15.99"/>
    <x v="299"/>
    <x v="1"/>
    <s v="Card"/>
  </r>
  <r>
    <s v="Aubrianna"/>
    <x v="72"/>
    <n v="-25"/>
    <x v="299"/>
    <x v="1"/>
    <s v="Card"/>
  </r>
  <r>
    <s v="BP"/>
    <x v="0"/>
    <n v="23.93"/>
    <x v="299"/>
    <x v="7"/>
    <s v="Card"/>
  </r>
  <r>
    <s v="Walmart"/>
    <x v="222"/>
    <n v="30.53"/>
    <x v="299"/>
    <x v="1"/>
    <s v="Card"/>
  </r>
  <r>
    <s v="Kohl's"/>
    <x v="223"/>
    <n v="54.04"/>
    <x v="299"/>
    <x v="10"/>
    <s v="Card"/>
  </r>
  <r>
    <s v="Paducah Power"/>
    <x v="224"/>
    <n v="113.9"/>
    <x v="299"/>
    <x v="4"/>
    <s v="Card"/>
  </r>
  <r>
    <s v="Walmart"/>
    <x v="225"/>
    <n v="16.29"/>
    <x v="299"/>
    <x v="1"/>
    <s v="Card"/>
  </r>
  <r>
    <s v="Marathon"/>
    <x v="0"/>
    <n v="1.79"/>
    <x v="300"/>
    <x v="3"/>
    <s v="Card"/>
  </r>
  <r>
    <s v="Great Clips"/>
    <x v="13"/>
    <n v="17"/>
    <x v="300"/>
    <x v="1"/>
    <s v="Card"/>
  </r>
  <r>
    <s v="Huck's"/>
    <x v="0"/>
    <n v="25.36"/>
    <x v="300"/>
    <x v="7"/>
    <s v="Card"/>
  </r>
  <r>
    <s v="Buffalo Wild Wings"/>
    <x v="0"/>
    <n v="26"/>
    <x v="300"/>
    <x v="3"/>
    <s v="Card"/>
  </r>
  <r>
    <s v="Disney+"/>
    <x v="0"/>
    <n v="7.41"/>
    <x v="300"/>
    <x v="1"/>
    <s v="Card"/>
  </r>
  <r>
    <s v="Planet Fitness"/>
    <x v="226"/>
    <n v="23.38"/>
    <x v="300"/>
    <x v="1"/>
    <s v="Card"/>
  </r>
  <r>
    <s v="BP"/>
    <x v="0"/>
    <n v="11"/>
    <x v="301"/>
    <x v="7"/>
    <s v="Card"/>
  </r>
  <r>
    <s v="Lowe's"/>
    <x v="227"/>
    <n v="7.63"/>
    <x v="301"/>
    <x v="10"/>
    <s v="Card"/>
  </r>
  <r>
    <s v="USPS"/>
    <x v="228"/>
    <n v="1.05"/>
    <x v="301"/>
    <x v="10"/>
    <s v="Card"/>
  </r>
  <r>
    <s v="Kroger"/>
    <x v="0"/>
    <n v="24.34"/>
    <x v="301"/>
    <x v="0"/>
    <s v="Card"/>
  </r>
  <r>
    <s v="Jordo's Pizza"/>
    <x v="0"/>
    <n v="81.38"/>
    <x v="302"/>
    <x v="10"/>
    <s v="Card"/>
  </r>
  <r>
    <s v="Jordo's Pizza"/>
    <x v="0"/>
    <n v="8.14"/>
    <x v="302"/>
    <x v="10"/>
    <s v="Card"/>
  </r>
  <r>
    <s v="Walmart"/>
    <x v="229"/>
    <n v="123.02"/>
    <x v="302"/>
    <x v="10"/>
    <s v="Card"/>
  </r>
  <r>
    <s v="Xfinity"/>
    <x v="0"/>
    <n v="37.06"/>
    <x v="302"/>
    <x v="13"/>
    <s v="Card"/>
  </r>
  <r>
    <s v="Ariah"/>
    <x v="0"/>
    <n v="-25"/>
    <x v="303"/>
    <x v="1"/>
    <s v="Card"/>
  </r>
  <r>
    <s v="Luke Brunaugh Brunaugh"/>
    <x v="0"/>
    <n v="-25"/>
    <x v="303"/>
    <x v="1"/>
    <s v="Card"/>
  </r>
  <r>
    <s v="Applebees"/>
    <x v="0"/>
    <n v="28.19"/>
    <x v="303"/>
    <x v="3"/>
    <s v="Card"/>
  </r>
  <r>
    <s v="AMC"/>
    <x v="230"/>
    <n v="27.98"/>
    <x v="303"/>
    <x v="1"/>
    <s v="Card"/>
  </r>
  <r>
    <s v="Nathan Schmidt"/>
    <x v="0"/>
    <n v="-14"/>
    <x v="303"/>
    <x v="1"/>
    <s v="Card"/>
  </r>
  <r>
    <s v="Wright Rentals"/>
    <x v="0"/>
    <n v="1450"/>
    <x v="303"/>
    <x v="14"/>
    <s v="Card"/>
  </r>
  <r>
    <s v="Walmart"/>
    <x v="0"/>
    <n v="36.64"/>
    <x v="304"/>
    <x v="0"/>
    <s v="Card"/>
  </r>
  <r>
    <s v="Wok n Roll"/>
    <x v="0"/>
    <n v="19.510000000000002"/>
    <x v="304"/>
    <x v="3"/>
    <s v="Card"/>
  </r>
  <r>
    <s v="McAlisters"/>
    <x v="0"/>
    <n v="12.76"/>
    <x v="304"/>
    <x v="3"/>
    <s v="Card"/>
  </r>
  <r>
    <s v="Walmart"/>
    <x v="204"/>
    <n v="36.69"/>
    <x v="305"/>
    <x v="10"/>
    <s v="Card"/>
  </r>
  <r>
    <s v="Walmart"/>
    <x v="0"/>
    <n v="18.39"/>
    <x v="305"/>
    <x v="0"/>
    <s v="Card"/>
  </r>
  <r>
    <s v="Huck's"/>
    <x v="0"/>
    <n v="1.02"/>
    <x v="306"/>
    <x v="3"/>
    <s v="Card"/>
  </r>
  <r>
    <s v="Huck's"/>
    <x v="0"/>
    <n v="26.26"/>
    <x v="306"/>
    <x v="7"/>
    <s v="Card"/>
  </r>
  <r>
    <s v="Casey's General Store"/>
    <x v="0"/>
    <n v="5.24"/>
    <x v="307"/>
    <x v="0"/>
    <s v="Card"/>
  </r>
  <r>
    <s v="Burger King"/>
    <x v="0"/>
    <n v="6.66"/>
    <x v="307"/>
    <x v="3"/>
    <s v="Card"/>
  </r>
  <r>
    <s v="Furniture King"/>
    <x v="231"/>
    <n v="395.1"/>
    <x v="307"/>
    <x v="1"/>
    <s v="Card"/>
  </r>
  <r>
    <s v="Walmart"/>
    <x v="0"/>
    <n v="88.5"/>
    <x v="307"/>
    <x v="0"/>
    <s v="Card"/>
  </r>
  <r>
    <s v="Rhodes"/>
    <x v="0"/>
    <n v="11"/>
    <x v="307"/>
    <x v="7"/>
    <s v="Card"/>
  </r>
  <r>
    <s v="Amazon"/>
    <x v="232"/>
    <n v="4.78"/>
    <x v="308"/>
    <x v="1"/>
    <s v="Card"/>
  </r>
  <r>
    <s v="Huck's"/>
    <x v="0"/>
    <n v="20"/>
    <x v="308"/>
    <x v="7"/>
    <s v="Card"/>
  </r>
  <r>
    <s v="Golden Corral"/>
    <x v="0"/>
    <n v="32.83"/>
    <x v="308"/>
    <x v="3"/>
    <s v="Card"/>
  </r>
  <r>
    <s v="Huck's"/>
    <x v="0"/>
    <n v="1.02"/>
    <x v="308"/>
    <x v="3"/>
    <s v="Card"/>
  </r>
  <r>
    <s v="Cornerstone"/>
    <x v="0"/>
    <n v="220"/>
    <x v="309"/>
    <x v="6"/>
    <s v="Card"/>
  </r>
  <r>
    <s v="Ameren"/>
    <x v="0"/>
    <n v="5.12"/>
    <x v="310"/>
    <x v="4"/>
    <s v="Card"/>
  </r>
  <r>
    <s v="Progressive"/>
    <x v="0"/>
    <n v="721"/>
    <x v="310"/>
    <x v="2"/>
    <s v="Card"/>
  </r>
  <r>
    <s v="Amazon"/>
    <x v="233"/>
    <n v="23.68"/>
    <x v="310"/>
    <x v="1"/>
    <s v="Card"/>
  </r>
  <r>
    <s v="Walmart"/>
    <x v="234"/>
    <n v="71.17"/>
    <x v="310"/>
    <x v="0"/>
    <s v="Card"/>
  </r>
  <r>
    <s v="Amazon"/>
    <x v="235"/>
    <n v="32.119999999999997"/>
    <x v="310"/>
    <x v="1"/>
    <s v="Card"/>
  </r>
  <r>
    <s v="Progressive"/>
    <x v="120"/>
    <n v="131"/>
    <x v="310"/>
    <x v="5"/>
    <s v="Card"/>
  </r>
  <r>
    <s v="Kohl's"/>
    <x v="236"/>
    <n v="12.34"/>
    <x v="311"/>
    <x v="1"/>
    <s v="Card"/>
  </r>
  <r>
    <s v="Progressive"/>
    <x v="0"/>
    <n v="-56.11"/>
    <x v="311"/>
    <x v="2"/>
    <s v="Card"/>
  </r>
  <r>
    <s v="Casey's General Store"/>
    <x v="0"/>
    <n v="25"/>
    <x v="312"/>
    <x v="7"/>
    <s v="Card"/>
  </r>
  <r>
    <s v="Weight Watchers"/>
    <x v="237"/>
    <n v="19.95"/>
    <x v="312"/>
    <x v="1"/>
    <s v="Card"/>
  </r>
  <r>
    <s v="Kroger"/>
    <x v="0"/>
    <n v="28.4"/>
    <x v="313"/>
    <x v="0"/>
    <s v="Card"/>
  </r>
  <r>
    <s v="Aldi"/>
    <x v="0"/>
    <n v="69.7"/>
    <x v="314"/>
    <x v="0"/>
    <s v="Card"/>
  </r>
  <r>
    <s v="Egyptian Electric"/>
    <x v="0"/>
    <n v="105.92"/>
    <x v="314"/>
    <x v="4"/>
    <s v="Card"/>
  </r>
  <r>
    <s v="Microsoft"/>
    <x v="111"/>
    <n v="15.93"/>
    <x v="314"/>
    <x v="1"/>
    <s v="Card"/>
  </r>
  <r>
    <s v="Sweat Shop"/>
    <x v="238"/>
    <n v="90"/>
    <x v="314"/>
    <x v="1"/>
    <s v="Card"/>
  </r>
  <r>
    <s v="Amazon"/>
    <x v="239"/>
    <n v="8.49"/>
    <x v="314"/>
    <x v="1"/>
    <s v="Card"/>
  </r>
  <r>
    <s v="g2a"/>
    <x v="240"/>
    <n v="46.62"/>
    <x v="314"/>
    <x v="1"/>
    <s v="Card"/>
  </r>
  <r>
    <s v="Secretary of State"/>
    <x v="241"/>
    <n v="30"/>
    <x v="315"/>
    <x v="10"/>
    <s v="Card"/>
  </r>
  <r>
    <s v="Secretary of State"/>
    <x v="242"/>
    <n v="30"/>
    <x v="315"/>
    <x v="10"/>
    <s v="Card"/>
  </r>
  <r>
    <s v="Rhodes"/>
    <x v="0"/>
    <n v="31.35"/>
    <x v="315"/>
    <x v="7"/>
    <s v="Card"/>
  </r>
  <r>
    <s v="Kroger"/>
    <x v="0"/>
    <n v="82.6"/>
    <x v="315"/>
    <x v="0"/>
    <s v="Card"/>
  </r>
  <r>
    <s v="Walmart"/>
    <x v="243"/>
    <n v="14.72"/>
    <x v="315"/>
    <x v="1"/>
    <s v="Card"/>
  </r>
  <r>
    <s v="Cornerstone"/>
    <x v="0"/>
    <n v="7"/>
    <x v="316"/>
    <x v="6"/>
    <s v="Cash"/>
  </r>
  <r>
    <s v="Amazon"/>
    <x v="22"/>
    <n v="0"/>
    <x v="316"/>
    <x v="1"/>
    <s v="Card"/>
  </r>
  <r>
    <s v="Walmart"/>
    <x v="0"/>
    <n v="10.42"/>
    <x v="316"/>
    <x v="0"/>
    <s v="Card"/>
  </r>
  <r>
    <s v="DJ"/>
    <x v="22"/>
    <s v="-"/>
    <x v="316"/>
    <x v="1"/>
    <s v="Card"/>
  </r>
  <r>
    <s v="Walmart"/>
    <x v="151"/>
    <n v="9"/>
    <x v="316"/>
    <x v="1"/>
    <s v="Card"/>
  </r>
  <r>
    <s v="Walmart"/>
    <x v="244"/>
    <n v="37.909999999999997"/>
    <x v="316"/>
    <x v="1"/>
    <s v="Card"/>
  </r>
  <r>
    <s v="Shawnee College"/>
    <x v="245"/>
    <n v="6"/>
    <x v="317"/>
    <x v="10"/>
    <s v="Card"/>
  </r>
  <r>
    <s v="Progressive"/>
    <x v="0"/>
    <n v="-36"/>
    <x v="317"/>
    <x v="2"/>
    <s v="Card"/>
  </r>
  <r>
    <s v="Burger King"/>
    <x v="0"/>
    <n v="1.62"/>
    <x v="318"/>
    <x v="3"/>
    <s v="Card"/>
  </r>
  <r>
    <s v="Kroger"/>
    <x v="0"/>
    <n v="20.97"/>
    <x v="318"/>
    <x v="0"/>
    <s v="Card"/>
  </r>
  <r>
    <s v="Xfinity Mobile"/>
    <x v="0"/>
    <n v="46.59"/>
    <x v="319"/>
    <x v="8"/>
    <s v="Card"/>
  </r>
  <r>
    <s v="Kroger"/>
    <x v="0"/>
    <n v="11.92"/>
    <x v="320"/>
    <x v="0"/>
    <s v="Card"/>
  </r>
  <r>
    <s v="Amazon"/>
    <x v="246"/>
    <n v="12.59"/>
    <x v="320"/>
    <x v="1"/>
    <s v="Card"/>
  </r>
  <r>
    <s v="Subway"/>
    <x v="0"/>
    <n v="11.71"/>
    <x v="320"/>
    <x v="3"/>
    <s v="Card"/>
  </r>
  <r>
    <s v="End Abortion Now"/>
    <x v="65"/>
    <n v="10"/>
    <x v="320"/>
    <x v="1"/>
    <s v="Card"/>
  </r>
  <r>
    <s v="Kroger"/>
    <x v="0"/>
    <n v="63.57"/>
    <x v="321"/>
    <x v="0"/>
    <s v="Card"/>
  </r>
  <r>
    <s v="Aldi"/>
    <x v="0"/>
    <n v="54.66"/>
    <x v="321"/>
    <x v="0"/>
    <s v="Card"/>
  </r>
  <r>
    <s v="Rhodes"/>
    <x v="0"/>
    <n v="25.46"/>
    <x v="321"/>
    <x v="7"/>
    <s v="Card"/>
  </r>
  <r>
    <s v="Spotify/Hulu"/>
    <x v="52"/>
    <n v="9.99"/>
    <x v="321"/>
    <x v="1"/>
    <s v="Card"/>
  </r>
  <r>
    <s v="O'Reilly's Auto Shop"/>
    <x v="247"/>
    <n v="50.98"/>
    <x v="322"/>
    <x v="7"/>
    <s v="Card"/>
  </r>
  <r>
    <s v="Walmart"/>
    <x v="248"/>
    <n v="8.5500000000000007"/>
    <x v="322"/>
    <x v="1"/>
    <s v="Card"/>
  </r>
  <r>
    <s v="Walmart"/>
    <x v="249"/>
    <n v="-5.38"/>
    <x v="322"/>
    <x v="1"/>
    <s v="Cash"/>
  </r>
  <r>
    <s v="Kroger"/>
    <x v="0"/>
    <n v="26.02"/>
    <x v="322"/>
    <x v="7"/>
    <s v="Card"/>
  </r>
  <r>
    <s v="Walmart"/>
    <x v="250"/>
    <n v="27.05"/>
    <x v="322"/>
    <x v="1"/>
    <s v="Card"/>
  </r>
  <r>
    <s v="Cornerstone"/>
    <x v="0"/>
    <n v="223"/>
    <x v="323"/>
    <x v="6"/>
    <s v="Check"/>
  </r>
  <r>
    <s v="David's Bridal"/>
    <x v="106"/>
    <n v="159.32"/>
    <x v="323"/>
    <x v="10"/>
    <s v="Card"/>
  </r>
  <r>
    <s v="Aldi"/>
    <x v="0"/>
    <n v="4.82"/>
    <x v="324"/>
    <x v="0"/>
    <s v="Card"/>
  </r>
  <r>
    <s v="Greg McLaughlin"/>
    <x v="251"/>
    <n v="360"/>
    <x v="324"/>
    <x v="8"/>
    <s v="Check"/>
  </r>
  <r>
    <s v="Greg McLaughlin"/>
    <x v="252"/>
    <n v="688"/>
    <x v="324"/>
    <x v="1"/>
    <s v="Check"/>
  </r>
  <r>
    <s v="JALC"/>
    <x v="253"/>
    <n v="515"/>
    <x v="325"/>
    <x v="10"/>
    <s v="Card"/>
  </r>
  <r>
    <s v="Amazon"/>
    <x v="254"/>
    <n v="14.2"/>
    <x v="325"/>
    <x v="10"/>
    <s v="Card"/>
  </r>
  <r>
    <s v="Amazon"/>
    <x v="255"/>
    <n v="5.77"/>
    <x v="325"/>
    <x v="1"/>
    <s v="Card"/>
  </r>
  <r>
    <s v="Walmart"/>
    <x v="0"/>
    <n v="3"/>
    <x v="325"/>
    <x v="0"/>
    <s v="Card"/>
  </r>
  <r>
    <s v="Walmart"/>
    <x v="45"/>
    <n v="22.59"/>
    <x v="325"/>
    <x v="1"/>
    <s v="Card"/>
  </r>
  <r>
    <s v="Mobley"/>
    <x v="0"/>
    <n v="-15"/>
    <x v="326"/>
    <x v="14"/>
    <s v="Check"/>
  </r>
  <r>
    <s v="Gas Station"/>
    <x v="0"/>
    <n v="1"/>
    <x v="327"/>
    <x v="3"/>
    <s v="Card"/>
  </r>
  <r>
    <s v="ZX Gas Station"/>
    <x v="0"/>
    <n v="26.36"/>
    <x v="328"/>
    <x v="7"/>
    <s v="Card"/>
  </r>
  <r>
    <s v="Rhodes"/>
    <x v="0"/>
    <n v="26.17"/>
    <x v="328"/>
    <x v="7"/>
    <s v="Card"/>
  </r>
  <r>
    <s v="Walmart"/>
    <x v="0"/>
    <n v="16.420000000000002"/>
    <x v="328"/>
    <x v="0"/>
    <s v="Card"/>
  </r>
  <r>
    <s v="Paducah Water"/>
    <x v="0"/>
    <n v="57.27"/>
    <x v="329"/>
    <x v="11"/>
    <s v="Card"/>
  </r>
  <r>
    <s v="Netflix"/>
    <x v="72"/>
    <n v="15.99"/>
    <x v="329"/>
    <x v="1"/>
    <s v="Card"/>
  </r>
  <r>
    <s v="Pier 1"/>
    <x v="256"/>
    <n v="47.43"/>
    <x v="329"/>
    <x v="1"/>
    <s v="Card"/>
  </r>
  <r>
    <s v="Walmart"/>
    <x v="0"/>
    <n v="8.1199999999999992"/>
    <x v="329"/>
    <x v="0"/>
    <s v="Card"/>
  </r>
  <r>
    <s v="Family Video"/>
    <x v="22"/>
    <n v="3.49"/>
    <x v="329"/>
    <x v="1"/>
    <s v="Card"/>
  </r>
  <r>
    <s v="Xfinity Mobile"/>
    <x v="0"/>
    <n v="46.78"/>
    <x v="330"/>
    <x v="8"/>
    <s v="Card"/>
  </r>
  <r>
    <s v="McDonalds"/>
    <x v="0"/>
    <n v="19.18"/>
    <x v="330"/>
    <x v="3"/>
    <s v="Card"/>
  </r>
  <r>
    <s v="Kroger"/>
    <x v="0"/>
    <n v="2.0499999999999998"/>
    <x v="330"/>
    <x v="0"/>
    <s v="Card"/>
  </r>
  <r>
    <s v="SIU Student Center"/>
    <x v="257"/>
    <n v="27"/>
    <x v="330"/>
    <x v="1"/>
    <s v="Card"/>
  </r>
  <r>
    <s v="Kroger"/>
    <x v="0"/>
    <n v="36.619999999999997"/>
    <x v="331"/>
    <x v="0"/>
    <s v="Card"/>
  </r>
  <r>
    <s v="Walmart"/>
    <x v="0"/>
    <n v="26.02"/>
    <x v="332"/>
    <x v="0"/>
    <s v="Card"/>
  </r>
  <r>
    <s v="Aldi"/>
    <x v="0"/>
    <n v="45.48"/>
    <x v="332"/>
    <x v="0"/>
    <s v="Card"/>
  </r>
  <r>
    <s v="Burger King"/>
    <x v="0"/>
    <n v="3.25"/>
    <x v="333"/>
    <x v="3"/>
    <s v="Card"/>
  </r>
  <r>
    <s v="Amazon"/>
    <x v="258"/>
    <n v="15.93"/>
    <x v="333"/>
    <x v="1"/>
    <s v="Card"/>
  </r>
  <r>
    <s v="Shawnee College"/>
    <x v="259"/>
    <n v="85"/>
    <x v="334"/>
    <x v="10"/>
    <s v="Card"/>
  </r>
  <r>
    <s v="Rhodes"/>
    <x v="0"/>
    <n v="23.8"/>
    <x v="334"/>
    <x v="7"/>
    <s v="Card"/>
  </r>
  <r>
    <s v="Farm Fresh"/>
    <x v="0"/>
    <n v="2.48"/>
    <x v="334"/>
    <x v="0"/>
    <s v="Card"/>
  </r>
  <r>
    <s v="ZX Gas Station"/>
    <x v="0"/>
    <n v="21.99"/>
    <x v="334"/>
    <x v="7"/>
    <s v="Card"/>
  </r>
  <r>
    <s v="Goodwill"/>
    <x v="260"/>
    <n v="4.9400000000000004"/>
    <x v="334"/>
    <x v="1"/>
    <s v="Card"/>
  </r>
  <r>
    <s v="I am Java"/>
    <x v="0"/>
    <n v="1.69"/>
    <x v="335"/>
    <x v="3"/>
    <s v="Card"/>
  </r>
  <r>
    <s v="Walmart"/>
    <x v="0"/>
    <n v="47.99"/>
    <x v="335"/>
    <x v="0"/>
    <s v="Card"/>
  </r>
  <r>
    <s v="Hobby Lobby"/>
    <x v="261"/>
    <n v="32.909999999999997"/>
    <x v="335"/>
    <x v="1"/>
    <s v="Card"/>
  </r>
  <r>
    <s v="Redbox"/>
    <x v="22"/>
    <n v="2"/>
    <x v="335"/>
    <x v="1"/>
    <s v="Card"/>
  </r>
  <r>
    <s v="Cornerstone"/>
    <x v="0"/>
    <n v="130"/>
    <x v="336"/>
    <x v="6"/>
    <s v="Check"/>
  </r>
  <r>
    <s v="Xfinity"/>
    <x v="0"/>
    <n v="-42.53"/>
    <x v="337"/>
    <x v="13"/>
    <s v="Check"/>
  </r>
  <r>
    <s v="Aldi"/>
    <x v="0"/>
    <n v="13.14"/>
    <x v="337"/>
    <x v="0"/>
    <s v="Card"/>
  </r>
  <r>
    <s v="Ameren"/>
    <x v="0"/>
    <n v="57.98"/>
    <x v="338"/>
    <x v="4"/>
    <s v="Card"/>
  </r>
  <r>
    <s v="NewWave"/>
    <x v="0"/>
    <n v="85"/>
    <x v="338"/>
    <x v="13"/>
    <s v="Card"/>
  </r>
  <r>
    <s v="Huck's"/>
    <x v="0"/>
    <n v="24.66"/>
    <x v="338"/>
    <x v="7"/>
    <s v="Card"/>
  </r>
  <r>
    <s v="Progressive"/>
    <x v="0"/>
    <n v="-185.68"/>
    <x v="338"/>
    <x v="2"/>
    <s v="Check"/>
  </r>
  <r>
    <s v="Country Financial"/>
    <x v="0"/>
    <n v="-21.09"/>
    <x v="338"/>
    <x v="5"/>
    <s v="Check"/>
  </r>
  <r>
    <s v="Straight Talk"/>
    <x v="0"/>
    <n v="51.82"/>
    <x v="338"/>
    <x v="8"/>
    <s v="Card"/>
  </r>
  <r>
    <s v="Kroger"/>
    <x v="0"/>
    <n v="7.71"/>
    <x v="339"/>
    <x v="0"/>
    <s v="Card"/>
  </r>
  <r>
    <s v="Aldi"/>
    <x v="0"/>
    <n v="10.53"/>
    <x v="339"/>
    <x v="0"/>
    <s v="Card"/>
  </r>
  <r>
    <s v="Burger King"/>
    <x v="0"/>
    <n v="3.25"/>
    <x v="340"/>
    <x v="3"/>
    <s v="Card"/>
  </r>
  <r>
    <s v="Rhodes"/>
    <x v="0"/>
    <n v="30.67"/>
    <x v="340"/>
    <x v="7"/>
    <s v="Card"/>
  </r>
  <r>
    <s v="Progressive"/>
    <x v="0"/>
    <n v="-185.68"/>
    <x v="340"/>
    <x v="2"/>
    <s v="Check"/>
  </r>
  <r>
    <s v="Walmart"/>
    <x v="262"/>
    <n v="5.26"/>
    <x v="340"/>
    <x v="1"/>
    <s v="Card"/>
  </r>
  <r>
    <s v="Kroger"/>
    <x v="0"/>
    <n v="19.62"/>
    <x v="341"/>
    <x v="0"/>
    <s v="Card"/>
  </r>
  <r>
    <s v="Aldi"/>
    <x v="0"/>
    <n v="40.49"/>
    <x v="341"/>
    <x v="0"/>
    <s v="Card"/>
  </r>
  <r>
    <s v="Secretary of State"/>
    <x v="263"/>
    <n v="602"/>
    <x v="341"/>
    <x v="10"/>
    <s v="Card"/>
  </r>
  <r>
    <s v="Walmart"/>
    <x v="233"/>
    <n v="10"/>
    <x v="341"/>
    <x v="1"/>
    <s v="Card"/>
  </r>
  <r>
    <s v="Walmart"/>
    <x v="0"/>
    <n v="59.96"/>
    <x v="341"/>
    <x v="0"/>
    <s v="Card"/>
  </r>
  <r>
    <s v="Walmart"/>
    <x v="264"/>
    <n v="10.19"/>
    <x v="341"/>
    <x v="10"/>
    <s v="Card"/>
  </r>
  <r>
    <s v="Kroger"/>
    <x v="0"/>
    <n v="5.19"/>
    <x v="342"/>
    <x v="0"/>
    <s v="Card"/>
  </r>
  <r>
    <s v="ZX Gas Station"/>
    <x v="0"/>
    <n v="1.4"/>
    <x v="342"/>
    <x v="3"/>
    <s v="Card"/>
  </r>
  <r>
    <s v="Weight Watchers"/>
    <x v="237"/>
    <n v="19.95"/>
    <x v="342"/>
    <x v="1"/>
    <s v="Card"/>
  </r>
  <r>
    <s v="Microsoft"/>
    <x v="111"/>
    <n v="15.93"/>
    <x v="343"/>
    <x v="1"/>
    <s v="Card"/>
  </r>
  <r>
    <s v="Performance Auto"/>
    <x v="0"/>
    <n v="51.77"/>
    <x v="343"/>
    <x v="7"/>
    <s v="Card"/>
  </r>
  <r>
    <s v="Walmart"/>
    <x v="0"/>
    <n v="12.12"/>
    <x v="343"/>
    <x v="0"/>
    <s v="Card"/>
  </r>
  <r>
    <s v="Walmart"/>
    <x v="265"/>
    <n v="12"/>
    <x v="343"/>
    <x v="1"/>
    <s v="Card"/>
  </r>
  <r>
    <s v="Huck's"/>
    <x v="0"/>
    <n v="21.76"/>
    <x v="343"/>
    <x v="7"/>
    <s v="Card"/>
  </r>
  <r>
    <s v="Sweat Shop"/>
    <x v="266"/>
    <n v="60"/>
    <x v="343"/>
    <x v="1"/>
    <s v="Card"/>
  </r>
  <r>
    <s v="Greg McLaughlin"/>
    <x v="267"/>
    <n v="-160"/>
    <x v="343"/>
    <x v="1"/>
    <s v="Check"/>
  </r>
  <r>
    <s v="Cornerstone"/>
    <x v="0"/>
    <n v="250"/>
    <x v="343"/>
    <x v="6"/>
    <s v="Check"/>
  </r>
  <r>
    <s v="Scott Wright"/>
    <x v="0"/>
    <n v="650"/>
    <x v="344"/>
    <x v="14"/>
    <s v="Check"/>
  </r>
  <r>
    <s v="Huck's"/>
    <x v="0"/>
    <n v="1.62"/>
    <x v="344"/>
    <x v="3"/>
    <s v="Card"/>
  </r>
  <r>
    <s v="Burger King"/>
    <x v="0"/>
    <n v="3.25"/>
    <x v="345"/>
    <x v="3"/>
    <s v="Card"/>
  </r>
  <r>
    <s v="Kroger"/>
    <x v="0"/>
    <n v="4.67"/>
    <x v="345"/>
    <x v="0"/>
    <s v="Card"/>
  </r>
  <r>
    <s v="Rhodes"/>
    <x v="0"/>
    <n v="25.68"/>
    <x v="346"/>
    <x v="7"/>
    <s v="Card"/>
  </r>
  <r>
    <s v="Walmart"/>
    <x v="0"/>
    <n v="45.11"/>
    <x v="346"/>
    <x v="0"/>
    <s v="Card"/>
  </r>
  <r>
    <s v="Aldi"/>
    <x v="0"/>
    <n v="35.32"/>
    <x v="346"/>
    <x v="0"/>
    <s v="Card"/>
  </r>
  <r>
    <s v="Kroger"/>
    <x v="0"/>
    <n v="9.9"/>
    <x v="346"/>
    <x v="0"/>
    <s v="Card"/>
  </r>
  <r>
    <s v="Postal Pal"/>
    <x v="268"/>
    <n v="5.17"/>
    <x v="347"/>
    <x v="10"/>
    <s v="Card"/>
  </r>
  <r>
    <s v="End Abortion Now"/>
    <x v="65"/>
    <n v="10"/>
    <x v="348"/>
    <x v="1"/>
    <s v="Card"/>
  </r>
  <r>
    <s v="Circle K"/>
    <x v="0"/>
    <n v="25.55"/>
    <x v="348"/>
    <x v="7"/>
    <s v="Card"/>
  </r>
  <r>
    <s v="Kroger"/>
    <x v="0"/>
    <n v="16.22"/>
    <x v="348"/>
    <x v="0"/>
    <s v="Card"/>
  </r>
  <r>
    <s v="Walmart"/>
    <x v="234"/>
    <n v="23.43"/>
    <x v="349"/>
    <x v="0"/>
    <s v="Card"/>
  </r>
  <r>
    <s v="Shawnee College"/>
    <x v="259"/>
    <n v="85"/>
    <x v="349"/>
    <x v="1"/>
    <s v="Card"/>
  </r>
  <r>
    <s v="Microsoft"/>
    <x v="111"/>
    <n v="15.93"/>
    <x v="349"/>
    <x v="1"/>
    <s v="Card"/>
  </r>
  <r>
    <s v="Spotify/Hulu"/>
    <x v="52"/>
    <n v="9.99"/>
    <x v="350"/>
    <x v="1"/>
    <s v="Card"/>
  </r>
  <r>
    <s v="Casey's General Store"/>
    <x v="0"/>
    <n v="2.4700000000000002"/>
    <x v="350"/>
    <x v="3"/>
    <s v="Card"/>
  </r>
  <r>
    <s v="Aldi"/>
    <x v="0"/>
    <n v="13.09"/>
    <x v="350"/>
    <x v="0"/>
    <s v="Card"/>
  </r>
  <r>
    <s v="Burger King"/>
    <x v="0"/>
    <n v="3.25"/>
    <x v="351"/>
    <x v="3"/>
    <s v="Card"/>
  </r>
  <r>
    <s v="Kroger"/>
    <x v="0"/>
    <n v="53.31"/>
    <x v="351"/>
    <x v="0"/>
    <s v="Card"/>
  </r>
  <r>
    <s v="Walmart"/>
    <x v="269"/>
    <n v="0"/>
    <x v="351"/>
    <x v="1"/>
    <s v="Card"/>
  </r>
  <r>
    <s v="Kroger"/>
    <x v="0"/>
    <n v="5.96"/>
    <x v="352"/>
    <x v="0"/>
    <s v="Card"/>
  </r>
  <r>
    <s v="Walmart"/>
    <x v="0"/>
    <n v="7.54"/>
    <x v="352"/>
    <x v="0"/>
    <s v="Card"/>
  </r>
  <r>
    <s v="Rhodes"/>
    <x v="0"/>
    <n v="26.39"/>
    <x v="353"/>
    <x v="7"/>
    <s v="Card"/>
  </r>
  <r>
    <s v="Walmart"/>
    <x v="270"/>
    <n v="16.11"/>
    <x v="353"/>
    <x v="1"/>
    <s v="Card"/>
  </r>
  <r>
    <s v="Walmart"/>
    <x v="0"/>
    <n v="19.61"/>
    <x v="353"/>
    <x v="1"/>
    <s v="Card"/>
  </r>
  <r>
    <s v="Walmart"/>
    <x v="0"/>
    <n v="18"/>
    <x v="353"/>
    <x v="0"/>
    <s v="Card"/>
  </r>
  <r>
    <s v="Vonjakob"/>
    <x v="271"/>
    <n v="25.74"/>
    <x v="353"/>
    <x v="12"/>
    <s v="Card"/>
  </r>
  <r>
    <s v="Anna"/>
    <x v="0"/>
    <n v="169.64"/>
    <x v="353"/>
    <x v="11"/>
    <s v="Check"/>
  </r>
  <r>
    <s v="Qin Guan"/>
    <x v="0"/>
    <n v="31.27"/>
    <x v="353"/>
    <x v="3"/>
    <s v="Card"/>
  </r>
  <r>
    <s v="Chick-Fil-A"/>
    <x v="0"/>
    <n v="17.68"/>
    <x v="354"/>
    <x v="12"/>
    <s v="Card"/>
  </r>
  <r>
    <s v="Gas Station"/>
    <x v="0"/>
    <n v="28.22"/>
    <x v="354"/>
    <x v="12"/>
    <s v="Card"/>
  </r>
  <r>
    <s v="Waterstone"/>
    <x v="0"/>
    <n v="53.38"/>
    <x v="355"/>
    <x v="12"/>
    <s v="Card"/>
  </r>
  <r>
    <s v="Subway"/>
    <x v="0"/>
    <n v="14.36"/>
    <x v="356"/>
    <x v="12"/>
    <s v="Card"/>
  </r>
  <r>
    <s v="BP"/>
    <x v="0"/>
    <n v="1.86"/>
    <x v="356"/>
    <x v="12"/>
    <s v="Card"/>
  </r>
  <r>
    <s v="BP"/>
    <x v="0"/>
    <n v="25"/>
    <x v="356"/>
    <x v="12"/>
    <s v="Card"/>
  </r>
  <r>
    <s v="E-Z Mart"/>
    <x v="0"/>
    <n v="5.61"/>
    <x v="356"/>
    <x v="12"/>
    <s v="Card"/>
  </r>
  <r>
    <s v="Netflix"/>
    <x v="72"/>
    <n v="15.99"/>
    <x v="357"/>
    <x v="1"/>
    <s v="Card"/>
  </r>
  <r>
    <s v="David's Bridal"/>
    <x v="0"/>
    <n v="-159.62"/>
    <x v="357"/>
    <x v="10"/>
    <s v="Card"/>
  </r>
  <r>
    <s v="ZX Gas Station"/>
    <x v="0"/>
    <n v="24.84"/>
    <x v="357"/>
    <x v="7"/>
    <s v="Card"/>
  </r>
  <r>
    <s v="Xfinity Mobile"/>
    <x v="0"/>
    <n v="37.79"/>
    <x v="358"/>
    <x v="8"/>
    <s v="Card"/>
  </r>
  <r>
    <s v="Walmart"/>
    <x v="0"/>
    <n v="2.96"/>
    <x v="358"/>
    <x v="0"/>
    <s v="Card"/>
  </r>
  <r>
    <s v="Walmart"/>
    <x v="0"/>
    <n v="20.62"/>
    <x v="358"/>
    <x v="0"/>
    <s v="Card"/>
  </r>
  <r>
    <s v="Huck's"/>
    <x v="0"/>
    <n v="1.62"/>
    <x v="358"/>
    <x v="3"/>
    <s v="Card"/>
  </r>
  <r>
    <s v="McDonalds"/>
    <x v="0"/>
    <n v="2.2400000000000002"/>
    <x v="358"/>
    <x v="3"/>
    <s v="Card"/>
  </r>
  <r>
    <s v="Aldi"/>
    <x v="0"/>
    <n v="22.38"/>
    <x v="359"/>
    <x v="0"/>
    <s v="Card"/>
  </r>
  <r>
    <s v="Rhodes"/>
    <x v="0"/>
    <n v="29.64"/>
    <x v="359"/>
    <x v="7"/>
    <s v="Card"/>
  </r>
  <r>
    <s v="Walmart"/>
    <x v="0"/>
    <n v="45.84"/>
    <x v="359"/>
    <x v="0"/>
    <s v="Card"/>
  </r>
  <r>
    <s v="Walmart"/>
    <x v="0"/>
    <n v="0"/>
    <x v="359"/>
    <x v="1"/>
    <s v="Card"/>
  </r>
  <r>
    <s v="Kroger"/>
    <x v="0"/>
    <n v="14.81"/>
    <x v="359"/>
    <x v="0"/>
    <s v="Card"/>
  </r>
  <r>
    <s v="David's Bridal"/>
    <x v="0"/>
    <n v="137.06"/>
    <x v="359"/>
    <x v="10"/>
    <s v="Card"/>
  </r>
  <r>
    <s v="Walmart"/>
    <x v="0"/>
    <n v="6.47"/>
    <x v="360"/>
    <x v="0"/>
    <s v="Card"/>
  </r>
  <r>
    <s v="Hobby Lobby"/>
    <x v="272"/>
    <n v="12.04"/>
    <x v="360"/>
    <x v="10"/>
    <s v="Card"/>
  </r>
  <r>
    <s v="Cornerstone"/>
    <x v="0"/>
    <n v="238"/>
    <x v="361"/>
    <x v="6"/>
    <s v="Check"/>
  </r>
  <r>
    <s v="Kroger"/>
    <x v="0"/>
    <n v="28.94"/>
    <x v="361"/>
    <x v="0"/>
    <s v="Card"/>
  </r>
  <r>
    <s v="Walmart"/>
    <x v="0"/>
    <n v="10.88"/>
    <x v="361"/>
    <x v="0"/>
    <s v="Card"/>
  </r>
  <r>
    <s v="Walmart"/>
    <x v="0"/>
    <n v="26"/>
    <x v="362"/>
    <x v="0"/>
    <s v="Card"/>
  </r>
  <r>
    <s v="Walmart"/>
    <x v="273"/>
    <n v="9.44"/>
    <x v="362"/>
    <x v="1"/>
    <s v="Card"/>
  </r>
  <r>
    <s v="Casey's General Store"/>
    <x v="0"/>
    <n v="19.899999999999999"/>
    <x v="362"/>
    <x v="7"/>
    <s v="Card"/>
  </r>
  <r>
    <s v="Denny's "/>
    <x v="0"/>
    <n v="25"/>
    <x v="363"/>
    <x v="3"/>
    <s v="Card"/>
  </r>
  <r>
    <s v="Amazon"/>
    <x v="274"/>
    <n v="7.68"/>
    <x v="363"/>
    <x v="1"/>
    <s v="Card"/>
  </r>
  <r>
    <s v="Charlotte"/>
    <x v="275"/>
    <n v="10"/>
    <x v="364"/>
    <x v="10"/>
    <s v="Cash"/>
  </r>
  <r>
    <s v="Cornerstone"/>
    <x v="276"/>
    <n v="5"/>
    <x v="364"/>
    <x v="1"/>
    <s v="Cash"/>
  </r>
  <r>
    <s v="Rhodes"/>
    <x v="0"/>
    <n v="25.1"/>
    <x v="364"/>
    <x v="7"/>
    <s v="Card"/>
  </r>
  <r>
    <s v="Burger King"/>
    <x v="0"/>
    <n v="1.62"/>
    <x v="364"/>
    <x v="3"/>
    <s v="Card"/>
  </r>
  <r>
    <s v="Goodwill"/>
    <x v="277"/>
    <n v="14.27"/>
    <x v="364"/>
    <x v="1"/>
    <s v="Card"/>
  </r>
  <r>
    <s v="McDonalds"/>
    <x v="0"/>
    <n v="3.35"/>
    <x v="364"/>
    <x v="3"/>
    <s v="Card"/>
  </r>
  <r>
    <s v="Ameren"/>
    <x v="0"/>
    <n v="54.66"/>
    <x v="365"/>
    <x v="4"/>
    <s v="Card"/>
  </r>
  <r>
    <s v="NewWave"/>
    <x v="278"/>
    <n v="65"/>
    <x v="365"/>
    <x v="13"/>
    <s v="Card"/>
  </r>
  <r>
    <s v="Chick-Fil-A"/>
    <x v="0"/>
    <n v="13.98"/>
    <x v="365"/>
    <x v="3"/>
    <s v="Card"/>
  </r>
  <r>
    <s v="Plato's Closet"/>
    <x v="279"/>
    <n v="8.64"/>
    <x v="365"/>
    <x v="1"/>
    <s v="Card"/>
  </r>
  <r>
    <s v="Casey's General Store"/>
    <x v="0"/>
    <n v="26.39"/>
    <x v="365"/>
    <x v="7"/>
    <s v="Card"/>
  </r>
  <r>
    <s v="Walmart"/>
    <x v="280"/>
    <n v="25"/>
    <x v="366"/>
    <x v="1"/>
    <s v="Card"/>
  </r>
  <r>
    <s v="Walmart"/>
    <x v="0"/>
    <n v="43.09"/>
    <x v="366"/>
    <x v="0"/>
    <s v="Card"/>
  </r>
  <r>
    <s v="Aldi"/>
    <x v="0"/>
    <n v="30.74"/>
    <x v="366"/>
    <x v="0"/>
    <s v="Card"/>
  </r>
  <r>
    <s v="Kroger"/>
    <x v="0"/>
    <n v="16.53"/>
    <x v="366"/>
    <x v="0"/>
    <s v="Card"/>
  </r>
  <r>
    <s v="McDonalds"/>
    <x v="0"/>
    <n v="4.01"/>
    <x v="366"/>
    <x v="3"/>
    <s v="Card"/>
  </r>
  <r>
    <s v="Paducah Power"/>
    <x v="0"/>
    <n v="59.12"/>
    <x v="366"/>
    <x v="4"/>
    <s v="Card"/>
  </r>
  <r>
    <s v="Cornerstone"/>
    <x v="0"/>
    <n v="152"/>
    <x v="366"/>
    <x v="6"/>
    <s v="Card"/>
  </r>
  <r>
    <s v="Ebay"/>
    <x v="281"/>
    <n v="42.49"/>
    <x v="367"/>
    <x v="1"/>
    <s v="Card"/>
  </r>
  <r>
    <s v="Kroger"/>
    <x v="0"/>
    <n v="12.76"/>
    <x v="367"/>
    <x v="0"/>
    <s v="Card"/>
  </r>
  <r>
    <s v="Kroger"/>
    <x v="84"/>
    <n v="11"/>
    <x v="367"/>
    <x v="10"/>
    <s v="Card"/>
  </r>
  <r>
    <s v="Sweat Shop"/>
    <x v="266"/>
    <n v="60"/>
    <x v="367"/>
    <x v="1"/>
    <s v="Card"/>
  </r>
  <r>
    <s v="Weight Watchers"/>
    <x v="0"/>
    <n v="19.95"/>
    <x v="367"/>
    <x v="1"/>
    <s v="Card"/>
  </r>
  <r>
    <s v="Microsoft"/>
    <x v="282"/>
    <n v="59.99"/>
    <x v="367"/>
    <x v="1"/>
    <s v="Card"/>
  </r>
  <r>
    <s v="Walmart"/>
    <x v="283"/>
    <n v="27"/>
    <x v="368"/>
    <x v="10"/>
    <s v="Card"/>
  </r>
  <r>
    <s v="Walmart"/>
    <x v="284"/>
    <n v="1"/>
    <x v="368"/>
    <x v="10"/>
    <s v="Card"/>
  </r>
  <r>
    <s v="Walmart"/>
    <x v="0"/>
    <n v="5.55"/>
    <x v="368"/>
    <x v="0"/>
    <s v="Card"/>
  </r>
  <r>
    <s v="Aldi"/>
    <x v="0"/>
    <n v="46.08"/>
    <x v="368"/>
    <x v="0"/>
    <s v="Card"/>
  </r>
  <r>
    <s v="ZX Gas Station"/>
    <x v="0"/>
    <n v="24.18"/>
    <x v="368"/>
    <x v="7"/>
    <s v="Card"/>
  </r>
  <r>
    <s v="Courtney"/>
    <x v="285"/>
    <n v="25"/>
    <x v="369"/>
    <x v="10"/>
    <s v="Check"/>
  </r>
  <r>
    <s v="Moe's"/>
    <x v="0"/>
    <n v="7.25"/>
    <x v="369"/>
    <x v="3"/>
    <s v="Card"/>
  </r>
  <r>
    <s v="SEMO"/>
    <x v="286"/>
    <n v="30"/>
    <x v="369"/>
    <x v="10"/>
    <s v="Card"/>
  </r>
  <r>
    <s v="JALC"/>
    <x v="245"/>
    <n v="6"/>
    <x v="369"/>
    <x v="1"/>
    <s v="Card"/>
  </r>
  <r>
    <s v="Loren"/>
    <x v="272"/>
    <n v="10"/>
    <x v="370"/>
    <x v="10"/>
    <s v="Check"/>
  </r>
  <r>
    <s v="Rhodes"/>
    <x v="0"/>
    <n v="28.55"/>
    <x v="370"/>
    <x v="7"/>
    <s v="Card"/>
  </r>
  <r>
    <s v="Walmart"/>
    <x v="0"/>
    <n v="2.64"/>
    <x v="370"/>
    <x v="0"/>
    <s v="Card"/>
  </r>
  <r>
    <s v="Walmart"/>
    <x v="287"/>
    <n v="10"/>
    <x v="370"/>
    <x v="1"/>
    <s v="Card"/>
  </r>
  <r>
    <s v="JALC"/>
    <x v="288"/>
    <n v="-6"/>
    <x v="370"/>
    <x v="1"/>
    <s v="Card"/>
  </r>
  <r>
    <s v="GCU"/>
    <x v="245"/>
    <n v="8"/>
    <x v="371"/>
    <x v="10"/>
    <s v="Card"/>
  </r>
  <r>
    <s v="JALC"/>
    <x v="245"/>
    <n v="6"/>
    <x v="371"/>
    <x v="10"/>
    <s v="Card"/>
  </r>
  <r>
    <s v="Walmart"/>
    <x v="0"/>
    <n v="32.049999999999997"/>
    <x v="371"/>
    <x v="0"/>
    <s v="Card"/>
  </r>
  <r>
    <s v="Walmart"/>
    <x v="49"/>
    <n v="12.98"/>
    <x v="371"/>
    <x v="10"/>
    <s v="Card"/>
  </r>
  <r>
    <s v="Downtown Abbey"/>
    <x v="0"/>
    <n v="31"/>
    <x v="371"/>
    <x v="3"/>
    <s v="Card"/>
  </r>
  <r>
    <s v="City of Anna"/>
    <x v="0"/>
    <n v="140.31"/>
    <x v="372"/>
    <x v="11"/>
    <s v="Check"/>
  </r>
  <r>
    <s v="Walmart"/>
    <x v="0"/>
    <n v="9.64"/>
    <x v="372"/>
    <x v="0"/>
    <s v="Card"/>
  </r>
  <r>
    <s v="Walmart"/>
    <x v="289"/>
    <n v="28.24"/>
    <x v="372"/>
    <x v="1"/>
    <s v="Card"/>
  </r>
  <r>
    <s v="Cornerstone"/>
    <x v="0"/>
    <n v="252"/>
    <x v="373"/>
    <x v="6"/>
    <s v="Check"/>
  </r>
  <r>
    <s v="End Abortion Now"/>
    <x v="65"/>
    <n v="10"/>
    <x v="374"/>
    <x v="1"/>
    <s v="Card"/>
  </r>
  <r>
    <s v="McDonalds"/>
    <x v="0"/>
    <n v="4.4400000000000004"/>
    <x v="374"/>
    <x v="3"/>
    <s v="Card"/>
  </r>
  <r>
    <s v="Circle K"/>
    <x v="0"/>
    <n v="24.28"/>
    <x v="374"/>
    <x v="7"/>
    <s v="Card"/>
  </r>
  <r>
    <s v="Aldi"/>
    <x v="0"/>
    <n v="17.61"/>
    <x v="374"/>
    <x v="0"/>
    <s v="Card"/>
  </r>
  <r>
    <s v="Straight Talk"/>
    <x v="0"/>
    <n v="49.91"/>
    <x v="374"/>
    <x v="8"/>
    <s v="Card"/>
  </r>
  <r>
    <s v="Spotify/Hulu"/>
    <x v="52"/>
    <n v="9.99"/>
    <x v="375"/>
    <x v="1"/>
    <s v="Card"/>
  </r>
  <r>
    <s v="Panda Express"/>
    <x v="0"/>
    <n v="7.17"/>
    <x v="375"/>
    <x v="3"/>
    <s v="Card"/>
  </r>
  <r>
    <s v="Charley's Philly Steaks"/>
    <x v="0"/>
    <n v="2.64"/>
    <x v="375"/>
    <x v="3"/>
    <s v="Card"/>
  </r>
  <r>
    <s v="Lambert's Café"/>
    <x v="0"/>
    <n v="36.71"/>
    <x v="376"/>
    <x v="12"/>
    <s v="Card"/>
  </r>
  <r>
    <s v="Plato's Closet"/>
    <x v="290"/>
    <n v="36.72"/>
    <x v="376"/>
    <x v="10"/>
    <s v="Card"/>
  </r>
  <r>
    <s v="Huck's"/>
    <x v="0"/>
    <n v="29.37"/>
    <x v="376"/>
    <x v="7"/>
    <s v="Card"/>
  </r>
  <r>
    <s v="Huck's"/>
    <x v="0"/>
    <n v="1.56"/>
    <x v="376"/>
    <x v="3"/>
    <s v="Card"/>
  </r>
  <r>
    <s v="Kroger"/>
    <x v="0"/>
    <n v="25.06"/>
    <x v="376"/>
    <x v="0"/>
    <s v="Card"/>
  </r>
  <r>
    <s v="Kroger"/>
    <x v="0"/>
    <n v="72.819999999999993"/>
    <x v="377"/>
    <x v="0"/>
    <s v="Card"/>
  </r>
  <r>
    <s v="McDonalds"/>
    <x v="0"/>
    <n v="3.11"/>
    <x v="377"/>
    <x v="3"/>
    <s v="Card"/>
  </r>
  <r>
    <s v="Aldi"/>
    <x v="0"/>
    <n v="29.71"/>
    <x v="378"/>
    <x v="0"/>
    <s v="Card"/>
  </r>
  <r>
    <s v="Cornerstone"/>
    <x v="0"/>
    <n v="157"/>
    <x v="378"/>
    <x v="6"/>
    <s v="Check"/>
  </r>
  <r>
    <s v="Walmart"/>
    <x v="0"/>
    <n v="72.010000000000005"/>
    <x v="378"/>
    <x v="0"/>
    <s v="Card"/>
  </r>
  <r>
    <s v="Kroger"/>
    <x v="0"/>
    <n v="21.09"/>
    <x v="378"/>
    <x v="7"/>
    <s v="Card"/>
  </r>
  <r>
    <s v="Hobby Lobby"/>
    <x v="291"/>
    <n v="31.9"/>
    <x v="378"/>
    <x v="10"/>
    <s v="Card"/>
  </r>
  <r>
    <s v="Loren"/>
    <x v="0"/>
    <n v="-28"/>
    <x v="379"/>
    <x v="0"/>
    <s v="Check"/>
  </r>
  <r>
    <s v="Kroger"/>
    <x v="49"/>
    <n v="16.149999999999999"/>
    <x v="379"/>
    <x v="10"/>
    <s v="Card"/>
  </r>
  <r>
    <s v="Loren"/>
    <x v="0"/>
    <n v="14.77"/>
    <x v="380"/>
    <x v="0"/>
    <s v="Check"/>
  </r>
  <r>
    <s v="Walmart"/>
    <x v="0"/>
    <n v="17.63"/>
    <x v="380"/>
    <x v="0"/>
    <s v="Card"/>
  </r>
  <r>
    <s v="Walmart"/>
    <x v="0"/>
    <n v="80"/>
    <x v="381"/>
    <x v="0"/>
    <s v="Card"/>
  </r>
  <r>
    <s v="Paint S"/>
    <x v="292"/>
    <n v="3.18"/>
    <x v="382"/>
    <x v="1"/>
    <s v="Card"/>
  </r>
  <r>
    <s v="Netflix"/>
    <x v="72"/>
    <n v="15.99"/>
    <x v="382"/>
    <x v="1"/>
    <s v="Card"/>
  </r>
  <r>
    <s v="Hannah White"/>
    <x v="106"/>
    <n v="0"/>
    <x v="382"/>
    <x v="1"/>
    <s v="Card"/>
  </r>
  <r>
    <s v="Walmart"/>
    <x v="0"/>
    <n v="9"/>
    <x v="383"/>
    <x v="0"/>
    <s v="Card"/>
  </r>
  <r>
    <s v="Walmart"/>
    <x v="293"/>
    <n v="238.78"/>
    <x v="383"/>
    <x v="1"/>
    <s v="Card"/>
  </r>
  <r>
    <s v="Casey's General Store"/>
    <x v="0"/>
    <n v="14.92"/>
    <x v="384"/>
    <x v="7"/>
    <s v="Card"/>
  </r>
  <r>
    <s v="eBay"/>
    <x v="294"/>
    <n v="0"/>
    <x v="385"/>
    <x v="10"/>
    <s v="Card"/>
  </r>
  <r>
    <s v="Dairy Queen"/>
    <x v="0"/>
    <n v="7.14"/>
    <x v="386"/>
    <x v="3"/>
    <s v="Cash"/>
  </r>
  <r>
    <s v="Grandma Peggy"/>
    <x v="0"/>
    <n v="-26.5"/>
    <x v="387"/>
    <x v="0"/>
    <s v="Check"/>
  </r>
  <r>
    <s v="NewWave"/>
    <x v="278"/>
    <n v="65"/>
    <x v="388"/>
    <x v="13"/>
    <s v="Card"/>
  </r>
  <r>
    <s v="Loren"/>
    <x v="0"/>
    <n v="-16"/>
    <x v="388"/>
    <x v="0"/>
    <s v="Cash"/>
  </r>
  <r>
    <s v="Charlotte"/>
    <x v="0"/>
    <n v="-10"/>
    <x v="388"/>
    <x v="0"/>
    <s v="Cash"/>
  </r>
  <r>
    <s v="Rural King"/>
    <x v="295"/>
    <n v="2.82"/>
    <x v="389"/>
    <x v="1"/>
    <s v="Card"/>
  </r>
  <r>
    <s v="Amazon"/>
    <x v="296"/>
    <n v="28.13"/>
    <x v="390"/>
    <x v="10"/>
    <s v="Card"/>
  </r>
  <r>
    <s v="Ameren"/>
    <x v="0"/>
    <n v="55.93"/>
    <x v="391"/>
    <x v="4"/>
    <s v="Card"/>
  </r>
  <r>
    <s v="Walmart"/>
    <x v="0"/>
    <n v="61.79"/>
    <x v="392"/>
    <x v="0"/>
    <s v="Card"/>
  </r>
  <r>
    <s v="Kroger"/>
    <x v="0"/>
    <n v="65.8"/>
    <x v="392"/>
    <x v="0"/>
    <s v="Card"/>
  </r>
  <r>
    <s v="Kroger"/>
    <x v="49"/>
    <n v="45"/>
    <x v="392"/>
    <x v="10"/>
    <s v="Card"/>
  </r>
  <r>
    <s v="Amazon"/>
    <x v="297"/>
    <n v="0"/>
    <x v="392"/>
    <x v="10"/>
    <s v="Card"/>
  </r>
  <r>
    <s v="Cornerstone"/>
    <x v="0"/>
    <n v="216.4"/>
    <x v="393"/>
    <x v="6"/>
    <s v="Card"/>
  </r>
  <r>
    <s v="Loren"/>
    <x v="0"/>
    <n v="-25"/>
    <x v="393"/>
    <x v="10"/>
    <s v="Check"/>
  </r>
  <r>
    <s v="Loren"/>
    <x v="0"/>
    <n v="-6"/>
    <x v="393"/>
    <x v="0"/>
    <s v="Check"/>
  </r>
  <r>
    <s v="Walmart"/>
    <x v="298"/>
    <n v="10"/>
    <x v="393"/>
    <x v="1"/>
    <s v="Card"/>
  </r>
  <r>
    <s v="Walmart"/>
    <x v="0"/>
    <n v="10.97"/>
    <x v="393"/>
    <x v="0"/>
    <s v="Card"/>
  </r>
  <r>
    <s v="Wiffleboys"/>
    <x v="0"/>
    <n v="22.98"/>
    <x v="394"/>
    <x v="3"/>
    <s v="Card"/>
  </r>
  <r>
    <s v="Postal Pal"/>
    <x v="299"/>
    <n v="4.8499999999999996"/>
    <x v="395"/>
    <x v="1"/>
    <s v="Card"/>
  </r>
  <r>
    <s v="Rhodes"/>
    <x v="0"/>
    <n v="10"/>
    <x v="395"/>
    <x v="7"/>
    <s v="Card"/>
  </r>
  <r>
    <s v="Robin Hood"/>
    <x v="300"/>
    <n v="0"/>
    <x v="395"/>
    <x v="1"/>
    <s v="Card"/>
  </r>
  <r>
    <s v="Kroger"/>
    <x v="0"/>
    <n v="6.27"/>
    <x v="395"/>
    <x v="0"/>
    <s v="Card"/>
  </r>
  <r>
    <s v="Scott Wright"/>
    <x v="128"/>
    <n v="650"/>
    <x v="395"/>
    <x v="14"/>
    <s v="Check"/>
  </r>
  <r>
    <s v="Circle K"/>
    <x v="0"/>
    <n v="16.27"/>
    <x v="396"/>
    <x v="7"/>
    <s v="Card"/>
  </r>
  <r>
    <s v="Kroger"/>
    <x v="0"/>
    <n v="69.86"/>
    <x v="397"/>
    <x v="0"/>
    <s v="Card"/>
  </r>
  <r>
    <s v="Aldi"/>
    <x v="0"/>
    <n v="54.66"/>
    <x v="397"/>
    <x v="0"/>
    <s v="Card"/>
  </r>
  <r>
    <s v="Straight Talk"/>
    <x v="0"/>
    <n v="49.86"/>
    <x v="398"/>
    <x v="8"/>
    <s v="Card"/>
  </r>
  <r>
    <s v="Amazon"/>
    <x v="301"/>
    <n v="15.42"/>
    <x v="399"/>
    <x v="1"/>
    <s v="Card"/>
  </r>
  <r>
    <s v="End Abortion Now"/>
    <x v="65"/>
    <n v="10"/>
    <x v="399"/>
    <x v="1"/>
    <s v="Card"/>
  </r>
  <r>
    <s v="Dixxie BBQ"/>
    <x v="0"/>
    <n v="29.05"/>
    <x v="399"/>
    <x v="3"/>
    <s v="Card"/>
  </r>
  <r>
    <s v="Beau"/>
    <x v="0"/>
    <n v="-8"/>
    <x v="399"/>
    <x v="3"/>
    <s v="Card"/>
  </r>
  <r>
    <s v="Union County Market"/>
    <x v="0"/>
    <n v="5.74"/>
    <x v="399"/>
    <x v="0"/>
    <s v="Card"/>
  </r>
  <r>
    <s v="Amazon"/>
    <x v="302"/>
    <n v="0"/>
    <x v="400"/>
    <x v="10"/>
    <s v="Card"/>
  </r>
  <r>
    <s v="Luke"/>
    <x v="0"/>
    <n v="-8"/>
    <x v="400"/>
    <x v="3"/>
    <s v="Card"/>
  </r>
  <r>
    <s v="Spotify/Hulu"/>
    <x v="52"/>
    <n v="9.99"/>
    <x v="400"/>
    <x v="1"/>
    <s v="Card"/>
  </r>
  <r>
    <s v="Walmart"/>
    <x v="0"/>
    <n v="2.36"/>
    <x v="400"/>
    <x v="0"/>
    <s v="Card"/>
  </r>
  <r>
    <s v="Walmart"/>
    <x v="303"/>
    <n v="11.36"/>
    <x v="400"/>
    <x v="1"/>
    <s v="Card"/>
  </r>
  <r>
    <s v="ZX Gas Station"/>
    <x v="0"/>
    <n v="16.41"/>
    <x v="401"/>
    <x v="7"/>
    <s v="Card"/>
  </r>
  <r>
    <s v="Walmart"/>
    <x v="0"/>
    <n v="34.74"/>
    <x v="401"/>
    <x v="0"/>
    <s v="Card"/>
  </r>
  <r>
    <s v="Kroger"/>
    <x v="304"/>
    <n v="8.07"/>
    <x v="401"/>
    <x v="10"/>
    <s v="Card"/>
  </r>
  <r>
    <s v="Kroger"/>
    <x v="0"/>
    <n v="26.83"/>
    <x v="402"/>
    <x v="0"/>
    <s v="Card"/>
  </r>
  <r>
    <s v="Cornerstone"/>
    <x v="0"/>
    <n v="392"/>
    <x v="403"/>
    <x v="6"/>
    <s v="Card"/>
  </r>
  <r>
    <s v="City of Anna"/>
    <x v="0"/>
    <n v="132.21"/>
    <x v="403"/>
    <x v="11"/>
    <s v="Check"/>
  </r>
  <r>
    <s v="Amazon"/>
    <x v="305"/>
    <m/>
    <x v="403"/>
    <x v="10"/>
    <s v="Card"/>
  </r>
  <r>
    <s v="Walmart"/>
    <x v="306"/>
    <n v="14.07"/>
    <x v="403"/>
    <x v="10"/>
    <s v="Card"/>
  </r>
  <r>
    <s v="Walmart"/>
    <x v="307"/>
    <n v="28.8"/>
    <x v="404"/>
    <x v="1"/>
    <s v="Card"/>
  </r>
  <r>
    <s v="Sonic"/>
    <x v="0"/>
    <n v="16.96"/>
    <x v="405"/>
    <x v="3"/>
    <s v="Card"/>
  </r>
  <r>
    <s v="Amazon"/>
    <x v="22"/>
    <n v="3.99"/>
    <x v="405"/>
    <x v="1"/>
    <s v="Card"/>
  </r>
  <r>
    <s v="Walmart"/>
    <x v="0"/>
    <n v="3.26"/>
    <x v="405"/>
    <x v="0"/>
    <s v="Card"/>
  </r>
  <r>
    <s v="Walmart"/>
    <x v="0"/>
    <n v="41.84"/>
    <x v="405"/>
    <x v="0"/>
    <s v="Card"/>
  </r>
  <r>
    <s v="Netflix"/>
    <x v="0"/>
    <n v="15.99"/>
    <x v="406"/>
    <x v="1"/>
    <s v="Card"/>
  </r>
  <r>
    <s v="Kroger"/>
    <x v="0"/>
    <n v="26.45"/>
    <x v="407"/>
    <x v="0"/>
    <s v="Card"/>
  </r>
  <r>
    <s v="ZX Gas Station"/>
    <x v="0"/>
    <n v="15.95"/>
    <x v="408"/>
    <x v="7"/>
    <s v="Card"/>
  </r>
  <r>
    <s v="g2a"/>
    <x v="308"/>
    <n v="20.68"/>
    <x v="409"/>
    <x v="3"/>
    <s v="Card"/>
  </r>
  <r>
    <s v="Burger King"/>
    <x v="0"/>
    <n v="3.25"/>
    <x v="409"/>
    <x v="3"/>
    <s v="Card"/>
  </r>
  <r>
    <s v="Moe's"/>
    <x v="0"/>
    <n v="11.26"/>
    <x v="409"/>
    <x v="3"/>
    <s v="Card"/>
  </r>
  <r>
    <s v="Grand Canyon University"/>
    <x v="245"/>
    <n v="8"/>
    <x v="410"/>
    <x v="10"/>
    <s v="Card"/>
  </r>
  <r>
    <s v="Kroger"/>
    <x v="0"/>
    <n v="31.68"/>
    <x v="410"/>
    <x v="0"/>
    <s v="Card"/>
  </r>
  <r>
    <s v="Kroger"/>
    <x v="309"/>
    <n v="14.84"/>
    <x v="411"/>
    <x v="1"/>
    <s v="Card"/>
  </r>
  <r>
    <s v="Caleb"/>
    <x v="0"/>
    <n v="-5"/>
    <x v="412"/>
    <x v="3"/>
    <s v="Card"/>
  </r>
  <r>
    <s v="NewWave"/>
    <x v="278"/>
    <n v="65"/>
    <x v="412"/>
    <x v="13"/>
    <s v="Card"/>
  </r>
  <r>
    <s v="Walmart"/>
    <x v="0"/>
    <n v="40"/>
    <x v="412"/>
    <x v="0"/>
    <s v="Card"/>
  </r>
  <r>
    <s v="Walmart"/>
    <x v="310"/>
    <n v="54.07"/>
    <x v="412"/>
    <x v="1"/>
    <s v="Card"/>
  </r>
  <r>
    <s v="Kroger"/>
    <x v="0"/>
    <n v="40.19"/>
    <x v="413"/>
    <x v="0"/>
    <s v="Card"/>
  </r>
  <r>
    <s v="Ameren"/>
    <x v="0"/>
    <n v="58.57"/>
    <x v="414"/>
    <x v="4"/>
    <s v="Card"/>
  </r>
  <r>
    <s v="Kroger"/>
    <x v="0"/>
    <n v="14.5"/>
    <x v="415"/>
    <x v="7"/>
    <s v="Card"/>
  </r>
  <r>
    <s v="Kroger"/>
    <x v="0"/>
    <n v="6.14"/>
    <x v="415"/>
    <x v="0"/>
    <s v="Card"/>
  </r>
  <r>
    <s v="Kroger"/>
    <x v="311"/>
    <n v="7.99"/>
    <x v="415"/>
    <x v="1"/>
    <s v="Card"/>
  </r>
  <r>
    <s v="Amazon"/>
    <x v="312"/>
    <n v="25.47"/>
    <x v="415"/>
    <x v="1"/>
    <s v="Card"/>
  </r>
  <r>
    <s v="Kroger"/>
    <x v="0"/>
    <n v="26.99"/>
    <x v="416"/>
    <x v="0"/>
    <s v="Card"/>
  </r>
  <r>
    <s v="eBay"/>
    <x v="274"/>
    <n v="4.3600000000000003"/>
    <x v="416"/>
    <x v="1"/>
    <s v="Card"/>
  </r>
  <r>
    <s v="Cornerstone"/>
    <x v="0"/>
    <n v="152"/>
    <x v="416"/>
    <x v="6"/>
    <s v="Card"/>
  </r>
  <r>
    <s v="Wiffleboys"/>
    <x v="0"/>
    <n v="22.87"/>
    <x v="416"/>
    <x v="3"/>
    <s v="Card"/>
  </r>
  <r>
    <s v="Kroger"/>
    <x v="0"/>
    <n v="20"/>
    <x v="417"/>
    <x v="7"/>
    <s v="Card"/>
  </r>
  <r>
    <s v="McDonalds"/>
    <x v="0"/>
    <n v="2.2400000000000002"/>
    <x v="417"/>
    <x v="3"/>
    <s v="Card"/>
  </r>
  <r>
    <s v="Lowes"/>
    <x v="313"/>
    <n v="93.04"/>
    <x v="417"/>
    <x v="1"/>
    <s v="Card"/>
  </r>
  <r>
    <s v="Kroger"/>
    <x v="0"/>
    <n v="38.4"/>
    <x v="417"/>
    <x v="0"/>
    <s v="Card"/>
  </r>
  <r>
    <s v="Taco Bell"/>
    <x v="0"/>
    <n v="10.85"/>
    <x v="418"/>
    <x v="3"/>
    <s v="Card"/>
  </r>
  <r>
    <s v="Walmart"/>
    <x v="0"/>
    <n v="13.32"/>
    <x v="418"/>
    <x v="0"/>
    <s v="Card"/>
  </r>
  <r>
    <s v="Walmart"/>
    <x v="0"/>
    <n v="28.17"/>
    <x v="419"/>
    <x v="0"/>
    <s v="Card"/>
  </r>
  <r>
    <s v="ZX Gas Station"/>
    <x v="0"/>
    <n v="16.2"/>
    <x v="420"/>
    <x v="7"/>
    <s v="Card"/>
  </r>
  <r>
    <s v="Walmart"/>
    <x v="0"/>
    <n v="28.81"/>
    <x v="420"/>
    <x v="0"/>
    <s v="Card"/>
  </r>
  <r>
    <s v="Cornerstone"/>
    <x v="0"/>
    <n v="33"/>
    <x v="421"/>
    <x v="6"/>
    <s v="Card"/>
  </r>
  <r>
    <s v="Kroger"/>
    <x v="314"/>
    <n v="17.14"/>
    <x v="421"/>
    <x v="1"/>
    <s v="Card"/>
  </r>
  <r>
    <s v="Kroger"/>
    <x v="0"/>
    <n v="15"/>
    <x v="421"/>
    <x v="0"/>
    <s v="Card"/>
  </r>
  <r>
    <s v="Francesca's"/>
    <x v="64"/>
    <n v="6.91"/>
    <x v="421"/>
    <x v="1"/>
    <s v="Card"/>
  </r>
  <r>
    <s v="Walmart"/>
    <x v="0"/>
    <n v="25.71"/>
    <x v="421"/>
    <x v="0"/>
    <s v="Card"/>
  </r>
  <r>
    <s v="Straight Talk"/>
    <x v="0"/>
    <n v="49.86"/>
    <x v="421"/>
    <x v="8"/>
    <s v="Card"/>
  </r>
  <r>
    <s v="End Abortion Now"/>
    <x v="65"/>
    <n v="10"/>
    <x v="422"/>
    <x v="1"/>
    <s v="Card"/>
  </r>
  <r>
    <s v="Walmart"/>
    <x v="0"/>
    <n v="12.38"/>
    <x v="422"/>
    <x v="0"/>
    <s v="Card"/>
  </r>
  <r>
    <s v="McDonalds"/>
    <x v="0"/>
    <n v="8.61"/>
    <x v="422"/>
    <x v="3"/>
    <s v="Card"/>
  </r>
  <r>
    <s v="Spotify/Hulu"/>
    <x v="52"/>
    <n v="9.99"/>
    <x v="423"/>
    <x v="1"/>
    <s v="Card"/>
  </r>
  <r>
    <s v="Pizza Hut"/>
    <x v="0"/>
    <n v="0"/>
    <x v="424"/>
    <x v="3"/>
    <s v="Card"/>
  </r>
  <r>
    <s v="Walmart"/>
    <x v="315"/>
    <n v="10.7"/>
    <x v="424"/>
    <x v="1"/>
    <s v="Card"/>
  </r>
  <r>
    <s v="Walmart"/>
    <x v="0"/>
    <n v="38.770000000000003"/>
    <x v="424"/>
    <x v="0"/>
    <s v="Card"/>
  </r>
  <r>
    <s v="City of Anna"/>
    <x v="0"/>
    <n v="119.65"/>
    <x v="425"/>
    <x v="11"/>
    <s v="Card"/>
  </r>
  <r>
    <s v="Remax"/>
    <x v="316"/>
    <n v="500"/>
    <x v="425"/>
    <x v="10"/>
    <s v="Card"/>
  </r>
  <r>
    <s v="Subway"/>
    <x v="0"/>
    <n v="11.91"/>
    <x v="426"/>
    <x v="3"/>
    <s v="Card"/>
  </r>
  <r>
    <s v="Rightway Inspections"/>
    <x v="317"/>
    <n v="310"/>
    <x v="426"/>
    <x v="10"/>
    <s v="Check"/>
  </r>
  <r>
    <s v="Casey's General Store"/>
    <x v="0"/>
    <n v="3.8"/>
    <x v="426"/>
    <x v="3"/>
    <s v="Card"/>
  </r>
  <r>
    <s v="Kroger"/>
    <x v="0"/>
    <n v="18.079999999999998"/>
    <x v="426"/>
    <x v="7"/>
    <s v="Card"/>
  </r>
  <r>
    <s v="Target"/>
    <x v="318"/>
    <n v="44.15"/>
    <x v="427"/>
    <x v="1"/>
    <s v="Card"/>
  </r>
  <r>
    <s v="Walmart"/>
    <x v="0"/>
    <n v="13.09"/>
    <x v="428"/>
    <x v="0"/>
    <s v="Card"/>
  </r>
  <r>
    <s v="Amazon"/>
    <x v="319"/>
    <n v="11.73"/>
    <x v="428"/>
    <x v="1"/>
    <s v="Card"/>
  </r>
  <r>
    <s v="Cornerstone"/>
    <x v="0"/>
    <n v="152"/>
    <x v="429"/>
    <x v="6"/>
    <s v="Card"/>
  </r>
  <r>
    <s v="Kroger"/>
    <x v="0"/>
    <n v="18.25"/>
    <x v="429"/>
    <x v="0"/>
    <s v="Card"/>
  </r>
  <r>
    <s v="Netflix"/>
    <x v="0"/>
    <n v="15.99"/>
    <x v="430"/>
    <x v="1"/>
    <s v="Card"/>
  </r>
  <r>
    <s v="Amazon"/>
    <x v="320"/>
    <n v="3.78"/>
    <x v="430"/>
    <x v="1"/>
    <s v="Card"/>
  </r>
  <r>
    <s v="ZX Gas Station"/>
    <x v="0"/>
    <n v="19.010000000000002"/>
    <x v="430"/>
    <x v="7"/>
    <s v="Card"/>
  </r>
  <r>
    <s v="McDonalds"/>
    <x v="0"/>
    <n v="3.11"/>
    <x v="431"/>
    <x v="3"/>
    <s v="Card"/>
  </r>
  <r>
    <s v="Kroger"/>
    <x v="0"/>
    <n v="84.1"/>
    <x v="431"/>
    <x v="0"/>
    <s v="Card"/>
  </r>
  <r>
    <s v="Walmart"/>
    <x v="290"/>
    <n v="26.99"/>
    <x v="432"/>
    <x v="1"/>
    <s v="Card"/>
  </r>
  <r>
    <s v="Amazon"/>
    <x v="321"/>
    <m/>
    <x v="432"/>
    <x v="1"/>
    <s v="Card"/>
  </r>
  <r>
    <s v="Courtney"/>
    <x v="322"/>
    <n v="25"/>
    <x v="432"/>
    <x v="10"/>
    <s v="Check"/>
  </r>
  <r>
    <s v="Amazon"/>
    <x v="323"/>
    <n v="0"/>
    <x v="433"/>
    <x v="1"/>
    <s v="Card"/>
  </r>
  <r>
    <s v="Amazon"/>
    <x v="324"/>
    <n v="0.27"/>
    <x v="433"/>
    <x v="1"/>
    <s v="Card"/>
  </r>
  <r>
    <s v="ZX Gas Station"/>
    <x v="0"/>
    <n v="12"/>
    <x v="434"/>
    <x v="7"/>
    <s v="Card"/>
  </r>
  <r>
    <s v="Amazon"/>
    <x v="325"/>
    <n v="0"/>
    <x v="435"/>
    <x v="1"/>
    <s v="Card"/>
  </r>
  <r>
    <s v="Amazon"/>
    <x v="326"/>
    <n v="0.99"/>
    <x v="436"/>
    <x v="1"/>
    <s v="Card"/>
  </r>
  <r>
    <s v="Pilot"/>
    <x v="0"/>
    <n v="5.38"/>
    <x v="436"/>
    <x v="3"/>
    <s v="Card"/>
  </r>
  <r>
    <s v="Buckee's"/>
    <x v="327"/>
    <n v="17.72"/>
    <x v="436"/>
    <x v="1"/>
    <s v="Card"/>
  </r>
  <r>
    <s v="Kroger"/>
    <x v="0"/>
    <n v="85"/>
    <x v="437"/>
    <x v="0"/>
    <s v="Cash"/>
  </r>
  <r>
    <s v="Robin Hood"/>
    <x v="328"/>
    <n v="-21.36"/>
    <x v="438"/>
    <x v="1"/>
    <s v="Card"/>
  </r>
  <r>
    <s v="Amazon"/>
    <x v="106"/>
    <n v="12.74"/>
    <x v="438"/>
    <x v="1"/>
    <s v="Card"/>
  </r>
  <r>
    <s v="Amazon"/>
    <x v="0"/>
    <n v="0"/>
    <x v="438"/>
    <x v="1"/>
    <s v="Card"/>
  </r>
  <r>
    <s v="Amazon"/>
    <x v="329"/>
    <n v="12.74"/>
    <x v="438"/>
    <x v="1"/>
    <s v="Card"/>
  </r>
  <r>
    <s v="Kroger"/>
    <x v="0"/>
    <n v="4.9000000000000004"/>
    <x v="439"/>
    <x v="0"/>
    <s v="Card"/>
  </r>
  <r>
    <s v="Ameren"/>
    <x v="0"/>
    <n v="52.96"/>
    <x v="439"/>
    <x v="4"/>
    <s v="Card"/>
  </r>
  <r>
    <s v="NewWave"/>
    <x v="0"/>
    <n v="65"/>
    <x v="439"/>
    <x v="13"/>
    <s v="Card"/>
  </r>
  <r>
    <s v="Circle K"/>
    <x v="0"/>
    <n v="21.28"/>
    <x v="439"/>
    <x v="7"/>
    <s v="Card"/>
  </r>
  <r>
    <s v="Amazon"/>
    <x v="330"/>
    <n v="0"/>
    <x v="439"/>
    <x v="1"/>
    <s v="Card"/>
  </r>
  <r>
    <s v="Walmart"/>
    <x v="331"/>
    <n v="40"/>
    <x v="440"/>
    <x v="10"/>
    <s v="Card"/>
  </r>
  <r>
    <s v="Walmart"/>
    <x v="0"/>
    <n v="2"/>
    <x v="441"/>
    <x v="0"/>
    <s v="Cash"/>
  </r>
  <r>
    <s v="Walmart"/>
    <x v="0"/>
    <n v="28.25"/>
    <x v="442"/>
    <x v="0"/>
    <s v="Card"/>
  </r>
  <r>
    <s v="ZX Gas Station"/>
    <x v="0"/>
    <n v="19.399999999999999"/>
    <x v="443"/>
    <x v="7"/>
    <s v="Card"/>
  </r>
  <r>
    <s v="Kroger"/>
    <x v="0"/>
    <n v="95.14"/>
    <x v="443"/>
    <x v="0"/>
    <s v="Card"/>
  </r>
  <r>
    <s v="Amazon"/>
    <x v="332"/>
    <n v="11.54"/>
    <x v="444"/>
    <x v="1"/>
    <s v="Card"/>
  </r>
  <r>
    <s v="Sweat Shop"/>
    <x v="266"/>
    <n v="46"/>
    <x v="444"/>
    <x v="1"/>
    <s v="Card"/>
  </r>
  <r>
    <s v="Walmart"/>
    <x v="194"/>
    <n v="24.29"/>
    <x v="445"/>
    <x v="10"/>
    <s v="Card"/>
  </r>
  <r>
    <s v="Amazon"/>
    <x v="333"/>
    <n v="13.2"/>
    <x v="445"/>
    <x v="1"/>
    <s v="Card"/>
  </r>
  <r>
    <s v="Amazon"/>
    <x v="334"/>
    <n v="21.23"/>
    <x v="446"/>
    <x v="1"/>
    <s v="Card"/>
  </r>
  <r>
    <s v="Amazon"/>
    <x v="330"/>
    <n v="17"/>
    <x v="446"/>
    <x v="1"/>
    <s v="Card"/>
  </r>
  <r>
    <s v="Auto Zone"/>
    <x v="335"/>
    <n v="8.1300000000000008"/>
    <x v="447"/>
    <x v="7"/>
    <s v="Card"/>
  </r>
  <r>
    <s v="Walmart"/>
    <x v="336"/>
    <n v="0"/>
    <x v="447"/>
    <x v="3"/>
    <s v="Card"/>
  </r>
  <r>
    <s v="Martel's Pizza"/>
    <x v="336"/>
    <n v="0"/>
    <x v="447"/>
    <x v="3"/>
    <s v="Card"/>
  </r>
  <r>
    <s v="Newegg"/>
    <x v="337"/>
    <n v="254.99"/>
    <x v="448"/>
    <x v="1"/>
    <s v="Card"/>
  </r>
  <r>
    <s v="Straight Talk"/>
    <x v="0"/>
    <n v="49.86"/>
    <x v="448"/>
    <x v="8"/>
    <s v="Card"/>
  </r>
  <r>
    <s v="Kroger"/>
    <x v="0"/>
    <n v="58.26"/>
    <x v="448"/>
    <x v="0"/>
    <s v="Card"/>
  </r>
  <r>
    <s v="Aldi"/>
    <x v="0"/>
    <n v="50"/>
    <x v="448"/>
    <x v="0"/>
    <s v="Card"/>
  </r>
  <r>
    <s v="Aldi"/>
    <x v="338"/>
    <n v="15"/>
    <x v="448"/>
    <x v="1"/>
    <s v="Card"/>
  </r>
  <r>
    <s v="Scott Wright"/>
    <x v="0"/>
    <n v="650"/>
    <x v="448"/>
    <x v="14"/>
    <s v="Check"/>
  </r>
  <r>
    <s v="Circle K"/>
    <x v="0"/>
    <n v="23.69"/>
    <x v="448"/>
    <x v="7"/>
    <s v="Card"/>
  </r>
  <r>
    <s v="DJ"/>
    <x v="339"/>
    <n v="20"/>
    <x v="448"/>
    <x v="10"/>
    <s v="Card"/>
  </r>
  <r>
    <s v="End Abortion Now"/>
    <x v="65"/>
    <n v="10"/>
    <x v="449"/>
    <x v="1"/>
    <s v="Card"/>
  </r>
  <r>
    <s v="Amazon"/>
    <x v="112"/>
    <n v="20.18"/>
    <x v="449"/>
    <x v="10"/>
    <s v="Card"/>
  </r>
  <r>
    <s v="Progressive"/>
    <x v="0"/>
    <n v="632"/>
    <x v="450"/>
    <x v="2"/>
    <s v="Card"/>
  </r>
  <r>
    <s v="Dermatologist"/>
    <x v="340"/>
    <n v="19.75"/>
    <x v="450"/>
    <x v="10"/>
    <s v="Card"/>
  </r>
  <r>
    <s v="City of Anna"/>
    <x v="0"/>
    <n v="89.74"/>
    <x v="450"/>
    <x v="11"/>
    <s v="Card"/>
  </r>
  <r>
    <s v="Kroger"/>
    <x v="0"/>
    <n v="47.57"/>
    <x v="450"/>
    <x v="0"/>
    <s v="Cash"/>
  </r>
  <r>
    <s v="Walmart"/>
    <x v="290"/>
    <n v="27.02"/>
    <x v="451"/>
    <x v="1"/>
    <s v="Card"/>
  </r>
  <r>
    <s v="Walmart"/>
    <x v="0"/>
    <n v="11"/>
    <x v="451"/>
    <x v="0"/>
    <s v="Card"/>
  </r>
  <r>
    <s v="ZX Gas Station"/>
    <x v="0"/>
    <n v="24.5"/>
    <x v="452"/>
    <x v="7"/>
    <s v="Card"/>
  </r>
  <r>
    <s v="Walmart"/>
    <x v="0"/>
    <n v="4.66"/>
    <x v="452"/>
    <x v="0"/>
    <s v="Card"/>
  </r>
  <r>
    <s v="Walmart"/>
    <x v="341"/>
    <n v="13.97"/>
    <x v="452"/>
    <x v="1"/>
    <s v="Card"/>
  </r>
  <r>
    <s v="Hobby Lobby"/>
    <x v="291"/>
    <n v="26.09"/>
    <x v="452"/>
    <x v="1"/>
    <s v="Card"/>
  </r>
  <r>
    <s v="California Nails"/>
    <x v="59"/>
    <n v="28"/>
    <x v="452"/>
    <x v="1"/>
    <s v="Card"/>
  </r>
  <r>
    <s v="Spotify/Hulu"/>
    <x v="52"/>
    <n v="9.99"/>
    <x v="452"/>
    <x v="1"/>
    <s v="Card"/>
  </r>
  <r>
    <s v="Cornerstone"/>
    <x v="0"/>
    <n v="285"/>
    <x v="453"/>
    <x v="6"/>
    <s v="Check"/>
  </r>
  <r>
    <s v="Freddy's"/>
    <x v="0"/>
    <n v="18.64"/>
    <x v="453"/>
    <x v="3"/>
    <s v="Card"/>
  </r>
  <r>
    <s v="Kroger"/>
    <x v="0"/>
    <n v="10.84"/>
    <x v="453"/>
    <x v="0"/>
    <s v="Card"/>
  </r>
  <r>
    <s v="Amazon"/>
    <x v="342"/>
    <n v="8.91"/>
    <x v="454"/>
    <x v="1"/>
    <s v="Card"/>
  </r>
  <r>
    <s v="Amazon"/>
    <x v="343"/>
    <n v="10.61"/>
    <x v="454"/>
    <x v="1"/>
    <s v="Card"/>
  </r>
  <r>
    <s v="Jack"/>
    <x v="344"/>
    <n v="-350"/>
    <x v="454"/>
    <x v="1"/>
    <s v="Check"/>
  </r>
  <r>
    <s v="Aldi"/>
    <x v="0"/>
    <n v="28.64"/>
    <x v="454"/>
    <x v="0"/>
    <s v="Card"/>
  </r>
  <r>
    <s v="Kroger"/>
    <x v="0"/>
    <n v="19.37"/>
    <x v="454"/>
    <x v="7"/>
    <s v="Card"/>
  </r>
  <r>
    <s v="Lowes"/>
    <x v="345"/>
    <n v="344.72"/>
    <x v="454"/>
    <x v="10"/>
    <s v="Card"/>
  </r>
  <r>
    <s v="Kroger"/>
    <x v="0"/>
    <n v="31.33"/>
    <x v="455"/>
    <x v="0"/>
    <s v="Card"/>
  </r>
  <r>
    <s v="Kroger"/>
    <x v="346"/>
    <n v="12"/>
    <x v="455"/>
    <x v="0"/>
    <s v="Card"/>
  </r>
  <r>
    <s v="Cornerstone"/>
    <x v="347"/>
    <n v="0"/>
    <x v="456"/>
    <x v="3"/>
    <s v="Check"/>
  </r>
  <r>
    <s v="ATM"/>
    <x v="348"/>
    <n v="40"/>
    <x v="457"/>
    <x v="1"/>
    <s v="Card"/>
  </r>
  <r>
    <s v="Netflix"/>
    <x v="72"/>
    <n v="15.99"/>
    <x v="458"/>
    <x v="1"/>
    <s v="Card"/>
  </r>
  <r>
    <s v="Krgoer"/>
    <x v="0"/>
    <n v="26.89"/>
    <x v="458"/>
    <x v="0"/>
    <s v="Card"/>
  </r>
  <r>
    <s v="Walmart"/>
    <x v="0"/>
    <n v="38.61"/>
    <x v="458"/>
    <x v="0"/>
    <s v="Card"/>
  </r>
  <r>
    <s v="DJ"/>
    <x v="72"/>
    <n v="-25"/>
    <x v="459"/>
    <x v="1"/>
    <s v="Card"/>
  </r>
  <r>
    <s v="KFC"/>
    <x v="0"/>
    <n v="15.06"/>
    <x v="459"/>
    <x v="3"/>
    <s v="Card"/>
  </r>
  <r>
    <s v="Farm Fresh"/>
    <x v="0"/>
    <n v="3.73"/>
    <x v="460"/>
    <x v="0"/>
    <s v="Card"/>
  </r>
  <r>
    <s v="Kroger"/>
    <x v="0"/>
    <n v="25.09"/>
    <x v="460"/>
    <x v="0"/>
    <s v="Card"/>
  </r>
  <r>
    <s v="Kroger"/>
    <x v="0"/>
    <n v="16.149999999999999"/>
    <x v="460"/>
    <x v="0"/>
    <s v="Card"/>
  </r>
  <r>
    <s v="Bed Bath and Beyond"/>
    <x v="349"/>
    <n v="35.1"/>
    <x v="460"/>
    <x v="1"/>
    <s v="Card"/>
  </r>
  <r>
    <s v="Circle K"/>
    <x v="0"/>
    <n v="22.02"/>
    <x v="460"/>
    <x v="7"/>
    <s v="Card"/>
  </r>
  <r>
    <s v="Netflix"/>
    <x v="350"/>
    <n v="-133"/>
    <x v="460"/>
    <x v="1"/>
    <s v="Card"/>
  </r>
  <r>
    <s v="Ulta"/>
    <x v="46"/>
    <n v="27.34"/>
    <x v="461"/>
    <x v="1"/>
    <s v="Card"/>
  </r>
  <r>
    <s v="Steam "/>
    <x v="351"/>
    <n v="7.94"/>
    <x v="461"/>
    <x v="1"/>
    <s v="Card"/>
  </r>
  <r>
    <s v="Rendleman Orchard"/>
    <x v="0"/>
    <n v="12.12"/>
    <x v="462"/>
    <x v="0"/>
    <s v="Card"/>
  </r>
  <r>
    <s v="Walmart"/>
    <x v="0"/>
    <n v="41.15"/>
    <x v="462"/>
    <x v="0"/>
    <s v="Card"/>
  </r>
  <r>
    <s v="Kroger"/>
    <x v="0"/>
    <n v="25.88"/>
    <x v="463"/>
    <x v="7"/>
    <s v="Card"/>
  </r>
  <r>
    <s v="Steam "/>
    <x v="351"/>
    <n v="7.94"/>
    <x v="463"/>
    <x v="1"/>
    <s v="Card"/>
  </r>
  <r>
    <s v="ZX Gas Station"/>
    <x v="0"/>
    <n v="3.06"/>
    <x v="463"/>
    <x v="0"/>
    <s v="Card"/>
  </r>
  <r>
    <s v="Hannah White"/>
    <x v="352"/>
    <n v="30"/>
    <x v="463"/>
    <x v="10"/>
    <s v="Card"/>
  </r>
  <r>
    <s v="NewWave"/>
    <x v="0"/>
    <n v="65"/>
    <x v="464"/>
    <x v="13"/>
    <s v="Card"/>
  </r>
  <r>
    <s v="Ameren"/>
    <x v="0"/>
    <n v="99.11"/>
    <x v="464"/>
    <x v="4"/>
    <s v="Card"/>
  </r>
  <r>
    <s v="Farm Fresh"/>
    <x v="0"/>
    <n v="2.48"/>
    <x v="465"/>
    <x v="0"/>
    <s v="Card"/>
  </r>
  <r>
    <s v="Walmart"/>
    <x v="311"/>
    <n v="9"/>
    <x v="466"/>
    <x v="1"/>
    <s v="Card"/>
  </r>
  <r>
    <s v="Walmart"/>
    <x v="0"/>
    <n v="4.91"/>
    <x v="466"/>
    <x v="0"/>
    <s v="Card"/>
  </r>
  <r>
    <s v="El Jalepeno"/>
    <x v="0"/>
    <n v="28"/>
    <x v="466"/>
    <x v="3"/>
    <s v="Card"/>
  </r>
  <r>
    <s v="Sweat Shop"/>
    <x v="266"/>
    <n v="35"/>
    <x v="466"/>
    <x v="1"/>
    <s v="Card"/>
  </r>
  <r>
    <s v="Walmart"/>
    <x v="0"/>
    <n v="5.64"/>
    <x v="466"/>
    <x v="0"/>
    <s v="Card"/>
  </r>
  <r>
    <s v="Kroger"/>
    <x v="0"/>
    <n v="6.04"/>
    <x v="466"/>
    <x v="0"/>
    <s v="Card"/>
  </r>
  <r>
    <s v="Aldi"/>
    <x v="0"/>
    <n v="60.46"/>
    <x v="467"/>
    <x v="0"/>
    <s v="Card"/>
  </r>
  <r>
    <s v="Walmart"/>
    <x v="0"/>
    <n v="68.03"/>
    <x v="468"/>
    <x v="0"/>
    <s v="Card"/>
  </r>
  <r>
    <s v="Walmart"/>
    <x v="353"/>
    <n v="20"/>
    <x v="468"/>
    <x v="1"/>
    <s v="Card"/>
  </r>
  <r>
    <s v="ZX Gas Station"/>
    <x v="0"/>
    <n v="26.95"/>
    <x v="468"/>
    <x v="7"/>
    <s v="Card"/>
  </r>
  <r>
    <s v="Kroger"/>
    <x v="354"/>
    <n v="11.53"/>
    <x v="468"/>
    <x v="0"/>
    <s v="Card"/>
  </r>
  <r>
    <s v="Kroger"/>
    <x v="355"/>
    <n v="27.59"/>
    <x v="468"/>
    <x v="10"/>
    <s v="Card"/>
  </r>
  <r>
    <s v="Kroger"/>
    <x v="49"/>
    <n v="16.149999999999999"/>
    <x v="468"/>
    <x v="10"/>
    <s v="Card"/>
  </r>
  <r>
    <s v="Von Jakob"/>
    <x v="0"/>
    <n v="24.5"/>
    <x v="469"/>
    <x v="3"/>
    <s v="Card"/>
  </r>
  <r>
    <s v="Rural King"/>
    <x v="356"/>
    <n v="24.52"/>
    <x v="470"/>
    <x v="10"/>
    <s v="Card"/>
  </r>
  <r>
    <s v="Cornerstone"/>
    <x v="0"/>
    <m/>
    <x v="470"/>
    <x v="6"/>
    <s v="Check"/>
  </r>
  <r>
    <s v="Stitch Fix"/>
    <x v="290"/>
    <n v="36.14"/>
    <x v="470"/>
    <x v="1"/>
    <s v="Card"/>
  </r>
  <r>
    <s v="New Horizons"/>
    <x v="357"/>
    <n v="70"/>
    <x v="471"/>
    <x v="10"/>
    <s v="Card"/>
  </r>
  <r>
    <s v="Circle K"/>
    <x v="0"/>
    <n v="25.1"/>
    <x v="471"/>
    <x v="7"/>
    <s v="Card"/>
  </r>
  <r>
    <s v="Walmart"/>
    <x v="290"/>
    <n v="37.17"/>
    <x v="472"/>
    <x v="1"/>
    <s v="Card"/>
  </r>
  <r>
    <s v="Straight Talk"/>
    <x v="0"/>
    <n v="49.86"/>
    <x v="473"/>
    <x v="8"/>
    <s v="Card"/>
  </r>
  <r>
    <s v="Amazon"/>
    <x v="181"/>
    <n v="25.49"/>
    <x v="473"/>
    <x v="1"/>
    <s v="Card"/>
  </r>
  <r>
    <s v="End Abortion Now"/>
    <x v="65"/>
    <n v="10"/>
    <x v="473"/>
    <x v="1"/>
    <s v="Card"/>
  </r>
  <r>
    <s v="City of Anna"/>
    <x v="0"/>
    <n v="95.74"/>
    <x v="474"/>
    <x v="11"/>
    <s v="Check"/>
  </r>
  <r>
    <s v="Scott Wright"/>
    <x v="0"/>
    <n v="239"/>
    <x v="474"/>
    <x v="14"/>
    <s v="Check"/>
  </r>
  <r>
    <s v="Kroger"/>
    <x v="0"/>
    <n v="29.4"/>
    <x v="474"/>
    <x v="7"/>
    <s v="Card"/>
  </r>
  <r>
    <s v="Spotify/Hulu"/>
    <x v="52"/>
    <n v="9.99"/>
    <x v="474"/>
    <x v="1"/>
    <s v="Card"/>
  </r>
  <r>
    <s v="Kroger"/>
    <x v="0"/>
    <n v="37.85"/>
    <x v="474"/>
    <x v="0"/>
    <s v="Card"/>
  </r>
  <r>
    <s v="Kroger"/>
    <x v="0"/>
    <n v="14.87"/>
    <x v="474"/>
    <x v="0"/>
    <s v="Card"/>
  </r>
  <r>
    <s v="Amazon"/>
    <x v="358"/>
    <n v="30.29"/>
    <x v="475"/>
    <x v="1"/>
    <s v="Card"/>
  </r>
  <r>
    <s v="Kroger"/>
    <x v="0"/>
    <n v="34.39"/>
    <x v="475"/>
    <x v="0"/>
    <s v="Card"/>
  </r>
  <r>
    <s v="Walmart"/>
    <x v="359"/>
    <n v="69.38"/>
    <x v="475"/>
    <x v="10"/>
    <s v="Card"/>
  </r>
  <r>
    <s v="Cornerstone"/>
    <x v="0"/>
    <n v="107"/>
    <x v="475"/>
    <x v="6"/>
    <s v="Check"/>
  </r>
  <r>
    <s v="Plaza"/>
    <x v="360"/>
    <n v="284.27"/>
    <x v="476"/>
    <x v="7"/>
    <s v="Card"/>
  </r>
  <r>
    <s v="Scott Wright"/>
    <x v="0"/>
    <n v="281"/>
    <x v="476"/>
    <x v="14"/>
    <s v="Check"/>
  </r>
  <r>
    <s v="Walmart"/>
    <x v="0"/>
    <n v="42.32"/>
    <x v="477"/>
    <x v="0"/>
    <s v="Card"/>
  </r>
  <r>
    <s v="Kroger"/>
    <x v="49"/>
    <n v="14.03"/>
    <x v="478"/>
    <x v="10"/>
    <s v="Card"/>
  </r>
  <r>
    <s v="ZX Gas Station"/>
    <x v="0"/>
    <n v="24.97"/>
    <x v="478"/>
    <x v="7"/>
    <s v="Card"/>
  </r>
  <r>
    <s v="ATM"/>
    <x v="0"/>
    <n v="0"/>
    <x v="478"/>
    <x v="1"/>
    <s v="Card"/>
  </r>
  <r>
    <s v="Amazon"/>
    <x v="361"/>
    <n v="7.43"/>
    <x v="478"/>
    <x v="1"/>
    <s v="Card"/>
  </r>
  <r>
    <s v="Amazon"/>
    <x v="333"/>
    <n v="17.39"/>
    <x v="478"/>
    <x v="1"/>
    <s v="Card"/>
  </r>
  <r>
    <s v="Wiffleboys"/>
    <x v="0"/>
    <n v="21.57"/>
    <x v="479"/>
    <x v="3"/>
    <s v="Card"/>
  </r>
  <r>
    <s v="Walmart"/>
    <x v="0"/>
    <n v="20"/>
    <x v="479"/>
    <x v="0"/>
    <s v="Card"/>
  </r>
  <r>
    <s v="Walmart"/>
    <x v="362"/>
    <n v="19.190000000000001"/>
    <x v="479"/>
    <x v="1"/>
    <s v="Card"/>
  </r>
  <r>
    <s v="Shell"/>
    <x v="0"/>
    <n v="23.79"/>
    <x v="480"/>
    <x v="12"/>
    <s v="Card"/>
  </r>
  <r>
    <s v="Subway"/>
    <x v="0"/>
    <n v="13.94"/>
    <x v="480"/>
    <x v="12"/>
    <s v="Card"/>
  </r>
  <r>
    <s v="San Carlos Condos"/>
    <x v="0"/>
    <n v="10"/>
    <x v="480"/>
    <x v="12"/>
    <s v="Cash"/>
  </r>
  <r>
    <s v="Waffle House"/>
    <x v="0"/>
    <n v="32.700000000000003"/>
    <x v="480"/>
    <x v="12"/>
    <s v="Card"/>
  </r>
  <r>
    <s v="Hangout"/>
    <x v="0"/>
    <n v="52"/>
    <x v="480"/>
    <x v="12"/>
    <s v="Card"/>
  </r>
  <r>
    <s v="Mini Golf"/>
    <x v="0"/>
    <n v="17.600000000000001"/>
    <x v="480"/>
    <x v="12"/>
    <s v="Card"/>
  </r>
  <r>
    <s v="Surf Style"/>
    <x v="0"/>
    <n v="4.3899999999999997"/>
    <x v="480"/>
    <x v="12"/>
    <s v="Card"/>
  </r>
  <r>
    <s v="Cefco"/>
    <x v="0"/>
    <n v="5.0199999999999996"/>
    <x v="480"/>
    <x v="12"/>
    <s v="Card"/>
  </r>
  <r>
    <s v="Loren"/>
    <x v="0"/>
    <n v="112"/>
    <x v="480"/>
    <x v="12"/>
    <s v="Check"/>
  </r>
  <r>
    <s v="Burger King"/>
    <x v="0"/>
    <n v="25.48"/>
    <x v="480"/>
    <x v="12"/>
    <s v="Card"/>
  </r>
  <r>
    <s v="Lulu's"/>
    <x v="0"/>
    <n v="40"/>
    <x v="480"/>
    <x v="12"/>
    <s v="Card"/>
  </r>
  <r>
    <s v="Longhorn"/>
    <x v="0"/>
    <n v="55"/>
    <x v="480"/>
    <x v="12"/>
    <s v="Card"/>
  </r>
  <r>
    <s v="Ichiban"/>
    <x v="0"/>
    <n v="42.11"/>
    <x v="480"/>
    <x v="12"/>
    <s v="Card"/>
  </r>
  <r>
    <s v="Dollar General"/>
    <x v="0"/>
    <n v="22"/>
    <x v="480"/>
    <x v="12"/>
    <s v="Card"/>
  </r>
  <r>
    <s v="Subway"/>
    <x v="0"/>
    <n v="10.08"/>
    <x v="481"/>
    <x v="3"/>
    <s v="Card"/>
  </r>
  <r>
    <s v="Wiffleboys"/>
    <x v="0"/>
    <n v="38.61"/>
    <x v="482"/>
    <x v="3"/>
    <s v="Card"/>
  </r>
  <r>
    <s v="Casey's General Store"/>
    <x v="0"/>
    <n v="5"/>
    <x v="482"/>
    <x v="7"/>
    <s v="Card"/>
  </r>
  <r>
    <s v="El Jalepeno"/>
    <x v="0"/>
    <n v="27"/>
    <x v="482"/>
    <x v="3"/>
    <s v="Card"/>
  </r>
  <r>
    <s v="Union County Abstract"/>
    <x v="363"/>
    <n v="41676.07"/>
    <x v="482"/>
    <x v="10"/>
    <s v="Check"/>
  </r>
  <r>
    <s v="Netflix"/>
    <x v="72"/>
    <n v="15.99"/>
    <x v="483"/>
    <x v="1"/>
    <s v="Card"/>
  </r>
  <r>
    <s v="Amazon"/>
    <x v="364"/>
    <n v="169.99"/>
    <x v="483"/>
    <x v="1"/>
    <s v="Card"/>
  </r>
  <r>
    <s v="Amazon"/>
    <x v="365"/>
    <n v="10.53"/>
    <x v="483"/>
    <x v="1"/>
    <s v="Card"/>
  </r>
  <r>
    <s v="Walmart"/>
    <x v="366"/>
    <n v="45.49"/>
    <x v="483"/>
    <x v="1"/>
    <s v="Card"/>
  </r>
  <r>
    <s v="Walmart"/>
    <x v="367"/>
    <n v="16.12"/>
    <x v="483"/>
    <x v="10"/>
    <s v="Card"/>
  </r>
  <r>
    <s v="Walmart"/>
    <x v="368"/>
    <n v="14.59"/>
    <x v="483"/>
    <x v="1"/>
    <s v="Card"/>
  </r>
  <r>
    <s v="Walmart"/>
    <x v="0"/>
    <n v="11.22"/>
    <x v="483"/>
    <x v="0"/>
    <s v="Card"/>
  </r>
  <r>
    <s v="Walmart"/>
    <x v="0"/>
    <n v="64.260000000000005"/>
    <x v="483"/>
    <x v="0"/>
    <s v="Card"/>
  </r>
  <r>
    <s v="Hucks"/>
    <x v="0"/>
    <n v="10"/>
    <x v="484"/>
    <x v="7"/>
    <s v="Card"/>
  </r>
  <r>
    <s v="Jeffery"/>
    <x v="369"/>
    <n v="200"/>
    <x v="484"/>
    <x v="1"/>
    <s v="Card"/>
  </r>
  <r>
    <s v="Little Ceasars"/>
    <x v="0"/>
    <n v="8.7100000000000009"/>
    <x v="484"/>
    <x v="3"/>
    <s v="Card"/>
  </r>
  <r>
    <s v="Chiropractor"/>
    <x v="370"/>
    <n v="35"/>
    <x v="485"/>
    <x v="10"/>
    <s v="Card"/>
  </r>
  <r>
    <s v="Circle K"/>
    <x v="0"/>
    <n v="24.24"/>
    <x v="485"/>
    <x v="7"/>
    <s v="Card"/>
  </r>
  <r>
    <s v="Amazon"/>
    <x v="371"/>
    <n v="9.5500000000000007"/>
    <x v="485"/>
    <x v="1"/>
    <s v="Card"/>
  </r>
  <r>
    <s v="USPS"/>
    <x v="228"/>
    <n v="1.05"/>
    <x v="486"/>
    <x v="10"/>
    <s v="Card"/>
  </r>
  <r>
    <s v="Amazon"/>
    <x v="372"/>
    <n v="13.8"/>
    <x v="487"/>
    <x v="1"/>
    <s v="Card"/>
  </r>
  <r>
    <s v="Facebook Marketplace"/>
    <x v="373"/>
    <n v="48"/>
    <x v="488"/>
    <x v="1"/>
    <s v="Cash"/>
  </r>
  <r>
    <s v="Wiffleboys"/>
    <x v="0"/>
    <n v="29.16"/>
    <x v="488"/>
    <x v="3"/>
    <s v="Card"/>
  </r>
  <r>
    <s v="Walmart"/>
    <x v="0"/>
    <n v="33.869999999999997"/>
    <x v="488"/>
    <x v="0"/>
    <s v="Card"/>
  </r>
  <r>
    <s v="Walmart"/>
    <x v="374"/>
    <n v="36.479999999999997"/>
    <x v="489"/>
    <x v="1"/>
    <s v="Card"/>
  </r>
  <r>
    <s v="Walmart"/>
    <x v="375"/>
    <n v="18.41"/>
    <x v="489"/>
    <x v="1"/>
    <s v="Card"/>
  </r>
  <r>
    <s v="Cornerstone"/>
    <x v="0"/>
    <n v="160"/>
    <x v="489"/>
    <x v="6"/>
    <s v="Check"/>
  </r>
  <r>
    <s v="City of Anna"/>
    <x v="0"/>
    <n v="91.35"/>
    <x v="490"/>
    <x v="11"/>
    <s v="Check"/>
  </r>
  <r>
    <s v="City of Anna"/>
    <x v="376"/>
    <n v="-250"/>
    <x v="490"/>
    <x v="11"/>
    <s v="Check"/>
  </r>
  <r>
    <s v="Ameren"/>
    <x v="0"/>
    <n v="122.91"/>
    <x v="490"/>
    <x v="4"/>
    <s v="Card"/>
  </r>
  <r>
    <s v="Ameren"/>
    <x v="0"/>
    <n v="19.329999999999998"/>
    <x v="490"/>
    <x v="4"/>
    <s v="Card"/>
  </r>
  <r>
    <s v="Sweat Shop"/>
    <x v="266"/>
    <n v="35"/>
    <x v="490"/>
    <x v="1"/>
    <s v="Card"/>
  </r>
  <r>
    <s v="Walmart"/>
    <x v="0"/>
    <n v="25"/>
    <x v="490"/>
    <x v="0"/>
    <s v="Card"/>
  </r>
  <r>
    <s v="Kroger"/>
    <x v="0"/>
    <n v="20"/>
    <x v="491"/>
    <x v="7"/>
    <s v="Card"/>
  </r>
  <r>
    <s v="Walmart"/>
    <x v="0"/>
    <n v="72.05"/>
    <x v="491"/>
    <x v="0"/>
    <s v="Card"/>
  </r>
  <r>
    <s v="Facebook Marketplace"/>
    <x v="377"/>
    <n v="150"/>
    <x v="491"/>
    <x v="1"/>
    <s v="Cash"/>
  </r>
  <r>
    <s v="Kroger"/>
    <x v="367"/>
    <n v="8.07"/>
    <x v="492"/>
    <x v="10"/>
    <s v="Card"/>
  </r>
  <r>
    <s v="Walmart"/>
    <x v="378"/>
    <n v="5.29"/>
    <x v="493"/>
    <x v="1"/>
    <s v="Card"/>
  </r>
  <r>
    <s v="Straight Talk"/>
    <x v="0"/>
    <n v="49.86"/>
    <x v="493"/>
    <x v="8"/>
    <s v="Card"/>
  </r>
  <r>
    <s v="Rhodes"/>
    <x v="0"/>
    <n v="24.49"/>
    <x v="493"/>
    <x v="7"/>
    <s v="Card"/>
  </r>
  <r>
    <s v="Sonic"/>
    <x v="0"/>
    <n v="17.72"/>
    <x v="494"/>
    <x v="3"/>
    <s v="Card"/>
  </r>
  <r>
    <s v="End Abortion Now"/>
    <x v="65"/>
    <n v="10"/>
    <x v="494"/>
    <x v="1"/>
    <s v="Card"/>
  </r>
  <r>
    <s v="Walmart"/>
    <x v="379"/>
    <n v="-17"/>
    <x v="495"/>
    <x v="1"/>
    <s v="Cash"/>
  </r>
  <r>
    <s v="Walmart"/>
    <x v="0"/>
    <n v="74"/>
    <x v="495"/>
    <x v="0"/>
    <s v="Card"/>
  </r>
  <r>
    <s v="Walmart"/>
    <x v="380"/>
    <n v="21.02"/>
    <x v="495"/>
    <x v="1"/>
    <s v="Card"/>
  </r>
  <r>
    <s v="Amazon"/>
    <x v="381"/>
    <n v="26.35"/>
    <x v="495"/>
    <x v="1"/>
    <s v="Card"/>
  </r>
  <r>
    <s v="Mohela"/>
    <x v="0"/>
    <n v="-75.19"/>
    <x v="495"/>
    <x v="10"/>
    <s v="Check"/>
  </r>
  <r>
    <s v="Walmart"/>
    <x v="382"/>
    <n v="13.93"/>
    <x v="495"/>
    <x v="1"/>
    <s v="Card"/>
  </r>
  <r>
    <s v="Rhodes"/>
    <x v="0"/>
    <n v="6"/>
    <x v="495"/>
    <x v="7"/>
    <s v="Card"/>
  </r>
  <r>
    <s v="Sally Beauty"/>
    <x v="383"/>
    <n v="4.82"/>
    <x v="495"/>
    <x v="1"/>
    <s v="Card"/>
  </r>
  <r>
    <s v="Cornerstone"/>
    <x v="0"/>
    <n v="13"/>
    <x v="495"/>
    <x v="6"/>
    <s v="Check"/>
  </r>
  <r>
    <s v="Burger King"/>
    <x v="0"/>
    <n v="3.26"/>
    <x v="496"/>
    <x v="3"/>
    <s v="Card"/>
  </r>
  <r>
    <s v="Walmart"/>
    <x v="384"/>
    <n v="3"/>
    <x v="497"/>
    <x v="1"/>
    <s v="Card"/>
  </r>
  <r>
    <s v="Walmart"/>
    <x v="0"/>
    <n v="88.85"/>
    <x v="497"/>
    <x v="0"/>
    <s v="Card"/>
  </r>
  <r>
    <s v="Spotify/Hulu"/>
    <x v="52"/>
    <n v="9.99"/>
    <x v="497"/>
    <x v="1"/>
    <s v="Card"/>
  </r>
  <r>
    <s v="Wiffleboys"/>
    <x v="0"/>
    <n v="21.57"/>
    <x v="498"/>
    <x v="3"/>
    <s v="Card"/>
  </r>
  <r>
    <s v="Circle K"/>
    <x v="0"/>
    <n v="25.4"/>
    <x v="498"/>
    <x v="7"/>
    <s v="Card"/>
  </r>
  <r>
    <s v="Third Love"/>
    <x v="385"/>
    <n v="139.96"/>
    <x v="499"/>
    <x v="10"/>
    <s v="Card"/>
  </r>
  <r>
    <s v="Walmart"/>
    <x v="0"/>
    <n v="29.06"/>
    <x v="499"/>
    <x v="0"/>
    <s v="Card"/>
  </r>
  <r>
    <s v="Walmart"/>
    <x v="386"/>
    <n v="23"/>
    <x v="499"/>
    <x v="1"/>
    <s v="Card"/>
  </r>
  <r>
    <s v="Cornerstone"/>
    <x v="0"/>
    <n v="163"/>
    <x v="500"/>
    <x v="6"/>
    <s v="Check"/>
  </r>
  <r>
    <s v="Amazon"/>
    <x v="387"/>
    <n v="40.590000000000003"/>
    <x v="501"/>
    <x v="10"/>
    <s v="Card"/>
  </r>
  <r>
    <s v="Five Below"/>
    <x v="388"/>
    <n v="4.3899999999999997"/>
    <x v="501"/>
    <x v="1"/>
    <s v="Card"/>
  </r>
  <r>
    <s v="Amazon"/>
    <x v="389"/>
    <n v="0"/>
    <x v="501"/>
    <x v="10"/>
    <s v="Card"/>
  </r>
  <r>
    <s v="Amazon"/>
    <x v="390"/>
    <n v="39.43"/>
    <x v="501"/>
    <x v="10"/>
    <s v="Card"/>
  </r>
  <r>
    <s v="Netflix"/>
    <x v="72"/>
    <n v="15.99"/>
    <x v="502"/>
    <x v="1"/>
    <s v="Card"/>
  </r>
  <r>
    <s v="Yummy Buffet"/>
    <x v="0"/>
    <n v="26.13"/>
    <x v="503"/>
    <x v="3"/>
    <s v="Card"/>
  </r>
  <r>
    <s v="Walmart"/>
    <x v="391"/>
    <n v="-27"/>
    <x v="503"/>
    <x v="1"/>
    <s v="Cash"/>
  </r>
  <r>
    <s v="Amazon"/>
    <x v="391"/>
    <n v="-47.11"/>
    <x v="503"/>
    <x v="1"/>
    <s v="Card"/>
  </r>
  <r>
    <s v="Amazon"/>
    <x v="392"/>
    <n v="30.9"/>
    <x v="503"/>
    <x v="1"/>
    <s v="Card"/>
  </r>
  <r>
    <s v="Preggo"/>
    <x v="393"/>
    <n v="100"/>
    <x v="504"/>
    <x v="1"/>
    <s v="Card"/>
  </r>
  <r>
    <s v="Kroger"/>
    <x v="0"/>
    <n v="23.76"/>
    <x v="504"/>
    <x v="7"/>
    <s v="Card"/>
  </r>
  <r>
    <s v="Cornerstone"/>
    <x v="0"/>
    <n v="-12"/>
    <x v="504"/>
    <x v="0"/>
    <s v="Card"/>
  </r>
  <r>
    <s v="Egyptian Electric"/>
    <x v="0"/>
    <n v="-16.440000000000001"/>
    <x v="505"/>
    <x v="4"/>
    <s v="Card"/>
  </r>
  <r>
    <s v="Georgia Tech"/>
    <x v="115"/>
    <n v="841"/>
    <x v="505"/>
    <x v="10"/>
    <s v="Card"/>
  </r>
  <r>
    <s v="Sonic"/>
    <x v="0"/>
    <n v="7.18"/>
    <x v="505"/>
    <x v="3"/>
    <s v="Cash"/>
  </r>
  <r>
    <s v="Amazon"/>
    <x v="394"/>
    <n v="-22.3"/>
    <x v="505"/>
    <x v="10"/>
    <s v="Card"/>
  </r>
  <r>
    <s v="Aldi"/>
    <x v="0"/>
    <n v="10.86"/>
    <x v="506"/>
    <x v="0"/>
    <s v="Cash"/>
  </r>
  <r>
    <s v="Kroger"/>
    <x v="395"/>
    <n v="8.1"/>
    <x v="506"/>
    <x v="10"/>
    <s v="Cash"/>
  </r>
  <r>
    <s v="Kroger"/>
    <x v="0"/>
    <n v="20.059999999999999"/>
    <x v="506"/>
    <x v="0"/>
    <s v="Card"/>
  </r>
  <r>
    <s v="Torrid"/>
    <x v="290"/>
    <n v="71.34"/>
    <x v="506"/>
    <x v="1"/>
    <s v="Card"/>
  </r>
  <r>
    <s v="Walmart"/>
    <x v="0"/>
    <n v="60.95"/>
    <x v="506"/>
    <x v="0"/>
    <s v="Card"/>
  </r>
  <r>
    <s v="Cornerstone"/>
    <x v="0"/>
    <n v="11"/>
    <x v="507"/>
    <x v="6"/>
    <s v="Check"/>
  </r>
  <r>
    <s v="Torrid"/>
    <x v="396"/>
    <n v="-16.440000000000001"/>
    <x v="508"/>
    <x v="1"/>
    <s v="Card"/>
  </r>
  <r>
    <s v="Scott Wright"/>
    <x v="0"/>
    <n v="-650"/>
    <x v="509"/>
    <x v="14"/>
    <s v="Check"/>
  </r>
  <r>
    <s v="Third Love"/>
    <x v="397"/>
    <n v="-139.96"/>
    <x v="509"/>
    <x v="10"/>
    <s v="Card"/>
  </r>
  <r>
    <s v="Walmart"/>
    <x v="0"/>
    <n v="7.96"/>
    <x v="510"/>
    <x v="0"/>
    <s v="Cash"/>
  </r>
  <r>
    <s v="Dollar General"/>
    <x v="0"/>
    <n v="2.27"/>
    <x v="511"/>
    <x v="3"/>
    <s v="Card"/>
  </r>
  <r>
    <s v="Newwave"/>
    <x v="0"/>
    <n v="153.71"/>
    <x v="512"/>
    <x v="13"/>
    <s v="Card"/>
  </r>
  <r>
    <s v="Amazon"/>
    <x v="398"/>
    <n v="15.3"/>
    <x v="512"/>
    <x v="1"/>
    <s v="Card"/>
  </r>
  <r>
    <s v="Hucks"/>
    <x v="0"/>
    <n v="4.3499999999999996"/>
    <x v="512"/>
    <x v="3"/>
    <s v="Cash"/>
  </r>
  <r>
    <s v="Walmart"/>
    <x v="399"/>
    <n v="52.43"/>
    <x v="513"/>
    <x v="7"/>
    <s v="Card"/>
  </r>
  <r>
    <s v="Hucks"/>
    <x v="0"/>
    <n v="21.13"/>
    <x v="513"/>
    <x v="7"/>
    <s v="Card"/>
  </r>
  <r>
    <s v="Walmart"/>
    <x v="0"/>
    <n v="27.3"/>
    <x v="513"/>
    <x v="0"/>
    <s v="Card"/>
  </r>
  <r>
    <s v="Walmart"/>
    <x v="0"/>
    <n v="20"/>
    <x v="513"/>
    <x v="1"/>
    <s v="Card"/>
  </r>
  <r>
    <s v="JC Penney"/>
    <x v="400"/>
    <n v="0"/>
    <x v="513"/>
    <x v="10"/>
    <s v="Card"/>
  </r>
  <r>
    <s v="Kroger"/>
    <x v="0"/>
    <n v="21.75"/>
    <x v="513"/>
    <x v="7"/>
    <s v="Card"/>
  </r>
  <r>
    <s v="Kroger"/>
    <x v="0"/>
    <n v="38.43"/>
    <x v="513"/>
    <x v="0"/>
    <s v="Card"/>
  </r>
  <r>
    <s v="Hannah White"/>
    <x v="401"/>
    <n v="15"/>
    <x v="513"/>
    <x v="10"/>
    <s v="Card"/>
  </r>
  <r>
    <s v="Cornerstone"/>
    <x v="0"/>
    <n v="267"/>
    <x v="514"/>
    <x v="6"/>
    <s v="Check"/>
  </r>
  <r>
    <s v="Hannah White"/>
    <x v="402"/>
    <n v="0"/>
    <x v="514"/>
    <x v="1"/>
    <s v="Card"/>
  </r>
  <r>
    <s v="Kroger"/>
    <x v="0"/>
    <n v="-27"/>
    <x v="514"/>
    <x v="10"/>
    <s v="Cash"/>
  </r>
  <r>
    <s v="Kroger"/>
    <x v="0"/>
    <n v="5"/>
    <x v="514"/>
    <x v="0"/>
    <s v="Cash"/>
  </r>
  <r>
    <s v="Walmart"/>
    <x v="403"/>
    <n v="-14.07"/>
    <x v="514"/>
    <x v="1"/>
    <s v="Card"/>
  </r>
  <r>
    <s v="Cassie Sutton"/>
    <x v="404"/>
    <n v="-5"/>
    <x v="514"/>
    <x v="1"/>
    <s v="Cash"/>
  </r>
  <r>
    <s v="Ameren"/>
    <x v="0"/>
    <n v="190.09"/>
    <x v="514"/>
    <x v="4"/>
    <s v="Card"/>
  </r>
  <r>
    <s v="Two Bugs and a Bean"/>
    <x v="405"/>
    <n v="2.19"/>
    <x v="515"/>
    <x v="10"/>
    <s v="Card"/>
  </r>
  <r>
    <s v="McDonalds"/>
    <x v="0"/>
    <n v="2.33"/>
    <x v="515"/>
    <x v="3"/>
    <s v="Card"/>
  </r>
  <r>
    <s v="Cornerstone"/>
    <x v="0"/>
    <n v="-17"/>
    <x v="515"/>
    <x v="0"/>
    <s v="Check"/>
  </r>
  <r>
    <s v="Aldi"/>
    <x v="0"/>
    <n v="81.739999999999995"/>
    <x v="516"/>
    <x v="0"/>
    <s v="Card"/>
  </r>
  <r>
    <s v="BK"/>
    <x v="0"/>
    <n v="4.47"/>
    <x v="516"/>
    <x v="3"/>
    <s v="Card"/>
  </r>
  <r>
    <s v="BattleState Games"/>
    <x v="406"/>
    <n v="46.65"/>
    <x v="516"/>
    <x v="1"/>
    <s v="Card"/>
  </r>
  <r>
    <s v="UC Bank"/>
    <x v="0"/>
    <n v="550.91"/>
    <x v="516"/>
    <x v="15"/>
    <s v="Card"/>
  </r>
  <r>
    <s v="Kroger"/>
    <x v="0"/>
    <n v="35.340000000000003"/>
    <x v="517"/>
    <x v="7"/>
    <s v="Card"/>
  </r>
  <r>
    <s v="Facebook Marketplace"/>
    <x v="407"/>
    <n v="75"/>
    <x v="517"/>
    <x v="1"/>
    <s v="Check"/>
  </r>
  <r>
    <s v="BK"/>
    <x v="0"/>
    <n v="3.26"/>
    <x v="518"/>
    <x v="3"/>
    <s v="Card"/>
  </r>
  <r>
    <s v="Sweat Shop"/>
    <x v="266"/>
    <n v="35"/>
    <x v="518"/>
    <x v="1"/>
    <s v="Card"/>
  </r>
  <r>
    <s v="UC Bank"/>
    <x v="0"/>
    <n v="1900"/>
    <x v="518"/>
    <x v="15"/>
    <s v="Card"/>
  </r>
  <r>
    <s v="Straight Talk"/>
    <x v="0"/>
    <n v="49.86"/>
    <x v="519"/>
    <x v="8"/>
    <s v="Card"/>
  </r>
  <r>
    <s v="New Kahala"/>
    <x v="0"/>
    <n v="21.13"/>
    <x v="519"/>
    <x v="3"/>
    <s v="Card"/>
  </r>
  <r>
    <s v="Clip Joint"/>
    <x v="13"/>
    <n v="30"/>
    <x v="520"/>
    <x v="10"/>
    <s v="Cash"/>
  </r>
  <r>
    <s v="Amazon"/>
    <x v="378"/>
    <n v="16.53"/>
    <x v="520"/>
    <x v="1"/>
    <s v="Card"/>
  </r>
  <r>
    <s v="Steam"/>
    <x v="408"/>
    <n v="5.3"/>
    <x v="520"/>
    <x v="1"/>
    <s v="Card"/>
  </r>
  <r>
    <s v="Steam"/>
    <x v="409"/>
    <n v="21.24"/>
    <x v="520"/>
    <x v="1"/>
    <s v="Card"/>
  </r>
  <r>
    <s v="Burger King"/>
    <x v="0"/>
    <n v="2.7"/>
    <x v="520"/>
    <x v="3"/>
    <s v="Card"/>
  </r>
  <r>
    <s v="Walmart"/>
    <x v="410"/>
    <n v="33.770000000000003"/>
    <x v="521"/>
    <x v="1"/>
    <s v="Card"/>
  </r>
  <r>
    <s v="Walmart"/>
    <x v="0"/>
    <n v="50.02"/>
    <x v="521"/>
    <x v="0"/>
    <s v="Card"/>
  </r>
  <r>
    <s v="Rhodes"/>
    <x v="0"/>
    <n v="26.35"/>
    <x v="522"/>
    <x v="7"/>
    <s v="Card"/>
  </r>
  <r>
    <s v="AMC Theatres"/>
    <x v="33"/>
    <n v="13"/>
    <x v="522"/>
    <x v="1"/>
    <s v="Card"/>
  </r>
  <r>
    <s v="Dollar Tree"/>
    <x v="411"/>
    <n v="3.29"/>
    <x v="522"/>
    <x v="1"/>
    <s v="Card"/>
  </r>
  <r>
    <s v="Hobby Lobby"/>
    <x v="412"/>
    <n v="11.06"/>
    <x v="522"/>
    <x v="1"/>
    <s v="Card"/>
  </r>
  <r>
    <s v="End Abortion Now"/>
    <x v="65"/>
    <n v="10"/>
    <x v="523"/>
    <x v="1"/>
    <s v="Card"/>
  </r>
  <r>
    <s v="McDonalds"/>
    <x v="0"/>
    <n v="4.68"/>
    <x v="523"/>
    <x v="3"/>
    <s v="Card"/>
  </r>
  <r>
    <s v="City of Anna"/>
    <x v="413"/>
    <n v="117.46"/>
    <x v="524"/>
    <x v="11"/>
    <s v="Check"/>
  </r>
  <r>
    <s v="Walmart"/>
    <x v="414"/>
    <n v="43.34"/>
    <x v="524"/>
    <x v="10"/>
    <s v="Card"/>
  </r>
  <r>
    <s v="Walmart"/>
    <x v="0"/>
    <n v="24.33"/>
    <x v="524"/>
    <x v="0"/>
    <s v="Card"/>
  </r>
  <r>
    <s v="Spring Bud"/>
    <x v="415"/>
    <n v="46.26"/>
    <x v="524"/>
    <x v="10"/>
    <s v="Card"/>
  </r>
  <r>
    <s v="Walmart"/>
    <x v="416"/>
    <n v="41.5"/>
    <x v="525"/>
    <x v="10"/>
    <s v="Card"/>
  </r>
  <r>
    <s v="Rusty's Home Center"/>
    <x v="416"/>
    <n v="6.46"/>
    <x v="525"/>
    <x v="10"/>
    <s v="Card"/>
  </r>
  <r>
    <s v="Spotify/Hulu"/>
    <x v="52"/>
    <n v="9.99"/>
    <x v="525"/>
    <x v="1"/>
    <s v="Card"/>
  </r>
  <r>
    <s v="Rendleman Orchard"/>
    <x v="417"/>
    <n v="6.99"/>
    <x v="526"/>
    <x v="10"/>
    <s v="Card"/>
  </r>
  <r>
    <s v="Rendleman Orchard"/>
    <x v="0"/>
    <n v="17.22"/>
    <x v="526"/>
    <x v="3"/>
    <s v="Card"/>
  </r>
  <r>
    <s v="Auto Zone"/>
    <x v="418"/>
    <n v="21.69"/>
    <x v="526"/>
    <x v="10"/>
    <s v="Card"/>
  </r>
  <r>
    <s v="O-Reilly's Auto Parts"/>
    <x v="419"/>
    <n v="0"/>
    <x v="526"/>
    <x v="1"/>
    <s v="Card"/>
  </r>
  <r>
    <s v="Walmart"/>
    <x v="0"/>
    <n v="88.51"/>
    <x v="526"/>
    <x v="0"/>
    <s v="Card"/>
  </r>
  <r>
    <s v="Old Navy"/>
    <x v="420"/>
    <n v="4.3099999999999996"/>
    <x v="526"/>
    <x v="1"/>
    <s v="Card"/>
  </r>
  <r>
    <s v="JC Penney"/>
    <x v="421"/>
    <n v="17.47"/>
    <x v="526"/>
    <x v="1"/>
    <s v="Card"/>
  </r>
  <r>
    <s v="Cornerstone"/>
    <x v="0"/>
    <n v="125"/>
    <x v="527"/>
    <x v="6"/>
    <s v="Check"/>
  </r>
  <r>
    <s v="Burger King"/>
    <x v="0"/>
    <n v="3.33"/>
    <x v="528"/>
    <x v="3"/>
    <s v="Card"/>
  </r>
  <r>
    <s v="Lowe's"/>
    <x v="422"/>
    <n v="652.66999999999996"/>
    <x v="528"/>
    <x v="10"/>
    <s v="Card"/>
  </r>
  <r>
    <s v="Kroger"/>
    <x v="0"/>
    <n v="46.42"/>
    <x v="528"/>
    <x v="0"/>
    <s v="Card"/>
  </r>
  <r>
    <s v="Walmart"/>
    <x v="423"/>
    <n v="69.05"/>
    <x v="529"/>
    <x v="10"/>
    <s v="Card"/>
  </r>
  <r>
    <s v="Walmart"/>
    <x v="390"/>
    <n v="56.15"/>
    <x v="530"/>
    <x v="10"/>
    <s v="Card"/>
  </r>
  <r>
    <s v="Walmart"/>
    <x v="0"/>
    <n v="7.47"/>
    <x v="530"/>
    <x v="0"/>
    <s v="Card"/>
  </r>
  <r>
    <s v="Walmart"/>
    <x v="225"/>
    <n v="-63.62"/>
    <x v="530"/>
    <x v="1"/>
    <s v="Card"/>
  </r>
  <r>
    <s v="Kroger"/>
    <x v="0"/>
    <n v="29.33"/>
    <x v="531"/>
    <x v="7"/>
    <s v="Card"/>
  </r>
  <r>
    <s v="Rusty's Home Center"/>
    <x v="422"/>
    <n v="22.75"/>
    <x v="531"/>
    <x v="10"/>
    <s v="Card"/>
  </r>
  <r>
    <s v="Walmart"/>
    <x v="422"/>
    <n v="6.75"/>
    <x v="531"/>
    <x v="10"/>
    <s v="Card"/>
  </r>
  <r>
    <s v="Burger King"/>
    <x v="0"/>
    <n v="2.17"/>
    <x v="531"/>
    <x v="3"/>
    <s v="Card"/>
  </r>
  <r>
    <s v="Rhodes"/>
    <x v="0"/>
    <n v="26.79"/>
    <x v="531"/>
    <x v="7"/>
    <s v="Card"/>
  </r>
  <r>
    <s v="Rusty's Home Center"/>
    <x v="422"/>
    <n v="7.58"/>
    <x v="532"/>
    <x v="10"/>
    <s v="Card"/>
  </r>
  <r>
    <s v="Walmart"/>
    <x v="0"/>
    <n v="8.81"/>
    <x v="532"/>
    <x v="0"/>
    <s v="Card"/>
  </r>
  <r>
    <s v="Kroger"/>
    <x v="0"/>
    <n v="86.71"/>
    <x v="532"/>
    <x v="0"/>
    <s v="Card"/>
  </r>
  <r>
    <s v="Target"/>
    <x v="424"/>
    <n v="28.03"/>
    <x v="532"/>
    <x v="10"/>
    <s v="Card"/>
  </r>
  <r>
    <s v="JC Penney"/>
    <x v="17"/>
    <n v="16.190000000000001"/>
    <x v="532"/>
    <x v="1"/>
    <s v="Card"/>
  </r>
  <r>
    <s v="Walmart"/>
    <x v="425"/>
    <n v="-60.43"/>
    <x v="532"/>
    <x v="1"/>
    <s v="Card"/>
  </r>
  <r>
    <s v="Buffalo Wild Wings"/>
    <x v="0"/>
    <n v="26"/>
    <x v="533"/>
    <x v="1"/>
    <s v="Card"/>
  </r>
  <r>
    <s v="Sam Leftwich"/>
    <x v="426"/>
    <n v="20"/>
    <x v="534"/>
    <x v="1"/>
    <s v="Card"/>
  </r>
  <r>
    <s v="Burger King"/>
    <x v="0"/>
    <n v="6.68"/>
    <x v="535"/>
    <x v="3"/>
    <s v="Card"/>
  </r>
  <r>
    <s v="Kroger"/>
    <x v="0"/>
    <n v="38.64"/>
    <x v="535"/>
    <x v="0"/>
    <s v="Card"/>
  </r>
  <r>
    <s v="Walmart"/>
    <x v="427"/>
    <n v="33.75"/>
    <x v="536"/>
    <x v="1"/>
    <s v="Card"/>
  </r>
  <r>
    <s v="Kohls"/>
    <x v="390"/>
    <n v="176.8"/>
    <x v="536"/>
    <x v="10"/>
    <s v="Card"/>
  </r>
  <r>
    <s v="Walmart"/>
    <x v="422"/>
    <n v="55.65"/>
    <x v="536"/>
    <x v="10"/>
    <s v="Card"/>
  </r>
  <r>
    <s v="El Jalepeno"/>
    <x v="0"/>
    <n v="7"/>
    <x v="537"/>
    <x v="3"/>
    <s v="Card"/>
  </r>
  <r>
    <s v="Walmart"/>
    <x v="0"/>
    <n v="56.33"/>
    <x v="538"/>
    <x v="0"/>
    <s v="Card"/>
  </r>
  <r>
    <s v="Kroger"/>
    <x v="49"/>
    <n v="2.25"/>
    <x v="538"/>
    <x v="10"/>
    <s v="Card"/>
  </r>
  <r>
    <s v="Cornerstone"/>
    <x v="0"/>
    <n v="40"/>
    <x v="539"/>
    <x v="6"/>
    <s v="Check"/>
  </r>
  <r>
    <s v="Casey's General Store"/>
    <x v="0"/>
    <n v="1.29"/>
    <x v="539"/>
    <x v="3"/>
    <s v="Card"/>
  </r>
  <r>
    <s v="Newwave"/>
    <x v="0"/>
    <n v="65"/>
    <x v="540"/>
    <x v="13"/>
    <s v="Card"/>
  </r>
  <r>
    <s v="David Brunaugh"/>
    <x v="422"/>
    <n v="50"/>
    <x v="541"/>
    <x v="10"/>
    <s v="Check"/>
  </r>
  <r>
    <s v="Ameren"/>
    <x v="0"/>
    <n v="149.66999999999999"/>
    <x v="542"/>
    <x v="4"/>
    <s v="Card"/>
  </r>
  <r>
    <s v="Burger King"/>
    <x v="0"/>
    <n v="6.51"/>
    <x v="542"/>
    <x v="3"/>
    <s v="Card"/>
  </r>
  <r>
    <s v="Kohls"/>
    <x v="391"/>
    <n v="-93.76"/>
    <x v="542"/>
    <x v="10"/>
    <s v="Card"/>
  </r>
  <r>
    <s v="Circle K"/>
    <x v="0"/>
    <n v="26.93"/>
    <x v="542"/>
    <x v="7"/>
    <s v="Card"/>
  </r>
  <r>
    <s v="Walmart"/>
    <x v="234"/>
    <n v="267.68"/>
    <x v="543"/>
    <x v="0"/>
    <s v="Card"/>
  </r>
  <r>
    <s v="Aldi"/>
    <x v="0"/>
    <n v="9.06"/>
    <x v="543"/>
    <x v="0"/>
    <s v="Card"/>
  </r>
  <r>
    <s v="UC Bank"/>
    <x v="0"/>
    <n v="1000"/>
    <x v="543"/>
    <x v="15"/>
    <s v="Card"/>
  </r>
  <r>
    <s v="Kroger"/>
    <x v="0"/>
    <n v="74.73"/>
    <x v="543"/>
    <x v="0"/>
    <s v="Card"/>
  </r>
  <r>
    <s v="Hobby Lobby"/>
    <x v="428"/>
    <n v="31.79"/>
    <x v="543"/>
    <x v="10"/>
    <s v="Card"/>
  </r>
  <r>
    <s v="Sweat Shop"/>
    <x v="266"/>
    <n v="60"/>
    <x v="543"/>
    <x v="1"/>
    <s v="Card"/>
  </r>
  <r>
    <s v="JC Penney"/>
    <x v="290"/>
    <n v="16.46"/>
    <x v="543"/>
    <x v="1"/>
    <s v="Card"/>
  </r>
  <r>
    <s v="Kohls"/>
    <x v="429"/>
    <n v="19.48"/>
    <x v="543"/>
    <x v="1"/>
    <s v="Card"/>
  </r>
  <r>
    <s v="N/A"/>
    <x v="0"/>
    <n v="0"/>
    <x v="543"/>
    <x v="3"/>
    <s v="Card"/>
  </r>
  <r>
    <s v="UC Bank"/>
    <x v="0"/>
    <n v="550.91"/>
    <x v="543"/>
    <x v="15"/>
    <s v="Card"/>
  </r>
  <r>
    <s v="Walmart"/>
    <x v="430"/>
    <n v="20"/>
    <x v="544"/>
    <x v="1"/>
    <s v="Card"/>
  </r>
  <r>
    <s v="Walmart"/>
    <x v="189"/>
    <n v="15"/>
    <x v="544"/>
    <x v="10"/>
    <s v="Card"/>
  </r>
  <r>
    <s v="Walmart"/>
    <x v="0"/>
    <n v="19.3"/>
    <x v="544"/>
    <x v="0"/>
    <s v="Card"/>
  </r>
  <r>
    <s v="Greg McLaughlin"/>
    <x v="431"/>
    <n v="19.25"/>
    <x v="545"/>
    <x v="10"/>
    <s v="Check"/>
  </r>
  <r>
    <s v="Walmart"/>
    <x v="122"/>
    <n v="8.61"/>
    <x v="545"/>
    <x v="1"/>
    <s v="Card"/>
  </r>
  <r>
    <s v="Cornerstone"/>
    <x v="0"/>
    <n v="152"/>
    <x v="545"/>
    <x v="6"/>
    <s v="Check"/>
  </r>
  <r>
    <s v="Straight Talk"/>
    <x v="0"/>
    <n v="49.86"/>
    <x v="546"/>
    <x v="8"/>
    <s v="Card"/>
  </r>
  <r>
    <s v="Greg McLaughlin"/>
    <x v="432"/>
    <n v="533"/>
    <x v="546"/>
    <x v="10"/>
    <s v="Check"/>
  </r>
  <r>
    <s v="Kroger"/>
    <x v="433"/>
    <n v="22.04"/>
    <x v="547"/>
    <x v="1"/>
    <s v="Card"/>
  </r>
  <r>
    <s v="Kroger"/>
    <x v="0"/>
    <n v="7"/>
    <x v="547"/>
    <x v="0"/>
    <s v="Card"/>
  </r>
  <r>
    <s v="Amazon"/>
    <x v="434"/>
    <n v="115.05"/>
    <x v="547"/>
    <x v="1"/>
    <s v="Card"/>
  </r>
  <r>
    <s v="Amazon"/>
    <x v="435"/>
    <n v="255.54"/>
    <x v="547"/>
    <x v="16"/>
    <s v="Card"/>
  </r>
  <r>
    <s v="Lowe's"/>
    <x v="436"/>
    <n v="13.72"/>
    <x v="548"/>
    <x v="1"/>
    <s v="Card"/>
  </r>
  <r>
    <s v="Hucks"/>
    <x v="0"/>
    <n v="21.05"/>
    <x v="548"/>
    <x v="7"/>
    <s v="Card"/>
  </r>
  <r>
    <s v="Hobby Lobby"/>
    <x v="178"/>
    <n v="12.7"/>
    <x v="548"/>
    <x v="1"/>
    <s v="Card"/>
  </r>
  <r>
    <s v="Hokkaido"/>
    <x v="0"/>
    <n v="55"/>
    <x v="548"/>
    <x v="10"/>
    <s v="Card"/>
  </r>
  <r>
    <s v="Cold Stone"/>
    <x v="0"/>
    <n v="11.51"/>
    <x v="548"/>
    <x v="1"/>
    <s v="Card"/>
  </r>
  <r>
    <s v="Amazon"/>
    <x v="437"/>
    <n v="119"/>
    <x v="549"/>
    <x v="1"/>
    <s v="Card"/>
  </r>
  <r>
    <s v="Amazon"/>
    <x v="438"/>
    <n v="-31.89"/>
    <x v="549"/>
    <x v="16"/>
    <s v="Card"/>
  </r>
  <r>
    <s v="Walmart"/>
    <x v="0"/>
    <n v="7.35"/>
    <x v="550"/>
    <x v="0"/>
    <s v="Card"/>
  </r>
  <r>
    <s v="Walmart"/>
    <x v="46"/>
    <n v="16.940000000000001"/>
    <x v="550"/>
    <x v="1"/>
    <s v="Card"/>
  </r>
  <r>
    <s v="Walmart"/>
    <x v="189"/>
    <n v="40"/>
    <x v="550"/>
    <x v="10"/>
    <s v="Card"/>
  </r>
  <r>
    <s v="Amazon"/>
    <x v="439"/>
    <n v="66.75"/>
    <x v="550"/>
    <x v="1"/>
    <s v="Card"/>
  </r>
  <r>
    <s v="City of Anna"/>
    <x v="440"/>
    <n v="101.87"/>
    <x v="550"/>
    <x v="11"/>
    <s v="Check"/>
  </r>
  <r>
    <s v="End Abortion Now"/>
    <x v="65"/>
    <n v="10"/>
    <x v="550"/>
    <x v="1"/>
    <s v="Card"/>
  </r>
  <r>
    <s v="Casey's General Store"/>
    <x v="0"/>
    <n v="1.32"/>
    <x v="550"/>
    <x v="3"/>
    <s v="Card"/>
  </r>
  <r>
    <s v="Hucks"/>
    <x v="0"/>
    <n v="31.18"/>
    <x v="551"/>
    <x v="7"/>
    <s v="Card"/>
  </r>
  <r>
    <s v="Rendleman Orchard"/>
    <x v="441"/>
    <n v="10.46"/>
    <x v="551"/>
    <x v="1"/>
    <s v="Card"/>
  </r>
  <r>
    <s v="Rendleman Orchard"/>
    <x v="442"/>
    <n v="22.82"/>
    <x v="551"/>
    <x v="1"/>
    <s v="Card"/>
  </r>
  <r>
    <s v="Amazon"/>
    <x v="443"/>
    <n v="16.989999999999998"/>
    <x v="551"/>
    <x v="16"/>
    <s v="Card"/>
  </r>
  <r>
    <s v="Microsoft"/>
    <x v="444"/>
    <n v="1.06"/>
    <x v="551"/>
    <x v="1"/>
    <s v="Card"/>
  </r>
  <r>
    <s v="Bed Bath and Beyond"/>
    <x v="445"/>
    <n v="59.22"/>
    <x v="552"/>
    <x v="1"/>
    <s v="Card"/>
  </r>
  <r>
    <s v="Hobby Lobby"/>
    <x v="446"/>
    <n v="3.94"/>
    <x v="552"/>
    <x v="1"/>
    <s v="Card"/>
  </r>
  <r>
    <s v="Amazon"/>
    <x v="447"/>
    <n v="331.27"/>
    <x v="553"/>
    <x v="1"/>
    <s v="Card"/>
  </r>
  <r>
    <s v="Amazon"/>
    <x v="448"/>
    <n v="39.83"/>
    <x v="553"/>
    <x v="16"/>
    <s v="Card"/>
  </r>
  <r>
    <s v="Spotify/Hulu"/>
    <x v="52"/>
    <n v="9.99"/>
    <x v="553"/>
    <x v="1"/>
    <s v="Card"/>
  </r>
  <r>
    <s v="McDonalds"/>
    <x v="0"/>
    <n v="1.0900000000000001"/>
    <x v="554"/>
    <x v="3"/>
    <s v="Card"/>
  </r>
  <r>
    <s v="Straight Talk"/>
    <x v="0"/>
    <n v="1.07"/>
    <x v="555"/>
    <x v="8"/>
    <s v="Card"/>
  </r>
  <r>
    <s v="Amazon"/>
    <x v="449"/>
    <n v="4.07"/>
    <x v="555"/>
    <x v="1"/>
    <s v="Card"/>
  </r>
  <r>
    <s v="Walmart"/>
    <x v="0"/>
    <n v="20"/>
    <x v="556"/>
    <x v="0"/>
    <s v="Card"/>
  </r>
  <r>
    <s v="Walmart"/>
    <x v="450"/>
    <n v="10.94"/>
    <x v="556"/>
    <x v="1"/>
    <s v="Card"/>
  </r>
  <r>
    <s v="Rhodes"/>
    <x v="0"/>
    <n v="1.25"/>
    <x v="556"/>
    <x v="3"/>
    <s v="Card"/>
  </r>
  <r>
    <s v="Walmart"/>
    <x v="49"/>
    <n v="9.43"/>
    <x v="557"/>
    <x v="10"/>
    <s v="Card"/>
  </r>
  <r>
    <s v="Qin Guan"/>
    <x v="0"/>
    <n v="31.27"/>
    <x v="557"/>
    <x v="3"/>
    <s v="Card"/>
  </r>
  <r>
    <s v="Amazon"/>
    <x v="451"/>
    <n v="20.18"/>
    <x v="558"/>
    <x v="1"/>
    <s v="Card"/>
  </r>
  <r>
    <s v="Walmart"/>
    <x v="452"/>
    <n v="25.65"/>
    <x v="558"/>
    <x v="16"/>
    <s v="Card"/>
  </r>
  <r>
    <s v="Once Upon a Child"/>
    <x v="452"/>
    <n v="49.35"/>
    <x v="558"/>
    <x v="16"/>
    <s v="Card"/>
  </r>
  <r>
    <s v="Cornerstone"/>
    <x v="0"/>
    <n v="196.6"/>
    <x v="558"/>
    <x v="6"/>
    <s v="Check"/>
  </r>
  <r>
    <s v="TJ Maxx"/>
    <x v="20"/>
    <n v="-14.26"/>
    <x v="559"/>
    <x v="10"/>
    <s v="Cash"/>
  </r>
  <r>
    <s v="Two Bugs and a Bean"/>
    <x v="453"/>
    <n v="3.26"/>
    <x v="559"/>
    <x v="16"/>
    <s v="Card"/>
  </r>
  <r>
    <s v="Hucks"/>
    <x v="0"/>
    <n v="7.06"/>
    <x v="559"/>
    <x v="1"/>
    <s v="Card"/>
  </r>
  <r>
    <s v="Sonic"/>
    <x v="0"/>
    <n v="6.54"/>
    <x v="560"/>
    <x v="3"/>
    <s v="Card"/>
  </r>
  <r>
    <s v="Walmart"/>
    <x v="0"/>
    <n v="52.08"/>
    <x v="561"/>
    <x v="0"/>
    <s v="Card"/>
  </r>
  <r>
    <s v="Walmart"/>
    <x v="454"/>
    <n v="26.17"/>
    <x v="561"/>
    <x v="1"/>
    <s v="Card"/>
  </r>
  <r>
    <s v="Amazon"/>
    <x v="452"/>
    <n v="369.64"/>
    <x v="561"/>
    <x v="16"/>
    <s v="Card"/>
  </r>
  <r>
    <s v="Amazon"/>
    <x v="452"/>
    <n v="31.89"/>
    <x v="561"/>
    <x v="16"/>
    <s v="Card"/>
  </r>
  <r>
    <s v="Amazon"/>
    <x v="455"/>
    <n v="-2.78"/>
    <x v="562"/>
    <x v="10"/>
    <s v="Card"/>
  </r>
  <r>
    <s v="Amazon"/>
    <x v="456"/>
    <n v="20.77"/>
    <x v="563"/>
    <x v="16"/>
    <s v="Card"/>
  </r>
  <r>
    <s v="Amazon"/>
    <x v="455"/>
    <n v="-21.2"/>
    <x v="563"/>
    <x v="1"/>
    <s v="Card"/>
  </r>
  <r>
    <s v="Walmart"/>
    <x v="457"/>
    <n v="17.97"/>
    <x v="564"/>
    <x v="1"/>
    <s v="Card"/>
  </r>
  <r>
    <s v="Amazon"/>
    <x v="458"/>
    <n v="20.05"/>
    <x v="564"/>
    <x v="1"/>
    <s v="Card"/>
  </r>
  <r>
    <s v="Kroger"/>
    <x v="49"/>
    <n v="2.25"/>
    <x v="564"/>
    <x v="10"/>
    <s v="Card"/>
  </r>
  <r>
    <s v="Rhodes"/>
    <x v="0"/>
    <n v="23.84"/>
    <x v="565"/>
    <x v="7"/>
    <s v="Card"/>
  </r>
  <r>
    <s v="Cornerstone"/>
    <x v="0"/>
    <n v="9"/>
    <x v="566"/>
    <x v="6"/>
    <s v="Check"/>
  </r>
  <r>
    <s v="Hokkaido"/>
    <x v="459"/>
    <n v="45"/>
    <x v="567"/>
    <x v="1"/>
    <s v="Card"/>
  </r>
  <r>
    <s v="Ameren"/>
    <x v="0"/>
    <n v="65.42"/>
    <x v="568"/>
    <x v="4"/>
    <s v="Card"/>
  </r>
  <r>
    <s v="Greg McLaughlin"/>
    <x v="46"/>
    <n v="19.75"/>
    <x v="568"/>
    <x v="1"/>
    <s v="Check"/>
  </r>
  <r>
    <s v="Shoe Carnival"/>
    <x v="17"/>
    <n v="74.19"/>
    <x v="568"/>
    <x v="10"/>
    <s v="Card"/>
  </r>
  <r>
    <s v="Kroger"/>
    <x v="0"/>
    <n v="4.68"/>
    <x v="568"/>
    <x v="0"/>
    <s v="Card"/>
  </r>
  <r>
    <s v="Shipping Saint"/>
    <x v="84"/>
    <n v="11"/>
    <x v="569"/>
    <x v="10"/>
    <s v="Card"/>
  </r>
  <r>
    <s v="McDonalds"/>
    <x v="0"/>
    <n v="6.11"/>
    <x v="569"/>
    <x v="3"/>
    <s v="Card"/>
  </r>
  <r>
    <s v="Walmart"/>
    <x v="460"/>
    <n v="-16.77"/>
    <x v="570"/>
    <x v="1"/>
    <s v="Cash"/>
  </r>
  <r>
    <s v="Hobby Lobby"/>
    <x v="461"/>
    <n v="17.11"/>
    <x v="570"/>
    <x v="17"/>
    <s v="Card"/>
  </r>
  <r>
    <s v="Amazon"/>
    <x v="462"/>
    <n v="12.13"/>
    <x v="570"/>
    <x v="16"/>
    <s v="Card"/>
  </r>
  <r>
    <s v="Kroger"/>
    <x v="49"/>
    <n v="8.07"/>
    <x v="570"/>
    <x v="10"/>
    <s v="Cash"/>
  </r>
  <r>
    <s v="ATM"/>
    <x v="182"/>
    <n v="20"/>
    <x v="570"/>
    <x v="17"/>
    <s v="Card"/>
  </r>
  <r>
    <s v="Cornerstone"/>
    <x v="0"/>
    <n v="313.37"/>
    <x v="571"/>
    <x v="6"/>
    <s v="Check"/>
  </r>
  <r>
    <s v="Walmart"/>
    <x v="0"/>
    <n v="3.42"/>
    <x v="571"/>
    <x v="0"/>
    <s v="Card"/>
  </r>
  <r>
    <s v="Walmart"/>
    <x v="0"/>
    <n v="270.14999999999998"/>
    <x v="571"/>
    <x v="0"/>
    <s v="Card"/>
  </r>
  <r>
    <s v="Kroger"/>
    <x v="0"/>
    <n v="14.42"/>
    <x v="571"/>
    <x v="0"/>
    <s v="Card"/>
  </r>
  <r>
    <s v="KFC"/>
    <x v="0"/>
    <n v="7.6"/>
    <x v="571"/>
    <x v="3"/>
    <s v="Card"/>
  </r>
  <r>
    <s v="Casey's General Store"/>
    <x v="0"/>
    <n v="24.31"/>
    <x v="571"/>
    <x v="7"/>
    <s v="Card"/>
  </r>
  <r>
    <s v="Kroger"/>
    <x v="0"/>
    <n v="8.33"/>
    <x v="571"/>
    <x v="0"/>
    <s v="Card"/>
  </r>
  <r>
    <s v="Gaskins"/>
    <x v="463"/>
    <n v="-30"/>
    <x v="571"/>
    <x v="1"/>
    <s v="Card"/>
  </r>
  <r>
    <s v="Anna Clinic"/>
    <x v="464"/>
    <n v="35"/>
    <x v="572"/>
    <x v="10"/>
    <s v="Card"/>
  </r>
  <r>
    <s v="UC Bank"/>
    <x v="0"/>
    <n v="550.91"/>
    <x v="572"/>
    <x v="15"/>
    <s v="Card"/>
  </r>
  <r>
    <s v="Kroger"/>
    <x v="0"/>
    <n v="8.61"/>
    <x v="573"/>
    <x v="10"/>
    <s v="Card"/>
  </r>
  <r>
    <s v="Aldi"/>
    <x v="0"/>
    <n v="13.29"/>
    <x v="573"/>
    <x v="0"/>
    <s v="Card"/>
  </r>
  <r>
    <s v="Straight Talk"/>
    <x v="0"/>
    <n v="49.86"/>
    <x v="574"/>
    <x v="8"/>
    <s v="Card"/>
  </r>
  <r>
    <s v="Amazon"/>
    <x v="465"/>
    <n v="22.3"/>
    <x v="574"/>
    <x v="1"/>
    <s v="Card"/>
  </r>
  <r>
    <s v="Amazon"/>
    <x v="466"/>
    <n v="0.28999999999999998"/>
    <x v="574"/>
    <x v="1"/>
    <s v="Card"/>
  </r>
  <r>
    <s v="Sweat Shop"/>
    <x v="266"/>
    <n v="35"/>
    <x v="574"/>
    <x v="1"/>
    <s v="Card"/>
  </r>
  <r>
    <s v="Newwave"/>
    <x v="0"/>
    <n v="65"/>
    <x v="575"/>
    <x v="13"/>
    <s v="Card"/>
  </r>
  <r>
    <s v="SollyBaby"/>
    <x v="467"/>
    <n v="70.95"/>
    <x v="575"/>
    <x v="16"/>
    <s v="Card"/>
  </r>
  <r>
    <s v="Chiropractor"/>
    <x v="468"/>
    <n v="35"/>
    <x v="575"/>
    <x v="10"/>
    <s v="Card"/>
  </r>
  <r>
    <s v="Casey's General Store"/>
    <x v="0"/>
    <n v="6.35"/>
    <x v="576"/>
    <x v="3"/>
    <s v="Card"/>
  </r>
  <r>
    <s v="Walmart"/>
    <x v="0"/>
    <n v="15.08"/>
    <x v="577"/>
    <x v="0"/>
    <s v="Card"/>
  </r>
  <r>
    <s v="Cornerstone"/>
    <x v="0"/>
    <n v="123"/>
    <x v="577"/>
    <x v="6"/>
    <s v="Check"/>
  </r>
  <r>
    <s v="Walmart"/>
    <x v="0"/>
    <n v="18"/>
    <x v="578"/>
    <x v="0"/>
    <s v="Card"/>
  </r>
  <r>
    <s v="Walmart"/>
    <x v="469"/>
    <n v="59.86"/>
    <x v="578"/>
    <x v="1"/>
    <s v="Card"/>
  </r>
  <r>
    <s v="End Abortion Now"/>
    <x v="65"/>
    <n v="10"/>
    <x v="578"/>
    <x v="1"/>
    <s v="Card"/>
  </r>
  <r>
    <s v="Rhodes"/>
    <x v="0"/>
    <n v="24.51"/>
    <x v="579"/>
    <x v="7"/>
    <s v="Card"/>
  </r>
  <r>
    <s v="Kohls"/>
    <x v="470"/>
    <n v="10.96"/>
    <x v="579"/>
    <x v="1"/>
    <s v="Card"/>
  </r>
  <r>
    <s v="Taco Bell"/>
    <x v="0"/>
    <n v="14"/>
    <x v="579"/>
    <x v="3"/>
    <s v="Card"/>
  </r>
  <r>
    <s v="Walmart"/>
    <x v="471"/>
    <n v="9"/>
    <x v="580"/>
    <x v="1"/>
    <s v="Card"/>
  </r>
  <r>
    <s v="Walmart"/>
    <x v="0"/>
    <n v="40.409999999999997"/>
    <x v="580"/>
    <x v="0"/>
    <s v="Card"/>
  </r>
  <r>
    <s v="Walmart"/>
    <x v="0"/>
    <n v="2.0499999999999998"/>
    <x v="580"/>
    <x v="3"/>
    <s v="Card"/>
  </r>
  <r>
    <s v="Spotify/Hulu"/>
    <x v="52"/>
    <n v="9.99"/>
    <x v="580"/>
    <x v="1"/>
    <s v="Card"/>
  </r>
  <r>
    <s v="Walmart"/>
    <x v="17"/>
    <n v="7.84"/>
    <x v="581"/>
    <x v="1"/>
    <s v="Card"/>
  </r>
  <r>
    <s v="Kroger"/>
    <x v="0"/>
    <n v="28.88"/>
    <x v="581"/>
    <x v="7"/>
    <s v="Card"/>
  </r>
  <r>
    <s v="King's Wok"/>
    <x v="0"/>
    <n v="20.34"/>
    <x v="581"/>
    <x v="3"/>
    <s v="Card"/>
  </r>
  <r>
    <s v="Walmart"/>
    <x v="367"/>
    <n v="9.43"/>
    <x v="581"/>
    <x v="10"/>
    <s v="Card"/>
  </r>
  <r>
    <s v="Cornerstone"/>
    <x v="0"/>
    <n v="164"/>
    <x v="582"/>
    <x v="6"/>
    <s v="Check"/>
  </r>
  <r>
    <s v="Arby's"/>
    <x v="0"/>
    <n v="15.96"/>
    <x v="582"/>
    <x v="3"/>
    <s v="Card"/>
  </r>
  <r>
    <s v="Dick's Sporting Goods"/>
    <x v="187"/>
    <n v="15"/>
    <x v="582"/>
    <x v="17"/>
    <s v="Card"/>
  </r>
  <r>
    <s v="Dick's Sporting Goods"/>
    <x v="472"/>
    <n v="14"/>
    <x v="582"/>
    <x v="1"/>
    <s v="Card"/>
  </r>
  <r>
    <s v="Amazon"/>
    <x v="473"/>
    <n v="15.4"/>
    <x v="582"/>
    <x v="1"/>
    <s v="Card"/>
  </r>
  <r>
    <s v="McDonalds"/>
    <x v="0"/>
    <n v="10.58"/>
    <x v="583"/>
    <x v="3"/>
    <s v="Card"/>
  </r>
  <r>
    <s v="Aldi"/>
    <x v="0"/>
    <n v="23.5"/>
    <x v="583"/>
    <x v="0"/>
    <s v="Card"/>
  </r>
  <r>
    <s v="City of Anna"/>
    <x v="0"/>
    <n v="149.49"/>
    <x v="584"/>
    <x v="11"/>
    <s v="Check"/>
  </r>
  <r>
    <s v="Sonic"/>
    <x v="0"/>
    <n v="9.34"/>
    <x v="585"/>
    <x v="3"/>
    <s v="Card"/>
  </r>
  <r>
    <s v="Walmart"/>
    <x v="0"/>
    <n v="0.75"/>
    <x v="585"/>
    <x v="0"/>
    <s v="Card"/>
  </r>
  <r>
    <s v="Ulta"/>
    <x v="46"/>
    <n v="23.05"/>
    <x v="585"/>
    <x v="1"/>
    <s v="Card"/>
  </r>
  <r>
    <s v="Walmart"/>
    <x v="0"/>
    <n v="55.03"/>
    <x v="586"/>
    <x v="0"/>
    <s v="Card"/>
  </r>
  <r>
    <s v="Hobby Lobby"/>
    <x v="452"/>
    <n v="6.76"/>
    <x v="586"/>
    <x v="16"/>
    <s v="Card"/>
  </r>
  <r>
    <s v="Barber Shop"/>
    <x v="13"/>
    <n v="16"/>
    <x v="586"/>
    <x v="1"/>
    <s v="Card"/>
  </r>
  <r>
    <s v="Joann"/>
    <x v="474"/>
    <n v="13.48"/>
    <x v="586"/>
    <x v="16"/>
    <s v="Card"/>
  </r>
  <r>
    <s v="Rhodes"/>
    <x v="0"/>
    <n v="24.09"/>
    <x v="586"/>
    <x v="7"/>
    <s v="Card"/>
  </r>
  <r>
    <s v="Tithe"/>
    <x v="0"/>
    <n v="25"/>
    <x v="587"/>
    <x v="6"/>
    <s v="Check"/>
  </r>
  <r>
    <s v="Luke"/>
    <x v="475"/>
    <n v="27.5"/>
    <x v="587"/>
    <x v="17"/>
    <s v="Card"/>
  </r>
  <r>
    <s v="Dunkin Donuts"/>
    <x v="187"/>
    <n v="10"/>
    <x v="587"/>
    <x v="17"/>
    <s v="Card"/>
  </r>
  <r>
    <s v="Walmart"/>
    <x v="287"/>
    <n v="10"/>
    <x v="587"/>
    <x v="1"/>
    <s v="Card"/>
  </r>
  <r>
    <s v="Walmart"/>
    <x v="476"/>
    <n v="18.95"/>
    <x v="587"/>
    <x v="1"/>
    <s v="Card"/>
  </r>
  <r>
    <s v="Kroger"/>
    <x v="477"/>
    <n v="25"/>
    <x v="588"/>
    <x v="10"/>
    <s v="Card"/>
  </r>
  <r>
    <s v="Kristen Gebia"/>
    <x v="478"/>
    <n v="15"/>
    <x v="589"/>
    <x v="1"/>
    <s v="Card"/>
  </r>
  <r>
    <s v="Amazon"/>
    <x v="479"/>
    <n v="25.28"/>
    <x v="589"/>
    <x v="1"/>
    <s v="Card"/>
  </r>
  <r>
    <s v="Amazon"/>
    <x v="480"/>
    <n v="128.28"/>
    <x v="590"/>
    <x v="1"/>
    <s v="Card"/>
  </r>
  <r>
    <s v="Amazon"/>
    <x v="481"/>
    <n v="144.66"/>
    <x v="590"/>
    <x v="17"/>
    <s v="Card"/>
  </r>
  <r>
    <s v="Adam &amp; Eve"/>
    <x v="482"/>
    <n v="29.72"/>
    <x v="591"/>
    <x v="1"/>
    <s v="Card"/>
  </r>
  <r>
    <s v="ATM"/>
    <x v="483"/>
    <n v="24"/>
    <x v="592"/>
    <x v="3"/>
    <s v="Card"/>
  </r>
  <r>
    <s v="Walmart"/>
    <x v="0"/>
    <n v="184.32999999999998"/>
    <x v="593"/>
    <x v="0"/>
    <s v="Card"/>
  </r>
  <r>
    <s v="UC Bank"/>
    <x v="0"/>
    <n v="550.91"/>
    <x v="593"/>
    <x v="15"/>
    <s v="Card"/>
  </r>
  <r>
    <s v="Walmart"/>
    <x v="0"/>
    <n v="41.95"/>
    <x v="593"/>
    <x v="0"/>
    <s v="Card"/>
  </r>
  <r>
    <s v="Subway"/>
    <x v="0"/>
    <n v="18.440000000000001"/>
    <x v="593"/>
    <x v="3"/>
    <s v="Card"/>
  </r>
  <r>
    <s v="Amazon"/>
    <x v="484"/>
    <n v="14.86"/>
    <x v="593"/>
    <x v="16"/>
    <s v="Card"/>
  </r>
  <r>
    <s v="DJ"/>
    <x v="485"/>
    <n v="41.08"/>
    <x v="593"/>
    <x v="3"/>
    <s v="Card"/>
  </r>
  <r>
    <s v="Ameren"/>
    <x v="0"/>
    <n v="58.94"/>
    <x v="594"/>
    <x v="4"/>
    <s v="Card"/>
  </r>
  <r>
    <s v="Wiffle Boys"/>
    <x v="0"/>
    <n v="33.18"/>
    <x v="594"/>
    <x v="3"/>
    <s v="Card"/>
  </r>
  <r>
    <s v="Dunkin Donuts"/>
    <x v="0"/>
    <n v="6.45"/>
    <x v="595"/>
    <x v="3"/>
    <s v="Card"/>
  </r>
  <r>
    <s v="Walmart"/>
    <x v="486"/>
    <n v="27.46"/>
    <x v="595"/>
    <x v="16"/>
    <s v="Card"/>
  </r>
  <r>
    <s v="Straight Talk"/>
    <x v="0"/>
    <n v="49.86"/>
    <x v="596"/>
    <x v="8"/>
    <s v="Card"/>
  </r>
  <r>
    <s v="Sweat Shop"/>
    <x v="0"/>
    <n v="35"/>
    <x v="596"/>
    <x v="1"/>
    <s v="Card"/>
  </r>
  <r>
    <s v="Newwave"/>
    <x v="0"/>
    <n v="65"/>
    <x v="596"/>
    <x v="13"/>
    <s v="Card"/>
  </r>
  <r>
    <s v="Walmart"/>
    <x v="0"/>
    <n v="41.67"/>
    <x v="596"/>
    <x v="0"/>
    <s v="Card"/>
  </r>
  <r>
    <s v="Walmart"/>
    <x v="487"/>
    <n v="19.98"/>
    <x v="596"/>
    <x v="1"/>
    <s v="Card"/>
  </r>
  <r>
    <s v="Walmart"/>
    <x v="49"/>
    <n v="15"/>
    <x v="596"/>
    <x v="10"/>
    <s v="Card"/>
  </r>
  <r>
    <s v="Walmart"/>
    <x v="488"/>
    <n v="24.5"/>
    <x v="596"/>
    <x v="16"/>
    <s v="Card"/>
  </r>
  <r>
    <s v="Walmart"/>
    <x v="489"/>
    <n v="21.57"/>
    <x v="597"/>
    <x v="17"/>
    <s v="Card"/>
  </r>
  <r>
    <s v="Walmart"/>
    <x v="0"/>
    <n v="10.34"/>
    <x v="598"/>
    <x v="0"/>
    <s v="Card"/>
  </r>
  <r>
    <s v="Walmart"/>
    <x v="490"/>
    <n v="41"/>
    <x v="598"/>
    <x v="1"/>
    <s v="Card"/>
  </r>
  <r>
    <s v="Shipping Saint"/>
    <x v="491"/>
    <n v="1"/>
    <x v="598"/>
    <x v="1"/>
    <s v="Card"/>
  </r>
  <r>
    <s v="Amazon"/>
    <x v="492"/>
    <n v="18.05"/>
    <x v="598"/>
    <x v="16"/>
    <s v="Card"/>
  </r>
  <r>
    <s v="Casey's General Store"/>
    <x v="0"/>
    <n v="22"/>
    <x v="599"/>
    <x v="7"/>
    <s v="Card"/>
  </r>
  <r>
    <s v="Walmart"/>
    <x v="0"/>
    <n v="12.12"/>
    <x v="599"/>
    <x v="0"/>
    <s v="Card"/>
  </r>
  <r>
    <s v="Walmart"/>
    <x v="493"/>
    <n v="13"/>
    <x v="599"/>
    <x v="16"/>
    <s v="Card"/>
  </r>
  <r>
    <s v="Burger King"/>
    <x v="0"/>
    <n v="10.41"/>
    <x v="599"/>
    <x v="3"/>
    <s v="Card"/>
  </r>
  <r>
    <s v="Taking Cara Babies"/>
    <x v="494"/>
    <n v="79"/>
    <x v="599"/>
    <x v="1"/>
    <s v="Card"/>
  </r>
  <r>
    <s v="Walmart"/>
    <x v="495"/>
    <n v="-15.24"/>
    <x v="600"/>
    <x v="1"/>
    <s v="Cash"/>
  </r>
  <r>
    <s v="Walmart"/>
    <x v="496"/>
    <n v="-13"/>
    <x v="600"/>
    <x v="16"/>
    <s v="Cash"/>
  </r>
  <r>
    <s v="Walmart"/>
    <x v="497"/>
    <n v="8"/>
    <x v="600"/>
    <x v="16"/>
    <s v="Cash"/>
  </r>
  <r>
    <s v="Walmart"/>
    <x v="498"/>
    <n v="14.62"/>
    <x v="600"/>
    <x v="1"/>
    <s v="Cash"/>
  </r>
  <r>
    <s v="Walmart"/>
    <x v="489"/>
    <n v="4"/>
    <x v="600"/>
    <x v="17"/>
    <s v="Cash"/>
  </r>
  <r>
    <s v="Amazon"/>
    <x v="499"/>
    <n v="53.11"/>
    <x v="600"/>
    <x v="16"/>
    <s v="Card"/>
  </r>
  <r>
    <s v="End Abortion Now"/>
    <x v="65"/>
    <n v="10"/>
    <x v="601"/>
    <x v="1"/>
    <s v="Card"/>
  </r>
  <r>
    <s v="Progressive"/>
    <x v="500"/>
    <n v="559"/>
    <x v="601"/>
    <x v="2"/>
    <s v="Card"/>
  </r>
  <r>
    <s v="Walmart"/>
    <x v="501"/>
    <n v="17.809999999999999"/>
    <x v="602"/>
    <x v="7"/>
    <s v="Card"/>
  </r>
  <r>
    <s v="Walmart"/>
    <x v="0"/>
    <n v="6.08"/>
    <x v="602"/>
    <x v="3"/>
    <s v="Card"/>
  </r>
  <r>
    <s v="Kroger"/>
    <x v="49"/>
    <n v="2.34"/>
    <x v="602"/>
    <x v="10"/>
    <s v="Card"/>
  </r>
  <r>
    <s v="Amazon"/>
    <x v="502"/>
    <n v="31.74"/>
    <x v="602"/>
    <x v="17"/>
    <s v="Card"/>
  </r>
  <r>
    <s v="Chiropractor"/>
    <x v="468"/>
    <n v="35"/>
    <x v="603"/>
    <x v="10"/>
    <s v="Card"/>
  </r>
  <r>
    <s v="Walmart"/>
    <x v="503"/>
    <n v="46.91"/>
    <x v="603"/>
    <x v="17"/>
    <s v="Card"/>
  </r>
  <r>
    <s v="Walmart"/>
    <x v="0"/>
    <n v="43.45"/>
    <x v="603"/>
    <x v="0"/>
    <s v="Card"/>
  </r>
  <r>
    <s v="Walmart"/>
    <x v="504"/>
    <n v="33.909999999999997"/>
    <x v="603"/>
    <x v="16"/>
    <s v="Card"/>
  </r>
  <r>
    <s v="Walmart"/>
    <x v="505"/>
    <n v="13.96"/>
    <x v="603"/>
    <x v="1"/>
    <s v="Card"/>
  </r>
  <r>
    <s v="Amazon"/>
    <x v="506"/>
    <n v="22.49"/>
    <x v="603"/>
    <x v="1"/>
    <s v="Card"/>
  </r>
  <r>
    <s v="Amazon"/>
    <x v="506"/>
    <n v="9.3000000000000007"/>
    <x v="603"/>
    <x v="1"/>
    <s v="Card"/>
  </r>
  <r>
    <s v="Spotify/Hulu"/>
    <x v="52"/>
    <n v="9.99"/>
    <x v="603"/>
    <x v="1"/>
    <s v="Card"/>
  </r>
  <r>
    <s v="Kroger"/>
    <x v="84"/>
    <n v="11"/>
    <x v="604"/>
    <x v="1"/>
    <s v="Card"/>
  </r>
  <r>
    <s v="Walmart"/>
    <x v="507"/>
    <n v="40.47"/>
    <x v="604"/>
    <x v="16"/>
    <s v="Card"/>
  </r>
  <r>
    <s v="Walmart"/>
    <x v="298"/>
    <n v="24.87"/>
    <x v="604"/>
    <x v="1"/>
    <s v="Card"/>
  </r>
  <r>
    <s v="Walmart"/>
    <x v="0"/>
    <n v="10.81"/>
    <x v="604"/>
    <x v="0"/>
    <s v="Card"/>
  </r>
  <r>
    <s v="Rhodes"/>
    <x v="0"/>
    <n v="22.64"/>
    <x v="605"/>
    <x v="7"/>
    <s v="Card"/>
  </r>
  <r>
    <s v="Walmart"/>
    <x v="508"/>
    <n v="36.979999999999997"/>
    <x v="605"/>
    <x v="16"/>
    <s v="Card"/>
  </r>
  <r>
    <s v="City of Anna"/>
    <x v="0"/>
    <n v="105.11"/>
    <x v="606"/>
    <x v="11"/>
    <s v="Check"/>
  </r>
  <r>
    <s v="Auto Shop"/>
    <x v="0"/>
    <n v="96.97"/>
    <x v="606"/>
    <x v="10"/>
    <s v="Card"/>
  </r>
  <r>
    <s v="Walmart"/>
    <x v="0"/>
    <n v="13.81"/>
    <x v="606"/>
    <x v="0"/>
    <s v="Card"/>
  </r>
  <r>
    <s v="Walmart"/>
    <x v="214"/>
    <n v="30.92"/>
    <x v="606"/>
    <x v="17"/>
    <s v="Card"/>
  </r>
  <r>
    <s v="Amazon"/>
    <x v="509"/>
    <n v="37.18"/>
    <x v="606"/>
    <x v="16"/>
    <s v="Card"/>
  </r>
  <r>
    <s v="Amazon"/>
    <x v="510"/>
    <n v="42.49"/>
    <x v="606"/>
    <x v="17"/>
    <s v="Card"/>
  </r>
  <r>
    <s v="Two Bugs and a Bean"/>
    <x v="405"/>
    <n v="8.76"/>
    <x v="607"/>
    <x v="16"/>
    <s v="Card"/>
  </r>
  <r>
    <s v="Amazon"/>
    <x v="403"/>
    <n v="-9.3000000000000007"/>
    <x v="607"/>
    <x v="10"/>
    <s v="Card"/>
  </r>
  <r>
    <s v="Kroger"/>
    <x v="49"/>
    <n v="46.65"/>
    <x v="608"/>
    <x v="10"/>
    <s v="Card"/>
  </r>
  <r>
    <s v="Kroger"/>
    <x v="0"/>
    <n v="10.99"/>
    <x v="608"/>
    <x v="0"/>
    <s v="Card"/>
  </r>
  <r>
    <s v="Kroger"/>
    <x v="488"/>
    <n v="22.18"/>
    <x v="608"/>
    <x v="16"/>
    <s v="Card"/>
  </r>
  <r>
    <s v="Walmart"/>
    <x v="0"/>
    <n v="13.17"/>
    <x v="608"/>
    <x v="0"/>
    <s v="Card"/>
  </r>
  <r>
    <s v="Ozborn Chiropractor"/>
    <x v="468"/>
    <n v="35"/>
    <x v="608"/>
    <x v="10"/>
    <s v="Card"/>
  </r>
  <r>
    <s v="Mod Pizza"/>
    <x v="511"/>
    <n v="25"/>
    <x v="609"/>
    <x v="17"/>
    <s v="Card"/>
  </r>
  <r>
    <s v="JCHD"/>
    <x v="512"/>
    <n v="22"/>
    <x v="609"/>
    <x v="16"/>
    <s v="Check"/>
  </r>
  <r>
    <s v="Target"/>
    <x v="405"/>
    <n v="13.8"/>
    <x v="609"/>
    <x v="16"/>
    <s v="Card"/>
  </r>
  <r>
    <s v="Target"/>
    <x v="513"/>
    <n v="19.09"/>
    <x v="609"/>
    <x v="17"/>
    <s v="Card"/>
  </r>
  <r>
    <s v="Walmart"/>
    <x v="0"/>
    <n v="31.94"/>
    <x v="609"/>
    <x v="0"/>
    <s v="Card"/>
  </r>
  <r>
    <s v="Walmart"/>
    <x v="514"/>
    <n v="10.5"/>
    <x v="609"/>
    <x v="17"/>
    <s v="Card"/>
  </r>
  <r>
    <s v="Walmart"/>
    <x v="515"/>
    <n v="10.98"/>
    <x v="609"/>
    <x v="16"/>
    <s v="Card"/>
  </r>
  <r>
    <s v="Walmart"/>
    <x v="516"/>
    <n v="-7.96"/>
    <x v="609"/>
    <x v="10"/>
    <s v="Card"/>
  </r>
  <r>
    <s v="Walmart"/>
    <x v="0"/>
    <n v="3.33"/>
    <x v="610"/>
    <x v="0"/>
    <s v="Card"/>
  </r>
  <r>
    <s v="Walmart"/>
    <x v="517"/>
    <n v="4"/>
    <x v="610"/>
    <x v="16"/>
    <s v="Card"/>
  </r>
  <r>
    <s v="Amazon"/>
    <x v="187"/>
    <n v="10.61"/>
    <x v="610"/>
    <x v="17"/>
    <s v="Card"/>
  </r>
  <r>
    <s v="Target"/>
    <x v="513"/>
    <n v="21.78"/>
    <x v="610"/>
    <x v="17"/>
    <s v="Card"/>
  </r>
  <r>
    <s v="Target"/>
    <x v="405"/>
    <n v="0.66"/>
    <x v="610"/>
    <x v="16"/>
    <s v="Card"/>
  </r>
  <r>
    <s v="Walmart"/>
    <x v="518"/>
    <n v="3.19"/>
    <x v="611"/>
    <x v="1"/>
    <s v="Card"/>
  </r>
  <r>
    <s v="Walmart"/>
    <x v="519"/>
    <n v="55.74"/>
    <x v="611"/>
    <x v="17"/>
    <s v="Card"/>
  </r>
  <r>
    <s v="Walmart"/>
    <x v="0"/>
    <n v="10.09"/>
    <x v="611"/>
    <x v="0"/>
    <s v="Card"/>
  </r>
  <r>
    <s v="Cornerstone"/>
    <x v="0"/>
    <n v="400"/>
    <x v="612"/>
    <x v="6"/>
    <s v="Check"/>
  </r>
  <r>
    <s v="Walmart"/>
    <x v="0"/>
    <n v="18.690000000000001"/>
    <x v="612"/>
    <x v="0"/>
    <s v="Card"/>
  </r>
  <r>
    <s v="Walmart"/>
    <x v="503"/>
    <n v="53.15"/>
    <x v="613"/>
    <x v="17"/>
    <s v="Card"/>
  </r>
  <r>
    <s v="Amazon"/>
    <x v="520"/>
    <n v="9.99"/>
    <x v="614"/>
    <x v="16"/>
    <s v="Card"/>
  </r>
  <r>
    <s v="Once Upon a Child"/>
    <x v="405"/>
    <n v="9.76"/>
    <x v="615"/>
    <x v="16"/>
    <s v="Card"/>
  </r>
  <r>
    <s v="Walmart"/>
    <x v="0"/>
    <n v="67.209999999999994"/>
    <x v="615"/>
    <x v="0"/>
    <s v="Card"/>
  </r>
  <r>
    <s v="Amazon"/>
    <x v="488"/>
    <n v="32.14"/>
    <x v="615"/>
    <x v="16"/>
    <s v="Card"/>
  </r>
  <r>
    <s v="Vizient"/>
    <x v="521"/>
    <n v="-881.59"/>
    <x v="615"/>
    <x v="10"/>
    <s v="Card"/>
  </r>
  <r>
    <s v="Rhodes"/>
    <x v="0"/>
    <n v="23.89"/>
    <x v="616"/>
    <x v="7"/>
    <s v="Card"/>
  </r>
  <r>
    <s v="Walmart"/>
    <x v="522"/>
    <n v="0"/>
    <x v="617"/>
    <x v="1"/>
    <s v="Card"/>
  </r>
  <r>
    <s v="Walmart"/>
    <x v="497"/>
    <n v="15.59"/>
    <x v="617"/>
    <x v="16"/>
    <s v="Card"/>
  </r>
  <r>
    <s v="Walmart"/>
    <x v="523"/>
    <n v="17.260000000000002"/>
    <x v="617"/>
    <x v="0"/>
    <s v="Card"/>
  </r>
  <r>
    <s v="Valvoline"/>
    <x v="524"/>
    <n v="63.67"/>
    <x v="617"/>
    <x v="7"/>
    <s v="Cash"/>
  </r>
  <r>
    <s v="Dunkin Donuts"/>
    <x v="0"/>
    <n v="4.67"/>
    <x v="617"/>
    <x v="3"/>
    <s v="Cash"/>
  </r>
  <r>
    <s v="Aldi"/>
    <x v="525"/>
    <n v="52.49"/>
    <x v="617"/>
    <x v="10"/>
    <s v="Cash"/>
  </r>
  <r>
    <s v="Hobby Lobby"/>
    <x v="525"/>
    <n v="30.14"/>
    <x v="617"/>
    <x v="10"/>
    <s v="Card"/>
  </r>
  <r>
    <s v="Facebook Marketplace"/>
    <x v="526"/>
    <n v="3100"/>
    <x v="617"/>
    <x v="10"/>
    <s v="Check"/>
  </r>
  <r>
    <s v="Steam"/>
    <x v="14"/>
    <n v="1.05"/>
    <x v="617"/>
    <x v="1"/>
    <s v="Card"/>
  </r>
  <r>
    <s v="Hobby Lobby"/>
    <x v="525"/>
    <n v="3.94"/>
    <x v="617"/>
    <x v="10"/>
    <s v="Card"/>
  </r>
  <r>
    <s v="Ulta"/>
    <x v="527"/>
    <n v="0"/>
    <x v="618"/>
    <x v="1"/>
    <s v="Card"/>
  </r>
  <r>
    <s v="Amazon"/>
    <x v="528"/>
    <n v="7.43"/>
    <x v="618"/>
    <x v="10"/>
    <s v="Card"/>
  </r>
  <r>
    <s v="Amazon"/>
    <x v="528"/>
    <n v="7.43"/>
    <x v="618"/>
    <x v="10"/>
    <s v="Card"/>
  </r>
  <r>
    <s v="Amazon"/>
    <x v="529"/>
    <n v="0"/>
    <x v="618"/>
    <x v="1"/>
    <s v="Card"/>
  </r>
  <r>
    <s v="Walmart"/>
    <x v="0"/>
    <n v="16.440000000000001"/>
    <x v="618"/>
    <x v="0"/>
    <s v="Card"/>
  </r>
  <r>
    <s v="Amazon"/>
    <x v="530"/>
    <n v="-42.48"/>
    <x v="618"/>
    <x v="1"/>
    <s v="Card"/>
  </r>
  <r>
    <s v="Walmart"/>
    <x v="0"/>
    <n v="28.01"/>
    <x v="619"/>
    <x v="0"/>
    <s v="Card"/>
  </r>
  <r>
    <s v="Walmart"/>
    <x v="0"/>
    <n v="63.74"/>
    <x v="620"/>
    <x v="0"/>
    <s v="Cash"/>
  </r>
  <r>
    <s v="Walmart"/>
    <x v="525"/>
    <n v="16.440000000000001"/>
    <x v="620"/>
    <x v="10"/>
    <s v="Cash"/>
  </r>
  <r>
    <s v="Walmart"/>
    <x v="189"/>
    <n v="5"/>
    <x v="620"/>
    <x v="17"/>
    <s v="Cash"/>
  </r>
  <r>
    <s v="Walmart"/>
    <x v="531"/>
    <n v="22"/>
    <x v="620"/>
    <x v="1"/>
    <s v="Cash"/>
  </r>
  <r>
    <s v="Party City"/>
    <x v="532"/>
    <n v="21.99"/>
    <x v="620"/>
    <x v="10"/>
    <s v="Card"/>
  </r>
  <r>
    <s v="Walmart"/>
    <x v="533"/>
    <n v="9.33"/>
    <x v="620"/>
    <x v="10"/>
    <s v="Card"/>
  </r>
  <r>
    <s v="Walmart"/>
    <x v="525"/>
    <n v="9.33"/>
    <x v="620"/>
    <x v="10"/>
    <s v="Card"/>
  </r>
  <r>
    <s v="Cornerstone"/>
    <x v="0"/>
    <n v="144"/>
    <x v="621"/>
    <x v="6"/>
    <s v="Check"/>
  </r>
  <r>
    <s v="Rhodes"/>
    <x v="0"/>
    <n v="26.83"/>
    <x v="621"/>
    <x v="7"/>
    <s v="Card"/>
  </r>
  <r>
    <s v="Facebook Marketplace"/>
    <x v="534"/>
    <n v="-400"/>
    <x v="621"/>
    <x v="10"/>
    <s v="Cash"/>
  </r>
  <r>
    <s v="Walmart"/>
    <x v="535"/>
    <n v="3.1"/>
    <x v="621"/>
    <x v="1"/>
    <s v="Card"/>
  </r>
  <r>
    <s v="Walmart"/>
    <x v="0"/>
    <n v="9.11"/>
    <x v="621"/>
    <x v="0"/>
    <s v="Card"/>
  </r>
  <r>
    <s v="Straight Talk"/>
    <x v="0"/>
    <n v="49.86"/>
    <x v="621"/>
    <x v="8"/>
    <s v="Card"/>
  </r>
  <r>
    <s v="Ameren"/>
    <x v="0"/>
    <n v="62.89"/>
    <x v="622"/>
    <x v="4"/>
    <s v="Card"/>
  </r>
  <r>
    <s v="Amazon"/>
    <x v="536"/>
    <n v="-22.49"/>
    <x v="622"/>
    <x v="1"/>
    <s v="Card"/>
  </r>
  <r>
    <s v="Sweat Shop"/>
    <x v="537"/>
    <n v="25"/>
    <x v="622"/>
    <x v="1"/>
    <s v="Card"/>
  </r>
  <r>
    <s v="Amazon"/>
    <x v="538"/>
    <n v="0"/>
    <x v="622"/>
    <x v="1"/>
    <s v="Card"/>
  </r>
  <r>
    <s v="UC Bank"/>
    <x v="0"/>
    <n v="550.91"/>
    <x v="622"/>
    <x v="15"/>
    <s v="Card"/>
  </r>
  <r>
    <s v="Walmart"/>
    <x v="0"/>
    <n v="112.79"/>
    <x v="622"/>
    <x v="0"/>
    <s v="Card"/>
  </r>
  <r>
    <s v="Walmart"/>
    <x v="539"/>
    <n v="112.79"/>
    <x v="622"/>
    <x v="0"/>
    <s v="Card"/>
  </r>
  <r>
    <s v="McDonalds"/>
    <x v="0"/>
    <n v="7.24"/>
    <x v="622"/>
    <x v="3"/>
    <s v="Card"/>
  </r>
  <r>
    <s v="Secretary of State"/>
    <x v="540"/>
    <n v="5"/>
    <x v="623"/>
    <x v="10"/>
    <s v="Check"/>
  </r>
  <r>
    <s v="Secretary of State"/>
    <x v="541"/>
    <n v="301"/>
    <x v="623"/>
    <x v="10"/>
    <s v="Check"/>
  </r>
  <r>
    <s v="Department of Revenue"/>
    <x v="542"/>
    <n v="25"/>
    <x v="623"/>
    <x v="10"/>
    <s v="Check"/>
  </r>
  <r>
    <s v="Walmart"/>
    <x v="543"/>
    <n v="-112.79"/>
    <x v="623"/>
    <x v="0"/>
    <s v="Card"/>
  </r>
  <r>
    <s v="Walmart"/>
    <x v="544"/>
    <n v="46.98"/>
    <x v="624"/>
    <x v="16"/>
    <s v="Cash"/>
  </r>
  <r>
    <s v="Walmart"/>
    <x v="545"/>
    <n v="18.940000000000001"/>
    <x v="624"/>
    <x v="1"/>
    <s v="Cash"/>
  </r>
  <r>
    <s v="Walmart"/>
    <x v="525"/>
    <n v="2.42"/>
    <x v="624"/>
    <x v="10"/>
    <s v="Cash"/>
  </r>
  <r>
    <s v="Walmart"/>
    <x v="0"/>
    <n v="20.81"/>
    <x v="624"/>
    <x v="0"/>
    <s v="Cash"/>
  </r>
  <r>
    <s v="Progressive"/>
    <x v="546"/>
    <n v="-46.06"/>
    <x v="624"/>
    <x v="2"/>
    <s v="Check"/>
  </r>
  <r>
    <s v="Progressive"/>
    <x v="547"/>
    <n v="24.29"/>
    <x v="624"/>
    <x v="2"/>
    <s v="Card"/>
  </r>
  <r>
    <s v="Walmart"/>
    <x v="548"/>
    <n v="33.67"/>
    <x v="624"/>
    <x v="7"/>
    <s v="Card"/>
  </r>
  <r>
    <s v="Walmart"/>
    <x v="549"/>
    <n v="31"/>
    <x v="624"/>
    <x v="1"/>
    <s v="Card"/>
  </r>
  <r>
    <s v="Amazon"/>
    <x v="550"/>
    <n v="3.99"/>
    <x v="624"/>
    <x v="1"/>
    <s v="Card"/>
  </r>
  <r>
    <s v="Amazon"/>
    <x v="75"/>
    <n v="54.24"/>
    <x v="624"/>
    <x v="1"/>
    <s v="Card"/>
  </r>
  <r>
    <s v="Amazon"/>
    <x v="551"/>
    <n v="32.54"/>
    <x v="624"/>
    <x v="16"/>
    <s v="Card"/>
  </r>
  <r>
    <s v="Walmart"/>
    <x v="552"/>
    <n v="23.71"/>
    <x v="625"/>
    <x v="10"/>
    <s v="Cash"/>
  </r>
  <r>
    <s v="Schnucks"/>
    <x v="0"/>
    <n v="12.1"/>
    <x v="625"/>
    <x v="0"/>
    <s v="Card"/>
  </r>
  <r>
    <s v="Party City"/>
    <x v="553"/>
    <n v="14.23"/>
    <x v="625"/>
    <x v="10"/>
    <s v="Card"/>
  </r>
  <r>
    <s v="Sweat Shop"/>
    <x v="554"/>
    <n v="35"/>
    <x v="625"/>
    <x v="1"/>
    <s v="Card"/>
  </r>
  <r>
    <s v="Walmart"/>
    <x v="552"/>
    <n v="9"/>
    <x v="626"/>
    <x v="10"/>
    <s v="Card"/>
  </r>
  <r>
    <s v="Walmart"/>
    <x v="0"/>
    <n v="0.87"/>
    <x v="626"/>
    <x v="0"/>
    <s v="Card"/>
  </r>
  <r>
    <s v="Walmart"/>
    <x v="525"/>
    <n v="21.31"/>
    <x v="626"/>
    <x v="10"/>
    <s v="Card"/>
  </r>
  <r>
    <s v="End Abortion Now"/>
    <x v="65"/>
    <n v="10"/>
    <x v="627"/>
    <x v="1"/>
    <s v="Card"/>
  </r>
  <r>
    <s v="Rhodes"/>
    <x v="0"/>
    <n v="15"/>
    <x v="628"/>
    <x v="7"/>
    <s v="Card"/>
  </r>
  <r>
    <s v="Rhodes"/>
    <x v="0"/>
    <n v="33.49"/>
    <x v="628"/>
    <x v="7"/>
    <s v="Card"/>
  </r>
  <r>
    <s v="Chilli's"/>
    <x v="0"/>
    <n v="13"/>
    <x v="628"/>
    <x v="3"/>
    <s v="Card"/>
  </r>
  <r>
    <s v="Walmart"/>
    <x v="555"/>
    <n v="46.94"/>
    <x v="629"/>
    <x v="16"/>
    <s v="Cash"/>
  </r>
  <r>
    <s v="Walmart"/>
    <x v="0"/>
    <n v="41.64"/>
    <x v="629"/>
    <x v="0"/>
    <s v="Cash"/>
  </r>
  <r>
    <s v="Walmart"/>
    <x v="556"/>
    <n v="63"/>
    <x v="629"/>
    <x v="1"/>
    <s v="Card"/>
  </r>
  <r>
    <s v="Walmart"/>
    <x v="508"/>
    <n v="35.979999999999997"/>
    <x v="629"/>
    <x v="16"/>
    <s v="Card"/>
  </r>
  <r>
    <s v="Walmart"/>
    <x v="0"/>
    <n v="3.1700000000000159"/>
    <x v="629"/>
    <x v="0"/>
    <s v="Card"/>
  </r>
  <r>
    <s v="Reeves Dental"/>
    <x v="557"/>
    <n v="7"/>
    <x v="630"/>
    <x v="1"/>
    <s v="Card"/>
  </r>
  <r>
    <s v="Walmart"/>
    <x v="558"/>
    <n v="-35.979999999999997"/>
    <x v="630"/>
    <x v="16"/>
    <s v="Cash"/>
  </r>
  <r>
    <s v="Secretary of State"/>
    <x v="559"/>
    <n v="151"/>
    <x v="631"/>
    <x v="10"/>
    <s v="Card"/>
  </r>
  <r>
    <s v="Amazon"/>
    <x v="560"/>
    <n v="19.2"/>
    <x v="630"/>
    <x v="16"/>
    <s v="Card"/>
  </r>
  <r>
    <s v="Amazon"/>
    <x v="561"/>
    <n v="77.27"/>
    <x v="629"/>
    <x v="16"/>
    <s v="Card"/>
  </r>
  <r>
    <s v="Spotify/Hulu"/>
    <x v="52"/>
    <n v="9.99"/>
    <x v="629"/>
    <x v="1"/>
    <s v="Card"/>
  </r>
  <r>
    <s v="Amazon"/>
    <x v="562"/>
    <n v="90.04"/>
    <x v="631"/>
    <x v="10"/>
    <s v="Card"/>
  </r>
  <r>
    <s v="Amazon"/>
    <x v="563"/>
    <n v="35.700000000000003"/>
    <x v="632"/>
    <x v="10"/>
    <s v="Card"/>
  </r>
  <r>
    <s v="HAS"/>
    <x v="564"/>
    <n v="-181.43"/>
    <x v="633"/>
    <x v="10"/>
    <s v="Card"/>
  </r>
  <r>
    <s v="Pediatric Group"/>
    <x v="565"/>
    <n v="181.43"/>
    <x v="633"/>
    <x v="10"/>
    <s v="Card"/>
  </r>
  <r>
    <s v="Wiffle Boys"/>
    <x v="0"/>
    <n v="25.49"/>
    <x v="632"/>
    <x v="3"/>
    <s v="Card"/>
  </r>
  <r>
    <s v="Walmart"/>
    <x v="566"/>
    <n v="8.16"/>
    <x v="630"/>
    <x v="1"/>
    <s v="Card"/>
  </r>
  <r>
    <s v="Amazon"/>
    <x v="567"/>
    <n v="13.63"/>
    <x v="629"/>
    <x v="1"/>
    <s v="Card"/>
  </r>
  <r>
    <s v="Walmart"/>
    <x v="290"/>
    <n v="32.44"/>
    <x v="634"/>
    <x v="1"/>
    <s v="Card"/>
  </r>
  <r>
    <s v="Cornerstone"/>
    <x v="0"/>
    <n v="264"/>
    <x v="635"/>
    <x v="6"/>
    <s v="Check"/>
  </r>
  <r>
    <s v="Amazon"/>
    <x v="568"/>
    <n v="-15.49"/>
    <x v="636"/>
    <x v="16"/>
    <s v="Card"/>
  </r>
  <r>
    <s v="Walmart"/>
    <x v="0"/>
    <n v="107.04"/>
    <x v="635"/>
    <x v="0"/>
    <s v="Card"/>
  </r>
  <r>
    <s v="Walmart"/>
    <x v="508"/>
    <n v="37"/>
    <x v="635"/>
    <x v="16"/>
    <s v="Card"/>
  </r>
  <r>
    <s v="ZX Gas Station"/>
    <x v="0"/>
    <n v="19.899999999999999"/>
    <x v="635"/>
    <x v="7"/>
    <s v="Card"/>
  </r>
  <r>
    <s v="Stephanie"/>
    <x v="0"/>
    <n v="-50"/>
    <x v="636"/>
    <x v="16"/>
    <s v="Cash"/>
  </r>
  <r>
    <s v="Anna Tire and Auto"/>
    <x v="569"/>
    <n v="148.34"/>
    <x v="637"/>
    <x v="10"/>
    <s v="Card"/>
  </r>
  <r>
    <s v="Georgia Tech"/>
    <x v="115"/>
    <n v="1381"/>
    <x v="638"/>
    <x v="10"/>
    <s v="Card"/>
  </r>
  <r>
    <s v="Walmart"/>
    <x v="570"/>
    <n v="-10"/>
    <x v="638"/>
    <x v="0"/>
    <s v="Card"/>
  </r>
  <r>
    <s v="Walmart"/>
    <x v="508"/>
    <n v="30"/>
    <x v="638"/>
    <x v="16"/>
    <s v="Cash"/>
  </r>
  <r>
    <s v="Walmart"/>
    <x v="0"/>
    <n v="17.21"/>
    <x v="639"/>
    <x v="0"/>
    <s v="Cash"/>
  </r>
  <r>
    <s v="Walmart"/>
    <x v="571"/>
    <n v="18.97"/>
    <x v="639"/>
    <x v="1"/>
    <s v="Cash"/>
  </r>
  <r>
    <s v="AWS"/>
    <x v="572"/>
    <n v="3.5"/>
    <x v="639"/>
    <x v="1"/>
    <s v="Card"/>
  </r>
  <r>
    <s v="AWS"/>
    <x v="572"/>
    <n v="0.89"/>
    <x v="639"/>
    <x v="1"/>
    <s v="Card"/>
  </r>
  <r>
    <s v="AWS"/>
    <x v="572"/>
    <n v="1"/>
    <x v="639"/>
    <x v="1"/>
    <s v="Card"/>
  </r>
  <r>
    <s v="City of Anna"/>
    <x v="0"/>
    <n v="194.88"/>
    <x v="639"/>
    <x v="11"/>
    <s v="Check"/>
  </r>
  <r>
    <s v="SwagBucks"/>
    <x v="0"/>
    <n v="-3.25"/>
    <x v="640"/>
    <x v="0"/>
    <s v="Cash"/>
  </r>
  <r>
    <s v="A&amp;W/Long John Silvers"/>
    <x v="0"/>
    <n v="23.98"/>
    <x v="641"/>
    <x v="3"/>
    <s v="Card"/>
  </r>
  <r>
    <s v="Cornerstone"/>
    <x v="0"/>
    <n v="3"/>
    <x v="641"/>
    <x v="6"/>
    <s v="Cash"/>
  </r>
  <r>
    <s v="Carparts"/>
    <x v="573"/>
    <n v="125.91"/>
    <x v="641"/>
    <x v="10"/>
    <s v="Card"/>
  </r>
  <r>
    <s v="Kroger"/>
    <x v="508"/>
    <n v="38"/>
    <x v="641"/>
    <x v="16"/>
    <s v="Cash"/>
  </r>
  <r>
    <s v="Kroger"/>
    <x v="0"/>
    <n v="33.17"/>
    <x v="641"/>
    <x v="0"/>
    <s v="Cash"/>
  </r>
  <r>
    <s v="Kroger"/>
    <x v="574"/>
    <n v="16"/>
    <x v="641"/>
    <x v="1"/>
    <s v="Cash"/>
  </r>
  <r>
    <s v="Kohls"/>
    <x v="405"/>
    <n v="14.26"/>
    <x v="640"/>
    <x v="16"/>
    <s v="Cash"/>
  </r>
  <r>
    <s v="Hobby Lobby"/>
    <x v="525"/>
    <n v="-3.94"/>
    <x v="640"/>
    <x v="10"/>
    <s v="Card"/>
  </r>
  <r>
    <s v="Kroger"/>
    <x v="575"/>
    <n v="37"/>
    <x v="642"/>
    <x v="16"/>
    <s v="Card"/>
  </r>
  <r>
    <s v="Kroger"/>
    <x v="0"/>
    <n v="22.78"/>
    <x v="642"/>
    <x v="0"/>
    <s v="Card"/>
  </r>
  <r>
    <s v="HSA"/>
    <x v="0"/>
    <n v="-151.47"/>
    <x v="643"/>
    <x v="10"/>
    <s v="Card"/>
  </r>
  <r>
    <s v="Pediatric Group"/>
    <x v="0"/>
    <n v="151.47"/>
    <x v="643"/>
    <x v="10"/>
    <s v="Card"/>
  </r>
  <r>
    <s v="HSA"/>
    <x v="0"/>
    <n v="-337.5"/>
    <x v="643"/>
    <x v="10"/>
    <s v="Card"/>
  </r>
  <r>
    <s v="SIH Medical"/>
    <x v="0"/>
    <n v="337.5"/>
    <x v="643"/>
    <x v="10"/>
    <s v="Card"/>
  </r>
  <r>
    <s v="Two Bugs and a Bean"/>
    <x v="576"/>
    <n v="26.31"/>
    <x v="644"/>
    <x v="16"/>
    <s v="Card"/>
  </r>
  <r>
    <s v="Walmart"/>
    <x v="577"/>
    <n v="21"/>
    <x v="645"/>
    <x v="17"/>
    <s v="Card"/>
  </r>
  <r>
    <s v="Walmart"/>
    <x v="0"/>
    <n v="10.039999999999999"/>
    <x v="645"/>
    <x v="0"/>
    <s v="Card"/>
  </r>
  <r>
    <s v="Walmart"/>
    <x v="318"/>
    <n v="14"/>
    <x v="645"/>
    <x v="1"/>
    <s v="Card"/>
  </r>
  <r>
    <s v="Kroger"/>
    <x v="49"/>
    <n v="8.67"/>
    <x v="643"/>
    <x v="10"/>
    <s v="Card"/>
  </r>
  <r>
    <s v="Rhodes"/>
    <x v="0"/>
    <n v="38.450000000000003"/>
    <x v="646"/>
    <x v="7"/>
    <s v="Card"/>
  </r>
  <r>
    <s v="Kroger"/>
    <x v="49"/>
    <n v="2.34"/>
    <x v="647"/>
    <x v="10"/>
    <s v="Card"/>
  </r>
  <r>
    <s v="Kroger"/>
    <x v="0"/>
    <n v="109.19"/>
    <x v="648"/>
    <x v="0"/>
    <s v="Card"/>
  </r>
  <r>
    <s v="Walmart"/>
    <x v="578"/>
    <n v="65"/>
    <x v="648"/>
    <x v="1"/>
    <s v="Card"/>
  </r>
  <r>
    <s v="Walmart"/>
    <x v="0"/>
    <n v="64.64"/>
    <x v="648"/>
    <x v="0"/>
    <s v="Card"/>
  </r>
  <r>
    <s v="Walmart"/>
    <x v="579"/>
    <n v="74.58"/>
    <x v="648"/>
    <x v="0"/>
    <s v="Card"/>
  </r>
  <r>
    <s v="Sweat Shop"/>
    <x v="537"/>
    <n v="25"/>
    <x v="648"/>
    <x v="1"/>
    <s v="Card"/>
  </r>
  <r>
    <s v="Walmart"/>
    <x v="0"/>
    <n v="11.92"/>
    <x v="646"/>
    <x v="3"/>
    <s v="Card"/>
  </r>
  <r>
    <s v="Amazon"/>
    <x v="580"/>
    <n v="5.41"/>
    <x v="648"/>
    <x v="16"/>
    <s v="Card"/>
  </r>
  <r>
    <s v="Ameren"/>
    <x v="0"/>
    <n v="63.5"/>
    <x v="648"/>
    <x v="4"/>
    <s v="Card"/>
  </r>
  <r>
    <s v="Newwave"/>
    <x v="0"/>
    <n v="140.86000000000001"/>
    <x v="649"/>
    <x v="13"/>
    <s v="Card"/>
  </r>
  <r>
    <s v="Straight Talk"/>
    <x v="0"/>
    <n v="50.04"/>
    <x v="649"/>
    <x v="8"/>
    <s v="Card"/>
  </r>
  <r>
    <s v="AWS"/>
    <x v="581"/>
    <n v="2.36"/>
    <x v="649"/>
    <x v="1"/>
    <s v="Card"/>
  </r>
  <r>
    <s v="Sweat Shop"/>
    <x v="554"/>
    <n v="35"/>
    <x v="650"/>
    <x v="1"/>
    <s v="Card"/>
  </r>
  <r>
    <s v="Cornerstone"/>
    <x v="0"/>
    <n v="251"/>
    <x v="648"/>
    <x v="6"/>
    <s v="Check"/>
  </r>
  <r>
    <s v="UC Bank"/>
    <x v="0"/>
    <n v="550.91"/>
    <x v="648"/>
    <x v="15"/>
    <s v="Card"/>
  </r>
  <r>
    <s v="Rhodes"/>
    <x v="0"/>
    <n v="22.81"/>
    <x v="651"/>
    <x v="7"/>
    <s v="Card"/>
  </r>
  <r>
    <s v="Walmart"/>
    <x v="0"/>
    <n v="74.03"/>
    <x v="652"/>
    <x v="0"/>
    <s v="Card"/>
  </r>
  <r>
    <s v="Hobby Lobby"/>
    <x v="582"/>
    <n v="18.84"/>
    <x v="653"/>
    <x v="1"/>
    <s v="Card"/>
  </r>
  <r>
    <s v="Burger King"/>
    <x v="0"/>
    <n v="3.23"/>
    <x v="649"/>
    <x v="3"/>
    <s v="Card"/>
  </r>
  <r>
    <s v="McDonalds"/>
    <x v="0"/>
    <n v="7.58"/>
    <x v="649"/>
    <x v="3"/>
    <s v="Card"/>
  </r>
  <r>
    <s v="McDonalds"/>
    <x v="0"/>
    <n v="8.5500000000000007"/>
    <x v="649"/>
    <x v="3"/>
    <s v="Card"/>
  </r>
  <r>
    <s v="McDonalds"/>
    <x v="0"/>
    <n v="-6.39"/>
    <x v="649"/>
    <x v="3"/>
    <s v="Card"/>
  </r>
  <r>
    <s v="Carparts"/>
    <x v="583"/>
    <n v="18.89"/>
    <x v="653"/>
    <x v="1"/>
    <s v="Card"/>
  </r>
  <r>
    <s v="City of Anna"/>
    <x v="0"/>
    <n v="165.54"/>
    <x v="654"/>
    <x v="11"/>
    <s v="Check"/>
  </r>
  <r>
    <s v="End Abortion Now"/>
    <x v="65"/>
    <n v="10"/>
    <x v="655"/>
    <x v="1"/>
    <s v="Card"/>
  </r>
  <r>
    <s v="Domain"/>
    <x v="584"/>
    <n v="2.99"/>
    <x v="656"/>
    <x v="1"/>
    <s v="Card"/>
  </r>
  <r>
    <s v="Spotify/Hulu"/>
    <x v="52"/>
    <n v="9.99"/>
    <x v="656"/>
    <x v="1"/>
    <s v="Card"/>
  </r>
  <r>
    <s v="Codementor"/>
    <x v="585"/>
    <n v="20.57"/>
    <x v="651"/>
    <x v="1"/>
    <s v="Card"/>
  </r>
  <r>
    <s v="Codementor"/>
    <x v="585"/>
    <n v="20.57"/>
    <x v="651"/>
    <x v="1"/>
    <s v="Card"/>
  </r>
  <r>
    <s v="Noom"/>
    <x v="586"/>
    <n v="0.5"/>
    <x v="652"/>
    <x v="1"/>
    <s v="Card"/>
  </r>
  <r>
    <s v="Walmart"/>
    <x v="587"/>
    <n v="36.67"/>
    <x v="657"/>
    <x v="17"/>
    <s v="Card"/>
  </r>
  <r>
    <s v="Kroger"/>
    <x v="0"/>
    <n v="26.3"/>
    <x v="657"/>
    <x v="7"/>
    <s v="Card"/>
  </r>
  <r>
    <s v="Kroger"/>
    <x v="0"/>
    <n v="74.13"/>
    <x v="658"/>
    <x v="0"/>
    <s v="Card"/>
  </r>
  <r>
    <s v="RockAuto"/>
    <x v="588"/>
    <n v="15.13"/>
    <x v="658"/>
    <x v="1"/>
    <s v="Card"/>
  </r>
  <r>
    <s v="Liz Bold"/>
    <x v="589"/>
    <n v="-4"/>
    <x v="659"/>
    <x v="1"/>
    <s v="Card"/>
  </r>
  <r>
    <s v="Walmart"/>
    <x v="590"/>
    <n v="20.95"/>
    <x v="660"/>
    <x v="16"/>
    <s v="Card"/>
  </r>
  <r>
    <s v="Walmart"/>
    <x v="591"/>
    <n v="8.48"/>
    <x v="660"/>
    <x v="17"/>
    <s v="Card"/>
  </r>
  <r>
    <s v="Walmart"/>
    <x v="592"/>
    <n v="32.880000000000003"/>
    <x v="660"/>
    <x v="1"/>
    <s v="Card"/>
  </r>
  <r>
    <s v="Walmart"/>
    <x v="0"/>
    <n v="125.51"/>
    <x v="660"/>
    <x v="0"/>
    <s v="Card"/>
  </r>
  <r>
    <s v="Walmart"/>
    <x v="0"/>
    <n v="6.75"/>
    <x v="661"/>
    <x v="0"/>
    <s v="Card"/>
  </r>
  <r>
    <s v="Walmart"/>
    <x v="593"/>
    <n v="34"/>
    <x v="661"/>
    <x v="1"/>
    <s v="Card"/>
  </r>
  <r>
    <s v="Cornerstone"/>
    <x v="0"/>
    <n v="144"/>
    <x v="658"/>
    <x v="6"/>
    <s v="Check"/>
  </r>
  <r>
    <s v="H&amp;R Block"/>
    <x v="19"/>
    <n v="317"/>
    <x v="660"/>
    <x v="10"/>
    <s v="Card"/>
  </r>
  <r>
    <s v="El Jalepeno"/>
    <x v="0"/>
    <n v="13.84"/>
    <x v="662"/>
    <x v="3"/>
    <s v="Card"/>
  </r>
  <r>
    <s v="Walmart"/>
    <x v="0"/>
    <n v="11.42"/>
    <x v="662"/>
    <x v="0"/>
    <s v="Card"/>
  </r>
  <r>
    <s v="Walmart"/>
    <x v="594"/>
    <n v="13"/>
    <x v="662"/>
    <x v="16"/>
    <s v="Card"/>
  </r>
  <r>
    <s v="Walmart"/>
    <x v="290"/>
    <n v="10"/>
    <x v="662"/>
    <x v="1"/>
    <s v="Card"/>
  </r>
  <r>
    <s v="Walmart"/>
    <x v="594"/>
    <n v="38.71"/>
    <x v="663"/>
    <x v="16"/>
    <s v="Card"/>
  </r>
  <r>
    <s v="Walmart"/>
    <x v="0"/>
    <n v="4.1500000000000004"/>
    <x v="663"/>
    <x v="0"/>
    <s v="Card"/>
  </r>
  <r>
    <s v="Sleeping Baby"/>
    <x v="595"/>
    <n v="71.5"/>
    <x v="663"/>
    <x v="16"/>
    <s v="Card"/>
  </r>
  <r>
    <s v="Amazon"/>
    <x v="596"/>
    <n v="43.39"/>
    <x v="664"/>
    <x v="16"/>
    <s v="Card"/>
  </r>
  <r>
    <s v="Joyce's Bridal"/>
    <x v="597"/>
    <n v="175"/>
    <x v="665"/>
    <x v="10"/>
    <s v="Card"/>
  </r>
  <r>
    <s v="Violet's Savings"/>
    <x v="598"/>
    <n v="1000"/>
    <x v="665"/>
    <x v="16"/>
    <s v="Card"/>
  </r>
  <r>
    <s v="Kroger"/>
    <x v="0"/>
    <n v="21.78"/>
    <x v="665"/>
    <x v="7"/>
    <s v="Card"/>
  </r>
  <r>
    <s v="Kroger"/>
    <x v="0"/>
    <n v="60.7"/>
    <x v="666"/>
    <x v="0"/>
    <s v="Card"/>
  </r>
  <r>
    <s v="Illinois"/>
    <x v="599"/>
    <n v="1187"/>
    <x v="665"/>
    <x v="10"/>
    <s v="Card"/>
  </r>
  <r>
    <s v="Walmart"/>
    <x v="508"/>
    <n v="51"/>
    <x v="667"/>
    <x v="16"/>
    <s v="Card"/>
  </r>
  <r>
    <s v="Walmart"/>
    <x v="287"/>
    <n v="11.26"/>
    <x v="667"/>
    <x v="1"/>
    <s v="Card"/>
  </r>
  <r>
    <s v="Weight Watchers"/>
    <x v="97"/>
    <n v="18.87"/>
    <x v="668"/>
    <x v="1"/>
    <s v="Card"/>
  </r>
  <r>
    <s v="Wendy's"/>
    <x v="0"/>
    <n v="18.190000000000001"/>
    <x v="668"/>
    <x v="3"/>
    <s v="Card"/>
  </r>
  <r>
    <s v="Walmart"/>
    <x v="0"/>
    <n v="142.02000000000001"/>
    <x v="668"/>
    <x v="0"/>
    <s v="Card"/>
  </r>
  <r>
    <s v="Ubam Books"/>
    <x v="600"/>
    <n v="34.64"/>
    <x v="668"/>
    <x v="1"/>
    <s v="Card"/>
  </r>
  <r>
    <s v="Ameren"/>
    <x v="0"/>
    <n v="61.37"/>
    <x v="669"/>
    <x v="4"/>
    <s v="Card"/>
  </r>
  <r>
    <s v="Newwave"/>
    <x v="0"/>
    <n v="65"/>
    <x v="670"/>
    <x v="13"/>
    <s v="Card"/>
  </r>
  <r>
    <s v="Walmart"/>
    <x v="508"/>
    <n v="46.54"/>
    <x v="670"/>
    <x v="16"/>
    <s v="Card"/>
  </r>
  <r>
    <s v="Walmart"/>
    <x v="508"/>
    <n v="45.48"/>
    <x v="670"/>
    <x v="16"/>
    <s v="Card"/>
  </r>
  <r>
    <s v="Subway"/>
    <x v="0"/>
    <n v="17.14"/>
    <x v="670"/>
    <x v="3"/>
    <s v="Card"/>
  </r>
  <r>
    <s v="Amazon"/>
    <x v="601"/>
    <n v="5.41"/>
    <x v="671"/>
    <x v="16"/>
    <s v="Card"/>
  </r>
  <r>
    <s v="Allison Hammer"/>
    <x v="602"/>
    <n v="35"/>
    <x v="669"/>
    <x v="17"/>
    <s v="Card"/>
  </r>
  <r>
    <s v="Sweat Shop"/>
    <x v="554"/>
    <n v="35"/>
    <x v="669"/>
    <x v="1"/>
    <s v="Card"/>
  </r>
  <r>
    <s v="Amazon"/>
    <x v="456"/>
    <n v="25.97"/>
    <x v="669"/>
    <x v="16"/>
    <s v="Card"/>
  </r>
  <r>
    <s v="Cornerstone"/>
    <x v="0"/>
    <n v="297"/>
    <x v="668"/>
    <x v="6"/>
    <s v="Check"/>
  </r>
  <r>
    <s v="UC Bank"/>
    <x v="603"/>
    <n v="550.91"/>
    <x v="668"/>
    <x v="15"/>
    <s v="Card"/>
  </r>
  <r>
    <s v="Walmart"/>
    <x v="488"/>
    <n v="18"/>
    <x v="672"/>
    <x v="16"/>
    <s v="Card"/>
  </r>
  <r>
    <s v="Walmart"/>
    <x v="604"/>
    <n v="13.54"/>
    <x v="672"/>
    <x v="1"/>
    <s v="Card"/>
  </r>
  <r>
    <s v="Amazon"/>
    <x v="605"/>
    <n v="16.14"/>
    <x v="673"/>
    <x v="16"/>
    <s v="Card"/>
  </r>
  <r>
    <s v="Walmart"/>
    <x v="0"/>
    <n v="35.75"/>
    <x v="671"/>
    <x v="0"/>
    <s v="Card"/>
  </r>
  <r>
    <s v="Walmart"/>
    <x v="606"/>
    <n v="16"/>
    <x v="673"/>
    <x v="16"/>
    <s v="Card"/>
  </r>
  <r>
    <s v="Walmart"/>
    <x v="607"/>
    <n v="4.6500000000000004"/>
    <x v="673"/>
    <x v="1"/>
    <s v="Card"/>
  </r>
  <r>
    <s v="Walmart"/>
    <x v="0"/>
    <n v="63.45"/>
    <x v="673"/>
    <x v="0"/>
    <s v="Card"/>
  </r>
  <r>
    <s v="Walmart"/>
    <x v="0"/>
    <n v="21.73"/>
    <x v="672"/>
    <x v="0"/>
    <s v="Card"/>
  </r>
  <r>
    <s v="Walmart"/>
    <x v="604"/>
    <n v="5.5"/>
    <x v="672"/>
    <x v="1"/>
    <s v="Card"/>
  </r>
  <r>
    <s v="Martel's Pizza"/>
    <x v="0"/>
    <n v="11"/>
    <x v="674"/>
    <x v="3"/>
    <s v="Card"/>
  </r>
  <r>
    <s v="Martel's Pizza"/>
    <x v="608"/>
    <n v="11.48"/>
    <x v="674"/>
    <x v="1"/>
    <s v="Card"/>
  </r>
  <r>
    <s v="Straight Talk"/>
    <x v="0"/>
    <n v="46.03"/>
    <x v="674"/>
    <x v="8"/>
    <s v="Card"/>
  </r>
  <r>
    <s v="Amazon"/>
    <x v="609"/>
    <n v="43.39"/>
    <x v="674"/>
    <x v="1"/>
    <s v="Card"/>
  </r>
  <r>
    <s v="Walmart"/>
    <x v="610"/>
    <n v="29.5"/>
    <x v="674"/>
    <x v="17"/>
    <s v="Card"/>
  </r>
  <r>
    <s v="Walmart"/>
    <x v="0"/>
    <n v="7.5"/>
    <x v="674"/>
    <x v="0"/>
    <s v="Card"/>
  </r>
  <r>
    <s v="Walmart"/>
    <x v="600"/>
    <n v="12.5"/>
    <x v="674"/>
    <x v="16"/>
    <s v="Card"/>
  </r>
  <r>
    <s v="Hobby Lobby"/>
    <x v="611"/>
    <n v="51.53"/>
    <x v="675"/>
    <x v="16"/>
    <s v="Card"/>
  </r>
  <r>
    <s v="Amazon"/>
    <x v="612"/>
    <n v="24.89"/>
    <x v="674"/>
    <x v="1"/>
    <s v="Card"/>
  </r>
  <r>
    <s v="Healthlink"/>
    <x v="613"/>
    <n v="33.83"/>
    <x v="676"/>
    <x v="10"/>
    <s v="Card"/>
  </r>
  <r>
    <s v="Rhodes"/>
    <x v="0"/>
    <n v="33.049999999999997"/>
    <x v="677"/>
    <x v="7"/>
    <s v="Card"/>
  </r>
  <r>
    <s v="Walmart"/>
    <x v="614"/>
    <n v="57.47"/>
    <x v="677"/>
    <x v="1"/>
    <s v="Card"/>
  </r>
  <r>
    <s v="Moes"/>
    <x v="0"/>
    <n v="22.76"/>
    <x v="677"/>
    <x v="3"/>
    <s v="Card"/>
  </r>
  <r>
    <s v="City of Anna"/>
    <x v="0"/>
    <n v="211.8"/>
    <x v="678"/>
    <x v="11"/>
    <s v="Card"/>
  </r>
  <r>
    <s v="Spotify/Hulu"/>
    <x v="52"/>
    <n v="9.99"/>
    <x v="678"/>
    <x v="1"/>
    <s v="Card"/>
  </r>
  <r>
    <s v="Walmart"/>
    <x v="508"/>
    <n v="46.54"/>
    <x v="679"/>
    <x v="16"/>
    <s v="Card"/>
  </r>
  <r>
    <s v="Cornerstone"/>
    <x v="0"/>
    <n v="191"/>
    <x v="680"/>
    <x v="6"/>
    <s v="Check"/>
  </r>
  <r>
    <s v="End Abortion Now"/>
    <x v="65"/>
    <n v="10"/>
    <x v="679"/>
    <x v="1"/>
    <s v="Card"/>
  </r>
  <r>
    <s v="Amazon"/>
    <x v="615"/>
    <n v="82.87"/>
    <x v="679"/>
    <x v="16"/>
    <s v="Card"/>
  </r>
  <r>
    <s v="New Horizons"/>
    <x v="616"/>
    <n v="5"/>
    <x v="681"/>
    <x v="16"/>
    <s v="Card"/>
  </r>
  <r>
    <s v="Rhodes"/>
    <x v="0"/>
    <n v="27.78"/>
    <x v="681"/>
    <x v="7"/>
    <s v="Card"/>
  </r>
  <r>
    <s v="Kroger"/>
    <x v="0"/>
    <n v="56.99"/>
    <x v="680"/>
    <x v="0"/>
    <s v="Card"/>
  </r>
  <r>
    <s v="Walmart"/>
    <x v="0"/>
    <n v="86.38"/>
    <x v="680"/>
    <x v="0"/>
    <s v="Card"/>
  </r>
  <r>
    <s v="Walmart"/>
    <x v="0"/>
    <n v="2"/>
    <x v="682"/>
    <x v="0"/>
    <s v="Card"/>
  </r>
  <r>
    <s v="Walmart"/>
    <x v="617"/>
    <n v="31.15"/>
    <x v="682"/>
    <x v="1"/>
    <s v="Card"/>
  </r>
  <r>
    <s v="Cornerstone"/>
    <x v="618"/>
    <n v="420"/>
    <x v="683"/>
    <x v="6"/>
    <s v="Check"/>
  </r>
  <r>
    <s v="CW&amp;WI"/>
    <x v="619"/>
    <n v="1000"/>
    <x v="683"/>
    <x v="1"/>
    <s v="Check"/>
  </r>
  <r>
    <s v="Target"/>
    <x v="0"/>
    <n v="0.66"/>
    <x v="683"/>
    <x v="16"/>
    <s v="Card"/>
  </r>
  <r>
    <s v="Target"/>
    <x v="620"/>
    <n v="62.55"/>
    <x v="683"/>
    <x v="16"/>
    <s v="Card"/>
  </r>
  <r>
    <s v="Amazon"/>
    <x v="22"/>
    <n v="3.99"/>
    <x v="683"/>
    <x v="1"/>
    <s v="Card"/>
  </r>
  <r>
    <s v="Walmart"/>
    <x v="621"/>
    <n v="33.32"/>
    <x v="683"/>
    <x v="1"/>
    <s v="Card"/>
  </r>
  <r>
    <s v="Harbaughs"/>
    <x v="0"/>
    <n v="9.2200000000000006"/>
    <x v="682"/>
    <x v="3"/>
    <s v="Card"/>
  </r>
  <r>
    <s v="Amazon"/>
    <x v="620"/>
    <n v="10.84"/>
    <x v="684"/>
    <x v="16"/>
    <s v="Card"/>
  </r>
  <r>
    <s v="Walmart"/>
    <x v="0"/>
    <n v="84.01"/>
    <x v="684"/>
    <x v="0"/>
    <s v="Card"/>
  </r>
  <r>
    <s v="Walmart"/>
    <x v="622"/>
    <n v="27"/>
    <x v="684"/>
    <x v="16"/>
    <s v="Card"/>
  </r>
  <r>
    <s v="Amazon"/>
    <x v="560"/>
    <n v="37.869999999999997"/>
    <x v="685"/>
    <x v="16"/>
    <s v="Card"/>
  </r>
  <r>
    <s v="Amazon"/>
    <x v="609"/>
    <n v="109.66"/>
    <x v="685"/>
    <x v="1"/>
    <s v="Card"/>
  </r>
  <r>
    <s v="Enfamil"/>
    <x v="508"/>
    <n v="146.27000000000001"/>
    <x v="681"/>
    <x v="16"/>
    <s v="Card"/>
  </r>
  <r>
    <s v="Amazon"/>
    <x v="623"/>
    <n v="14.09"/>
    <x v="679"/>
    <x v="16"/>
    <s v="Card"/>
  </r>
  <r>
    <s v="Kroger"/>
    <x v="49"/>
    <n v="218.33"/>
    <x v="679"/>
    <x v="16"/>
    <s v="Card"/>
  </r>
  <r>
    <s v="Sonic"/>
    <x v="0"/>
    <n v="17.18"/>
    <x v="686"/>
    <x v="3"/>
    <s v="Card"/>
  </r>
  <r>
    <s v="Old Navy"/>
    <x v="318"/>
    <n v="21.38"/>
    <x v="687"/>
    <x v="1"/>
    <s v="Card"/>
  </r>
  <r>
    <s v="Homegoods"/>
    <x v="624"/>
    <n v="65.84"/>
    <x v="687"/>
    <x v="1"/>
    <s v="Card"/>
  </r>
  <r>
    <s v="Torrid"/>
    <x v="318"/>
    <n v="27.4"/>
    <x v="687"/>
    <x v="1"/>
    <s v="Card"/>
  </r>
  <r>
    <s v="Walmart"/>
    <x v="625"/>
    <n v="28.65"/>
    <x v="687"/>
    <x v="16"/>
    <s v="Card"/>
  </r>
  <r>
    <s v="Kroger"/>
    <x v="0"/>
    <n v="31.58"/>
    <x v="686"/>
    <x v="7"/>
    <s v="Card"/>
  </r>
  <r>
    <s v="Kroger"/>
    <x v="0"/>
    <n v="34.22"/>
    <x v="686"/>
    <x v="0"/>
    <s v="Card"/>
  </r>
  <r>
    <s v="Walmart"/>
    <x v="49"/>
    <n v="15.5"/>
    <x v="688"/>
    <x v="10"/>
    <s v="Card"/>
  </r>
  <r>
    <s v="Walmart"/>
    <x v="626"/>
    <n v="37.36"/>
    <x v="688"/>
    <x v="16"/>
    <s v="Card"/>
  </r>
  <r>
    <s v="Walmart"/>
    <x v="0"/>
    <n v="42.29"/>
    <x v="688"/>
    <x v="0"/>
    <s v="Card"/>
  </r>
  <r>
    <s v="Walmart"/>
    <x v="0"/>
    <n v="7.02"/>
    <x v="689"/>
    <x v="0"/>
    <s v="Car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55DE0-691F-DE48-907F-8EB3DF317ED0}" name="PivotTable2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>
  <location ref="A18:B22" firstHeaderRow="1" firstDataRow="1" firstDataCol="1"/>
  <pivotFields count="6">
    <pivotField axis="axisRow" showAll="0">
      <items count="42">
        <item x="21"/>
        <item x="10"/>
        <item x="3"/>
        <item x="9"/>
        <item x="13"/>
        <item x="1"/>
        <item x="19"/>
        <item x="2"/>
        <item x="16"/>
        <item x="20"/>
        <item x="7"/>
        <item x="18"/>
        <item x="25"/>
        <item x="4"/>
        <item x="8"/>
        <item x="11"/>
        <item x="14"/>
        <item x="6"/>
        <item x="0"/>
        <item x="24"/>
        <item x="5"/>
        <item x="17"/>
        <item x="12"/>
        <item x="15"/>
        <item x="22"/>
        <item x="23"/>
        <item m="1" x="40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dataField="1" numFmtId="164" showAll="0"/>
    <pivotField numFmtId="14" showAll="0">
      <items count="161">
        <item x="0"/>
        <item x="1"/>
        <item x="2"/>
        <item x="4"/>
        <item x="3"/>
        <item x="5"/>
        <item x="6"/>
        <item x="7"/>
        <item x="8"/>
        <item x="9"/>
        <item x="10"/>
        <item x="11"/>
        <item x="13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2"/>
        <item x="5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7"/>
        <item x="66"/>
        <item x="65"/>
        <item x="68"/>
        <item x="69"/>
        <item x="70"/>
        <item x="71"/>
        <item x="72"/>
        <item x="73"/>
        <item x="74"/>
        <item x="75"/>
        <item x="76"/>
        <item x="78"/>
        <item x="79"/>
        <item x="77"/>
        <item x="81"/>
        <item x="80"/>
        <item x="82"/>
        <item x="83"/>
        <item x="84"/>
        <item x="85"/>
        <item x="86"/>
        <item x="87"/>
        <item x="88"/>
        <item x="90"/>
        <item x="89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23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4"/>
        <item x="125"/>
        <item x="126"/>
        <item x="127"/>
        <item x="129"/>
        <item x="128"/>
        <item x="130"/>
        <item x="134"/>
        <item x="131"/>
        <item x="132"/>
        <item x="133"/>
        <item x="135"/>
        <item x="136"/>
        <item x="137"/>
        <item x="139"/>
        <item x="138"/>
        <item x="140"/>
        <item x="141"/>
        <item x="142"/>
        <item x="144"/>
        <item x="143"/>
        <item x="146"/>
        <item x="147"/>
        <item x="145"/>
        <item x="148"/>
        <item x="150"/>
        <item x="151"/>
        <item x="152"/>
        <item x="153"/>
        <item x="154"/>
        <item x="155"/>
        <item x="156"/>
        <item x="157"/>
        <item x="158"/>
        <item x="159"/>
        <item x="149"/>
        <item t="default"/>
      </items>
    </pivotField>
    <pivotField showAll="0"/>
    <pivotField showAll="0"/>
  </pivotFields>
  <rowFields count="1">
    <field x="0"/>
  </rowFields>
  <rowItems count="4">
    <i>
      <x v="14"/>
    </i>
    <i>
      <x v="25"/>
    </i>
    <i>
      <x v="40"/>
    </i>
    <i t="grand">
      <x/>
    </i>
  </rowItems>
  <colItems count="1">
    <i/>
  </colItems>
  <dataFields count="1">
    <dataField name="Sum of Amount" fld="2" baseField="0" baseItem="0" numFmtId="164"/>
  </dataFields>
  <pivotTableStyleInfo name="PivotStyleMedium7" showRowHeaders="1" showColHeaders="1" showRowStripes="0" showColStripes="0" showLastColumn="1"/>
  <filters count="1">
    <filter fld="3" type="dateBetween" evalOrder="-1" id="334" name="Date">
      <autoFilter ref="A1">
        <filterColumn colId="0">
          <customFilters and="1">
            <customFilter operator="greaterThanOrEqual" val="44256"/>
            <customFilter operator="lessThanOrEqual" val="4428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B987D-0A45-114E-9CBB-320690968503}" name="PivotTable3" cacheId="1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>
  <location ref="A1:B15" firstHeaderRow="1" firstDataRow="1" firstDataCol="1"/>
  <pivotFields count="6">
    <pivotField showAll="0"/>
    <pivotField showAll="0"/>
    <pivotField dataField="1" showAll="0"/>
    <pivotField numFmtId="14" showAll="0">
      <items count="6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31"/>
        <item x="629"/>
        <item x="630"/>
        <item x="632"/>
        <item x="633"/>
        <item x="634"/>
        <item x="635"/>
        <item x="636"/>
        <item x="637"/>
        <item x="638"/>
        <item x="639"/>
        <item x="640"/>
        <item x="641"/>
        <item x="643"/>
        <item x="645"/>
        <item x="642"/>
        <item x="644"/>
        <item x="646"/>
        <item x="647"/>
        <item x="648"/>
        <item x="650"/>
        <item x="649"/>
        <item x="653"/>
        <item x="652"/>
        <item x="651"/>
        <item x="654"/>
        <item x="655"/>
        <item x="656"/>
        <item x="658"/>
        <item x="657"/>
        <item x="659"/>
        <item x="661"/>
        <item x="660"/>
        <item x="662"/>
        <item x="663"/>
        <item x="666"/>
        <item x="664"/>
        <item x="665"/>
        <item x="667"/>
        <item x="668"/>
        <item x="669"/>
        <item x="671"/>
        <item x="670"/>
        <item x="675"/>
        <item x="674"/>
        <item x="672"/>
        <item x="673"/>
        <item x="676"/>
        <item x="677"/>
        <item x="678"/>
        <item x="680"/>
        <item x="679"/>
        <item x="681"/>
        <item x="685"/>
        <item x="684"/>
        <item x="682"/>
        <item x="683"/>
        <item x="689"/>
        <item x="688"/>
        <item x="686"/>
        <item x="687"/>
        <item t="default"/>
      </items>
    </pivotField>
    <pivotField axis="axisRow" showAll="0">
      <items count="21">
        <item x="2"/>
        <item x="4"/>
        <item x="7"/>
        <item x="17"/>
        <item x="0"/>
        <item x="5"/>
        <item x="16"/>
        <item x="1"/>
        <item x="15"/>
        <item m="1" x="19"/>
        <item x="10"/>
        <item x="8"/>
        <item x="14"/>
        <item x="3"/>
        <item x="9"/>
        <item x="6"/>
        <item x="12"/>
        <item x="11"/>
        <item x="13"/>
        <item m="1" x="18"/>
        <item t="default"/>
      </items>
    </pivotField>
    <pivotField showAll="0"/>
  </pivotFields>
  <rowFields count="1">
    <field x="4"/>
  </rowFields>
  <rowItems count="14">
    <i>
      <x v="1"/>
    </i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3"/>
    </i>
    <i>
      <x v="15"/>
    </i>
    <i>
      <x v="17"/>
    </i>
    <i>
      <x v="18"/>
    </i>
    <i t="grand">
      <x/>
    </i>
  </rowItems>
  <colItems count="1">
    <i/>
  </colItems>
  <dataFields count="1">
    <dataField name="Sum of Amount" fld="2" baseField="0" baseItem="0" numFmtId="164"/>
  </dataFields>
  <pivotTableStyleInfo name="PivotStyleMedium7" showRowHeaders="1" showColHeaders="1" showRowStripes="0" showColStripes="0" showLastColumn="1"/>
  <filters count="1">
    <filter fld="3" type="dateBetween" evalOrder="-1" id="24" name="Date">
      <autoFilter ref="A1">
        <filterColumn colId="0">
          <customFilters and="1">
            <customFilter operator="greaterThanOrEqual" val="44256"/>
            <customFilter operator="lessThanOrEqual" val="4428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0E9F1A-91BB-2545-B78C-5A6B15C5EA30}" name="PivotTable1" cacheId="1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>
  <location ref="A3:B22" firstHeaderRow="1" firstDataRow="1" firstDataCol="1" rowPageCount="1" colPageCount="1"/>
  <pivotFields count="6">
    <pivotField showAll="0"/>
    <pivotField axis="axisRow" showAll="0">
      <items count="628">
        <item x="224"/>
        <item x="47"/>
        <item x="354"/>
        <item x="400"/>
        <item x="91"/>
        <item x="29"/>
        <item x="167"/>
        <item x="166"/>
        <item x="308"/>
        <item x="392"/>
        <item x="305"/>
        <item x="43"/>
        <item x="276"/>
        <item x="408"/>
        <item x="100"/>
        <item x="286"/>
        <item x="39"/>
        <item x="4"/>
        <item x="2"/>
        <item x="329"/>
        <item x="373"/>
        <item x="405"/>
        <item x="138"/>
        <item x="352"/>
        <item x="61"/>
        <item x="21"/>
        <item x="148"/>
        <item x="89"/>
        <item x="378"/>
        <item x="377"/>
        <item x="422"/>
        <item x="177"/>
        <item x="210"/>
        <item x="294"/>
        <item x="313"/>
        <item x="311"/>
        <item x="194"/>
        <item x="339"/>
        <item x="414"/>
        <item x="191"/>
        <item x="333"/>
        <item x="274"/>
        <item x="254"/>
        <item x="257"/>
        <item x="227"/>
        <item x="116"/>
        <item x="101"/>
        <item x="250"/>
        <item x="247"/>
        <item x="16"/>
        <item x="272"/>
        <item x="307"/>
        <item x="382"/>
        <item x="341"/>
        <item x="364"/>
        <item x="334"/>
        <item x="130"/>
        <item x="109"/>
        <item x="90"/>
        <item x="284"/>
        <item x="96"/>
        <item x="325"/>
        <item x="323"/>
        <item x="348"/>
        <item x="196"/>
        <item x="218"/>
        <item x="407"/>
        <item x="228"/>
        <item x="199"/>
        <item x="347"/>
        <item x="367"/>
        <item x="186"/>
        <item x="239"/>
        <item x="371"/>
        <item x="256"/>
        <item x="290"/>
        <item x="318"/>
        <item x="402"/>
        <item x="200"/>
        <item x="396"/>
        <item x="362"/>
        <item x="425"/>
        <item x="163"/>
        <item x="42"/>
        <item x="287"/>
        <item x="343"/>
        <item x="158"/>
        <item x="370"/>
        <item x="342"/>
        <item x="141"/>
        <item x="180"/>
        <item x="324"/>
        <item x="289"/>
        <item x="235"/>
        <item x="118"/>
        <item x="31"/>
        <item x="50"/>
        <item x="412"/>
        <item x="188"/>
        <item x="136"/>
        <item x="156"/>
        <item x="315"/>
        <item x="401"/>
        <item x="369"/>
        <item x="260"/>
        <item x="146"/>
        <item x="363"/>
        <item x="215"/>
        <item x="106"/>
        <item x="208"/>
        <item x="268"/>
        <item x="105"/>
        <item x="170"/>
        <item x="98"/>
        <item x="147"/>
        <item x="381"/>
        <item x="36"/>
        <item x="65"/>
        <item x="23"/>
        <item x="316"/>
        <item x="406"/>
        <item x="1"/>
        <item x="242"/>
        <item x="190"/>
        <item x="114"/>
        <item x="85"/>
        <item x="86"/>
        <item x="368"/>
        <item x="178"/>
        <item x="291"/>
        <item x="265"/>
        <item x="340"/>
        <item x="409"/>
        <item x="426"/>
        <item x="205"/>
        <item x="112"/>
        <item x="415"/>
        <item x="15"/>
        <item x="220"/>
        <item x="55"/>
        <item x="262"/>
        <item x="207"/>
        <item x="365"/>
        <item x="150"/>
        <item x="300"/>
        <item x="351"/>
        <item x="56"/>
        <item x="111"/>
        <item x="244"/>
        <item x="53"/>
        <item x="322"/>
        <item x="32"/>
        <item x="214"/>
        <item x="302"/>
        <item x="63"/>
        <item x="306"/>
        <item x="183"/>
        <item x="134"/>
        <item x="283"/>
        <item x="356"/>
        <item x="187"/>
        <item x="68"/>
        <item x="275"/>
        <item x="213"/>
        <item x="204"/>
        <item x="216"/>
        <item x="60"/>
        <item x="189"/>
        <item x="212"/>
        <item x="223"/>
        <item x="331"/>
        <item x="153"/>
        <item x="41"/>
        <item x="337"/>
        <item x="126"/>
        <item x="137"/>
        <item x="417"/>
        <item x="193"/>
        <item x="293"/>
        <item x="266"/>
        <item x="383"/>
        <item x="380"/>
        <item x="410"/>
        <item x="124"/>
        <item x="13"/>
        <item x="197"/>
        <item x="281"/>
        <item x="27"/>
        <item x="427"/>
        <item x="317"/>
        <item x="248"/>
        <item x="139"/>
        <item x="298"/>
        <item x="8"/>
        <item x="92"/>
        <item x="74"/>
        <item x="45"/>
        <item x="357"/>
        <item x="278"/>
        <item x="328"/>
        <item x="62"/>
        <item x="28"/>
        <item x="279"/>
        <item x="236"/>
        <item x="238"/>
        <item x="57"/>
        <item x="246"/>
        <item x="87"/>
        <item x="258"/>
        <item x="344"/>
        <item x="164"/>
        <item x="345"/>
        <item x="393"/>
        <item x="110"/>
        <item x="264"/>
        <item x="263"/>
        <item x="182"/>
        <item x="154"/>
        <item x="107"/>
        <item x="108"/>
        <item x="160"/>
        <item x="46"/>
        <item x="3"/>
        <item x="310"/>
        <item x="390"/>
        <item x="330"/>
        <item x="389"/>
        <item x="424"/>
        <item x="49"/>
        <item x="222"/>
        <item x="229"/>
        <item x="225"/>
        <item x="81"/>
        <item x="240"/>
        <item x="398"/>
        <item x="6"/>
        <item x="7"/>
        <item x="319"/>
        <item x="165"/>
        <item x="230"/>
        <item x="22"/>
        <item x="33"/>
        <item x="58"/>
        <item x="304"/>
        <item x="211"/>
        <item x="129"/>
        <item x="38"/>
        <item x="72"/>
        <item x="375"/>
        <item x="301"/>
        <item x="121"/>
        <item x="335"/>
        <item x="399"/>
        <item x="51"/>
        <item x="162"/>
        <item x="299"/>
        <item x="88"/>
        <item x="292"/>
        <item x="18"/>
        <item x="80"/>
        <item x="269"/>
        <item x="326"/>
        <item x="59"/>
        <item x="102"/>
        <item x="157"/>
        <item x="395"/>
        <item x="252"/>
        <item x="372"/>
        <item x="203"/>
        <item x="35"/>
        <item x="312"/>
        <item x="226"/>
        <item x="338"/>
        <item x="416"/>
        <item x="104"/>
        <item x="388"/>
        <item x="296"/>
        <item x="346"/>
        <item x="355"/>
        <item x="358"/>
        <item x="37"/>
        <item x="66"/>
        <item x="5"/>
        <item x="206"/>
        <item x="421"/>
        <item x="155"/>
        <item x="168"/>
        <item x="320"/>
        <item x="24"/>
        <item x="181"/>
        <item x="161"/>
        <item x="11"/>
        <item x="231"/>
        <item x="142"/>
        <item x="83"/>
        <item x="20"/>
        <item x="350"/>
        <item x="267"/>
        <item x="128"/>
        <item x="419"/>
        <item x="120"/>
        <item x="44"/>
        <item x="403"/>
        <item x="297"/>
        <item x="397"/>
        <item x="391"/>
        <item x="379"/>
        <item x="394"/>
        <item x="374"/>
        <item x="69"/>
        <item x="30"/>
        <item x="273"/>
        <item x="192"/>
        <item x="241"/>
        <item x="12"/>
        <item x="243"/>
        <item x="103"/>
        <item x="366"/>
        <item x="82"/>
        <item x="376"/>
        <item x="10"/>
        <item x="418"/>
        <item x="174"/>
        <item x="176"/>
        <item x="195"/>
        <item x="79"/>
        <item x="131"/>
        <item x="99"/>
        <item x="135"/>
        <item x="17"/>
        <item x="169"/>
        <item x="219"/>
        <item x="122"/>
        <item x="361"/>
        <item x="113"/>
        <item x="76"/>
        <item x="75"/>
        <item x="144"/>
        <item x="140"/>
        <item x="411"/>
        <item x="185"/>
        <item x="151"/>
        <item x="175"/>
        <item x="359"/>
        <item x="404"/>
        <item x="71"/>
        <item x="70"/>
        <item x="234"/>
        <item x="423"/>
        <item x="149"/>
        <item x="145"/>
        <item x="25"/>
        <item x="52"/>
        <item x="232"/>
        <item x="384"/>
        <item x="84"/>
        <item x="64"/>
        <item x="353"/>
        <item x="143"/>
        <item x="385"/>
        <item x="201"/>
        <item x="179"/>
        <item x="309"/>
        <item x="93"/>
        <item x="327"/>
        <item x="261"/>
        <item x="202"/>
        <item x="314"/>
        <item x="19"/>
        <item x="332"/>
        <item x="119"/>
        <item x="259"/>
        <item x="387"/>
        <item x="221"/>
        <item x="117"/>
        <item x="360"/>
        <item x="9"/>
        <item x="184"/>
        <item x="132"/>
        <item x="95"/>
        <item x="198"/>
        <item x="233"/>
        <item x="217"/>
        <item x="295"/>
        <item x="67"/>
        <item x="386"/>
        <item x="303"/>
        <item x="349"/>
        <item x="171"/>
        <item x="94"/>
        <item x="245"/>
        <item x="288"/>
        <item x="115"/>
        <item x="253"/>
        <item x="321"/>
        <item x="40"/>
        <item x="152"/>
        <item x="73"/>
        <item x="172"/>
        <item x="159"/>
        <item x="54"/>
        <item x="34"/>
        <item x="270"/>
        <item x="26"/>
        <item x="173"/>
        <item x="277"/>
        <item x="123"/>
        <item x="127"/>
        <item x="251"/>
        <item x="14"/>
        <item x="420"/>
        <item x="77"/>
        <item x="255"/>
        <item x="413"/>
        <item x="285"/>
        <item x="280"/>
        <item x="133"/>
        <item x="336"/>
        <item x="78"/>
        <item x="271"/>
        <item x="249"/>
        <item x="209"/>
        <item x="125"/>
        <item x="237"/>
        <item x="97"/>
        <item x="282"/>
        <item x="48"/>
        <item x="0"/>
        <item x="428"/>
        <item x="429"/>
        <item x="431"/>
        <item x="430"/>
        <item x="432"/>
        <item x="433"/>
        <item x="436"/>
        <item x="434"/>
        <item x="435"/>
        <item x="439"/>
        <item x="440"/>
        <item x="441"/>
        <item x="442"/>
        <item x="445"/>
        <item x="446"/>
        <item x="443"/>
        <item x="444"/>
        <item x="447"/>
        <item x="448"/>
        <item x="449"/>
        <item x="450"/>
        <item x="452"/>
        <item x="453"/>
        <item x="454"/>
        <item x="457"/>
        <item x="458"/>
        <item x="456"/>
        <item x="455"/>
        <item x="459"/>
        <item x="460"/>
        <item x="461"/>
        <item x="462"/>
        <item x="464"/>
        <item x="463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7"/>
        <item x="476"/>
        <item x="480"/>
        <item x="481"/>
        <item x="486"/>
        <item x="484"/>
        <item x="485"/>
        <item x="478"/>
        <item x="479"/>
        <item x="483"/>
        <item x="482"/>
        <item x="451"/>
        <item x="487"/>
        <item x="488"/>
        <item x="489"/>
        <item x="490"/>
        <item x="491"/>
        <item x="493"/>
        <item x="495"/>
        <item x="496"/>
        <item x="497"/>
        <item x="498"/>
        <item x="492"/>
        <item x="499"/>
        <item x="503"/>
        <item x="504"/>
        <item x="505"/>
        <item x="507"/>
        <item x="506"/>
        <item x="501"/>
        <item x="502"/>
        <item x="500"/>
        <item x="437"/>
        <item x="438"/>
        <item x="494"/>
        <item x="511"/>
        <item x="512"/>
        <item x="517"/>
        <item x="513"/>
        <item x="514"/>
        <item x="515"/>
        <item x="509"/>
        <item x="510"/>
        <item x="520"/>
        <item x="508"/>
        <item x="521"/>
        <item x="518"/>
        <item x="519"/>
        <item x="516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4"/>
        <item x="536"/>
        <item x="537"/>
        <item x="535"/>
        <item x="533"/>
        <item x="552"/>
        <item x="540"/>
        <item x="541"/>
        <item x="542"/>
        <item x="544"/>
        <item x="545"/>
        <item x="546"/>
        <item x="547"/>
        <item x="538"/>
        <item x="548"/>
        <item x="549"/>
        <item x="553"/>
        <item x="554"/>
        <item x="550"/>
        <item x="551"/>
        <item x="543"/>
        <item x="539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1"/>
        <item x="592"/>
        <item x="593"/>
        <item x="590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9"/>
        <item x="610"/>
        <item x="611"/>
        <item x="612"/>
        <item x="608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t="default"/>
      </items>
    </pivotField>
    <pivotField dataField="1" showAll="0"/>
    <pivotField numFmtId="14" showAll="0">
      <items count="6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31"/>
        <item x="629"/>
        <item x="630"/>
        <item x="632"/>
        <item x="633"/>
        <item x="634"/>
        <item x="635"/>
        <item x="636"/>
        <item x="637"/>
        <item x="638"/>
        <item x="639"/>
        <item x="640"/>
        <item x="641"/>
        <item x="643"/>
        <item x="645"/>
        <item x="642"/>
        <item x="644"/>
        <item x="646"/>
        <item x="647"/>
        <item x="648"/>
        <item x="650"/>
        <item x="649"/>
        <item x="653"/>
        <item x="652"/>
        <item x="651"/>
        <item x="654"/>
        <item x="655"/>
        <item x="656"/>
        <item x="658"/>
        <item x="657"/>
        <item x="659"/>
        <item x="661"/>
        <item x="660"/>
        <item x="662"/>
        <item x="663"/>
        <item x="666"/>
        <item x="664"/>
        <item x="665"/>
        <item x="667"/>
        <item x="668"/>
        <item x="669"/>
        <item x="671"/>
        <item x="670"/>
        <item x="675"/>
        <item x="674"/>
        <item x="672"/>
        <item x="673"/>
        <item x="676"/>
        <item x="677"/>
        <item x="678"/>
        <item x="680"/>
        <item x="679"/>
        <item x="681"/>
        <item x="685"/>
        <item x="684"/>
        <item x="682"/>
        <item x="683"/>
        <item x="689"/>
        <item x="688"/>
        <item x="686"/>
        <item x="687"/>
        <item t="default"/>
      </items>
    </pivotField>
    <pivotField axis="axisPage" multipleItemSelectionAllowed="1" showAll="0">
      <items count="21">
        <item h="1" x="2"/>
        <item h="1" x="4"/>
        <item h="1" x="7"/>
        <item h="1" x="0"/>
        <item h="1" x="5"/>
        <item h="1" x="1"/>
        <item h="1" x="15"/>
        <item h="1" m="1" x="19"/>
        <item h="1" x="10"/>
        <item h="1" x="8"/>
        <item h="1" x="14"/>
        <item h="1" x="3"/>
        <item h="1" x="9"/>
        <item h="1" x="6"/>
        <item h="1" x="12"/>
        <item h="1" x="11"/>
        <item h="1" x="13"/>
        <item h="1" m="1" x="18"/>
        <item x="16"/>
        <item h="1" x="17"/>
        <item t="default"/>
      </items>
    </pivotField>
    <pivotField showAll="0"/>
  </pivotFields>
  <rowFields count="1">
    <field x="1"/>
  </rowFields>
  <rowItems count="19">
    <i>
      <x v="228"/>
    </i>
    <i>
      <x v="427"/>
    </i>
    <i>
      <x v="454"/>
    </i>
    <i>
      <x v="486"/>
    </i>
    <i>
      <x v="517"/>
    </i>
    <i>
      <x v="560"/>
    </i>
    <i>
      <x v="600"/>
    </i>
    <i>
      <x v="601"/>
    </i>
    <i>
      <x v="605"/>
    </i>
    <i>
      <x v="606"/>
    </i>
    <i>
      <x v="610"/>
    </i>
    <i>
      <x v="615"/>
    </i>
    <i>
      <x v="616"/>
    </i>
    <i>
      <x v="620"/>
    </i>
    <i>
      <x v="622"/>
    </i>
    <i>
      <x v="623"/>
    </i>
    <i>
      <x v="625"/>
    </i>
    <i>
      <x v="626"/>
    </i>
    <i t="grand">
      <x/>
    </i>
  </rowItems>
  <colItems count="1">
    <i/>
  </colItems>
  <pageFields count="1">
    <pageField fld="4" hier="-1"/>
  </pageFields>
  <dataFields count="1">
    <dataField name="Sum of Amount" fld="2" baseField="0" baseItem="0" numFmtId="164"/>
  </dataFields>
  <pivotTableStyleInfo name="PivotStyleMedium7" showRowHeaders="1" showColHeaders="1" showRowStripes="0" showColStripes="0" showLastColumn="1"/>
  <filters count="1">
    <filter fld="3" type="dateBetween" evalOrder="-1" id="132" name="Date">
      <autoFilter ref="A1">
        <filterColumn colId="0">
          <customFilters and="1">
            <customFilter operator="greaterThanOrEqual" val="44256"/>
            <customFilter operator="lessThanOrEqual" val="4428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72FB3-7BA2-FD4C-942D-3363A267C1C8}" name="Table13" displayName="Table13" ref="A1:F2194" totalsRowShown="0" headerRowDxfId="16" dataDxfId="14" headerRowBorderDxfId="15">
  <autoFilter ref="A1:F2194" xr:uid="{B97D477C-D587-CD40-91B1-4A2B2A03221B}"/>
  <sortState xmlns:xlrd2="http://schemas.microsoft.com/office/spreadsheetml/2017/richdata2" ref="A2:F1998">
    <sortCondition ref="D1:D1998"/>
  </sortState>
  <tableColumns count="6">
    <tableColumn id="1" xr3:uid="{7BD4A662-376D-4C42-B238-66D973956CDC}" name="Vendor" dataDxfId="13"/>
    <tableColumn id="5" xr3:uid="{E526068F-B6C3-3642-B28B-15326A3F51F2}" name="Description" dataDxfId="12"/>
    <tableColumn id="2" xr3:uid="{F4DCC58C-1B94-5344-BB2A-9314D0423C64}" name="Amount" dataDxfId="11"/>
    <tableColumn id="3" xr3:uid="{0961959C-A758-804E-9CAA-5BBDAC7A98D9}" name="Date" dataDxfId="10"/>
    <tableColumn id="4" xr3:uid="{EA706E9B-89D4-DB44-9457-1A61EDF1D1EC}" name="Category" dataDxfId="9"/>
    <tableColumn id="6" xr3:uid="{BA73D3A7-2BDB-4544-A135-450004E28F79}" name="Method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322F30-30D4-1C43-A549-313A7B90E18C}" name="Table245" displayName="Table245" ref="A1:F214" totalsRowShown="0" headerRowDxfId="7" dataDxfId="6">
  <autoFilter ref="A1:F214" xr:uid="{00000000-0009-0000-0100-000003000000}"/>
  <sortState xmlns:xlrd2="http://schemas.microsoft.com/office/spreadsheetml/2017/richdata2" ref="A2:F214">
    <sortCondition ref="D1:D214"/>
  </sortState>
  <tableColumns count="6">
    <tableColumn id="1" xr3:uid="{4D6199A6-2F8B-1345-8363-3514593F189E}" name="From" dataDxfId="5"/>
    <tableColumn id="2" xr3:uid="{9D6E2305-38A4-4C40-883F-B1308E458619}" name="Spouse" dataDxfId="4"/>
    <tableColumn id="3" xr3:uid="{E0FBCFC9-A217-0242-ACA3-C25567EDF542}" name="Amount" dataDxfId="3"/>
    <tableColumn id="4" xr3:uid="{71BAA9F1-EA80-7848-A84B-EAD53994B3E1}" name="Date" dataDxfId="2"/>
    <tableColumn id="5" xr3:uid="{67F9F390-7C1D-2A4C-8E92-5FF1DE243EBB}" name="Banked?" dataDxfId="1"/>
    <tableColumn id="6" xr3:uid="{4EC6FABC-76F6-004D-89B5-EE41E70D5928}" name="Earned?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2" xr10:uid="{F4ABCE64-709B-8B47-8BEC-948782034F1B}" sourceName="Date">
  <pivotTables>
    <pivotTable tabId="15" name="PivotTable1"/>
  </pivotTables>
  <state minimalRefreshVersion="6" lastRefreshVersion="6" pivotCacheId="1650972753" filterType="dateBetween">
    <selection startDate="2021-03-01T00:00:00" endDate="2021-03-31T00:00:00"/>
    <bounds startDate="2019-01-01T00:00:00" endDate="2022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1" xr10:uid="{D7024002-2366-5C4C-BECD-F5351A614875}" sourceName="Date">
  <pivotTables>
    <pivotTable tabId="13" name="PivotTable2"/>
  </pivotTables>
  <state minimalRefreshVersion="6" lastRefreshVersion="6" pivotCacheId="849850996" filterType="dateBetween">
    <selection startDate="2021-03-01T00:00:00" endDate="2021-03-31T00:00:00"/>
    <bounds startDate="2019-01-01T00:00:00" endDate="2022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3B6D065D-7E4B-EA4A-929B-21478450CFE2}" sourceName="Date">
  <pivotTables>
    <pivotTable tabId="13" name="PivotTable3"/>
  </pivotTables>
  <state minimalRefreshVersion="6" lastRefreshVersion="6" pivotCacheId="1650972753" filterType="dateBetween">
    <selection startDate="2021-03-01T00:00:00" endDate="2021-03-31T00:00:00"/>
    <bounds startDate="2019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1" xr10:uid="{B7AEC448-7B08-0543-AB24-2AE8DFD3EC93}" cache="NativeTimeline_Date1" caption="Date" level="2" selectionLevel="2" scrollPosition="2020-12-13T00:00:00"/>
  <timeline name="Date" xr10:uid="{C9511329-23B9-4E4E-AA69-83A2664E7D4E}" cache="NativeTimeline_Date" caption="Date" level="2" selectionLevel="2" scrollPosition="2021-01-12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2" xr10:uid="{BB9DBBD1-DF41-4543-83A8-DFB2F10BE5AE}" cache="NativeTimeline_Date2" caption="Date" level="2" selectionLevel="2" scrollPosition="2020-10-08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70DB7-44C4-C940-845D-56572D03710A}">
  <dimension ref="A1:ABF610"/>
  <sheetViews>
    <sheetView showRuler="0" zoomScale="125" workbookViewId="0">
      <selection activeCell="H10" sqref="H10"/>
    </sheetView>
  </sheetViews>
  <sheetFormatPr defaultColWidth="12.5" defaultRowHeight="15.75" x14ac:dyDescent="0.25"/>
  <cols>
    <col min="1" max="1" width="13.875" style="17" bestFit="1" customWidth="1"/>
    <col min="2" max="2" width="14" style="17" bestFit="1" customWidth="1"/>
    <col min="3" max="3" width="6.625" style="17" customWidth="1"/>
    <col min="4" max="4" width="19.5" style="17" bestFit="1" customWidth="1"/>
    <col min="5" max="5" width="9.5" style="17" bestFit="1" customWidth="1"/>
    <col min="6" max="6" width="11.125" style="17" bestFit="1" customWidth="1"/>
    <col min="7" max="13" width="9.5" style="17" bestFit="1" customWidth="1"/>
    <col min="14" max="14" width="10.875" style="17" bestFit="1" customWidth="1"/>
    <col min="15" max="16" width="9.5" style="17" bestFit="1" customWidth="1"/>
    <col min="17" max="17" width="13" style="17" bestFit="1" customWidth="1"/>
    <col min="18" max="18" width="14" style="17" bestFit="1" customWidth="1"/>
    <col min="19" max="24" width="9.5" style="17" bestFit="1" customWidth="1"/>
    <col min="25" max="25" width="10.5" style="17" bestFit="1" customWidth="1"/>
    <col min="26" max="26" width="10.875" style="17" bestFit="1" customWidth="1"/>
    <col min="27" max="29" width="7.875" style="17" bestFit="1" customWidth="1"/>
    <col min="30" max="30" width="6.875" style="17" bestFit="1" customWidth="1"/>
    <col min="31" max="33" width="7.875" style="17" bestFit="1" customWidth="1"/>
    <col min="34" max="35" width="6.875" style="17" bestFit="1" customWidth="1"/>
    <col min="36" max="36" width="10.125" style="17" bestFit="1" customWidth="1"/>
    <col min="37" max="37" width="6.875" style="17" bestFit="1" customWidth="1"/>
    <col min="38" max="54" width="7.875" style="17" bestFit="1" customWidth="1"/>
    <col min="55" max="56" width="6.875" style="17" bestFit="1" customWidth="1"/>
    <col min="57" max="57" width="7.875" style="17" bestFit="1" customWidth="1"/>
    <col min="58" max="60" width="6.875" style="17" bestFit="1" customWidth="1"/>
    <col min="61" max="61" width="8.5" style="17" bestFit="1" customWidth="1"/>
    <col min="62" max="62" width="6.875" style="17" bestFit="1" customWidth="1"/>
    <col min="63" max="81" width="7.875" style="17" bestFit="1" customWidth="1"/>
    <col min="82" max="83" width="6.875" style="17" bestFit="1" customWidth="1"/>
    <col min="84" max="85" width="7.875" style="17" bestFit="1" customWidth="1"/>
    <col min="86" max="86" width="8.5" style="17" bestFit="1" customWidth="1"/>
    <col min="87" max="87" width="6.875" style="17" bestFit="1" customWidth="1"/>
    <col min="88" max="88" width="10.125" style="17" bestFit="1" customWidth="1"/>
    <col min="89" max="92" width="7.875" style="17" bestFit="1" customWidth="1"/>
    <col min="93" max="93" width="9.5" style="17" bestFit="1" customWidth="1"/>
    <col min="94" max="98" width="7.875" style="17" bestFit="1" customWidth="1"/>
    <col min="99" max="100" width="6.875" style="17" bestFit="1" customWidth="1"/>
    <col min="101" max="102" width="7.875" style="17" bestFit="1" customWidth="1"/>
    <col min="103" max="103" width="6.875" style="17" bestFit="1" customWidth="1"/>
    <col min="104" max="105" width="8.5" style="17" bestFit="1" customWidth="1"/>
    <col min="106" max="108" width="7.875" style="17" bestFit="1" customWidth="1"/>
    <col min="109" max="109" width="8.5" style="17" bestFit="1" customWidth="1"/>
    <col min="110" max="124" width="7.875" style="17" bestFit="1" customWidth="1"/>
    <col min="125" max="126" width="6.875" style="17" bestFit="1" customWidth="1"/>
    <col min="127" max="127" width="7.875" style="17" bestFit="1" customWidth="1"/>
    <col min="128" max="128" width="6.875" style="17" bestFit="1" customWidth="1"/>
    <col min="129" max="129" width="7.875" style="17" bestFit="1" customWidth="1"/>
    <col min="130" max="130" width="6.875" style="17" bestFit="1" customWidth="1"/>
    <col min="131" max="133" width="7.875" style="17" bestFit="1" customWidth="1"/>
    <col min="134" max="134" width="9.5" style="17" bestFit="1" customWidth="1"/>
    <col min="135" max="146" width="7.875" style="17" bestFit="1" customWidth="1"/>
    <col min="147" max="147" width="9.5" style="17" bestFit="1" customWidth="1"/>
    <col min="148" max="148" width="8.5" style="17" bestFit="1" customWidth="1"/>
    <col min="149" max="152" width="7.875" style="17" bestFit="1" customWidth="1"/>
    <col min="153" max="154" width="6.875" style="17" bestFit="1" customWidth="1"/>
    <col min="155" max="163" width="7.875" style="17" bestFit="1" customWidth="1"/>
    <col min="164" max="164" width="8.5" style="17" bestFit="1" customWidth="1"/>
    <col min="165" max="175" width="7.875" style="17" bestFit="1" customWidth="1"/>
    <col min="176" max="176" width="6.875" style="17" bestFit="1" customWidth="1"/>
    <col min="177" max="177" width="7.875" style="17" bestFit="1" customWidth="1"/>
    <col min="178" max="178" width="8.5" style="17" bestFit="1" customWidth="1"/>
    <col min="179" max="180" width="7.875" style="17" bestFit="1" customWidth="1"/>
    <col min="181" max="183" width="6.875" style="17" bestFit="1" customWidth="1"/>
    <col min="184" max="202" width="7.875" style="17" bestFit="1" customWidth="1"/>
    <col min="203" max="203" width="6.875" style="17" bestFit="1" customWidth="1"/>
    <col min="204" max="204" width="7.875" style="17" bestFit="1" customWidth="1"/>
    <col min="205" max="205" width="6.875" style="17" bestFit="1" customWidth="1"/>
    <col min="206" max="206" width="7.875" style="17" bestFit="1" customWidth="1"/>
    <col min="207" max="207" width="6.875" style="17" bestFit="1" customWidth="1"/>
    <col min="208" max="209" width="7.875" style="17" bestFit="1" customWidth="1"/>
    <col min="210" max="210" width="6.875" style="17" bestFit="1" customWidth="1"/>
    <col min="211" max="237" width="7.875" style="17" bestFit="1" customWidth="1"/>
    <col min="238" max="255" width="9" style="17" bestFit="1" customWidth="1"/>
    <col min="256" max="263" width="7.875" style="17" bestFit="1" customWidth="1"/>
    <col min="264" max="283" width="9" style="17" bestFit="1" customWidth="1"/>
    <col min="284" max="292" width="7.875" style="17" bestFit="1" customWidth="1"/>
    <col min="293" max="304" width="9" style="17" bestFit="1" customWidth="1"/>
    <col min="305" max="305" width="9.5" style="17" bestFit="1" customWidth="1"/>
    <col min="306" max="313" width="9" style="17" bestFit="1" customWidth="1"/>
    <col min="314" max="315" width="6.875" style="17" bestFit="1" customWidth="1"/>
    <col min="316" max="317" width="7.875" style="17" bestFit="1" customWidth="1"/>
    <col min="318" max="318" width="6.875" style="17" bestFit="1" customWidth="1"/>
    <col min="319" max="319" width="7.5" style="17" bestFit="1" customWidth="1"/>
    <col min="320" max="322" width="6.875" style="17" bestFit="1" customWidth="1"/>
    <col min="323" max="325" width="7.875" style="17" bestFit="1" customWidth="1"/>
    <col min="326" max="326" width="9.5" style="17" bestFit="1" customWidth="1"/>
    <col min="327" max="339" width="7.875" style="17" bestFit="1" customWidth="1"/>
    <col min="340" max="340" width="8.5" style="17" bestFit="1" customWidth="1"/>
    <col min="341" max="341" width="7.875" style="17" bestFit="1" customWidth="1"/>
    <col min="342" max="342" width="8.5" style="17" bestFit="1" customWidth="1"/>
    <col min="343" max="343" width="7.875" style="17" bestFit="1" customWidth="1"/>
    <col min="344" max="344" width="6.875" style="17" bestFit="1" customWidth="1"/>
    <col min="345" max="346" width="7.875" style="17" bestFit="1" customWidth="1"/>
    <col min="347" max="347" width="6.875" style="17" bestFit="1" customWidth="1"/>
    <col min="348" max="348" width="7.875" style="17" bestFit="1" customWidth="1"/>
    <col min="349" max="350" width="6.875" style="17" bestFit="1" customWidth="1"/>
    <col min="351" max="358" width="7.875" style="17" bestFit="1" customWidth="1"/>
    <col min="359" max="359" width="8.5" style="17" bestFit="1" customWidth="1"/>
    <col min="360" max="370" width="7.875" style="17" bestFit="1" customWidth="1"/>
    <col min="371" max="373" width="6.875" style="17" bestFit="1" customWidth="1"/>
    <col min="374" max="395" width="7.875" style="17" bestFit="1" customWidth="1"/>
    <col min="396" max="396" width="6.875" style="17" bestFit="1" customWidth="1"/>
    <col min="397" max="397" width="7.875" style="17" bestFit="1" customWidth="1"/>
    <col min="398" max="398" width="6.875" style="17" bestFit="1" customWidth="1"/>
    <col min="399" max="399" width="10.875" style="17" bestFit="1" customWidth="1"/>
    <col min="400" max="400" width="11.125" style="17" bestFit="1" customWidth="1"/>
    <col min="401" max="401" width="13.625" style="17" bestFit="1" customWidth="1"/>
    <col min="402" max="402" width="11" style="17" bestFit="1" customWidth="1"/>
    <col min="403" max="403" width="8.5" style="17" bestFit="1" customWidth="1"/>
    <col min="404" max="404" width="11.125" style="17" bestFit="1" customWidth="1"/>
    <col min="405" max="405" width="7.125" style="17" bestFit="1" customWidth="1"/>
    <col min="406" max="406" width="7.875" style="17" bestFit="1" customWidth="1"/>
    <col min="407" max="407" width="15.125" style="17" bestFit="1" customWidth="1"/>
    <col min="408" max="408" width="11" style="17" bestFit="1" customWidth="1"/>
    <col min="409" max="409" width="8.375" style="17" bestFit="1" customWidth="1"/>
    <col min="410" max="410" width="21.5" style="17" bestFit="1" customWidth="1"/>
    <col min="411" max="411" width="19" style="17" bestFit="1" customWidth="1"/>
    <col min="412" max="412" width="8.5" style="17" bestFit="1" customWidth="1"/>
    <col min="413" max="413" width="9.625" style="17" bestFit="1" customWidth="1"/>
    <col min="414" max="414" width="7.125" style="17" bestFit="1" customWidth="1"/>
    <col min="415" max="415" width="26.375" style="17" bestFit="1" customWidth="1"/>
    <col min="416" max="416" width="8.5" style="17" bestFit="1" customWidth="1"/>
    <col min="417" max="417" width="9.625" style="17" bestFit="1" customWidth="1"/>
    <col min="418" max="418" width="14.625" style="17" bestFit="1" customWidth="1"/>
    <col min="419" max="419" width="10.125" style="17" bestFit="1" customWidth="1"/>
    <col min="420" max="420" width="12.125" style="17" bestFit="1" customWidth="1"/>
    <col min="421" max="421" width="15.5" style="17" bestFit="1" customWidth="1"/>
    <col min="422" max="422" width="9.625" style="17" bestFit="1" customWidth="1"/>
    <col min="423" max="423" width="12.375" style="17" bestFit="1" customWidth="1"/>
    <col min="424" max="424" width="8.375" style="17" bestFit="1" customWidth="1"/>
    <col min="425" max="425" width="8.5" style="17" bestFit="1" customWidth="1"/>
    <col min="426" max="426" width="9.625" style="17" bestFit="1" customWidth="1"/>
    <col min="427" max="427" width="7.125" style="17" bestFit="1" customWidth="1"/>
    <col min="428" max="428" width="7.5" style="17" bestFit="1" customWidth="1"/>
    <col min="429" max="429" width="9.625" style="17" bestFit="1" customWidth="1"/>
    <col min="430" max="430" width="12.375" style="17" bestFit="1" customWidth="1"/>
    <col min="431" max="431" width="11" style="17" bestFit="1" customWidth="1"/>
    <col min="432" max="432" width="6.5" style="17" bestFit="1" customWidth="1"/>
    <col min="433" max="433" width="10" style="17" bestFit="1" customWidth="1"/>
    <col min="434" max="434" width="9.625" style="17" bestFit="1" customWidth="1"/>
    <col min="435" max="435" width="7.875" style="17" bestFit="1" customWidth="1"/>
    <col min="436" max="436" width="5.875" style="17" bestFit="1" customWidth="1"/>
    <col min="437" max="437" width="6.5" style="17" bestFit="1" customWidth="1"/>
    <col min="438" max="438" width="26.375" style="17" bestFit="1" customWidth="1"/>
    <col min="439" max="439" width="8.625" style="17" bestFit="1" customWidth="1"/>
    <col min="440" max="440" width="9.625" style="17" bestFit="1" customWidth="1"/>
    <col min="441" max="441" width="12.375" style="17" bestFit="1" customWidth="1"/>
    <col min="442" max="442" width="16" style="17" bestFit="1" customWidth="1"/>
    <col min="443" max="443" width="11.375" style="17" bestFit="1" customWidth="1"/>
    <col min="444" max="444" width="10.625" style="17" bestFit="1" customWidth="1"/>
    <col min="445" max="445" width="8.125" style="17" bestFit="1" customWidth="1"/>
    <col min="446" max="446" width="10.125" style="17" bestFit="1" customWidth="1"/>
    <col min="447" max="447" width="9.5" style="17" bestFit="1" customWidth="1"/>
    <col min="448" max="448" width="10.625" style="17" bestFit="1" customWidth="1"/>
    <col min="449" max="449" width="8.125" style="17" bestFit="1" customWidth="1"/>
    <col min="450" max="450" width="8.5" style="17" bestFit="1" customWidth="1"/>
    <col min="451" max="451" width="10.625" style="17" bestFit="1" customWidth="1"/>
    <col min="452" max="452" width="8.125" style="17" bestFit="1" customWidth="1"/>
    <col min="453" max="453" width="5.125" style="17" bestFit="1" customWidth="1"/>
    <col min="454" max="454" width="15" style="17" bestFit="1" customWidth="1"/>
    <col min="455" max="455" width="6.125" style="17" bestFit="1" customWidth="1"/>
    <col min="456" max="456" width="7.375" style="17" bestFit="1" customWidth="1"/>
    <col min="457" max="457" width="10.625" style="17" bestFit="1" customWidth="1"/>
    <col min="458" max="458" width="8.125" style="17" bestFit="1" customWidth="1"/>
    <col min="459" max="459" width="7.125" style="17" bestFit="1" customWidth="1"/>
    <col min="460" max="460" width="8.5" style="17" bestFit="1" customWidth="1"/>
    <col min="461" max="461" width="8.125" style="17" bestFit="1" customWidth="1"/>
    <col min="462" max="462" width="10.625" style="17" bestFit="1" customWidth="1"/>
    <col min="463" max="463" width="8.125" style="17" bestFit="1" customWidth="1"/>
    <col min="464" max="464" width="6.5" style="17" bestFit="1" customWidth="1"/>
    <col min="465" max="465" width="10.125" style="17" bestFit="1" customWidth="1"/>
    <col min="466" max="466" width="5.5" style="17" bestFit="1" customWidth="1"/>
    <col min="467" max="467" width="10.625" style="17" bestFit="1" customWidth="1"/>
    <col min="468" max="468" width="8.5" style="17" bestFit="1" customWidth="1"/>
    <col min="469" max="469" width="10.625" style="17" bestFit="1" customWidth="1"/>
    <col min="470" max="470" width="8.125" style="17" bestFit="1" customWidth="1"/>
    <col min="471" max="471" width="10.625" style="17" bestFit="1" customWidth="1"/>
    <col min="472" max="472" width="8.375" style="17" bestFit="1" customWidth="1"/>
    <col min="473" max="473" width="14.125" style="17" bestFit="1" customWidth="1"/>
    <col min="474" max="474" width="15.5" style="17" bestFit="1" customWidth="1"/>
    <col min="475" max="476" width="13.625" style="17" bestFit="1" customWidth="1"/>
    <col min="477" max="477" width="10.625" style="17" bestFit="1" customWidth="1"/>
    <col min="478" max="478" width="8.125" style="17" bestFit="1" customWidth="1"/>
    <col min="479" max="479" width="11.625" style="17" bestFit="1" customWidth="1"/>
    <col min="480" max="480" width="6.5" style="17" bestFit="1" customWidth="1"/>
    <col min="481" max="481" width="10.125" style="17" bestFit="1" customWidth="1"/>
    <col min="482" max="482" width="6.625" style="17" bestFit="1" customWidth="1"/>
    <col min="483" max="483" width="10.625" style="17" bestFit="1" customWidth="1"/>
    <col min="484" max="484" width="17" style="17" bestFit="1" customWidth="1"/>
    <col min="485" max="485" width="8.5" style="17" bestFit="1" customWidth="1"/>
    <col min="486" max="486" width="10.625" style="17" bestFit="1" customWidth="1"/>
    <col min="487" max="487" width="8.125" style="17" bestFit="1" customWidth="1"/>
    <col min="488" max="488" width="8.625" style="17" bestFit="1" customWidth="1"/>
    <col min="489" max="489" width="9.875" style="17" bestFit="1" customWidth="1"/>
    <col min="490" max="490" width="6.375" style="17" bestFit="1" customWidth="1"/>
    <col min="491" max="491" width="10.625" style="17" bestFit="1" customWidth="1"/>
    <col min="492" max="492" width="8.125" style="17" bestFit="1" customWidth="1"/>
    <col min="493" max="493" width="11.875" style="17" bestFit="1" customWidth="1"/>
    <col min="494" max="494" width="17.875" style="17" bestFit="1" customWidth="1"/>
    <col min="495" max="495" width="8.5" style="17" bestFit="1" customWidth="1"/>
    <col min="496" max="496" width="10.625" style="17" bestFit="1" customWidth="1"/>
    <col min="497" max="497" width="8.125" style="17" bestFit="1" customWidth="1"/>
    <col min="498" max="498" width="6.5" style="17" bestFit="1" customWidth="1"/>
    <col min="499" max="499" width="10.125" style="17" bestFit="1" customWidth="1"/>
    <col min="500" max="500" width="10.625" style="17" bestFit="1" customWidth="1"/>
    <col min="501" max="501" width="10.125" style="17" bestFit="1" customWidth="1"/>
    <col min="502" max="502" width="12.375" style="17" bestFit="1" customWidth="1"/>
    <col min="503" max="503" width="10.625" style="17" bestFit="1" customWidth="1"/>
    <col min="504" max="504" width="9.125" style="17" bestFit="1" customWidth="1"/>
    <col min="505" max="505" width="11.875" style="17" bestFit="1" customWidth="1"/>
    <col min="506" max="506" width="12.375" style="17" bestFit="1" customWidth="1"/>
    <col min="507" max="507" width="10.625" style="17" bestFit="1" customWidth="1"/>
    <col min="508" max="508" width="10.125" style="17" bestFit="1" customWidth="1"/>
    <col min="509" max="509" width="10.625" style="17" bestFit="1" customWidth="1"/>
    <col min="510" max="510" width="9.375" style="17" bestFit="1" customWidth="1"/>
    <col min="511" max="511" width="9.875" style="17" bestFit="1" customWidth="1"/>
    <col min="512" max="512" width="10.625" style="17" bestFit="1" customWidth="1"/>
    <col min="513" max="513" width="8.875" style="17" bestFit="1" customWidth="1"/>
    <col min="514" max="514" width="17.125" style="17" bestFit="1" customWidth="1"/>
    <col min="515" max="515" width="13.625" style="17" bestFit="1" customWidth="1"/>
    <col min="516" max="516" width="18.625" style="17" bestFit="1" customWidth="1"/>
    <col min="517" max="517" width="14.875" style="17" bestFit="1" customWidth="1"/>
    <col min="518" max="518" width="10.625" style="17" bestFit="1" customWidth="1"/>
    <col min="519" max="519" width="12.375" style="17" bestFit="1" customWidth="1"/>
    <col min="520" max="520" width="6.375" style="17" bestFit="1" customWidth="1"/>
    <col min="521" max="521" width="10.625" style="17" bestFit="1" customWidth="1"/>
    <col min="522" max="522" width="8.125" style="17" bestFit="1" customWidth="1"/>
    <col min="523" max="523" width="7.875" style="17" bestFit="1" customWidth="1"/>
    <col min="524" max="524" width="6.5" style="17" bestFit="1" customWidth="1"/>
    <col min="525" max="526" width="8.5" style="17" bestFit="1" customWidth="1"/>
    <col min="527" max="527" width="10.625" style="17" bestFit="1" customWidth="1"/>
    <col min="528" max="528" width="15.125" style="17" bestFit="1" customWidth="1"/>
    <col min="529" max="529" width="14.625" style="17" bestFit="1" customWidth="1"/>
    <col min="530" max="530" width="8.5" style="17" bestFit="1" customWidth="1"/>
    <col min="531" max="531" width="10.625" style="17" bestFit="1" customWidth="1"/>
    <col min="532" max="532" width="8.125" style="17" bestFit="1" customWidth="1"/>
    <col min="533" max="533" width="8.375" style="17" bestFit="1" customWidth="1"/>
    <col min="534" max="534" width="12.125" style="17" bestFit="1" customWidth="1"/>
    <col min="535" max="535" width="6.375" style="17" bestFit="1" customWidth="1"/>
    <col min="536" max="536" width="10.625" style="17" bestFit="1" customWidth="1"/>
    <col min="537" max="537" width="11" style="17" bestFit="1" customWidth="1"/>
    <col min="538" max="538" width="10.625" style="17" bestFit="1" customWidth="1"/>
    <col min="539" max="539" width="8.125" style="17" bestFit="1" customWidth="1"/>
    <col min="540" max="540" width="6.5" style="17" bestFit="1" customWidth="1"/>
    <col min="541" max="541" width="7.125" style="17" bestFit="1" customWidth="1"/>
    <col min="542" max="542" width="8.5" style="17" bestFit="1" customWidth="1"/>
    <col min="543" max="543" width="10.625" style="17" bestFit="1" customWidth="1"/>
    <col min="544" max="544" width="10.125" style="17" bestFit="1" customWidth="1"/>
    <col min="545" max="545" width="10.625" style="17" bestFit="1" customWidth="1"/>
    <col min="546" max="546" width="11.5" style="17" bestFit="1" customWidth="1"/>
    <col min="547" max="547" width="10.625" style="17" bestFit="1" customWidth="1"/>
    <col min="548" max="548" width="8.125" style="17" bestFit="1" customWidth="1"/>
    <col min="549" max="549" width="9.875" style="17" bestFit="1" customWidth="1"/>
    <col min="550" max="550" width="5.875" style="17" bestFit="1" customWidth="1"/>
    <col min="551" max="551" width="6.5" style="17" bestFit="1" customWidth="1"/>
    <col min="552" max="552" width="10.125" style="17" bestFit="1" customWidth="1"/>
    <col min="553" max="553" width="10.625" style="17" bestFit="1" customWidth="1"/>
    <col min="554" max="554" width="11" style="17" bestFit="1" customWidth="1"/>
    <col min="555" max="555" width="11.625" style="17" bestFit="1" customWidth="1"/>
    <col min="556" max="556" width="9.375" style="17" bestFit="1" customWidth="1"/>
    <col min="557" max="557" width="8.5" style="17" bestFit="1" customWidth="1"/>
    <col min="558" max="558" width="11.625" style="17" bestFit="1" customWidth="1"/>
    <col min="559" max="559" width="9.375" style="17" bestFit="1" customWidth="1"/>
    <col min="560" max="560" width="16" style="17" bestFit="1" customWidth="1"/>
    <col min="561" max="561" width="8.625" style="17" bestFit="1" customWidth="1"/>
    <col min="562" max="562" width="6.5" style="17" bestFit="1" customWidth="1"/>
    <col min="563" max="563" width="10.125" style="17" bestFit="1" customWidth="1"/>
    <col min="564" max="564" width="11.625" style="17" bestFit="1" customWidth="1"/>
    <col min="565" max="565" width="10" style="17" bestFit="1" customWidth="1"/>
    <col min="566" max="566" width="7.375" style="17" bestFit="1" customWidth="1"/>
    <col min="567" max="567" width="11.625" style="17" bestFit="1" customWidth="1"/>
    <col min="568" max="568" width="17.375" style="17" bestFit="1" customWidth="1"/>
    <col min="569" max="569" width="8.5" style="17" bestFit="1" customWidth="1"/>
    <col min="570" max="570" width="11.375" style="17" bestFit="1" customWidth="1"/>
    <col min="571" max="571" width="11.625" style="17" bestFit="1" customWidth="1"/>
    <col min="572" max="572" width="9.375" style="17" bestFit="1" customWidth="1"/>
    <col min="573" max="573" width="7.375" style="17" bestFit="1" customWidth="1"/>
    <col min="574" max="574" width="9.375" style="17" bestFit="1" customWidth="1"/>
    <col min="575" max="575" width="10.125" style="17" bestFit="1" customWidth="1"/>
    <col min="576" max="576" width="11.625" style="17" bestFit="1" customWidth="1"/>
    <col min="577" max="577" width="9.375" style="17" bestFit="1" customWidth="1"/>
    <col min="578" max="578" width="6.5" style="17" bestFit="1" customWidth="1"/>
    <col min="579" max="579" width="13.625" style="17" bestFit="1" customWidth="1"/>
    <col min="580" max="580" width="4.625" style="17" bestFit="1" customWidth="1"/>
    <col min="581" max="581" width="8.5" style="17" bestFit="1" customWidth="1"/>
    <col min="582" max="582" width="11.625" style="17" bestFit="1" customWidth="1"/>
    <col min="583" max="583" width="9.375" style="17" bestFit="1" customWidth="1"/>
    <col min="584" max="584" width="6.5" style="17" bestFit="1" customWidth="1"/>
    <col min="585" max="585" width="5.125" style="17" bestFit="1" customWidth="1"/>
    <col min="586" max="586" width="5.375" style="17" bestFit="1" customWidth="1"/>
    <col min="587" max="587" width="8.5" style="17" bestFit="1" customWidth="1"/>
    <col min="588" max="588" width="11.625" style="17" bestFit="1" customWidth="1"/>
    <col min="589" max="589" width="9.375" style="17" bestFit="1" customWidth="1"/>
    <col min="590" max="590" width="11" style="17" bestFit="1" customWidth="1"/>
    <col min="591" max="591" width="10.875" style="17" bestFit="1" customWidth="1"/>
    <col min="592" max="592" width="10" style="17" bestFit="1" customWidth="1"/>
    <col min="593" max="593" width="11.625" style="17" bestFit="1" customWidth="1"/>
    <col min="594" max="594" width="12.375" style="17" bestFit="1" customWidth="1"/>
    <col min="595" max="595" width="11.125" style="17" bestFit="1" customWidth="1"/>
    <col min="596" max="596" width="8.375" style="17" bestFit="1" customWidth="1"/>
    <col min="597" max="597" width="11.625" style="17" bestFit="1" customWidth="1"/>
    <col min="598" max="598" width="9.375" style="17" bestFit="1" customWidth="1"/>
    <col min="599" max="599" width="13.625" style="17" bestFit="1" customWidth="1"/>
    <col min="600" max="600" width="12.625" style="17" bestFit="1" customWidth="1"/>
    <col min="601" max="601" width="6.375" style="17" bestFit="1" customWidth="1"/>
    <col min="602" max="602" width="11.625" style="17" bestFit="1" customWidth="1"/>
    <col min="603" max="603" width="10.125" style="17" bestFit="1" customWidth="1"/>
    <col min="604" max="604" width="11.625" style="17" bestFit="1" customWidth="1"/>
    <col min="605" max="605" width="9.375" style="17" bestFit="1" customWidth="1"/>
    <col min="606" max="606" width="6.375" style="17" bestFit="1" customWidth="1"/>
    <col min="607" max="607" width="11.625" style="17" bestFit="1" customWidth="1"/>
    <col min="608" max="608" width="10.125" style="17" bestFit="1" customWidth="1"/>
    <col min="609" max="609" width="8.625" style="17" bestFit="1" customWidth="1"/>
    <col min="610" max="610" width="8.5" style="17" bestFit="1" customWidth="1"/>
    <col min="611" max="611" width="11.625" style="17" bestFit="1" customWidth="1"/>
    <col min="612" max="612" width="9.375" style="17" bestFit="1" customWidth="1"/>
    <col min="613" max="613" width="15" style="17" bestFit="1" customWidth="1"/>
    <col min="614" max="614" width="6.375" style="17" bestFit="1" customWidth="1"/>
    <col min="615" max="615" width="10.5" style="17" bestFit="1" customWidth="1"/>
    <col min="616" max="616" width="8.375" style="17" bestFit="1" customWidth="1"/>
    <col min="617" max="617" width="8.5" style="17" bestFit="1" customWidth="1"/>
    <col min="618" max="618" width="11.625" style="17" bestFit="1" customWidth="1"/>
    <col min="619" max="619" width="9.375" style="17" bestFit="1" customWidth="1"/>
    <col min="620" max="620" width="11.625" style="17" bestFit="1" customWidth="1"/>
    <col min="621" max="621" width="10.625" style="17" bestFit="1" customWidth="1"/>
    <col min="622" max="622" width="9.875" style="17" bestFit="1" customWidth="1"/>
    <col min="623" max="623" width="7.875" style="17" bestFit="1" customWidth="1"/>
    <col min="624" max="624" width="12.625" style="17" bestFit="1" customWidth="1"/>
    <col min="625" max="625" width="9.375" style="17" bestFit="1" customWidth="1"/>
    <col min="626" max="626" width="11.625" style="17" bestFit="1" customWidth="1"/>
    <col min="627" max="627" width="11.125" style="17" bestFit="1" customWidth="1"/>
    <col min="628" max="628" width="8.375" style="17" bestFit="1" customWidth="1"/>
    <col min="629" max="629" width="11.625" style="17" bestFit="1" customWidth="1"/>
    <col min="630" max="630" width="11" style="17" bestFit="1" customWidth="1"/>
    <col min="631" max="631" width="18.625" style="17" bestFit="1" customWidth="1"/>
    <col min="632" max="632" width="7.5" style="17" bestFit="1" customWidth="1"/>
    <col min="633" max="633" width="10.5" style="17" bestFit="1" customWidth="1"/>
    <col min="634" max="634" width="8" style="17" bestFit="1" customWidth="1"/>
    <col min="635" max="635" width="12.375" style="17" bestFit="1" customWidth="1"/>
    <col min="636" max="636" width="5.5" style="17" bestFit="1" customWidth="1"/>
    <col min="637" max="637" width="10.5" style="17" bestFit="1" customWidth="1"/>
    <col min="638" max="638" width="9" style="17" bestFit="1" customWidth="1"/>
    <col min="639" max="639" width="7.125" style="17" bestFit="1" customWidth="1"/>
    <col min="640" max="640" width="10.5" style="17" bestFit="1" customWidth="1"/>
    <col min="641" max="641" width="15.125" style="17" bestFit="1" customWidth="1"/>
    <col min="642" max="642" width="10.125" style="17" bestFit="1" customWidth="1"/>
    <col min="643" max="643" width="10.5" style="17" bestFit="1" customWidth="1"/>
    <col min="644" max="644" width="12.375" style="17" bestFit="1" customWidth="1"/>
    <col min="645" max="645" width="7.375" style="17" bestFit="1" customWidth="1"/>
    <col min="646" max="646" width="14.625" style="17" bestFit="1" customWidth="1"/>
    <col min="647" max="647" width="9.375" style="17" bestFit="1" customWidth="1"/>
    <col min="648" max="648" width="10.5" style="17" bestFit="1" customWidth="1"/>
    <col min="649" max="649" width="14.375" style="17" bestFit="1" customWidth="1"/>
    <col min="650" max="650" width="14.875" style="17" bestFit="1" customWidth="1"/>
    <col min="651" max="651" width="10.5" style="17" bestFit="1" customWidth="1"/>
    <col min="652" max="652" width="8" style="17" bestFit="1" customWidth="1"/>
    <col min="653" max="653" width="9.125" style="17" bestFit="1" customWidth="1"/>
    <col min="654" max="654" width="11.125" style="17" bestFit="1" customWidth="1"/>
    <col min="655" max="655" width="8.5" style="17" bestFit="1" customWidth="1"/>
    <col min="656" max="656" width="11" style="17" bestFit="1" customWidth="1"/>
    <col min="657" max="657" width="10.5" style="17" bestFit="1" customWidth="1"/>
    <col min="658" max="658" width="8" style="17" bestFit="1" customWidth="1"/>
    <col min="659" max="659" width="11" style="17" bestFit="1" customWidth="1"/>
    <col min="660" max="660" width="16" style="17" bestFit="1" customWidth="1"/>
    <col min="661" max="661" width="8.625" style="17" bestFit="1" customWidth="1"/>
    <col min="662" max="662" width="10.5" style="17" bestFit="1" customWidth="1"/>
    <col min="663" max="663" width="8" style="17" bestFit="1" customWidth="1"/>
    <col min="664" max="664" width="10.5" style="17" bestFit="1" customWidth="1"/>
    <col min="665" max="665" width="9" style="17" bestFit="1" customWidth="1"/>
    <col min="666" max="666" width="11.375" style="17" bestFit="1" customWidth="1"/>
    <col min="667" max="667" width="11.5" style="17" bestFit="1" customWidth="1"/>
    <col min="668" max="668" width="12" style="17" bestFit="1" customWidth="1"/>
    <col min="669" max="669" width="6.5" style="17" bestFit="1" customWidth="1"/>
    <col min="670" max="670" width="10.125" style="17" bestFit="1" customWidth="1"/>
    <col min="671" max="671" width="7.5" style="17" bestFit="1" customWidth="1"/>
    <col min="672" max="672" width="9.375" style="17" bestFit="1" customWidth="1"/>
    <col min="673" max="673" width="11.5" style="17" bestFit="1" customWidth="1"/>
    <col min="674" max="674" width="9" style="17" bestFit="1" customWidth="1"/>
    <col min="675" max="675" width="5.875" style="17" bestFit="1" customWidth="1"/>
    <col min="676" max="676" width="10.125" style="17" bestFit="1" customWidth="1"/>
    <col min="677" max="677" width="11.5" style="17" bestFit="1" customWidth="1"/>
    <col min="678" max="678" width="9" style="17" bestFit="1" customWidth="1"/>
    <col min="679" max="679" width="7.375" style="17" bestFit="1" customWidth="1"/>
    <col min="680" max="680" width="11.5" style="17" bestFit="1" customWidth="1"/>
    <col min="681" max="681" width="12.375" style="17" bestFit="1" customWidth="1"/>
    <col min="682" max="682" width="11.5" style="17" bestFit="1" customWidth="1"/>
    <col min="683" max="683" width="9" style="17" bestFit="1" customWidth="1"/>
    <col min="684" max="684" width="11" style="17" bestFit="1" customWidth="1"/>
    <col min="685" max="685" width="11.5" style="17" bestFit="1" customWidth="1"/>
    <col min="686" max="686" width="12.375" style="17" bestFit="1" customWidth="1"/>
    <col min="687" max="687" width="7.375" style="17" bestFit="1" customWidth="1"/>
    <col min="688" max="688" width="8.375" style="17" bestFit="1" customWidth="1"/>
    <col min="689" max="689" width="7.125" style="17" bestFit="1" customWidth="1"/>
    <col min="690" max="690" width="9.375" style="17" bestFit="1" customWidth="1"/>
    <col min="691" max="691" width="11.5" style="17" bestFit="1" customWidth="1"/>
    <col min="692" max="694" width="13.625" style="17" bestFit="1" customWidth="1"/>
    <col min="695" max="695" width="12.625" style="17" bestFit="1" customWidth="1"/>
    <col min="696" max="696" width="11.5" style="17" bestFit="1" customWidth="1"/>
    <col min="697" max="697" width="9" style="17" bestFit="1" customWidth="1"/>
    <col min="698" max="698" width="10.125" style="17" bestFit="1" customWidth="1"/>
    <col min="699" max="699" width="6.625" style="17" bestFit="1" customWidth="1"/>
    <col min="700" max="700" width="8.5" style="17" bestFit="1" customWidth="1"/>
    <col min="701" max="701" width="11.5" style="17" bestFit="1" customWidth="1"/>
    <col min="702" max="702" width="10.125" style="17" bestFit="1" customWidth="1"/>
    <col min="703" max="703" width="11.5" style="17" bestFit="1" customWidth="1"/>
    <col min="704" max="704" width="9.875" style="17" bestFit="1" customWidth="1"/>
    <col min="705" max="705" width="10.125" style="17" bestFit="1" customWidth="1"/>
    <col min="706" max="706" width="11.5" style="17" bestFit="1" customWidth="1"/>
    <col min="707" max="707" width="12.375" style="17" bestFit="1" customWidth="1"/>
    <col min="708" max="708" width="8.375" style="17" bestFit="1" customWidth="1"/>
    <col min="709" max="709" width="5.875" style="17" bestFit="1" customWidth="1"/>
    <col min="710" max="710" width="6.375" style="17" bestFit="1" customWidth="1"/>
    <col min="711" max="711" width="8.5" style="17" bestFit="1" customWidth="1"/>
    <col min="712" max="712" width="6.375" style="17" bestFit="1" customWidth="1"/>
    <col min="713" max="713" width="11.5" style="17" bestFit="1" customWidth="1"/>
    <col min="714" max="714" width="9" style="17" bestFit="1" customWidth="1"/>
    <col min="715" max="715" width="13.125" style="17" bestFit="1" customWidth="1"/>
    <col min="716" max="716" width="11.5" style="17" bestFit="1" customWidth="1"/>
    <col min="717" max="717" width="9" style="17" bestFit="1" customWidth="1"/>
    <col min="718" max="718" width="11.5" style="17" bestFit="1" customWidth="1"/>
    <col min="719" max="719" width="9" style="17" bestFit="1" customWidth="1"/>
    <col min="720" max="720" width="11.5" style="17" bestFit="1" customWidth="1"/>
    <col min="721" max="721" width="12.375" style="17" bestFit="1" customWidth="1"/>
    <col min="722" max="722" width="10.375" style="17" bestFit="1" customWidth="1"/>
    <col min="723" max="723" width="19.125" style="17" bestFit="1" customWidth="1"/>
    <col min="724" max="724" width="12.5" style="17"/>
    <col min="725" max="725" width="11.5" style="17" bestFit="1" customWidth="1"/>
    <col min="726" max="726" width="9" style="17" bestFit="1" customWidth="1"/>
    <col min="727" max="727" width="10.125" style="17" bestFit="1" customWidth="1"/>
    <col min="728" max="728" width="11.5" style="17" bestFit="1" customWidth="1"/>
    <col min="729" max="729" width="9" style="17" bestFit="1" customWidth="1"/>
    <col min="730" max="730" width="11.5" style="17" bestFit="1" customWidth="1"/>
    <col min="731" max="731" width="9" style="17" bestFit="1" customWidth="1"/>
    <col min="732" max="732" width="10.125" style="17" bestFit="1" customWidth="1"/>
    <col min="733" max="733" width="11.5" style="17" bestFit="1" customWidth="1"/>
    <col min="734" max="734" width="10.875" style="17" bestFit="1" customWidth="1"/>
    <col min="735" max="16384" width="12.5" style="17"/>
  </cols>
  <sheetData>
    <row r="1" spans="1:734" x14ac:dyDescent="0.25">
      <c r="A1" s="7" t="s">
        <v>13</v>
      </c>
      <c r="B1" t="s">
        <v>15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</row>
    <row r="2" spans="1:734" x14ac:dyDescent="0.25">
      <c r="A2" s="63" t="s">
        <v>5</v>
      </c>
      <c r="B2" s="59">
        <v>61.37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</row>
    <row r="3" spans="1:734" x14ac:dyDescent="0.25">
      <c r="A3" s="63" t="s">
        <v>21</v>
      </c>
      <c r="B3" s="59">
        <v>92.41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</row>
    <row r="4" spans="1:734" x14ac:dyDescent="0.25">
      <c r="A4" s="63" t="s">
        <v>445</v>
      </c>
      <c r="B4" s="59">
        <v>64.5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</row>
    <row r="5" spans="1:734" x14ac:dyDescent="0.25">
      <c r="A5" s="63" t="s">
        <v>4</v>
      </c>
      <c r="B5" s="59">
        <v>583.36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</row>
    <row r="6" spans="1:734" x14ac:dyDescent="0.25">
      <c r="A6" s="63" t="s">
        <v>921</v>
      </c>
      <c r="B6" s="59">
        <v>955.59999999999991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</row>
    <row r="7" spans="1:734" x14ac:dyDescent="0.25">
      <c r="A7" s="63" t="s">
        <v>8</v>
      </c>
      <c r="B7" s="59">
        <v>1562.1600000000005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</row>
    <row r="8" spans="1:734" x14ac:dyDescent="0.25">
      <c r="A8" s="63" t="s">
        <v>813</v>
      </c>
      <c r="B8" s="59">
        <v>550.91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</row>
    <row r="9" spans="1:734" x14ac:dyDescent="0.25">
      <c r="A9" s="63" t="s">
        <v>650</v>
      </c>
      <c r="B9" s="59">
        <v>49.33</v>
      </c>
      <c r="C9"/>
      <c r="D9" s="201" t="s">
        <v>632</v>
      </c>
      <c r="E9" s="201"/>
      <c r="F9" s="391">
        <f>SUM(GETPIVOTDATA("Amount",$A$1,"Category","Grocery"),GETPIVOTDATA("Amount",$A$1,"Category","Restaurant"))</f>
        <v>678.85</v>
      </c>
      <c r="G9"/>
      <c r="H9"/>
      <c r="I9"/>
      <c r="J9"/>
      <c r="K9"/>
      <c r="L9"/>
      <c r="M9"/>
      <c r="N9"/>
      <c r="O9"/>
      <c r="P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</row>
    <row r="10" spans="1:734" x14ac:dyDescent="0.25">
      <c r="A10" s="63" t="s">
        <v>11</v>
      </c>
      <c r="B10" s="59">
        <v>46.03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</row>
    <row r="11" spans="1:734" x14ac:dyDescent="0.25">
      <c r="A11" s="63" t="s">
        <v>12</v>
      </c>
      <c r="B11" s="59">
        <v>95.49</v>
      </c>
      <c r="C11"/>
      <c r="D11" s="214" t="s">
        <v>653</v>
      </c>
      <c r="E11" s="214" t="s">
        <v>654</v>
      </c>
      <c r="F11" s="214" t="s">
        <v>655</v>
      </c>
      <c r="G11"/>
      <c r="H11"/>
      <c r="I11"/>
      <c r="J11"/>
      <c r="K11"/>
      <c r="L11"/>
      <c r="M11"/>
      <c r="N11"/>
      <c r="O11"/>
      <c r="P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</row>
    <row r="12" spans="1:734" x14ac:dyDescent="0.25">
      <c r="A12" s="63" t="s">
        <v>7</v>
      </c>
      <c r="B12" s="59">
        <v>908</v>
      </c>
      <c r="C12"/>
      <c r="D12" s="215">
        <f>GETPIVOTDATA("Amount",$A$1)</f>
        <v>5245.96</v>
      </c>
      <c r="E12" s="215">
        <f>GETPIVOTDATA("Amount",$A$18)</f>
        <v>6101.77</v>
      </c>
      <c r="F12" s="215">
        <f>E12-D12</f>
        <v>855.8100000000004</v>
      </c>
      <c r="G12"/>
      <c r="I12"/>
      <c r="J12"/>
      <c r="K12"/>
      <c r="L12"/>
      <c r="M12"/>
      <c r="N12"/>
      <c r="O12"/>
      <c r="P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</row>
    <row r="13" spans="1:734" x14ac:dyDescent="0.25">
      <c r="A13" s="63" t="s">
        <v>6</v>
      </c>
      <c r="B13" s="59">
        <v>211.8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</row>
    <row r="14" spans="1:734" x14ac:dyDescent="0.25">
      <c r="A14" s="63" t="s">
        <v>209</v>
      </c>
      <c r="B14" s="59">
        <v>65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</row>
    <row r="15" spans="1:734" x14ac:dyDescent="0.25">
      <c r="A15" s="63" t="s">
        <v>14</v>
      </c>
      <c r="B15" s="59">
        <v>5245.96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</row>
    <row r="16" spans="1:73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</row>
    <row r="17" spans="1:88" x14ac:dyDescent="0.25"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</row>
    <row r="18" spans="1:88" x14ac:dyDescent="0.25">
      <c r="A18" s="7" t="s">
        <v>13</v>
      </c>
      <c r="B18" t="s">
        <v>15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</row>
    <row r="19" spans="1:88" x14ac:dyDescent="0.25">
      <c r="A19" s="63" t="s">
        <v>93</v>
      </c>
      <c r="B19" s="59">
        <v>4200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</row>
    <row r="20" spans="1:88" x14ac:dyDescent="0.25">
      <c r="A20" s="63" t="s">
        <v>557</v>
      </c>
      <c r="B20" s="59">
        <v>1438.77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</row>
    <row r="21" spans="1:88" x14ac:dyDescent="0.25">
      <c r="A21" s="63" t="s">
        <v>1082</v>
      </c>
      <c r="B21" s="59">
        <v>463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</row>
    <row r="22" spans="1:88" x14ac:dyDescent="0.25">
      <c r="A22" s="63" t="s">
        <v>14</v>
      </c>
      <c r="B22" s="59">
        <v>6101.77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</row>
    <row r="23" spans="1:88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</row>
    <row r="24" spans="1:88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</row>
    <row r="25" spans="1:88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</row>
    <row r="26" spans="1:88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</row>
    <row r="27" spans="1:88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88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88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88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88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88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</row>
    <row r="33" spans="1:58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</row>
    <row r="34" spans="1:58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1:58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1:58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1:58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</row>
    <row r="44" spans="1:58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</row>
    <row r="47" spans="1:58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</row>
    <row r="48" spans="1:58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</row>
    <row r="49" spans="1:58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</row>
    <row r="51" spans="1:58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1:58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</row>
    <row r="53" spans="1:58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</row>
    <row r="54" spans="1:58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</row>
    <row r="55" spans="1:58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</row>
    <row r="56" spans="1:58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58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</row>
    <row r="58" spans="1:58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</row>
    <row r="59" spans="1:58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</row>
    <row r="60" spans="1:58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</row>
    <row r="61" spans="1:58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</row>
    <row r="62" spans="1:58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</row>
    <row r="63" spans="1:58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</row>
    <row r="64" spans="1:58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</row>
    <row r="65" spans="1:58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</row>
    <row r="66" spans="1:58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</row>
    <row r="67" spans="1:58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</row>
    <row r="68" spans="1:58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</row>
    <row r="69" spans="1:58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</row>
    <row r="70" spans="1:58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</row>
    <row r="71" spans="1:58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</row>
    <row r="72" spans="1:58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</row>
    <row r="73" spans="1:58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</row>
    <row r="74" spans="1:58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</row>
    <row r="75" spans="1:58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</row>
    <row r="76" spans="1:58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</row>
    <row r="77" spans="1:58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</row>
    <row r="78" spans="1:58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</row>
    <row r="79" spans="1:58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</row>
    <row r="80" spans="1:58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</row>
    <row r="81" spans="1:58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</row>
    <row r="82" spans="1:58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</row>
    <row r="83" spans="1:58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</row>
    <row r="84" spans="1:58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</row>
    <row r="85" spans="1:58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</row>
    <row r="86" spans="1:58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</row>
    <row r="87" spans="1:58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</row>
    <row r="88" spans="1:58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</row>
    <row r="90" spans="1:58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</row>
    <row r="92" spans="1:58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</row>
    <row r="94" spans="1:58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</row>
    <row r="95" spans="1:58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</row>
    <row r="96" spans="1:58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</row>
    <row r="97" spans="1:58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</row>
    <row r="98" spans="1:58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</row>
    <row r="99" spans="1:58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</row>
    <row r="100" spans="1:58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</row>
    <row r="101" spans="1:58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</row>
    <row r="102" spans="1:58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</row>
    <row r="103" spans="1:58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</row>
    <row r="104" spans="1:58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</row>
    <row r="105" spans="1:58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</row>
    <row r="106" spans="1:58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</row>
    <row r="107" spans="1:58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</row>
    <row r="108" spans="1:58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</row>
    <row r="109" spans="1:58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</row>
    <row r="110" spans="1:58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</row>
    <row r="111" spans="1:58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</row>
    <row r="112" spans="1:58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</row>
    <row r="113" spans="1:58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</row>
    <row r="114" spans="1:58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</row>
    <row r="115" spans="1:58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</row>
    <row r="116" spans="1:58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</row>
    <row r="117" spans="1:58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</row>
    <row r="118" spans="1:58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</row>
    <row r="119" spans="1:58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</row>
    <row r="120" spans="1:58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</row>
    <row r="121" spans="1:58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</row>
    <row r="122" spans="1:58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</row>
    <row r="123" spans="1:58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</row>
    <row r="124" spans="1:58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</row>
    <row r="125" spans="1:58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</row>
    <row r="126" spans="1:58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</row>
    <row r="127" spans="1:58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</row>
    <row r="128" spans="1:58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</row>
    <row r="129" spans="1:58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</row>
    <row r="130" spans="1:58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</row>
    <row r="131" spans="1:58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</row>
    <row r="132" spans="1:58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</row>
    <row r="133" spans="1:58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</row>
    <row r="134" spans="1:58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</row>
    <row r="135" spans="1:58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</row>
    <row r="136" spans="1:58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</row>
    <row r="137" spans="1:58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</row>
    <row r="138" spans="1:58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</row>
    <row r="139" spans="1:58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</row>
    <row r="140" spans="1:58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</row>
    <row r="141" spans="1:58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</row>
    <row r="142" spans="1:58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</row>
    <row r="143" spans="1:58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</row>
    <row r="144" spans="1:58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</row>
    <row r="145" spans="1:58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</row>
    <row r="146" spans="1:58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</row>
    <row r="147" spans="1:58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</row>
    <row r="148" spans="1:58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</row>
    <row r="149" spans="1:58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</row>
    <row r="150" spans="1:58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</row>
    <row r="151" spans="1:58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</row>
    <row r="152" spans="1:58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</row>
    <row r="153" spans="1:58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</row>
    <row r="154" spans="1:58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</row>
    <row r="155" spans="1:58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</row>
    <row r="156" spans="1:58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</row>
    <row r="157" spans="1:58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</row>
    <row r="158" spans="1:58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</row>
    <row r="159" spans="1:58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</row>
    <row r="160" spans="1:58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</row>
    <row r="161" spans="1:58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</row>
    <row r="162" spans="1:58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</row>
    <row r="163" spans="1:58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</row>
    <row r="164" spans="1:58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</row>
    <row r="165" spans="1:58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</row>
    <row r="166" spans="1:58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</row>
    <row r="167" spans="1:58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</row>
    <row r="168" spans="1:58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</row>
    <row r="169" spans="1:58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</row>
    <row r="170" spans="1:58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</row>
    <row r="171" spans="1:58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</row>
    <row r="172" spans="1:58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</row>
    <row r="173" spans="1:58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</row>
    <row r="174" spans="1:58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</row>
    <row r="175" spans="1:58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</row>
    <row r="176" spans="1:58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</row>
    <row r="177" spans="1:58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</row>
    <row r="178" spans="1:58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</row>
    <row r="179" spans="1:58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</row>
    <row r="180" spans="1:58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1:58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1:58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</row>
    <row r="183" spans="1:58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</row>
    <row r="184" spans="1:58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1:58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1:58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1:58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1:58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1:58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</row>
    <row r="190" spans="1:58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</row>
    <row r="191" spans="1:58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</row>
    <row r="192" spans="1:58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</row>
    <row r="193" spans="1:58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</row>
    <row r="194" spans="1:58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</row>
    <row r="195" spans="1:58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</row>
    <row r="196" spans="1:58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</row>
    <row r="197" spans="1:58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</row>
    <row r="198" spans="1:58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</row>
    <row r="199" spans="1:58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</row>
    <row r="200" spans="1:58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</row>
    <row r="201" spans="1:58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</row>
    <row r="202" spans="1:58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</row>
    <row r="203" spans="1:58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</row>
    <row r="204" spans="1:58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</row>
    <row r="205" spans="1:58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</row>
    <row r="206" spans="1:58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</row>
    <row r="207" spans="1:58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</row>
    <row r="208" spans="1:58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</row>
    <row r="209" spans="1:58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</row>
    <row r="210" spans="1:58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</row>
    <row r="211" spans="1:58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</row>
    <row r="212" spans="1:58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</row>
    <row r="213" spans="1:58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</row>
    <row r="214" spans="1:58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</row>
    <row r="215" spans="1:58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</row>
    <row r="216" spans="1:58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</row>
    <row r="217" spans="1:58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</row>
    <row r="218" spans="1:58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</row>
    <row r="219" spans="1:58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</row>
    <row r="220" spans="1:58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</row>
    <row r="221" spans="1:58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</row>
    <row r="222" spans="1:58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</row>
    <row r="223" spans="1:58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</row>
    <row r="224" spans="1:58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</row>
    <row r="225" spans="1:58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</row>
    <row r="226" spans="1:58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</row>
    <row r="227" spans="1:58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</row>
    <row r="228" spans="1:58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</row>
    <row r="229" spans="1:58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</row>
    <row r="230" spans="1:58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</row>
    <row r="231" spans="1:58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</row>
    <row r="232" spans="1:58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</row>
    <row r="233" spans="1:58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</row>
    <row r="234" spans="1:58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</row>
    <row r="235" spans="1:58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</row>
    <row r="236" spans="1:58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</row>
    <row r="237" spans="1:58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</row>
    <row r="238" spans="1:58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</row>
    <row r="239" spans="1:58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</row>
    <row r="240" spans="1:58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</row>
    <row r="241" spans="1:58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</row>
    <row r="242" spans="1:58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</row>
    <row r="243" spans="1:58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</row>
    <row r="244" spans="1:58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</row>
    <row r="245" spans="1:58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</row>
    <row r="246" spans="1:58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</row>
    <row r="247" spans="1:58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</row>
    <row r="248" spans="1:58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</row>
    <row r="249" spans="1:58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</row>
    <row r="250" spans="1:58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</row>
    <row r="251" spans="1:58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</row>
    <row r="252" spans="1:58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</row>
    <row r="253" spans="1:58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</row>
    <row r="254" spans="1:58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</row>
    <row r="255" spans="1:58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</row>
    <row r="256" spans="1:58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</row>
    <row r="257" spans="1:58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</row>
    <row r="258" spans="1:58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</row>
    <row r="259" spans="1:58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</row>
    <row r="260" spans="1:58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</row>
    <row r="261" spans="1:58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</row>
    <row r="262" spans="1:58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</row>
    <row r="263" spans="1:58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</row>
    <row r="264" spans="1:58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</row>
    <row r="265" spans="1:58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</row>
    <row r="266" spans="1:58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</row>
    <row r="267" spans="1:58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</row>
    <row r="268" spans="1:58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</row>
    <row r="269" spans="1:58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</row>
    <row r="270" spans="1:58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</row>
    <row r="271" spans="1:58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</row>
    <row r="272" spans="1:58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</row>
    <row r="273" spans="1:58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</row>
    <row r="274" spans="1:58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</row>
    <row r="275" spans="1:58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</row>
    <row r="276" spans="1:58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</row>
    <row r="277" spans="1:58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</row>
    <row r="278" spans="1:58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</row>
    <row r="279" spans="1:58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</row>
    <row r="280" spans="1:58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</row>
    <row r="281" spans="1:58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</row>
    <row r="282" spans="1:58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</row>
    <row r="283" spans="1:58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</row>
    <row r="284" spans="1:58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</row>
    <row r="285" spans="1:58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</row>
    <row r="286" spans="1:58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</row>
    <row r="287" spans="1:58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</row>
    <row r="288" spans="1:58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</row>
    <row r="289" spans="1:58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</row>
    <row r="290" spans="1:58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</row>
    <row r="291" spans="1:58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</row>
    <row r="292" spans="1:58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</row>
    <row r="293" spans="1:58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</row>
    <row r="294" spans="1:58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</row>
    <row r="295" spans="1:58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</row>
    <row r="296" spans="1:58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</row>
    <row r="297" spans="1:58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</row>
    <row r="298" spans="1:58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</row>
    <row r="299" spans="1:58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</row>
    <row r="300" spans="1:58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</row>
    <row r="301" spans="1:58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</row>
    <row r="302" spans="1:58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</row>
    <row r="303" spans="1:58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</row>
    <row r="304" spans="1:58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</row>
    <row r="305" spans="1:58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</row>
    <row r="306" spans="1:58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</row>
    <row r="307" spans="1:58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</row>
    <row r="308" spans="1:58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</row>
    <row r="309" spans="1:58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</row>
    <row r="310" spans="1:58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</row>
    <row r="311" spans="1:58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</row>
    <row r="312" spans="1:58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</row>
    <row r="313" spans="1:58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</row>
    <row r="314" spans="1:58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</row>
    <row r="315" spans="1:58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</row>
    <row r="316" spans="1:58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</row>
    <row r="317" spans="1:58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</row>
    <row r="318" spans="1:58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</row>
    <row r="319" spans="1:58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</row>
    <row r="320" spans="1:58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</row>
    <row r="321" spans="1:58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</row>
    <row r="322" spans="1:58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</row>
    <row r="323" spans="1:58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</row>
    <row r="324" spans="1:58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</row>
    <row r="325" spans="1:58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</row>
    <row r="326" spans="1:58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</row>
    <row r="327" spans="1:58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</row>
    <row r="328" spans="1:58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</row>
    <row r="329" spans="1:58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</row>
    <row r="330" spans="1:58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</row>
    <row r="331" spans="1:58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</row>
    <row r="332" spans="1:58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</row>
    <row r="333" spans="1:58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</row>
    <row r="334" spans="1:58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</row>
    <row r="335" spans="1:58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</row>
    <row r="336" spans="1:58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</row>
    <row r="337" spans="1:58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</row>
    <row r="338" spans="1:58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</row>
    <row r="339" spans="1:58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</row>
    <row r="340" spans="1:58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</row>
    <row r="341" spans="1:58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</row>
    <row r="342" spans="1:58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</row>
    <row r="343" spans="1:58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</row>
    <row r="344" spans="1:58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</row>
    <row r="345" spans="1:58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</row>
    <row r="346" spans="1:58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</row>
    <row r="347" spans="1:58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</row>
    <row r="348" spans="1:58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</row>
    <row r="349" spans="1:58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</row>
    <row r="350" spans="1:58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</row>
    <row r="351" spans="1:58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</row>
    <row r="352" spans="1:58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</row>
    <row r="353" spans="1:58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</row>
    <row r="354" spans="1:58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</row>
    <row r="355" spans="1:58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</row>
    <row r="356" spans="1:58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</row>
    <row r="357" spans="1:58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</row>
    <row r="358" spans="1:58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</row>
    <row r="359" spans="1:58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</row>
    <row r="360" spans="1:58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</row>
    <row r="361" spans="1:58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</row>
    <row r="362" spans="1:58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</row>
    <row r="363" spans="1:58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</row>
    <row r="364" spans="1:58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</row>
    <row r="365" spans="1:58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</row>
    <row r="366" spans="1:58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</row>
    <row r="367" spans="1:58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</row>
    <row r="368" spans="1:58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</row>
    <row r="369" spans="1:58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</row>
    <row r="370" spans="1:58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</row>
    <row r="371" spans="1:58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</row>
    <row r="372" spans="1:58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</row>
    <row r="373" spans="1:58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</row>
    <row r="374" spans="1:58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</row>
    <row r="375" spans="1:58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</row>
    <row r="376" spans="1:58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</row>
    <row r="377" spans="1:58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</row>
    <row r="378" spans="1:58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</row>
    <row r="379" spans="1:58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</row>
    <row r="380" spans="1:58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</row>
    <row r="381" spans="1:58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</row>
    <row r="382" spans="1:58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</row>
    <row r="383" spans="1:58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</row>
    <row r="384" spans="1:58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</row>
    <row r="385" spans="1:58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</row>
    <row r="386" spans="1:58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</row>
    <row r="387" spans="1:58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</row>
    <row r="388" spans="1:58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</row>
    <row r="389" spans="1:58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</row>
    <row r="390" spans="1:58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</row>
    <row r="391" spans="1:58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</row>
    <row r="392" spans="1:58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</row>
    <row r="393" spans="1:58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</row>
    <row r="394" spans="1:58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</row>
    <row r="395" spans="1:58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</row>
    <row r="396" spans="1:58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</row>
    <row r="397" spans="1:58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</row>
    <row r="398" spans="1:58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</row>
    <row r="399" spans="1:58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</row>
    <row r="400" spans="1:58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</row>
    <row r="401" spans="1:58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</row>
    <row r="402" spans="1:58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</row>
    <row r="403" spans="1:58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</row>
    <row r="404" spans="1:58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</row>
    <row r="405" spans="1:58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</row>
    <row r="406" spans="1:58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</row>
    <row r="407" spans="1:58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</row>
    <row r="408" spans="1:58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</row>
    <row r="409" spans="1:58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</row>
    <row r="410" spans="1:58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</row>
    <row r="411" spans="1:58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</row>
    <row r="412" spans="1:58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</row>
    <row r="413" spans="1:58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</row>
    <row r="414" spans="1:58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</row>
    <row r="415" spans="1:58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</row>
    <row r="416" spans="1:58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</row>
    <row r="417" spans="1:58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</row>
    <row r="418" spans="1:58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</row>
    <row r="419" spans="1:58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</row>
    <row r="420" spans="1:58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</row>
    <row r="421" spans="1:58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</row>
    <row r="422" spans="1:58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</row>
    <row r="423" spans="1:58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</row>
    <row r="424" spans="1:58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</row>
    <row r="425" spans="1:58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</row>
    <row r="426" spans="1:58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</row>
    <row r="427" spans="1:58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</row>
    <row r="428" spans="1:58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</row>
    <row r="429" spans="1:58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</row>
    <row r="430" spans="1:58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</row>
    <row r="431" spans="1:58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</row>
    <row r="432" spans="1:58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</row>
    <row r="433" spans="1:58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</row>
    <row r="434" spans="1:58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</row>
    <row r="435" spans="1:58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</row>
    <row r="436" spans="1:58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</row>
    <row r="437" spans="1:58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</row>
    <row r="438" spans="1:58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</row>
    <row r="439" spans="1:58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</row>
    <row r="440" spans="1:58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</row>
    <row r="441" spans="1:58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</row>
    <row r="442" spans="1:58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</row>
    <row r="443" spans="1:58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</row>
    <row r="444" spans="1:58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</row>
    <row r="445" spans="1:58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</row>
    <row r="446" spans="1:58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</row>
    <row r="447" spans="1:58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</row>
    <row r="448" spans="1:58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</row>
    <row r="449" spans="1:58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</row>
    <row r="450" spans="1:58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</row>
    <row r="451" spans="1:58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</row>
    <row r="452" spans="1:58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</row>
    <row r="453" spans="1:58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</row>
    <row r="454" spans="1:58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</row>
    <row r="455" spans="1:58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</row>
    <row r="456" spans="1:58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</row>
    <row r="457" spans="1:58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</row>
    <row r="458" spans="1:58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</row>
    <row r="459" spans="1:58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</row>
    <row r="460" spans="1:58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</row>
    <row r="461" spans="1:58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</row>
    <row r="462" spans="1:58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</row>
    <row r="463" spans="1:58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</row>
    <row r="464" spans="1:58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</row>
    <row r="465" spans="1:58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</row>
    <row r="466" spans="1:58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</row>
    <row r="467" spans="1:58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</row>
    <row r="468" spans="1:58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</row>
    <row r="469" spans="1:58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</row>
    <row r="470" spans="1:58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</row>
    <row r="471" spans="1:58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</row>
    <row r="472" spans="1:58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</row>
    <row r="473" spans="1:58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</row>
    <row r="474" spans="1:58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</row>
    <row r="475" spans="1:58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</row>
    <row r="476" spans="1:58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</row>
    <row r="477" spans="1:58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</row>
    <row r="478" spans="1:58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</row>
    <row r="479" spans="1:58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</row>
    <row r="480" spans="1:58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</row>
    <row r="481" spans="1:58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</row>
    <row r="482" spans="1:58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</row>
    <row r="483" spans="1:58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</row>
    <row r="484" spans="1:58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</row>
    <row r="485" spans="1:58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</row>
    <row r="486" spans="1:58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</row>
    <row r="487" spans="1:58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</row>
    <row r="488" spans="1:58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</row>
    <row r="489" spans="1:58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</row>
    <row r="490" spans="1:58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</row>
    <row r="491" spans="1:58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</row>
    <row r="492" spans="1:58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</row>
    <row r="493" spans="1:58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</row>
    <row r="494" spans="1:58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</row>
    <row r="495" spans="1:58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</row>
    <row r="496" spans="1:58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</row>
    <row r="497" spans="1:58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</row>
    <row r="498" spans="1:58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</row>
    <row r="499" spans="1:58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</row>
    <row r="500" spans="1:58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</row>
    <row r="501" spans="1:58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</row>
    <row r="502" spans="1:58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</row>
    <row r="503" spans="1:58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</row>
    <row r="504" spans="1:58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</row>
    <row r="505" spans="1:58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</row>
    <row r="506" spans="1:58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</row>
    <row r="507" spans="1:58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</row>
    <row r="508" spans="1:58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</row>
    <row r="509" spans="1:58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</row>
    <row r="510" spans="1:58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</row>
    <row r="511" spans="1:58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</row>
    <row r="512" spans="1:58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</row>
    <row r="513" spans="1:58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</row>
    <row r="514" spans="1:58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</row>
    <row r="515" spans="1:58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</row>
    <row r="516" spans="1:58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</row>
    <row r="517" spans="1:58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</row>
    <row r="518" spans="1:58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</row>
    <row r="519" spans="1:58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</row>
    <row r="520" spans="1:58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</row>
    <row r="521" spans="1:58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</row>
    <row r="522" spans="1:58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</row>
    <row r="523" spans="1:58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</row>
    <row r="524" spans="1:58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</row>
    <row r="525" spans="1:58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</row>
    <row r="526" spans="1:58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</row>
    <row r="527" spans="1:58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</row>
    <row r="528" spans="1:58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</row>
    <row r="529" spans="1:58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</row>
    <row r="530" spans="1:58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</row>
    <row r="531" spans="1:58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</row>
    <row r="532" spans="1:58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</row>
    <row r="533" spans="1:58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</row>
    <row r="534" spans="1:58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</row>
    <row r="535" spans="1:58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</row>
    <row r="536" spans="1:58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</row>
    <row r="537" spans="1:58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</row>
    <row r="538" spans="1:58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</row>
    <row r="539" spans="1:58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</row>
    <row r="540" spans="1:58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</row>
    <row r="541" spans="1:58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</row>
    <row r="542" spans="1:58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</row>
    <row r="543" spans="1:58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</row>
    <row r="544" spans="1:58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</row>
    <row r="545" spans="1:58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</row>
    <row r="546" spans="1:58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</row>
    <row r="547" spans="1:58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</row>
    <row r="548" spans="1:58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</row>
    <row r="549" spans="1:58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</row>
    <row r="550" spans="1:58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</row>
    <row r="551" spans="1:58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</row>
    <row r="552" spans="1:58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</row>
    <row r="553" spans="1:58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</row>
    <row r="554" spans="1:58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</row>
    <row r="555" spans="1:58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</row>
    <row r="556" spans="1:58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</row>
    <row r="557" spans="1:58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</row>
    <row r="558" spans="1:58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</row>
    <row r="559" spans="1:58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</row>
    <row r="560" spans="1:58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</row>
    <row r="561" spans="1:58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</row>
    <row r="562" spans="1:58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</row>
    <row r="563" spans="1:58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</row>
    <row r="564" spans="1:58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</row>
    <row r="565" spans="1:58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</row>
    <row r="566" spans="1:58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</row>
    <row r="567" spans="1:58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</row>
    <row r="568" spans="1:58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</row>
    <row r="569" spans="1:58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</row>
    <row r="570" spans="1:58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</row>
    <row r="571" spans="1:58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</row>
    <row r="572" spans="1:58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</row>
    <row r="573" spans="1:58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</row>
    <row r="574" spans="1:58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</row>
    <row r="575" spans="1:58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</row>
    <row r="576" spans="1:58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</row>
    <row r="577" spans="1:58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</row>
    <row r="578" spans="1:58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</row>
    <row r="579" spans="1:58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</row>
    <row r="580" spans="1:58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</row>
    <row r="581" spans="1:58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</row>
    <row r="582" spans="1:58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</row>
    <row r="583" spans="1:58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</row>
    <row r="584" spans="1:58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</row>
    <row r="585" spans="1:58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</row>
    <row r="586" spans="1:58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</row>
    <row r="587" spans="1:58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</row>
    <row r="588" spans="1:58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</row>
    <row r="589" spans="1:58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</row>
    <row r="590" spans="1:58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</row>
    <row r="591" spans="1:58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</row>
    <row r="592" spans="1:58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</row>
    <row r="593" spans="1:58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</row>
    <row r="594" spans="1:58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</row>
    <row r="595" spans="1:58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</row>
    <row r="596" spans="1:58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</row>
    <row r="597" spans="1:58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</row>
    <row r="598" spans="1:58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</row>
    <row r="599" spans="1:58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</row>
    <row r="600" spans="1:58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</row>
    <row r="601" spans="1:58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</row>
    <row r="602" spans="1:58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</row>
    <row r="603" spans="1:58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</row>
    <row r="604" spans="1:58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</row>
    <row r="605" spans="1:58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</row>
    <row r="606" spans="1:58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</row>
    <row r="607" spans="1:58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</row>
    <row r="608" spans="1:58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</row>
    <row r="609" spans="1:58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</row>
    <row r="610" spans="1:58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</row>
  </sheetData>
  <pageMargins left="0.7" right="0.7" top="0.75" bottom="0.75" header="0.3" footer="0.3"/>
  <pageSetup orientation="portrait" horizontalDpi="0" verticalDpi="0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3EF8-DA74-4E4F-9CC7-A31D51FBEB01}">
  <dimension ref="A1:I2194"/>
  <sheetViews>
    <sheetView zoomScale="125" zoomScaleNormal="115" workbookViewId="0">
      <pane ySplit="1" topLeftCell="A2183" activePane="bottomLeft" state="frozen"/>
      <selection pane="bottomLeft" activeCell="F2200" sqref="F2200"/>
    </sheetView>
  </sheetViews>
  <sheetFormatPr defaultColWidth="11" defaultRowHeight="15.75" x14ac:dyDescent="0.25"/>
  <cols>
    <col min="1" max="1" width="21.5" bestFit="1" customWidth="1"/>
    <col min="2" max="2" width="32.5" bestFit="1" customWidth="1"/>
    <col min="3" max="3" width="14" bestFit="1" customWidth="1"/>
    <col min="4" max="4" width="10.5" style="98" bestFit="1" customWidth="1"/>
    <col min="5" max="5" width="14.375" bestFit="1" customWidth="1"/>
    <col min="6" max="6" width="12.5" bestFit="1" customWidth="1"/>
    <col min="7" max="7" width="27" style="384" bestFit="1" customWidth="1"/>
  </cols>
  <sheetData>
    <row r="1" spans="1:7" ht="16.5" thickBot="1" x14ac:dyDescent="0.3">
      <c r="A1" s="390" t="s">
        <v>1105</v>
      </c>
      <c r="B1" s="1" t="s">
        <v>22</v>
      </c>
      <c r="C1" s="8" t="s">
        <v>0</v>
      </c>
      <c r="D1" s="3" t="s">
        <v>1</v>
      </c>
      <c r="E1" s="1" t="s">
        <v>2</v>
      </c>
      <c r="F1" s="11" t="s">
        <v>38</v>
      </c>
      <c r="G1" s="384" t="s">
        <v>633</v>
      </c>
    </row>
    <row r="2" spans="1:7" s="6" customFormat="1" x14ac:dyDescent="0.25">
      <c r="A2" s="9" t="s">
        <v>32</v>
      </c>
      <c r="B2" s="9"/>
      <c r="C2" s="10">
        <v>31.66</v>
      </c>
      <c r="D2" s="4">
        <v>43466</v>
      </c>
      <c r="E2" s="9" t="s">
        <v>4</v>
      </c>
      <c r="F2" s="9" t="s">
        <v>33</v>
      </c>
      <c r="G2" s="385">
        <v>38.659999999999997</v>
      </c>
    </row>
    <row r="3" spans="1:7" s="6" customFormat="1" x14ac:dyDescent="0.25">
      <c r="A3" s="9" t="s">
        <v>32</v>
      </c>
      <c r="B3" s="9" t="s">
        <v>39</v>
      </c>
      <c r="C3" s="10">
        <v>7</v>
      </c>
      <c r="D3" s="4">
        <v>43466</v>
      </c>
      <c r="E3" s="9" t="s">
        <v>8</v>
      </c>
      <c r="F3" s="9" t="s">
        <v>33</v>
      </c>
      <c r="G3" s="385">
        <v>38.659999999999997</v>
      </c>
    </row>
    <row r="4" spans="1:7" s="6" customFormat="1" x14ac:dyDescent="0.25">
      <c r="A4" s="9" t="s">
        <v>521</v>
      </c>
      <c r="B4" s="9"/>
      <c r="C4" s="10">
        <v>100</v>
      </c>
      <c r="D4" s="4">
        <v>43466</v>
      </c>
      <c r="E4" s="9" t="s">
        <v>9</v>
      </c>
      <c r="F4" s="9" t="s">
        <v>34</v>
      </c>
      <c r="G4" s="384"/>
    </row>
    <row r="5" spans="1:7" s="6" customFormat="1" x14ac:dyDescent="0.25">
      <c r="A5" s="9" t="s">
        <v>41</v>
      </c>
      <c r="B5" s="9"/>
      <c r="C5" s="10">
        <v>5</v>
      </c>
      <c r="D5" s="4">
        <v>43467</v>
      </c>
      <c r="E5" s="9" t="s">
        <v>12</v>
      </c>
      <c r="F5" s="9" t="s">
        <v>33</v>
      </c>
      <c r="G5" s="384"/>
    </row>
    <row r="6" spans="1:7" s="6" customFormat="1" x14ac:dyDescent="0.25">
      <c r="A6" s="9" t="s">
        <v>42</v>
      </c>
      <c r="B6" s="9"/>
      <c r="C6" s="10">
        <v>3.35</v>
      </c>
      <c r="D6" s="4">
        <v>43468</v>
      </c>
      <c r="E6" s="9" t="s">
        <v>12</v>
      </c>
      <c r="F6" s="9" t="s">
        <v>33</v>
      </c>
      <c r="G6" s="384">
        <v>5.58</v>
      </c>
    </row>
    <row r="7" spans="1:7" s="6" customFormat="1" x14ac:dyDescent="0.25">
      <c r="A7" s="9" t="s">
        <v>43</v>
      </c>
      <c r="B7" s="9"/>
      <c r="C7" s="10">
        <v>11.51</v>
      </c>
      <c r="D7" s="4">
        <v>43468</v>
      </c>
      <c r="E7" s="9" t="s">
        <v>4</v>
      </c>
      <c r="F7" s="9" t="s">
        <v>34</v>
      </c>
      <c r="G7" s="384"/>
    </row>
    <row r="8" spans="1:7" s="6" customFormat="1" x14ac:dyDescent="0.25">
      <c r="A8" s="9" t="s">
        <v>44</v>
      </c>
      <c r="B8" s="9"/>
      <c r="C8" s="10">
        <v>279.44</v>
      </c>
      <c r="D8" s="4">
        <v>43468</v>
      </c>
      <c r="E8" s="9" t="s">
        <v>5</v>
      </c>
      <c r="F8" s="9" t="s">
        <v>34</v>
      </c>
      <c r="G8" s="384"/>
    </row>
    <row r="9" spans="1:7" s="6" customFormat="1" x14ac:dyDescent="0.25">
      <c r="A9" s="9" t="s">
        <v>48</v>
      </c>
      <c r="B9" s="9"/>
      <c r="C9" s="10">
        <v>26.41</v>
      </c>
      <c r="D9" s="4">
        <v>43468</v>
      </c>
      <c r="E9" s="9" t="s">
        <v>10</v>
      </c>
      <c r="F9" s="9" t="s">
        <v>34</v>
      </c>
      <c r="G9" s="384"/>
    </row>
    <row r="10" spans="1:7" s="6" customFormat="1" x14ac:dyDescent="0.25">
      <c r="A10" s="9" t="s">
        <v>42</v>
      </c>
      <c r="B10" s="9"/>
      <c r="C10" s="10">
        <v>2.19</v>
      </c>
      <c r="D10" s="4">
        <v>43469</v>
      </c>
      <c r="E10" s="9" t="s">
        <v>12</v>
      </c>
      <c r="F10" s="9" t="s">
        <v>33</v>
      </c>
      <c r="G10" s="384"/>
    </row>
    <row r="11" spans="1:7" s="6" customFormat="1" x14ac:dyDescent="0.25">
      <c r="A11" s="9" t="s">
        <v>46</v>
      </c>
      <c r="B11" s="9" t="s">
        <v>47</v>
      </c>
      <c r="C11" s="10">
        <v>10.29</v>
      </c>
      <c r="D11" s="4">
        <v>43469</v>
      </c>
      <c r="E11" s="9" t="s">
        <v>8</v>
      </c>
      <c r="F11" s="9" t="s">
        <v>34</v>
      </c>
      <c r="G11" s="384"/>
    </row>
    <row r="12" spans="1:7" s="6" customFormat="1" x14ac:dyDescent="0.25">
      <c r="A12" s="9" t="s">
        <v>51</v>
      </c>
      <c r="B12" s="9" t="s">
        <v>52</v>
      </c>
      <c r="C12" s="10">
        <v>16.28</v>
      </c>
      <c r="D12" s="4">
        <v>43469</v>
      </c>
      <c r="E12" s="9" t="s">
        <v>8</v>
      </c>
      <c r="F12" s="9" t="s">
        <v>33</v>
      </c>
      <c r="G12" s="384"/>
    </row>
    <row r="13" spans="1:7" s="6" customFormat="1" x14ac:dyDescent="0.25">
      <c r="A13" s="9" t="s">
        <v>49</v>
      </c>
      <c r="B13" s="9"/>
      <c r="C13" s="10">
        <v>120</v>
      </c>
      <c r="D13" s="4">
        <v>43470</v>
      </c>
      <c r="E13" s="9" t="s">
        <v>7</v>
      </c>
      <c r="F13" s="9" t="s">
        <v>33</v>
      </c>
      <c r="G13" s="384"/>
    </row>
    <row r="14" spans="1:7" s="6" customFormat="1" x14ac:dyDescent="0.25">
      <c r="A14" s="9" t="s">
        <v>50</v>
      </c>
      <c r="B14" s="9"/>
      <c r="C14" s="10">
        <v>1</v>
      </c>
      <c r="D14" s="4">
        <v>43470</v>
      </c>
      <c r="E14" s="9" t="s">
        <v>12</v>
      </c>
      <c r="F14" s="9" t="s">
        <v>33</v>
      </c>
      <c r="G14" s="384"/>
    </row>
    <row r="15" spans="1:7" s="6" customFormat="1" x14ac:dyDescent="0.25">
      <c r="A15" s="9" t="s">
        <v>43</v>
      </c>
      <c r="B15" s="9"/>
      <c r="C15" s="10">
        <v>20.82</v>
      </c>
      <c r="D15" s="4">
        <v>43470</v>
      </c>
      <c r="E15" s="9" t="s">
        <v>4</v>
      </c>
      <c r="F15" s="9" t="s">
        <v>33</v>
      </c>
      <c r="G15" s="384"/>
    </row>
    <row r="16" spans="1:7" s="6" customFormat="1" x14ac:dyDescent="0.25">
      <c r="A16" s="9" t="s">
        <v>43</v>
      </c>
      <c r="B16" s="9"/>
      <c r="C16" s="10">
        <v>51.13</v>
      </c>
      <c r="D16" s="4">
        <v>43470</v>
      </c>
      <c r="E16" s="9" t="s">
        <v>4</v>
      </c>
      <c r="F16" s="9" t="s">
        <v>34</v>
      </c>
      <c r="G16" s="384"/>
    </row>
    <row r="17" spans="1:7" s="6" customFormat="1" x14ac:dyDescent="0.25">
      <c r="A17" s="9" t="s">
        <v>43</v>
      </c>
      <c r="B17" s="9"/>
      <c r="C17" s="10">
        <v>17.190000000000001</v>
      </c>
      <c r="D17" s="4">
        <v>43470</v>
      </c>
      <c r="E17" s="9" t="s">
        <v>21</v>
      </c>
      <c r="F17" s="9" t="s">
        <v>33</v>
      </c>
      <c r="G17" s="384"/>
    </row>
    <row r="18" spans="1:7" s="6" customFormat="1" x14ac:dyDescent="0.25">
      <c r="A18" s="9" t="s">
        <v>53</v>
      </c>
      <c r="B18" s="9" t="s">
        <v>54</v>
      </c>
      <c r="C18" s="10">
        <v>14.95</v>
      </c>
      <c r="D18" s="4">
        <v>43470</v>
      </c>
      <c r="E18" s="9" t="s">
        <v>8</v>
      </c>
      <c r="F18" s="9" t="s">
        <v>34</v>
      </c>
      <c r="G18" s="384"/>
    </row>
    <row r="19" spans="1:7" s="6" customFormat="1" x14ac:dyDescent="0.25">
      <c r="A19" s="9" t="s">
        <v>32</v>
      </c>
      <c r="B19" s="9"/>
      <c r="C19" s="10">
        <v>46.65</v>
      </c>
      <c r="D19" s="4">
        <v>43471</v>
      </c>
      <c r="E19" s="9" t="s">
        <v>4</v>
      </c>
      <c r="F19" s="9" t="s">
        <v>33</v>
      </c>
      <c r="G19" s="384"/>
    </row>
    <row r="20" spans="1:7" s="6" customFormat="1" x14ac:dyDescent="0.25">
      <c r="A20" s="9" t="s">
        <v>43</v>
      </c>
      <c r="B20" s="9"/>
      <c r="C20" s="10">
        <v>36.15</v>
      </c>
      <c r="D20" s="4">
        <v>43472</v>
      </c>
      <c r="E20" s="9" t="s">
        <v>4</v>
      </c>
      <c r="F20" s="9" t="s">
        <v>33</v>
      </c>
      <c r="G20" s="384"/>
    </row>
    <row r="21" spans="1:7" s="6" customFormat="1" x14ac:dyDescent="0.25">
      <c r="A21" s="9" t="s">
        <v>55</v>
      </c>
      <c r="B21" s="9"/>
      <c r="C21" s="10">
        <v>-133.30000000000001</v>
      </c>
      <c r="D21" s="4">
        <v>43473</v>
      </c>
      <c r="E21" s="9" t="s">
        <v>11</v>
      </c>
      <c r="F21" s="9" t="s">
        <v>35</v>
      </c>
      <c r="G21" s="384"/>
    </row>
    <row r="22" spans="1:7" s="6" customFormat="1" x14ac:dyDescent="0.25">
      <c r="A22" s="9" t="s">
        <v>55</v>
      </c>
      <c r="B22" s="9"/>
      <c r="C22" s="10">
        <v>-90.31</v>
      </c>
      <c r="D22" s="4">
        <v>43473</v>
      </c>
      <c r="E22" s="9" t="s">
        <v>21</v>
      </c>
      <c r="F22" s="9" t="s">
        <v>35</v>
      </c>
      <c r="G22" s="384">
        <v>17.64</v>
      </c>
    </row>
    <row r="23" spans="1:7" s="6" customFormat="1" x14ac:dyDescent="0.25">
      <c r="A23" s="9" t="s">
        <v>56</v>
      </c>
      <c r="B23" s="9"/>
      <c r="C23" s="10">
        <v>0</v>
      </c>
      <c r="D23" s="4">
        <v>43474</v>
      </c>
      <c r="E23" s="9" t="s">
        <v>12</v>
      </c>
      <c r="F23" s="9" t="s">
        <v>34</v>
      </c>
      <c r="G23" s="384"/>
    </row>
    <row r="24" spans="1:7" s="6" customFormat="1" x14ac:dyDescent="0.25">
      <c r="A24" s="9" t="s">
        <v>43</v>
      </c>
      <c r="B24" s="9"/>
      <c r="C24" s="10">
        <v>26.23</v>
      </c>
      <c r="D24" s="4">
        <v>43474</v>
      </c>
      <c r="E24" s="9" t="s">
        <v>4</v>
      </c>
      <c r="F24" s="9" t="s">
        <v>33</v>
      </c>
      <c r="G24" s="384"/>
    </row>
    <row r="25" spans="1:7" s="6" customFormat="1" x14ac:dyDescent="0.25">
      <c r="A25" s="9" t="s">
        <v>43</v>
      </c>
      <c r="B25" s="9"/>
      <c r="C25" s="10">
        <v>19</v>
      </c>
      <c r="D25" s="4">
        <v>43474</v>
      </c>
      <c r="E25" s="9" t="s">
        <v>21</v>
      </c>
      <c r="F25" s="9" t="s">
        <v>34</v>
      </c>
      <c r="G25" s="384"/>
    </row>
    <row r="26" spans="1:7" s="6" customFormat="1" x14ac:dyDescent="0.25">
      <c r="A26" s="9" t="s">
        <v>58</v>
      </c>
      <c r="B26" s="9"/>
      <c r="C26" s="10">
        <v>-75.67</v>
      </c>
      <c r="D26" s="4">
        <v>43474</v>
      </c>
      <c r="E26" s="9" t="s">
        <v>27</v>
      </c>
      <c r="F26" s="9" t="s">
        <v>34</v>
      </c>
      <c r="G26" s="384"/>
    </row>
    <row r="27" spans="1:7" s="6" customFormat="1" x14ac:dyDescent="0.25">
      <c r="A27" s="9" t="s">
        <v>46</v>
      </c>
      <c r="B27" s="9" t="s">
        <v>59</v>
      </c>
      <c r="C27" s="10">
        <v>6.49</v>
      </c>
      <c r="D27" s="4">
        <v>43474</v>
      </c>
      <c r="E27" s="9" t="s">
        <v>8</v>
      </c>
      <c r="F27" s="9" t="s">
        <v>34</v>
      </c>
      <c r="G27" s="384"/>
    </row>
    <row r="28" spans="1:7" s="6" customFormat="1" x14ac:dyDescent="0.25">
      <c r="A28" s="9" t="s">
        <v>60</v>
      </c>
      <c r="B28" s="9" t="s">
        <v>61</v>
      </c>
      <c r="C28" s="10">
        <v>10</v>
      </c>
      <c r="D28" s="4">
        <v>43474</v>
      </c>
      <c r="E28" s="9" t="s">
        <v>8</v>
      </c>
      <c r="F28" s="9" t="s">
        <v>34</v>
      </c>
      <c r="G28" s="384"/>
    </row>
    <row r="29" spans="1:7" s="6" customFormat="1" x14ac:dyDescent="0.25">
      <c r="A29" s="9" t="s">
        <v>43</v>
      </c>
      <c r="B29" s="9"/>
      <c r="C29" s="10">
        <v>56.04</v>
      </c>
      <c r="D29" s="4">
        <v>43475</v>
      </c>
      <c r="E29" s="9" t="s">
        <v>4</v>
      </c>
      <c r="F29" s="9" t="s">
        <v>33</v>
      </c>
      <c r="G29" s="384"/>
    </row>
    <row r="30" spans="1:7" s="6" customFormat="1" x14ac:dyDescent="0.25">
      <c r="A30" s="9" t="s">
        <v>62</v>
      </c>
      <c r="B30" s="9" t="s">
        <v>63</v>
      </c>
      <c r="C30" s="10">
        <v>9.99</v>
      </c>
      <c r="D30" s="4">
        <v>43477</v>
      </c>
      <c r="E30" s="9" t="s">
        <v>8</v>
      </c>
      <c r="F30" s="9" t="s">
        <v>34</v>
      </c>
      <c r="G30" s="384"/>
    </row>
    <row r="31" spans="1:7" s="6" customFormat="1" x14ac:dyDescent="0.25">
      <c r="A31" s="9" t="s">
        <v>46</v>
      </c>
      <c r="B31" s="9" t="s">
        <v>64</v>
      </c>
      <c r="C31" s="10">
        <v>5.99</v>
      </c>
      <c r="D31" s="4">
        <v>43477</v>
      </c>
      <c r="E31" s="9" t="s">
        <v>8</v>
      </c>
      <c r="F31" s="9" t="s">
        <v>34</v>
      </c>
      <c r="G31" s="384"/>
    </row>
    <row r="32" spans="1:7" s="6" customFormat="1" x14ac:dyDescent="0.25">
      <c r="A32" s="9" t="s">
        <v>65</v>
      </c>
      <c r="B32" s="9"/>
      <c r="C32" s="10">
        <v>32.130000000000003</v>
      </c>
      <c r="D32" s="4">
        <v>43477</v>
      </c>
      <c r="E32" s="9" t="s">
        <v>4</v>
      </c>
      <c r="F32" s="9" t="s">
        <v>34</v>
      </c>
      <c r="G32" s="384"/>
    </row>
    <row r="33" spans="1:7" s="6" customFormat="1" x14ac:dyDescent="0.25">
      <c r="A33" s="9" t="s">
        <v>32</v>
      </c>
      <c r="B33" s="9" t="s">
        <v>66</v>
      </c>
      <c r="C33" s="10">
        <v>147.81</v>
      </c>
      <c r="D33" s="4">
        <v>43477</v>
      </c>
      <c r="E33" s="9" t="s">
        <v>650</v>
      </c>
      <c r="F33" s="9" t="s">
        <v>34</v>
      </c>
      <c r="G33" s="384"/>
    </row>
    <row r="34" spans="1:7" s="6" customFormat="1" x14ac:dyDescent="0.25">
      <c r="A34" s="9" t="s">
        <v>67</v>
      </c>
      <c r="B34" s="9"/>
      <c r="C34" s="10">
        <v>1.62</v>
      </c>
      <c r="D34" s="4">
        <v>43478</v>
      </c>
      <c r="E34" s="9" t="s">
        <v>12</v>
      </c>
      <c r="F34" s="9" t="s">
        <v>33</v>
      </c>
      <c r="G34" s="384"/>
    </row>
    <row r="35" spans="1:7" s="6" customFormat="1" x14ac:dyDescent="0.25">
      <c r="A35" s="9" t="s">
        <v>43</v>
      </c>
      <c r="B35" s="9"/>
      <c r="C35" s="10">
        <v>20.29</v>
      </c>
      <c r="D35" s="4">
        <v>43479</v>
      </c>
      <c r="E35" s="9" t="s">
        <v>21</v>
      </c>
      <c r="F35" s="9" t="s">
        <v>34</v>
      </c>
      <c r="G35" s="384">
        <v>47.54</v>
      </c>
    </row>
    <row r="36" spans="1:7" s="6" customFormat="1" x14ac:dyDescent="0.25">
      <c r="A36" s="9" t="s">
        <v>32</v>
      </c>
      <c r="B36" s="9"/>
      <c r="C36" s="10">
        <f>47.54-11</f>
        <v>36.54</v>
      </c>
      <c r="D36" s="4">
        <v>43479</v>
      </c>
      <c r="E36" s="9" t="s">
        <v>4</v>
      </c>
      <c r="F36" s="9" t="s">
        <v>33</v>
      </c>
      <c r="G36" s="384"/>
    </row>
    <row r="37" spans="1:7" s="6" customFormat="1" x14ac:dyDescent="0.25">
      <c r="A37" s="9" t="s">
        <v>57</v>
      </c>
      <c r="B37" s="9" t="s">
        <v>68</v>
      </c>
      <c r="C37" s="10">
        <v>-40</v>
      </c>
      <c r="D37" s="4">
        <v>43479</v>
      </c>
      <c r="E37" s="9" t="s">
        <v>8</v>
      </c>
      <c r="F37" s="9" t="s">
        <v>33</v>
      </c>
      <c r="G37" s="384"/>
    </row>
    <row r="38" spans="1:7" s="6" customFormat="1" x14ac:dyDescent="0.25">
      <c r="A38" s="9" t="s">
        <v>69</v>
      </c>
      <c r="B38" s="9"/>
      <c r="C38" s="10">
        <v>37.159999999999997</v>
      </c>
      <c r="D38" s="4">
        <v>43479</v>
      </c>
      <c r="E38" s="9" t="s">
        <v>6</v>
      </c>
      <c r="F38" s="9" t="s">
        <v>35</v>
      </c>
      <c r="G38" s="384"/>
    </row>
    <row r="39" spans="1:7" s="6" customFormat="1" x14ac:dyDescent="0.25">
      <c r="A39" s="9" t="s">
        <v>70</v>
      </c>
      <c r="B39" s="9"/>
      <c r="C39" s="10">
        <v>144.11000000000001</v>
      </c>
      <c r="D39" s="4">
        <v>43479</v>
      </c>
      <c r="E39" s="9" t="s">
        <v>11</v>
      </c>
      <c r="F39" s="9" t="s">
        <v>34</v>
      </c>
      <c r="G39" s="384"/>
    </row>
    <row r="40" spans="1:7" s="6" customFormat="1" x14ac:dyDescent="0.25">
      <c r="A40" s="9" t="s">
        <v>43</v>
      </c>
      <c r="B40" s="9"/>
      <c r="C40" s="10">
        <v>7.77</v>
      </c>
      <c r="D40" s="4">
        <v>43482</v>
      </c>
      <c r="E40" s="9" t="s">
        <v>4</v>
      </c>
      <c r="F40" s="9" t="s">
        <v>33</v>
      </c>
      <c r="G40" s="384"/>
    </row>
    <row r="41" spans="1:7" s="6" customFormat="1" x14ac:dyDescent="0.25">
      <c r="A41" s="9" t="s">
        <v>72</v>
      </c>
      <c r="B41" s="9"/>
      <c r="C41" s="10">
        <v>30</v>
      </c>
      <c r="D41" s="4">
        <v>43483</v>
      </c>
      <c r="E41" s="9" t="s">
        <v>12</v>
      </c>
      <c r="F41" s="9" t="s">
        <v>33</v>
      </c>
      <c r="G41" s="384"/>
    </row>
    <row r="42" spans="1:7" s="6" customFormat="1" x14ac:dyDescent="0.25">
      <c r="A42" s="9" t="s">
        <v>73</v>
      </c>
      <c r="B42" s="9"/>
      <c r="C42" s="10">
        <v>13.99</v>
      </c>
      <c r="D42" s="4">
        <v>43483</v>
      </c>
      <c r="E42" s="9" t="s">
        <v>8</v>
      </c>
      <c r="F42" s="9" t="s">
        <v>34</v>
      </c>
      <c r="G42" s="384"/>
    </row>
    <row r="43" spans="1:7" s="6" customFormat="1" x14ac:dyDescent="0.25">
      <c r="A43" s="9" t="s">
        <v>46</v>
      </c>
      <c r="B43" s="9" t="s">
        <v>74</v>
      </c>
      <c r="C43" s="10">
        <v>21.99</v>
      </c>
      <c r="D43" s="4">
        <v>43483</v>
      </c>
      <c r="E43" s="9" t="s">
        <v>8</v>
      </c>
      <c r="F43" s="9" t="s">
        <v>34</v>
      </c>
      <c r="G43" s="384"/>
    </row>
    <row r="44" spans="1:7" s="6" customFormat="1" x14ac:dyDescent="0.25">
      <c r="A44" s="9" t="s">
        <v>50</v>
      </c>
      <c r="B44" s="9"/>
      <c r="C44" s="10">
        <v>0.97</v>
      </c>
      <c r="D44" s="4">
        <v>43483</v>
      </c>
      <c r="E44" s="9" t="s">
        <v>12</v>
      </c>
      <c r="F44" s="9" t="s">
        <v>33</v>
      </c>
      <c r="G44" s="384"/>
    </row>
    <row r="45" spans="1:7" s="6" customFormat="1" x14ac:dyDescent="0.25">
      <c r="A45" s="9" t="s">
        <v>75</v>
      </c>
      <c r="B45" s="9" t="s">
        <v>76</v>
      </c>
      <c r="C45" s="10">
        <v>28.83</v>
      </c>
      <c r="D45" s="4">
        <v>43485</v>
      </c>
      <c r="E45" s="9" t="s">
        <v>650</v>
      </c>
      <c r="F45" s="9" t="s">
        <v>34</v>
      </c>
      <c r="G45" s="384"/>
    </row>
    <row r="46" spans="1:7" s="6" customFormat="1" x14ac:dyDescent="0.25">
      <c r="A46" s="9" t="s">
        <v>43</v>
      </c>
      <c r="B46" s="9"/>
      <c r="C46" s="10">
        <v>18.34</v>
      </c>
      <c r="D46" s="4">
        <v>43486</v>
      </c>
      <c r="E46" s="9" t="s">
        <v>21</v>
      </c>
      <c r="F46" s="9" t="s">
        <v>34</v>
      </c>
      <c r="G46" s="384"/>
    </row>
    <row r="47" spans="1:7" s="6" customFormat="1" x14ac:dyDescent="0.25">
      <c r="A47" s="9" t="s">
        <v>43</v>
      </c>
      <c r="B47" s="9"/>
      <c r="C47" s="10">
        <v>19.29</v>
      </c>
      <c r="D47" s="4">
        <v>43486</v>
      </c>
      <c r="E47" s="9" t="s">
        <v>4</v>
      </c>
      <c r="F47" s="9" t="s">
        <v>33</v>
      </c>
      <c r="G47" s="384"/>
    </row>
    <row r="48" spans="1:7" s="6" customFormat="1" x14ac:dyDescent="0.25">
      <c r="A48" s="9" t="s">
        <v>43</v>
      </c>
      <c r="B48" s="9"/>
      <c r="C48" s="10">
        <v>27.57</v>
      </c>
      <c r="D48" s="4">
        <v>43487</v>
      </c>
      <c r="E48" s="9" t="s">
        <v>4</v>
      </c>
      <c r="F48" s="9" t="s">
        <v>33</v>
      </c>
      <c r="G48" s="384"/>
    </row>
    <row r="49" spans="1:7" s="6" customFormat="1" x14ac:dyDescent="0.25">
      <c r="A49" s="9" t="s">
        <v>43</v>
      </c>
      <c r="B49" s="9"/>
      <c r="C49" s="10">
        <v>22.29</v>
      </c>
      <c r="D49" s="4">
        <v>43487</v>
      </c>
      <c r="E49" s="9" t="s">
        <v>21</v>
      </c>
      <c r="F49" s="9" t="s">
        <v>34</v>
      </c>
      <c r="G49" s="384"/>
    </row>
    <row r="50" spans="1:7" s="6" customFormat="1" x14ac:dyDescent="0.25">
      <c r="A50" s="9" t="s">
        <v>77</v>
      </c>
      <c r="B50" s="9"/>
      <c r="C50" s="10">
        <v>10</v>
      </c>
      <c r="D50" s="4">
        <v>43488</v>
      </c>
      <c r="E50" s="9" t="s">
        <v>4</v>
      </c>
      <c r="F50" s="9" t="s">
        <v>33</v>
      </c>
      <c r="G50" s="384"/>
    </row>
    <row r="51" spans="1:7" s="6" customFormat="1" x14ac:dyDescent="0.25">
      <c r="A51" s="9" t="s">
        <v>43</v>
      </c>
      <c r="B51" s="9"/>
      <c r="C51" s="10">
        <v>5.04</v>
      </c>
      <c r="D51" s="4">
        <v>43488</v>
      </c>
      <c r="E51" s="9" t="s">
        <v>4</v>
      </c>
      <c r="F51" s="9" t="s">
        <v>34</v>
      </c>
      <c r="G51" s="384"/>
    </row>
    <row r="52" spans="1:7" s="6" customFormat="1" x14ac:dyDescent="0.25">
      <c r="A52" s="9" t="s">
        <v>42</v>
      </c>
      <c r="B52" s="9"/>
      <c r="C52" s="10">
        <v>3.35</v>
      </c>
      <c r="D52" s="4">
        <v>43489</v>
      </c>
      <c r="E52" s="9" t="s">
        <v>12</v>
      </c>
      <c r="F52" s="9" t="s">
        <v>33</v>
      </c>
      <c r="G52" s="384"/>
    </row>
    <row r="53" spans="1:7" s="6" customFormat="1" x14ac:dyDescent="0.25">
      <c r="A53" s="9" t="s">
        <v>32</v>
      </c>
      <c r="B53" s="9"/>
      <c r="C53" s="10">
        <v>13.59</v>
      </c>
      <c r="D53" s="4">
        <v>43490</v>
      </c>
      <c r="E53" s="9" t="s">
        <v>4</v>
      </c>
      <c r="F53" s="9" t="s">
        <v>33</v>
      </c>
      <c r="G53" s="384"/>
    </row>
    <row r="54" spans="1:7" s="6" customFormat="1" x14ac:dyDescent="0.25">
      <c r="A54" s="9" t="s">
        <v>32</v>
      </c>
      <c r="B54" s="9"/>
      <c r="C54" s="10">
        <v>6</v>
      </c>
      <c r="D54" s="4">
        <v>43490</v>
      </c>
      <c r="E54" s="9" t="s">
        <v>8</v>
      </c>
      <c r="F54" s="9" t="s">
        <v>33</v>
      </c>
      <c r="G54" s="384"/>
    </row>
    <row r="55" spans="1:7" s="6" customFormat="1" x14ac:dyDescent="0.25">
      <c r="A55" s="9" t="s">
        <v>49</v>
      </c>
      <c r="B55" s="9"/>
      <c r="C55" s="10">
        <v>170</v>
      </c>
      <c r="D55" s="4">
        <v>43491</v>
      </c>
      <c r="E55" s="9" t="s">
        <v>7</v>
      </c>
      <c r="F55" s="9" t="s">
        <v>35</v>
      </c>
      <c r="G55" s="384"/>
    </row>
    <row r="56" spans="1:7" s="6" customFormat="1" x14ac:dyDescent="0.25">
      <c r="A56" s="9" t="s">
        <v>80</v>
      </c>
      <c r="B56" s="9" t="s">
        <v>81</v>
      </c>
      <c r="C56" s="10">
        <v>30</v>
      </c>
      <c r="D56" s="4">
        <v>43491</v>
      </c>
      <c r="E56" s="9" t="s">
        <v>650</v>
      </c>
      <c r="F56" s="9" t="s">
        <v>33</v>
      </c>
      <c r="G56" s="384"/>
    </row>
    <row r="57" spans="1:7" s="6" customFormat="1" x14ac:dyDescent="0.25">
      <c r="A57" s="9" t="s">
        <v>50</v>
      </c>
      <c r="B57" s="9"/>
      <c r="C57" s="10">
        <v>0.97</v>
      </c>
      <c r="D57" s="4">
        <v>43491</v>
      </c>
      <c r="E57" s="9" t="s">
        <v>12</v>
      </c>
      <c r="F57" s="9" t="s">
        <v>33</v>
      </c>
      <c r="G57" s="384"/>
    </row>
    <row r="58" spans="1:7" s="6" customFormat="1" x14ac:dyDescent="0.25">
      <c r="A58" s="9" t="s">
        <v>49</v>
      </c>
      <c r="B58" s="9"/>
      <c r="C58" s="10">
        <v>4</v>
      </c>
      <c r="D58" s="4">
        <v>43492</v>
      </c>
      <c r="E58" s="9" t="s">
        <v>7</v>
      </c>
      <c r="F58" s="9" t="s">
        <v>33</v>
      </c>
      <c r="G58" s="384"/>
    </row>
    <row r="59" spans="1:7" s="6" customFormat="1" x14ac:dyDescent="0.25">
      <c r="A59" s="9" t="s">
        <v>82</v>
      </c>
      <c r="B59" s="9"/>
      <c r="C59" s="10">
        <v>22.74</v>
      </c>
      <c r="D59" s="4">
        <v>43492</v>
      </c>
      <c r="E59" s="9" t="s">
        <v>21</v>
      </c>
      <c r="F59" s="9" t="s">
        <v>34</v>
      </c>
      <c r="G59" s="384"/>
    </row>
    <row r="60" spans="1:7" s="6" customFormat="1" x14ac:dyDescent="0.25">
      <c r="A60" s="9" t="s">
        <v>42</v>
      </c>
      <c r="B60" s="9"/>
      <c r="C60" s="10">
        <v>6.56</v>
      </c>
      <c r="D60" s="4">
        <v>43492</v>
      </c>
      <c r="E60" s="9" t="s">
        <v>12</v>
      </c>
      <c r="F60" s="9" t="s">
        <v>33</v>
      </c>
      <c r="G60" s="384"/>
    </row>
    <row r="61" spans="1:7" s="6" customFormat="1" x14ac:dyDescent="0.25">
      <c r="A61" s="9" t="s">
        <v>83</v>
      </c>
      <c r="B61" s="9" t="s">
        <v>84</v>
      </c>
      <c r="C61" s="10">
        <v>31.86</v>
      </c>
      <c r="D61" s="4">
        <v>43492</v>
      </c>
      <c r="E61" s="9" t="s">
        <v>8</v>
      </c>
      <c r="F61" s="9" t="s">
        <v>34</v>
      </c>
      <c r="G61" s="384"/>
    </row>
    <row r="62" spans="1:7" s="6" customFormat="1" x14ac:dyDescent="0.25">
      <c r="A62" s="9" t="s">
        <v>43</v>
      </c>
      <c r="B62" s="9"/>
      <c r="C62" s="10">
        <v>38.24</v>
      </c>
      <c r="D62" s="4">
        <v>43492</v>
      </c>
      <c r="E62" s="9" t="s">
        <v>4</v>
      </c>
      <c r="F62" s="9" t="s">
        <v>33</v>
      </c>
      <c r="G62" s="384">
        <v>38.200000000000003</v>
      </c>
    </row>
    <row r="63" spans="1:7" s="6" customFormat="1" x14ac:dyDescent="0.25">
      <c r="A63" s="9" t="s">
        <v>43</v>
      </c>
      <c r="B63" s="9"/>
      <c r="C63" s="10">
        <v>0</v>
      </c>
      <c r="D63" s="4">
        <v>43493</v>
      </c>
      <c r="E63" s="9" t="s">
        <v>4</v>
      </c>
      <c r="F63" s="9" t="s">
        <v>34</v>
      </c>
      <c r="G63" s="384">
        <v>6.83</v>
      </c>
    </row>
    <row r="64" spans="1:7" s="6" customFormat="1" x14ac:dyDescent="0.25">
      <c r="A64" s="9" t="s">
        <v>56</v>
      </c>
      <c r="B64" s="9"/>
      <c r="C64" s="10">
        <v>0</v>
      </c>
      <c r="D64" s="4">
        <v>43493</v>
      </c>
      <c r="E64" s="9" t="s">
        <v>12</v>
      </c>
      <c r="F64" s="9" t="s">
        <v>34</v>
      </c>
      <c r="G64" s="384"/>
    </row>
    <row r="65" spans="1:7" s="6" customFormat="1" x14ac:dyDescent="0.25">
      <c r="A65" s="9" t="s">
        <v>46</v>
      </c>
      <c r="B65" s="9" t="s">
        <v>85</v>
      </c>
      <c r="C65" s="10">
        <v>10.78</v>
      </c>
      <c r="D65" s="4">
        <v>43494</v>
      </c>
      <c r="E65" s="9" t="s">
        <v>8</v>
      </c>
      <c r="F65" s="9" t="s">
        <v>34</v>
      </c>
      <c r="G65" s="384"/>
    </row>
    <row r="66" spans="1:7" s="6" customFormat="1" x14ac:dyDescent="0.25">
      <c r="A66" s="9" t="s">
        <v>86</v>
      </c>
      <c r="B66" s="9" t="s">
        <v>87</v>
      </c>
      <c r="C66" s="10">
        <v>6.59</v>
      </c>
      <c r="D66" s="4">
        <v>43495</v>
      </c>
      <c r="E66" s="9" t="s">
        <v>8</v>
      </c>
      <c r="F66" s="9" t="s">
        <v>33</v>
      </c>
      <c r="G66" s="384">
        <v>15.14</v>
      </c>
    </row>
    <row r="67" spans="1:7" s="6" customFormat="1" x14ac:dyDescent="0.25">
      <c r="A67" s="9" t="s">
        <v>43</v>
      </c>
      <c r="B67" s="9"/>
      <c r="C67" s="10">
        <v>5.14</v>
      </c>
      <c r="D67" s="4">
        <v>43495</v>
      </c>
      <c r="E67" s="9" t="s">
        <v>4</v>
      </c>
      <c r="F67" s="9" t="s">
        <v>34</v>
      </c>
      <c r="G67" s="384"/>
    </row>
    <row r="68" spans="1:7" s="6" customFormat="1" x14ac:dyDescent="0.25">
      <c r="A68" s="9" t="s">
        <v>88</v>
      </c>
      <c r="B68" s="9"/>
      <c r="C68" s="10">
        <v>5.37</v>
      </c>
      <c r="D68" s="4">
        <v>43496</v>
      </c>
      <c r="E68" s="9" t="s">
        <v>12</v>
      </c>
      <c r="F68" s="9" t="s">
        <v>34</v>
      </c>
      <c r="G68" s="384"/>
    </row>
    <row r="69" spans="1:7" s="6" customFormat="1" x14ac:dyDescent="0.25">
      <c r="A69" s="9" t="s">
        <v>43</v>
      </c>
      <c r="B69" s="9"/>
      <c r="C69" s="10">
        <v>20.78</v>
      </c>
      <c r="D69" s="4">
        <v>43496</v>
      </c>
      <c r="E69" s="9" t="s">
        <v>21</v>
      </c>
      <c r="F69" s="9" t="s">
        <v>34</v>
      </c>
      <c r="G69" s="384"/>
    </row>
    <row r="70" spans="1:7" s="6" customFormat="1" x14ac:dyDescent="0.25">
      <c r="A70" s="9" t="s">
        <v>32</v>
      </c>
      <c r="B70" s="9"/>
      <c r="C70" s="10">
        <v>70</v>
      </c>
      <c r="D70" s="4">
        <v>43496</v>
      </c>
      <c r="E70" s="9" t="s">
        <v>8</v>
      </c>
      <c r="F70" s="9" t="s">
        <v>33</v>
      </c>
      <c r="G70" s="384"/>
    </row>
    <row r="71" spans="1:7" s="13" customFormat="1" x14ac:dyDescent="0.25">
      <c r="A71" s="13" t="s">
        <v>50</v>
      </c>
      <c r="C71" s="10">
        <v>3</v>
      </c>
      <c r="D71" s="4">
        <v>43496</v>
      </c>
      <c r="E71" s="13" t="s">
        <v>12</v>
      </c>
      <c r="F71" s="13" t="s">
        <v>33</v>
      </c>
      <c r="G71" s="384"/>
    </row>
    <row r="72" spans="1:7" s="13" customFormat="1" x14ac:dyDescent="0.25">
      <c r="A72" s="13" t="s">
        <v>43</v>
      </c>
      <c r="C72" s="10">
        <v>23.34</v>
      </c>
      <c r="D72" s="4">
        <v>43497</v>
      </c>
      <c r="E72" s="13" t="s">
        <v>21</v>
      </c>
      <c r="F72" s="13" t="s">
        <v>34</v>
      </c>
      <c r="G72" s="384"/>
    </row>
    <row r="73" spans="1:7" s="13" customFormat="1" x14ac:dyDescent="0.25">
      <c r="A73" s="13" t="s">
        <v>43</v>
      </c>
      <c r="C73" s="10">
        <v>55.59</v>
      </c>
      <c r="D73" s="4">
        <v>43497</v>
      </c>
      <c r="E73" s="13" t="s">
        <v>4</v>
      </c>
      <c r="F73" s="13" t="s">
        <v>33</v>
      </c>
      <c r="G73" s="384"/>
    </row>
    <row r="74" spans="1:7" s="13" customFormat="1" x14ac:dyDescent="0.25">
      <c r="A74" s="13" t="s">
        <v>32</v>
      </c>
      <c r="C74" s="10">
        <v>29.05</v>
      </c>
      <c r="D74" s="4">
        <v>43497</v>
      </c>
      <c r="E74" s="13" t="s">
        <v>4</v>
      </c>
      <c r="F74" s="13" t="s">
        <v>33</v>
      </c>
      <c r="G74" s="384"/>
    </row>
    <row r="75" spans="1:7" s="13" customFormat="1" x14ac:dyDescent="0.25">
      <c r="A75" s="13" t="s">
        <v>48</v>
      </c>
      <c r="C75" s="10">
        <v>26.41</v>
      </c>
      <c r="D75" s="4">
        <v>43497</v>
      </c>
      <c r="E75" s="13" t="s">
        <v>10</v>
      </c>
      <c r="F75" s="13" t="s">
        <v>34</v>
      </c>
      <c r="G75" s="384"/>
    </row>
    <row r="76" spans="1:7" s="13" customFormat="1" x14ac:dyDescent="0.25">
      <c r="A76" s="13" t="s">
        <v>50</v>
      </c>
      <c r="C76" s="10">
        <v>0.97</v>
      </c>
      <c r="D76" s="4">
        <v>43497</v>
      </c>
      <c r="E76" s="13" t="s">
        <v>12</v>
      </c>
      <c r="F76" s="13" t="s">
        <v>33</v>
      </c>
      <c r="G76" s="384"/>
    </row>
    <row r="77" spans="1:7" s="13" customFormat="1" x14ac:dyDescent="0.25">
      <c r="A77" s="13" t="s">
        <v>43</v>
      </c>
      <c r="C77" s="10">
        <v>31.54</v>
      </c>
      <c r="D77" s="4">
        <v>43498</v>
      </c>
      <c r="E77" s="13" t="s">
        <v>4</v>
      </c>
      <c r="F77" s="13" t="s">
        <v>33</v>
      </c>
      <c r="G77" s="384"/>
    </row>
    <row r="78" spans="1:7" s="13" customFormat="1" x14ac:dyDescent="0.25">
      <c r="A78" s="13" t="s">
        <v>49</v>
      </c>
      <c r="C78" s="10">
        <v>114</v>
      </c>
      <c r="D78" s="4">
        <v>43499</v>
      </c>
      <c r="E78" s="13" t="s">
        <v>7</v>
      </c>
      <c r="F78" s="13" t="s">
        <v>35</v>
      </c>
      <c r="G78" s="384"/>
    </row>
    <row r="79" spans="1:7" s="13" customFormat="1" x14ac:dyDescent="0.25">
      <c r="A79" s="13" t="s">
        <v>43</v>
      </c>
      <c r="C79" s="10">
        <v>29.88</v>
      </c>
      <c r="D79" s="4">
        <v>43499</v>
      </c>
      <c r="E79" s="13" t="s">
        <v>4</v>
      </c>
      <c r="F79" s="13" t="s">
        <v>34</v>
      </c>
      <c r="G79" s="384"/>
    </row>
    <row r="80" spans="1:7" s="13" customFormat="1" x14ac:dyDescent="0.25">
      <c r="A80" s="13" t="s">
        <v>43</v>
      </c>
      <c r="C80" s="10">
        <v>46.88</v>
      </c>
      <c r="D80" s="4">
        <v>43500</v>
      </c>
      <c r="E80" s="13" t="s">
        <v>4</v>
      </c>
      <c r="F80" s="13" t="s">
        <v>33</v>
      </c>
      <c r="G80" s="384"/>
    </row>
    <row r="81" spans="1:7" s="13" customFormat="1" x14ac:dyDescent="0.25">
      <c r="A81" s="13" t="s">
        <v>323</v>
      </c>
      <c r="B81" s="13" t="s">
        <v>91</v>
      </c>
      <c r="C81" s="10">
        <v>65.290000000000006</v>
      </c>
      <c r="D81" s="4">
        <v>43500</v>
      </c>
      <c r="E81" s="13" t="s">
        <v>8</v>
      </c>
      <c r="F81" s="13" t="s">
        <v>33</v>
      </c>
      <c r="G81" s="384"/>
    </row>
    <row r="82" spans="1:7" s="13" customFormat="1" x14ac:dyDescent="0.25">
      <c r="A82" s="13" t="s">
        <v>46</v>
      </c>
      <c r="B82" s="13" t="s">
        <v>92</v>
      </c>
      <c r="C82" s="10">
        <v>13.8</v>
      </c>
      <c r="D82" s="4">
        <v>43501</v>
      </c>
      <c r="E82" s="13" t="s">
        <v>8</v>
      </c>
      <c r="F82" s="13" t="s">
        <v>34</v>
      </c>
      <c r="G82" s="384"/>
    </row>
    <row r="83" spans="1:7" s="13" customFormat="1" x14ac:dyDescent="0.25">
      <c r="A83" s="13" t="s">
        <v>44</v>
      </c>
      <c r="C83" s="10">
        <v>330.04</v>
      </c>
      <c r="D83" s="4">
        <v>43501</v>
      </c>
      <c r="E83" s="13" t="s">
        <v>5</v>
      </c>
      <c r="F83" s="13" t="s">
        <v>34</v>
      </c>
      <c r="G83" s="384"/>
    </row>
    <row r="84" spans="1:7" s="13" customFormat="1" x14ac:dyDescent="0.25">
      <c r="A84" s="13" t="s">
        <v>93</v>
      </c>
      <c r="B84" s="13" t="s">
        <v>94</v>
      </c>
      <c r="C84" s="10">
        <v>56</v>
      </c>
      <c r="D84" s="4">
        <v>43501</v>
      </c>
      <c r="E84" s="13" t="s">
        <v>650</v>
      </c>
      <c r="F84" s="13" t="s">
        <v>34</v>
      </c>
      <c r="G84" s="384"/>
    </row>
    <row r="85" spans="1:7" s="13" customFormat="1" x14ac:dyDescent="0.25">
      <c r="A85" s="13" t="s">
        <v>43</v>
      </c>
      <c r="C85" s="10">
        <v>13.23</v>
      </c>
      <c r="D85" s="4">
        <v>43502</v>
      </c>
      <c r="E85" s="13" t="s">
        <v>4</v>
      </c>
      <c r="F85" s="13" t="s">
        <v>34</v>
      </c>
      <c r="G85" s="384"/>
    </row>
    <row r="86" spans="1:7" s="13" customFormat="1" x14ac:dyDescent="0.25">
      <c r="A86" s="13" t="s">
        <v>131</v>
      </c>
      <c r="C86" s="10">
        <v>10.97</v>
      </c>
      <c r="D86" s="4">
        <v>43503</v>
      </c>
      <c r="E86" s="13" t="s">
        <v>12</v>
      </c>
      <c r="F86" s="13" t="s">
        <v>34</v>
      </c>
      <c r="G86" s="384"/>
    </row>
    <row r="87" spans="1:7" s="13" customFormat="1" x14ac:dyDescent="0.25">
      <c r="A87" s="13" t="s">
        <v>55</v>
      </c>
      <c r="B87" s="13" t="s">
        <v>95</v>
      </c>
      <c r="C87" s="10">
        <v>-133.30000000000001</v>
      </c>
      <c r="D87" s="4">
        <v>43504</v>
      </c>
      <c r="E87" s="13" t="s">
        <v>11</v>
      </c>
      <c r="F87" s="13" t="s">
        <v>35</v>
      </c>
      <c r="G87" s="384"/>
    </row>
    <row r="88" spans="1:7" s="13" customFormat="1" x14ac:dyDescent="0.25">
      <c r="A88" s="13" t="s">
        <v>55</v>
      </c>
      <c r="B88" s="13" t="s">
        <v>95</v>
      </c>
      <c r="C88" s="10">
        <v>-870</v>
      </c>
      <c r="D88" s="4">
        <v>43504</v>
      </c>
      <c r="E88" s="13" t="s">
        <v>27</v>
      </c>
      <c r="F88" s="13" t="s">
        <v>35</v>
      </c>
      <c r="G88" s="384"/>
    </row>
    <row r="89" spans="1:7" s="13" customFormat="1" x14ac:dyDescent="0.25">
      <c r="A89" s="13" t="s">
        <v>55</v>
      </c>
      <c r="B89" s="13" t="s">
        <v>95</v>
      </c>
      <c r="C89" s="10">
        <v>-123.36</v>
      </c>
      <c r="D89" s="4">
        <v>43504</v>
      </c>
      <c r="E89" s="13" t="s">
        <v>21</v>
      </c>
      <c r="F89" s="13" t="s">
        <v>35</v>
      </c>
      <c r="G89" s="384"/>
    </row>
    <row r="90" spans="1:7" s="13" customFormat="1" x14ac:dyDescent="0.25">
      <c r="A90" s="13" t="s">
        <v>96</v>
      </c>
      <c r="B90" s="13" t="s">
        <v>81</v>
      </c>
      <c r="C90" s="10">
        <v>9.99</v>
      </c>
      <c r="D90" s="4">
        <v>43504</v>
      </c>
      <c r="E90" s="13" t="s">
        <v>8</v>
      </c>
      <c r="F90" s="13" t="s">
        <v>34</v>
      </c>
      <c r="G90" s="384"/>
    </row>
    <row r="91" spans="1:7" s="13" customFormat="1" x14ac:dyDescent="0.25">
      <c r="A91" s="13" t="s">
        <v>46</v>
      </c>
      <c r="B91" s="13" t="s">
        <v>59</v>
      </c>
      <c r="C91" s="10">
        <v>6.49</v>
      </c>
      <c r="D91" s="4">
        <v>43504</v>
      </c>
      <c r="E91" s="13" t="s">
        <v>8</v>
      </c>
      <c r="F91" s="13" t="s">
        <v>34</v>
      </c>
      <c r="G91" s="384"/>
    </row>
    <row r="92" spans="1:7" s="13" customFormat="1" x14ac:dyDescent="0.25">
      <c r="A92" s="13" t="s">
        <v>42</v>
      </c>
      <c r="C92" s="10">
        <v>1.2</v>
      </c>
      <c r="D92" s="4">
        <v>43505</v>
      </c>
      <c r="E92" s="13" t="s">
        <v>12</v>
      </c>
      <c r="F92" s="13" t="s">
        <v>34</v>
      </c>
      <c r="G92" s="384"/>
    </row>
    <row r="93" spans="1:7" s="13" customFormat="1" x14ac:dyDescent="0.25">
      <c r="A93" s="13" t="s">
        <v>43</v>
      </c>
      <c r="C93" s="10">
        <v>22.51</v>
      </c>
      <c r="D93" s="4">
        <v>43505</v>
      </c>
      <c r="E93" s="13" t="s">
        <v>21</v>
      </c>
      <c r="F93" s="13" t="s">
        <v>34</v>
      </c>
      <c r="G93" s="384"/>
    </row>
    <row r="94" spans="1:7" s="13" customFormat="1" x14ac:dyDescent="0.25">
      <c r="A94" s="13" t="s">
        <v>65</v>
      </c>
      <c r="C94" s="10">
        <v>25.89</v>
      </c>
      <c r="D94" s="4">
        <v>43505</v>
      </c>
      <c r="E94" s="13" t="s">
        <v>4</v>
      </c>
      <c r="F94" s="13" t="s">
        <v>33</v>
      </c>
      <c r="G94" s="384"/>
    </row>
    <row r="95" spans="1:7" s="13" customFormat="1" x14ac:dyDescent="0.25">
      <c r="A95" s="13" t="s">
        <v>49</v>
      </c>
      <c r="C95" s="10">
        <v>138</v>
      </c>
      <c r="D95" s="4">
        <v>43506</v>
      </c>
      <c r="E95" s="13" t="s">
        <v>7</v>
      </c>
      <c r="F95" s="13" t="s">
        <v>33</v>
      </c>
      <c r="G95" s="384"/>
    </row>
    <row r="96" spans="1:7" s="13" customFormat="1" x14ac:dyDescent="0.25">
      <c r="A96" s="13" t="s">
        <v>43</v>
      </c>
      <c r="C96" s="10">
        <v>92.38</v>
      </c>
      <c r="D96" s="4">
        <v>43506</v>
      </c>
      <c r="E96" s="13" t="s">
        <v>4</v>
      </c>
      <c r="F96" s="13" t="s">
        <v>33</v>
      </c>
      <c r="G96" s="384"/>
    </row>
    <row r="97" spans="1:7" s="13" customFormat="1" x14ac:dyDescent="0.25">
      <c r="A97" s="13" t="s">
        <v>46</v>
      </c>
      <c r="B97" s="13" t="s">
        <v>97</v>
      </c>
      <c r="C97" s="10">
        <v>35.76</v>
      </c>
      <c r="D97" s="4">
        <v>43506</v>
      </c>
      <c r="E97" s="13" t="s">
        <v>8</v>
      </c>
      <c r="F97" s="13" t="s">
        <v>34</v>
      </c>
      <c r="G97" s="384"/>
    </row>
    <row r="98" spans="1:7" s="13" customFormat="1" x14ac:dyDescent="0.25">
      <c r="A98" s="13" t="s">
        <v>98</v>
      </c>
      <c r="B98" s="13" t="s">
        <v>99</v>
      </c>
      <c r="C98" s="10">
        <v>1.45</v>
      </c>
      <c r="D98" s="4">
        <v>43506</v>
      </c>
      <c r="E98" s="13" t="s">
        <v>8</v>
      </c>
      <c r="F98" s="13" t="s">
        <v>34</v>
      </c>
      <c r="G98" s="384">
        <v>56.92</v>
      </c>
    </row>
    <row r="99" spans="1:7" s="13" customFormat="1" x14ac:dyDescent="0.25">
      <c r="A99" s="13" t="s">
        <v>43</v>
      </c>
      <c r="C99" s="10">
        <v>0</v>
      </c>
      <c r="D99" s="4">
        <v>43507</v>
      </c>
      <c r="E99" s="13" t="s">
        <v>4</v>
      </c>
      <c r="F99" s="13" t="s">
        <v>34</v>
      </c>
      <c r="G99" s="384"/>
    </row>
    <row r="100" spans="1:7" s="13" customFormat="1" x14ac:dyDescent="0.25">
      <c r="A100" s="13" t="s">
        <v>60</v>
      </c>
      <c r="B100" s="18" t="s">
        <v>103</v>
      </c>
      <c r="C100" s="10">
        <v>10</v>
      </c>
      <c r="D100" s="4">
        <v>43507</v>
      </c>
      <c r="E100" s="13" t="s">
        <v>8</v>
      </c>
      <c r="F100" s="13" t="s">
        <v>34</v>
      </c>
      <c r="G100" s="384">
        <v>41.77</v>
      </c>
    </row>
    <row r="101" spans="1:7" s="13" customFormat="1" x14ac:dyDescent="0.25">
      <c r="A101" s="13" t="s">
        <v>32</v>
      </c>
      <c r="B101" s="12" t="s">
        <v>104</v>
      </c>
      <c r="C101" s="10">
        <v>18.989999999999998</v>
      </c>
      <c r="D101" s="4">
        <v>43507</v>
      </c>
      <c r="E101" s="13" t="s">
        <v>8</v>
      </c>
      <c r="F101" s="13" t="s">
        <v>34</v>
      </c>
      <c r="G101" s="384"/>
    </row>
    <row r="102" spans="1:7" s="13" customFormat="1" x14ac:dyDescent="0.25">
      <c r="A102" s="13" t="s">
        <v>43</v>
      </c>
      <c r="C102" s="10">
        <v>20.66</v>
      </c>
      <c r="D102" s="4">
        <v>43509</v>
      </c>
      <c r="E102" s="13" t="s">
        <v>21</v>
      </c>
      <c r="F102" s="13" t="s">
        <v>34</v>
      </c>
      <c r="G102" s="384"/>
    </row>
    <row r="103" spans="1:7" s="13" customFormat="1" x14ac:dyDescent="0.25">
      <c r="A103" s="13" t="s">
        <v>62</v>
      </c>
      <c r="B103" s="13" t="s">
        <v>100</v>
      </c>
      <c r="C103" s="10">
        <v>4.99</v>
      </c>
      <c r="D103" s="4">
        <v>43509</v>
      </c>
      <c r="E103" s="13" t="s">
        <v>8</v>
      </c>
      <c r="F103" s="13" t="s">
        <v>34</v>
      </c>
      <c r="G103" s="384"/>
    </row>
    <row r="104" spans="1:7" s="13" customFormat="1" x14ac:dyDescent="0.25">
      <c r="A104" s="13" t="s">
        <v>32</v>
      </c>
      <c r="B104" s="13" t="s">
        <v>101</v>
      </c>
      <c r="C104" s="10">
        <v>28.35</v>
      </c>
      <c r="D104" s="4">
        <v>43510</v>
      </c>
      <c r="E104" s="13" t="s">
        <v>8</v>
      </c>
      <c r="F104" s="13" t="s">
        <v>34</v>
      </c>
      <c r="G104" s="384"/>
    </row>
    <row r="105" spans="1:7" s="13" customFormat="1" x14ac:dyDescent="0.25">
      <c r="A105" s="13" t="s">
        <v>102</v>
      </c>
      <c r="C105" s="10">
        <v>30.99</v>
      </c>
      <c r="D105" s="4">
        <v>43510</v>
      </c>
      <c r="E105" s="13" t="s">
        <v>12</v>
      </c>
      <c r="F105" s="13" t="s">
        <v>34</v>
      </c>
      <c r="G105" s="384"/>
    </row>
    <row r="106" spans="1:7" s="13" customFormat="1" x14ac:dyDescent="0.25">
      <c r="A106" s="13" t="s">
        <v>70</v>
      </c>
      <c r="C106" s="10">
        <v>144.11000000000001</v>
      </c>
      <c r="D106" s="4">
        <v>43511</v>
      </c>
      <c r="E106" s="13" t="s">
        <v>11</v>
      </c>
      <c r="F106" s="13" t="s">
        <v>34</v>
      </c>
      <c r="G106" s="384"/>
    </row>
    <row r="107" spans="1:7" s="13" customFormat="1" x14ac:dyDescent="0.25">
      <c r="A107" s="13" t="s">
        <v>98</v>
      </c>
      <c r="B107" s="13" t="s">
        <v>99</v>
      </c>
      <c r="C107" s="10">
        <v>3</v>
      </c>
      <c r="D107" s="4">
        <v>43511</v>
      </c>
      <c r="E107" s="13" t="s">
        <v>8</v>
      </c>
      <c r="F107" s="13" t="s">
        <v>34</v>
      </c>
      <c r="G107" s="384"/>
    </row>
    <row r="108" spans="1:7" s="13" customFormat="1" x14ac:dyDescent="0.25">
      <c r="A108" s="13" t="s">
        <v>134</v>
      </c>
      <c r="C108" s="10">
        <v>100</v>
      </c>
      <c r="D108" s="4">
        <v>43511</v>
      </c>
      <c r="E108" s="13" t="s">
        <v>9</v>
      </c>
      <c r="F108" s="13" t="s">
        <v>34</v>
      </c>
      <c r="G108" s="384"/>
    </row>
    <row r="109" spans="1:7" s="13" customFormat="1" x14ac:dyDescent="0.25">
      <c r="A109" s="13" t="s">
        <v>43</v>
      </c>
      <c r="C109" s="10">
        <v>21.25</v>
      </c>
      <c r="D109" s="4">
        <v>43512</v>
      </c>
      <c r="E109" s="13" t="s">
        <v>21</v>
      </c>
      <c r="F109" s="13" t="s">
        <v>34</v>
      </c>
      <c r="G109" s="384"/>
    </row>
    <row r="110" spans="1:7" s="13" customFormat="1" x14ac:dyDescent="0.25">
      <c r="A110" s="13" t="s">
        <v>32</v>
      </c>
      <c r="C110" s="10">
        <v>14.06</v>
      </c>
      <c r="D110" s="4">
        <v>43512</v>
      </c>
      <c r="E110" s="13" t="s">
        <v>4</v>
      </c>
      <c r="F110" s="13" t="s">
        <v>34</v>
      </c>
      <c r="G110" s="384"/>
    </row>
    <row r="111" spans="1:7" s="13" customFormat="1" x14ac:dyDescent="0.25">
      <c r="A111" s="13" t="s">
        <v>65</v>
      </c>
      <c r="C111" s="10">
        <v>31.14</v>
      </c>
      <c r="D111" s="4">
        <v>43512</v>
      </c>
      <c r="E111" s="13" t="s">
        <v>4</v>
      </c>
      <c r="F111" s="13" t="s">
        <v>34</v>
      </c>
      <c r="G111" s="384"/>
    </row>
    <row r="112" spans="1:7" s="13" customFormat="1" x14ac:dyDescent="0.25">
      <c r="A112" s="13" t="s">
        <v>49</v>
      </c>
      <c r="C112" s="10">
        <v>422</v>
      </c>
      <c r="D112" s="4">
        <v>43513</v>
      </c>
      <c r="E112" s="13" t="s">
        <v>7</v>
      </c>
      <c r="F112" s="13" t="s">
        <v>35</v>
      </c>
      <c r="G112" s="384"/>
    </row>
    <row r="113" spans="1:7" s="13" customFormat="1" x14ac:dyDescent="0.25">
      <c r="A113" s="13" t="s">
        <v>439</v>
      </c>
      <c r="C113" s="10">
        <v>20</v>
      </c>
      <c r="D113" s="4">
        <v>43513</v>
      </c>
      <c r="E113" s="13" t="s">
        <v>12</v>
      </c>
      <c r="F113" s="13" t="s">
        <v>34</v>
      </c>
      <c r="G113" s="384"/>
    </row>
    <row r="114" spans="1:7" s="13" customFormat="1" x14ac:dyDescent="0.25">
      <c r="A114" s="13" t="s">
        <v>73</v>
      </c>
      <c r="B114" s="13" t="s">
        <v>63</v>
      </c>
      <c r="C114" s="10">
        <v>13.99</v>
      </c>
      <c r="D114" s="4">
        <v>43514</v>
      </c>
      <c r="E114" s="13" t="s">
        <v>8</v>
      </c>
      <c r="F114" s="13" t="s">
        <v>34</v>
      </c>
      <c r="G114" s="395">
        <v>140.04</v>
      </c>
    </row>
    <row r="115" spans="1:7" s="13" customFormat="1" x14ac:dyDescent="0.25">
      <c r="A115" s="13" t="s">
        <v>32</v>
      </c>
      <c r="C115" s="10">
        <v>25.5</v>
      </c>
      <c r="D115" s="4">
        <v>43514</v>
      </c>
      <c r="E115" s="13" t="s">
        <v>4</v>
      </c>
      <c r="F115" s="13" t="s">
        <v>34</v>
      </c>
      <c r="G115" s="395"/>
    </row>
    <row r="116" spans="1:7" s="13" customFormat="1" x14ac:dyDescent="0.25">
      <c r="A116" s="13" t="s">
        <v>32</v>
      </c>
      <c r="B116" s="13" t="s">
        <v>105</v>
      </c>
      <c r="C116" s="10">
        <v>9</v>
      </c>
      <c r="D116" s="4">
        <v>43514</v>
      </c>
      <c r="E116" s="13" t="s">
        <v>8</v>
      </c>
      <c r="F116" s="13" t="s">
        <v>34</v>
      </c>
      <c r="G116" s="384"/>
    </row>
    <row r="117" spans="1:7" s="13" customFormat="1" x14ac:dyDescent="0.25">
      <c r="A117" s="13" t="s">
        <v>106</v>
      </c>
      <c r="B117" s="13" t="s">
        <v>107</v>
      </c>
      <c r="C117" s="10">
        <v>10.94</v>
      </c>
      <c r="D117" s="4">
        <v>43514</v>
      </c>
      <c r="E117" s="13" t="s">
        <v>8</v>
      </c>
      <c r="F117" s="13" t="s">
        <v>34</v>
      </c>
      <c r="G117" s="384">
        <v>95.76</v>
      </c>
    </row>
    <row r="118" spans="1:7" s="13" customFormat="1" x14ac:dyDescent="0.25">
      <c r="A118" s="13" t="s">
        <v>43</v>
      </c>
      <c r="C118" s="10">
        <v>57.53</v>
      </c>
      <c r="D118" s="4">
        <v>43514</v>
      </c>
      <c r="E118" s="13" t="s">
        <v>4</v>
      </c>
      <c r="F118" s="13" t="s">
        <v>34</v>
      </c>
      <c r="G118" s="384">
        <v>25.4</v>
      </c>
    </row>
    <row r="119" spans="1:7" s="13" customFormat="1" x14ac:dyDescent="0.25">
      <c r="A119" s="13" t="s">
        <v>56</v>
      </c>
      <c r="C119" s="10">
        <v>0</v>
      </c>
      <c r="D119" s="4">
        <v>43514</v>
      </c>
      <c r="E119" s="13" t="s">
        <v>12</v>
      </c>
      <c r="F119" s="13" t="s">
        <v>34</v>
      </c>
      <c r="G119" s="384"/>
    </row>
    <row r="120" spans="1:7" s="13" customFormat="1" x14ac:dyDescent="0.25">
      <c r="A120" s="13" t="s">
        <v>69</v>
      </c>
      <c r="C120" s="10">
        <v>39.659999999999997</v>
      </c>
      <c r="D120" s="4">
        <v>43516</v>
      </c>
      <c r="E120" s="13" t="s">
        <v>6</v>
      </c>
      <c r="F120" s="13" t="s">
        <v>35</v>
      </c>
      <c r="G120" s="384"/>
    </row>
    <row r="121" spans="1:7" s="13" customFormat="1" x14ac:dyDescent="0.25">
      <c r="A121" s="13" t="s">
        <v>43</v>
      </c>
      <c r="C121" s="10">
        <v>11.69</v>
      </c>
      <c r="D121" s="4">
        <v>43517</v>
      </c>
      <c r="E121" s="13" t="s">
        <v>4</v>
      </c>
      <c r="F121" s="13" t="s">
        <v>33</v>
      </c>
      <c r="G121" s="384"/>
    </row>
    <row r="122" spans="1:7" s="13" customFormat="1" x14ac:dyDescent="0.25">
      <c r="A122" s="13" t="s">
        <v>43</v>
      </c>
      <c r="C122" s="10">
        <v>20.54</v>
      </c>
      <c r="D122" s="4">
        <v>43518</v>
      </c>
      <c r="E122" s="13" t="s">
        <v>21</v>
      </c>
      <c r="F122" s="13" t="s">
        <v>34</v>
      </c>
      <c r="G122" s="384"/>
    </row>
    <row r="123" spans="1:7" s="13" customFormat="1" x14ac:dyDescent="0.25">
      <c r="A123" s="13" t="s">
        <v>131</v>
      </c>
      <c r="C123" s="10">
        <v>16.37</v>
      </c>
      <c r="D123" s="4">
        <v>43518</v>
      </c>
      <c r="E123" s="13" t="s">
        <v>12</v>
      </c>
      <c r="F123" s="13" t="s">
        <v>34</v>
      </c>
      <c r="G123" s="384"/>
    </row>
    <row r="124" spans="1:7" s="13" customFormat="1" x14ac:dyDescent="0.25">
      <c r="A124" s="13" t="s">
        <v>108</v>
      </c>
      <c r="C124" s="10">
        <v>14.01</v>
      </c>
      <c r="D124" s="4">
        <v>43519</v>
      </c>
      <c r="E124" s="13" t="s">
        <v>12</v>
      </c>
      <c r="F124" s="13" t="s">
        <v>33</v>
      </c>
      <c r="G124" s="384"/>
    </row>
    <row r="125" spans="1:7" s="13" customFormat="1" x14ac:dyDescent="0.25">
      <c r="A125" s="13" t="s">
        <v>43</v>
      </c>
      <c r="C125" s="10">
        <v>36.450000000000003</v>
      </c>
      <c r="D125" s="4">
        <v>43519</v>
      </c>
      <c r="E125" s="13" t="s">
        <v>4</v>
      </c>
      <c r="F125" s="13" t="s">
        <v>33</v>
      </c>
      <c r="G125" s="384"/>
    </row>
    <row r="126" spans="1:7" s="13" customFormat="1" x14ac:dyDescent="0.25">
      <c r="A126" s="13" t="s">
        <v>49</v>
      </c>
      <c r="C126" s="10">
        <v>24</v>
      </c>
      <c r="D126" s="4">
        <v>43520</v>
      </c>
      <c r="E126" s="13" t="s">
        <v>7</v>
      </c>
      <c r="F126" s="13" t="s">
        <v>33</v>
      </c>
      <c r="G126" s="384"/>
    </row>
    <row r="127" spans="1:7" s="13" customFormat="1" x14ac:dyDescent="0.25">
      <c r="A127" s="13" t="s">
        <v>43</v>
      </c>
      <c r="C127" s="10">
        <v>10</v>
      </c>
      <c r="D127" s="4">
        <v>43521</v>
      </c>
      <c r="E127" s="13" t="s">
        <v>4</v>
      </c>
      <c r="F127" s="13" t="s">
        <v>33</v>
      </c>
      <c r="G127" s="384"/>
    </row>
    <row r="128" spans="1:7" s="13" customFormat="1" x14ac:dyDescent="0.25">
      <c r="A128" s="13" t="s">
        <v>43</v>
      </c>
      <c r="C128" s="10">
        <v>21.93</v>
      </c>
      <c r="D128" s="4">
        <v>43521</v>
      </c>
      <c r="E128" s="13" t="s">
        <v>21</v>
      </c>
      <c r="F128" s="13" t="s">
        <v>34</v>
      </c>
      <c r="G128" s="384"/>
    </row>
    <row r="129" spans="1:7" s="13" customFormat="1" x14ac:dyDescent="0.25">
      <c r="A129" s="18" t="s">
        <v>109</v>
      </c>
      <c r="C129" s="10">
        <v>4.41</v>
      </c>
      <c r="D129" s="4">
        <v>43522</v>
      </c>
      <c r="E129" s="13" t="s">
        <v>12</v>
      </c>
      <c r="F129" s="13" t="s">
        <v>34</v>
      </c>
      <c r="G129" s="384"/>
    </row>
    <row r="130" spans="1:7" s="13" customFormat="1" x14ac:dyDescent="0.25">
      <c r="A130" s="14" t="s">
        <v>110</v>
      </c>
      <c r="B130" s="13" t="s">
        <v>111</v>
      </c>
      <c r="C130" s="10">
        <v>22.6</v>
      </c>
      <c r="D130" s="4">
        <v>43524</v>
      </c>
      <c r="E130" s="13" t="s">
        <v>8</v>
      </c>
      <c r="F130" s="13" t="s">
        <v>34</v>
      </c>
      <c r="G130" s="384"/>
    </row>
    <row r="131" spans="1:7" s="13" customFormat="1" x14ac:dyDescent="0.25">
      <c r="A131" s="13" t="s">
        <v>112</v>
      </c>
      <c r="B131" s="13" t="s">
        <v>113</v>
      </c>
      <c r="C131" s="10">
        <v>-13</v>
      </c>
      <c r="D131" s="4">
        <v>43524</v>
      </c>
      <c r="E131" s="13" t="s">
        <v>8</v>
      </c>
      <c r="F131" s="13" t="s">
        <v>33</v>
      </c>
      <c r="G131" s="384"/>
    </row>
    <row r="132" spans="1:7" s="13" customFormat="1" x14ac:dyDescent="0.25">
      <c r="A132" s="13" t="s">
        <v>43</v>
      </c>
      <c r="C132" s="10">
        <v>20.82</v>
      </c>
      <c r="D132" s="4">
        <v>43524</v>
      </c>
      <c r="E132" s="13" t="s">
        <v>21</v>
      </c>
      <c r="F132" s="13" t="s">
        <v>34</v>
      </c>
      <c r="G132" s="384"/>
    </row>
    <row r="133" spans="1:7" x14ac:dyDescent="0.25">
      <c r="A133" s="15" t="s">
        <v>114</v>
      </c>
      <c r="B133" s="15"/>
      <c r="C133" s="10">
        <v>12.1</v>
      </c>
      <c r="D133" s="4">
        <v>43524</v>
      </c>
      <c r="E133" s="15" t="s">
        <v>4</v>
      </c>
      <c r="F133" s="15" t="s">
        <v>34</v>
      </c>
    </row>
    <row r="134" spans="1:7" x14ac:dyDescent="0.25">
      <c r="A134" s="15" t="s">
        <v>32</v>
      </c>
      <c r="B134" s="15"/>
      <c r="C134" s="10">
        <v>16.32</v>
      </c>
      <c r="D134" s="4">
        <v>43525</v>
      </c>
      <c r="E134" s="15" t="s">
        <v>4</v>
      </c>
      <c r="F134" s="15" t="s">
        <v>33</v>
      </c>
    </row>
    <row r="135" spans="1:7" x14ac:dyDescent="0.25">
      <c r="A135" s="15" t="s">
        <v>48</v>
      </c>
      <c r="B135" s="15"/>
      <c r="C135" s="10">
        <v>26.41</v>
      </c>
      <c r="D135" s="4">
        <v>43525</v>
      </c>
      <c r="E135" s="15" t="s">
        <v>10</v>
      </c>
      <c r="F135" s="15" t="s">
        <v>34</v>
      </c>
    </row>
    <row r="136" spans="1:7" x14ac:dyDescent="0.25">
      <c r="A136" s="15" t="s">
        <v>115</v>
      </c>
      <c r="B136" s="15" t="s">
        <v>116</v>
      </c>
      <c r="C136" s="10">
        <v>50</v>
      </c>
      <c r="D136" s="4">
        <v>43525</v>
      </c>
      <c r="E136" s="15" t="s">
        <v>650</v>
      </c>
      <c r="F136" s="15" t="s">
        <v>34</v>
      </c>
    </row>
    <row r="137" spans="1:7" x14ac:dyDescent="0.25">
      <c r="A137" s="15" t="s">
        <v>49</v>
      </c>
      <c r="B137" s="15"/>
      <c r="C137" s="10">
        <v>215</v>
      </c>
      <c r="D137" s="4">
        <v>43525</v>
      </c>
      <c r="E137" s="15" t="s">
        <v>7</v>
      </c>
      <c r="F137" s="15" t="s">
        <v>33</v>
      </c>
    </row>
    <row r="138" spans="1:7" x14ac:dyDescent="0.25">
      <c r="A138" s="15" t="s">
        <v>173</v>
      </c>
      <c r="B138" s="15"/>
      <c r="C138" s="10">
        <v>0</v>
      </c>
      <c r="D138" s="4">
        <v>43525</v>
      </c>
      <c r="E138" s="15" t="s">
        <v>27</v>
      </c>
      <c r="F138" s="15" t="s">
        <v>34</v>
      </c>
    </row>
    <row r="139" spans="1:7" x14ac:dyDescent="0.25">
      <c r="A139" s="15" t="s">
        <v>43</v>
      </c>
      <c r="B139" s="15"/>
      <c r="C139" s="10">
        <v>36.270000000000003</v>
      </c>
      <c r="D139" s="4">
        <v>43526</v>
      </c>
      <c r="E139" s="15" t="s">
        <v>4</v>
      </c>
      <c r="F139" s="15" t="s">
        <v>33</v>
      </c>
    </row>
    <row r="140" spans="1:7" x14ac:dyDescent="0.25">
      <c r="A140" s="15" t="s">
        <v>117</v>
      </c>
      <c r="B140" s="15" t="s">
        <v>118</v>
      </c>
      <c r="C140" s="10">
        <v>20</v>
      </c>
      <c r="D140" s="4">
        <v>43527</v>
      </c>
      <c r="E140" s="15" t="s">
        <v>8</v>
      </c>
      <c r="F140" s="15" t="s">
        <v>33</v>
      </c>
    </row>
    <row r="141" spans="1:7" x14ac:dyDescent="0.25">
      <c r="A141" s="15" t="s">
        <v>506</v>
      </c>
      <c r="B141" s="15" t="s">
        <v>119</v>
      </c>
      <c r="C141" s="10">
        <v>23.98</v>
      </c>
      <c r="D141" s="4">
        <v>43527</v>
      </c>
      <c r="E141" s="15" t="s">
        <v>8</v>
      </c>
      <c r="F141" s="15" t="s">
        <v>34</v>
      </c>
    </row>
    <row r="142" spans="1:7" x14ac:dyDescent="0.25">
      <c r="A142" s="15" t="s">
        <v>43</v>
      </c>
      <c r="B142" s="15"/>
      <c r="C142" s="10">
        <v>20</v>
      </c>
      <c r="D142" s="4">
        <v>43528</v>
      </c>
      <c r="E142" s="15" t="s">
        <v>4</v>
      </c>
      <c r="F142" s="15" t="s">
        <v>33</v>
      </c>
    </row>
    <row r="143" spans="1:7" x14ac:dyDescent="0.25">
      <c r="A143" s="15" t="s">
        <v>46</v>
      </c>
      <c r="B143" s="15" t="s">
        <v>120</v>
      </c>
      <c r="C143" s="10">
        <v>300.29000000000002</v>
      </c>
      <c r="D143" s="4">
        <v>43528</v>
      </c>
      <c r="E143" s="15" t="s">
        <v>650</v>
      </c>
      <c r="F143" s="15" t="s">
        <v>34</v>
      </c>
    </row>
    <row r="144" spans="1:7" x14ac:dyDescent="0.25">
      <c r="A144" s="15" t="s">
        <v>44</v>
      </c>
      <c r="B144" s="15"/>
      <c r="C144" s="10">
        <v>247.71</v>
      </c>
      <c r="D144" s="4">
        <v>43528</v>
      </c>
      <c r="E144" s="15" t="s">
        <v>5</v>
      </c>
      <c r="F144" s="15" t="s">
        <v>34</v>
      </c>
    </row>
    <row r="145" spans="1:7" x14ac:dyDescent="0.25">
      <c r="A145" s="15" t="s">
        <v>121</v>
      </c>
      <c r="B145" s="15"/>
      <c r="C145" s="10">
        <v>1</v>
      </c>
      <c r="D145" s="4">
        <v>43529</v>
      </c>
      <c r="E145" s="15" t="s">
        <v>12</v>
      </c>
      <c r="F145" s="15" t="s">
        <v>34</v>
      </c>
    </row>
    <row r="146" spans="1:7" x14ac:dyDescent="0.25">
      <c r="A146" s="15" t="s">
        <v>122</v>
      </c>
      <c r="B146" s="15" t="s">
        <v>123</v>
      </c>
      <c r="C146" s="10">
        <v>5.49</v>
      </c>
      <c r="D146" s="4">
        <v>43529</v>
      </c>
      <c r="E146" s="15" t="s">
        <v>8</v>
      </c>
      <c r="F146" s="15" t="s">
        <v>33</v>
      </c>
    </row>
    <row r="147" spans="1:7" x14ac:dyDescent="0.25">
      <c r="A147" s="15" t="s">
        <v>43</v>
      </c>
      <c r="B147" s="15"/>
      <c r="C147" s="10">
        <v>4.1399999999999997</v>
      </c>
      <c r="D147" s="4">
        <v>43529</v>
      </c>
      <c r="E147" s="15" t="s">
        <v>4</v>
      </c>
      <c r="F147" s="15" t="s">
        <v>33</v>
      </c>
    </row>
    <row r="148" spans="1:7" x14ac:dyDescent="0.25">
      <c r="A148" s="15" t="s">
        <v>43</v>
      </c>
      <c r="B148" s="15"/>
      <c r="C148" s="10">
        <v>24.76</v>
      </c>
      <c r="D148" s="4">
        <v>43530</v>
      </c>
      <c r="E148" s="15" t="s">
        <v>21</v>
      </c>
      <c r="F148" s="15" t="s">
        <v>34</v>
      </c>
    </row>
    <row r="149" spans="1:7" x14ac:dyDescent="0.25">
      <c r="A149" s="15" t="s">
        <v>43</v>
      </c>
      <c r="B149" s="15"/>
      <c r="C149" s="10">
        <v>20</v>
      </c>
      <c r="D149" s="4">
        <v>43530</v>
      </c>
      <c r="E149" s="15" t="s">
        <v>21</v>
      </c>
      <c r="F149" s="15" t="s">
        <v>34</v>
      </c>
    </row>
    <row r="150" spans="1:7" x14ac:dyDescent="0.25">
      <c r="A150" s="15" t="s">
        <v>43</v>
      </c>
      <c r="B150" s="15"/>
      <c r="C150" s="10">
        <v>32.07</v>
      </c>
      <c r="D150" s="4">
        <v>43531</v>
      </c>
      <c r="E150" s="15" t="s">
        <v>4</v>
      </c>
      <c r="F150" s="15" t="s">
        <v>33</v>
      </c>
    </row>
    <row r="151" spans="1:7" x14ac:dyDescent="0.25">
      <c r="A151" s="15" t="s">
        <v>32</v>
      </c>
      <c r="B151" s="15"/>
      <c r="C151" s="10">
        <v>14.83</v>
      </c>
      <c r="D151" s="4">
        <v>43531</v>
      </c>
      <c r="E151" s="15" t="s">
        <v>4</v>
      </c>
      <c r="F151" s="15" t="s">
        <v>33</v>
      </c>
    </row>
    <row r="152" spans="1:7" x14ac:dyDescent="0.25">
      <c r="A152" s="15" t="s">
        <v>65</v>
      </c>
      <c r="B152" s="15"/>
      <c r="C152" s="10">
        <v>49.8</v>
      </c>
      <c r="D152" s="4">
        <v>43532</v>
      </c>
      <c r="E152" s="15" t="s">
        <v>4</v>
      </c>
      <c r="F152" s="15" t="s">
        <v>33</v>
      </c>
    </row>
    <row r="153" spans="1:7" x14ac:dyDescent="0.25">
      <c r="A153" s="15" t="s">
        <v>55</v>
      </c>
      <c r="B153" s="15"/>
      <c r="C153" s="10">
        <v>-133.30000000000001</v>
      </c>
      <c r="D153" s="4">
        <v>43532</v>
      </c>
      <c r="E153" s="15" t="s">
        <v>11</v>
      </c>
      <c r="F153" s="15" t="s">
        <v>35</v>
      </c>
    </row>
    <row r="154" spans="1:7" x14ac:dyDescent="0.25">
      <c r="A154" s="15" t="s">
        <v>55</v>
      </c>
      <c r="B154" s="15"/>
      <c r="C154" s="10">
        <v>-21.23</v>
      </c>
      <c r="D154" s="4">
        <v>43532</v>
      </c>
      <c r="E154" s="15" t="s">
        <v>21</v>
      </c>
      <c r="F154" s="15" t="s">
        <v>35</v>
      </c>
    </row>
    <row r="155" spans="1:7" x14ac:dyDescent="0.25">
      <c r="A155" s="15" t="s">
        <v>32</v>
      </c>
      <c r="B155" s="15"/>
      <c r="C155" s="10">
        <v>80.33</v>
      </c>
      <c r="D155" s="4">
        <v>43532</v>
      </c>
      <c r="E155" s="15" t="s">
        <v>4</v>
      </c>
      <c r="F155" s="15" t="s">
        <v>33</v>
      </c>
    </row>
    <row r="156" spans="1:7" x14ac:dyDescent="0.25">
      <c r="A156" s="15" t="s">
        <v>32</v>
      </c>
      <c r="B156" s="15"/>
      <c r="C156" s="10">
        <v>9</v>
      </c>
      <c r="D156" s="4">
        <v>43532</v>
      </c>
      <c r="E156" s="15" t="s">
        <v>8</v>
      </c>
      <c r="F156" s="15" t="s">
        <v>33</v>
      </c>
      <c r="G156" s="395"/>
    </row>
    <row r="157" spans="1:7" x14ac:dyDescent="0.25">
      <c r="A157" s="15" t="s">
        <v>32</v>
      </c>
      <c r="B157" s="15"/>
      <c r="C157" s="10">
        <v>13.89</v>
      </c>
      <c r="D157" s="4">
        <v>43532</v>
      </c>
      <c r="E157" s="15" t="s">
        <v>4</v>
      </c>
      <c r="F157" s="15" t="s">
        <v>33</v>
      </c>
      <c r="G157" s="395"/>
    </row>
    <row r="158" spans="1:7" x14ac:dyDescent="0.25">
      <c r="A158" s="15" t="s">
        <v>60</v>
      </c>
      <c r="B158" s="15" t="s">
        <v>128</v>
      </c>
      <c r="C158" s="10">
        <v>10</v>
      </c>
      <c r="D158" s="4">
        <v>43532</v>
      </c>
      <c r="E158" s="15" t="s">
        <v>8</v>
      </c>
      <c r="F158" s="15" t="s">
        <v>34</v>
      </c>
      <c r="G158" s="395"/>
    </row>
    <row r="159" spans="1:7" x14ac:dyDescent="0.25">
      <c r="A159" s="15" t="s">
        <v>46</v>
      </c>
      <c r="B159" s="15" t="s">
        <v>124</v>
      </c>
      <c r="C159" s="10">
        <v>6.49</v>
      </c>
      <c r="D159" s="4">
        <v>43533</v>
      </c>
      <c r="E159" s="15" t="s">
        <v>8</v>
      </c>
      <c r="F159" s="15" t="s">
        <v>34</v>
      </c>
    </row>
    <row r="160" spans="1:7" x14ac:dyDescent="0.25">
      <c r="A160" s="15" t="s">
        <v>43</v>
      </c>
      <c r="B160" s="15"/>
      <c r="C160" s="10">
        <v>11.07</v>
      </c>
      <c r="D160" s="4">
        <v>43533</v>
      </c>
      <c r="E160" s="15" t="s">
        <v>21</v>
      </c>
      <c r="F160" s="15" t="s">
        <v>34</v>
      </c>
    </row>
    <row r="161" spans="1:7" x14ac:dyDescent="0.25">
      <c r="A161" s="15" t="s">
        <v>49</v>
      </c>
      <c r="B161" s="15"/>
      <c r="C161" s="10">
        <v>20</v>
      </c>
      <c r="D161" s="4">
        <v>43533</v>
      </c>
      <c r="E161" s="15" t="s">
        <v>7</v>
      </c>
      <c r="F161" s="15" t="s">
        <v>33</v>
      </c>
    </row>
    <row r="162" spans="1:7" x14ac:dyDescent="0.25">
      <c r="A162" s="15" t="s">
        <v>506</v>
      </c>
      <c r="B162" s="15"/>
      <c r="C162" s="10">
        <v>1.47</v>
      </c>
      <c r="D162" s="4">
        <v>43533</v>
      </c>
      <c r="E162" s="15" t="s">
        <v>12</v>
      </c>
      <c r="F162" s="15" t="s">
        <v>34</v>
      </c>
    </row>
    <row r="163" spans="1:7" x14ac:dyDescent="0.25">
      <c r="A163" s="15" t="s">
        <v>125</v>
      </c>
      <c r="B163" s="15"/>
      <c r="C163" s="10">
        <v>26</v>
      </c>
      <c r="D163" s="4">
        <v>43533</v>
      </c>
      <c r="E163" s="15" t="s">
        <v>12</v>
      </c>
      <c r="F163" s="15" t="s">
        <v>33</v>
      </c>
    </row>
    <row r="164" spans="1:7" x14ac:dyDescent="0.25">
      <c r="A164" s="15" t="s">
        <v>50</v>
      </c>
      <c r="B164" s="15"/>
      <c r="C164" s="10">
        <v>2</v>
      </c>
      <c r="D164" s="4">
        <v>43533</v>
      </c>
      <c r="E164" s="15" t="s">
        <v>12</v>
      </c>
      <c r="F164" s="15" t="s">
        <v>33</v>
      </c>
    </row>
    <row r="165" spans="1:7" x14ac:dyDescent="0.25">
      <c r="A165" s="15" t="s">
        <v>32</v>
      </c>
      <c r="B165" s="15" t="s">
        <v>126</v>
      </c>
      <c r="C165" s="10">
        <v>2.7</v>
      </c>
      <c r="D165" s="4">
        <v>43534</v>
      </c>
      <c r="E165" s="15" t="s">
        <v>8</v>
      </c>
      <c r="F165" s="15" t="s">
        <v>34</v>
      </c>
    </row>
    <row r="166" spans="1:7" x14ac:dyDescent="0.25">
      <c r="A166" s="15" t="s">
        <v>46</v>
      </c>
      <c r="B166" s="15" t="s">
        <v>127</v>
      </c>
      <c r="C166" s="10">
        <v>14.98</v>
      </c>
      <c r="D166" s="4">
        <v>43534</v>
      </c>
      <c r="E166" s="15" t="s">
        <v>8</v>
      </c>
      <c r="F166" s="15" t="s">
        <v>34</v>
      </c>
    </row>
    <row r="167" spans="1:7" x14ac:dyDescent="0.25">
      <c r="A167" s="15" t="s">
        <v>62</v>
      </c>
      <c r="B167" s="15" t="s">
        <v>100</v>
      </c>
      <c r="C167" s="10">
        <v>4.99</v>
      </c>
      <c r="D167" s="4">
        <v>43536</v>
      </c>
      <c r="E167" s="15" t="s">
        <v>8</v>
      </c>
      <c r="F167" s="15" t="s">
        <v>34</v>
      </c>
    </row>
    <row r="168" spans="1:7" x14ac:dyDescent="0.25">
      <c r="A168" s="15" t="s">
        <v>70</v>
      </c>
      <c r="B168" s="15"/>
      <c r="C168" s="10">
        <v>143.84</v>
      </c>
      <c r="D168" s="4">
        <v>43537</v>
      </c>
      <c r="E168" s="15" t="s">
        <v>11</v>
      </c>
      <c r="F168" s="15" t="s">
        <v>34</v>
      </c>
      <c r="G168" s="395">
        <v>40.17</v>
      </c>
    </row>
    <row r="169" spans="1:7" x14ac:dyDescent="0.25">
      <c r="A169" s="15" t="s">
        <v>121</v>
      </c>
      <c r="B169" s="15"/>
      <c r="C169" s="10">
        <v>0.5</v>
      </c>
      <c r="D169" s="4">
        <v>43537</v>
      </c>
      <c r="E169" s="15" t="s">
        <v>12</v>
      </c>
      <c r="F169" s="15" t="s">
        <v>34</v>
      </c>
      <c r="G169" s="395"/>
    </row>
    <row r="170" spans="1:7" x14ac:dyDescent="0.25">
      <c r="A170" s="15" t="s">
        <v>32</v>
      </c>
      <c r="B170" s="15"/>
      <c r="C170" s="10">
        <v>14.96</v>
      </c>
      <c r="D170" s="4">
        <v>43537</v>
      </c>
      <c r="E170" s="15" t="s">
        <v>4</v>
      </c>
      <c r="F170" s="15" t="s">
        <v>33</v>
      </c>
    </row>
    <row r="171" spans="1:7" x14ac:dyDescent="0.25">
      <c r="A171" s="15" t="s">
        <v>32</v>
      </c>
      <c r="B171" s="15" t="s">
        <v>130</v>
      </c>
      <c r="C171" s="10">
        <v>25.21</v>
      </c>
      <c r="D171" s="4">
        <v>43537</v>
      </c>
      <c r="E171" s="15" t="s">
        <v>650</v>
      </c>
      <c r="F171" s="15" t="s">
        <v>33</v>
      </c>
    </row>
    <row r="172" spans="1:7" x14ac:dyDescent="0.25">
      <c r="A172" s="15" t="s">
        <v>43</v>
      </c>
      <c r="B172" s="15"/>
      <c r="C172" s="10">
        <v>25.95</v>
      </c>
      <c r="D172" s="4">
        <v>43538</v>
      </c>
      <c r="E172" s="15" t="s">
        <v>21</v>
      </c>
      <c r="F172" s="15" t="s">
        <v>34</v>
      </c>
    </row>
    <row r="173" spans="1:7" x14ac:dyDescent="0.25">
      <c r="A173" s="15" t="s">
        <v>131</v>
      </c>
      <c r="B173" s="15"/>
      <c r="C173" s="10">
        <v>10.08</v>
      </c>
      <c r="D173" s="4">
        <v>43538</v>
      </c>
      <c r="E173" s="15" t="s">
        <v>12</v>
      </c>
      <c r="F173" s="15" t="s">
        <v>34</v>
      </c>
    </row>
    <row r="174" spans="1:7" x14ac:dyDescent="0.25">
      <c r="A174" s="15" t="s">
        <v>42</v>
      </c>
      <c r="B174" s="15"/>
      <c r="C174" s="10">
        <v>1.0900000000000001</v>
      </c>
      <c r="D174" s="4">
        <v>43540</v>
      </c>
      <c r="E174" s="15" t="s">
        <v>12</v>
      </c>
      <c r="F174" s="15" t="s">
        <v>34</v>
      </c>
    </row>
    <row r="175" spans="1:7" x14ac:dyDescent="0.25">
      <c r="A175" s="15" t="s">
        <v>132</v>
      </c>
      <c r="B175" s="15" t="s">
        <v>133</v>
      </c>
      <c r="C175" s="10">
        <v>14</v>
      </c>
      <c r="D175" s="4">
        <v>43540</v>
      </c>
      <c r="E175" s="15" t="s">
        <v>8</v>
      </c>
      <c r="F175" s="15" t="s">
        <v>34</v>
      </c>
      <c r="G175" s="384">
        <v>68.150000000000006</v>
      </c>
    </row>
    <row r="176" spans="1:7" x14ac:dyDescent="0.25">
      <c r="A176" s="15" t="s">
        <v>132</v>
      </c>
      <c r="B176" s="15"/>
      <c r="C176" s="10">
        <v>13.83</v>
      </c>
      <c r="D176" s="4">
        <v>43540</v>
      </c>
      <c r="E176" s="15" t="s">
        <v>12</v>
      </c>
      <c r="F176" s="15" t="s">
        <v>34</v>
      </c>
    </row>
    <row r="177" spans="1:6" x14ac:dyDescent="0.25">
      <c r="A177" s="15" t="s">
        <v>46</v>
      </c>
      <c r="B177" s="15" t="s">
        <v>143</v>
      </c>
      <c r="C177" s="10">
        <v>32.159999999999997</v>
      </c>
      <c r="D177" s="4">
        <v>43540</v>
      </c>
      <c r="E177" s="15" t="s">
        <v>8</v>
      </c>
      <c r="F177" s="15" t="s">
        <v>34</v>
      </c>
    </row>
    <row r="178" spans="1:6" x14ac:dyDescent="0.25">
      <c r="A178" s="15" t="s">
        <v>134</v>
      </c>
      <c r="B178" s="15"/>
      <c r="C178" s="10">
        <v>100</v>
      </c>
      <c r="D178" s="4">
        <v>43540</v>
      </c>
      <c r="E178" s="15" t="s">
        <v>9</v>
      </c>
      <c r="F178" s="15" t="s">
        <v>34</v>
      </c>
    </row>
    <row r="179" spans="1:6" x14ac:dyDescent="0.25">
      <c r="A179" s="15" t="s">
        <v>43</v>
      </c>
      <c r="B179" s="15"/>
      <c r="C179" s="10">
        <v>26.73</v>
      </c>
      <c r="D179" s="4">
        <v>43540</v>
      </c>
      <c r="E179" s="15" t="s">
        <v>21</v>
      </c>
      <c r="F179" s="15" t="s">
        <v>34</v>
      </c>
    </row>
    <row r="180" spans="1:6" x14ac:dyDescent="0.25">
      <c r="A180" s="15" t="s">
        <v>43</v>
      </c>
      <c r="B180" s="15"/>
      <c r="C180" s="10">
        <v>11.56</v>
      </c>
      <c r="D180" s="4">
        <v>43540</v>
      </c>
      <c r="E180" s="15" t="s">
        <v>4</v>
      </c>
      <c r="F180" s="15" t="s">
        <v>33</v>
      </c>
    </row>
    <row r="181" spans="1:6" x14ac:dyDescent="0.25">
      <c r="A181" s="15" t="s">
        <v>43</v>
      </c>
      <c r="B181" s="15"/>
      <c r="C181" s="10">
        <v>3.65</v>
      </c>
      <c r="D181" s="4">
        <v>43541</v>
      </c>
      <c r="E181" s="15" t="s">
        <v>4</v>
      </c>
      <c r="F181" s="15" t="s">
        <v>34</v>
      </c>
    </row>
    <row r="182" spans="1:6" x14ac:dyDescent="0.25">
      <c r="A182" s="15" t="s">
        <v>137</v>
      </c>
      <c r="B182" s="15"/>
      <c r="C182" s="10">
        <v>8.7100000000000009</v>
      </c>
      <c r="D182" s="4">
        <v>43541</v>
      </c>
      <c r="E182" s="15" t="s">
        <v>4</v>
      </c>
      <c r="F182" s="15" t="s">
        <v>33</v>
      </c>
    </row>
    <row r="183" spans="1:6" x14ac:dyDescent="0.25">
      <c r="A183" s="15" t="s">
        <v>43</v>
      </c>
      <c r="B183" s="15" t="s">
        <v>136</v>
      </c>
      <c r="C183" s="10">
        <v>12.99</v>
      </c>
      <c r="D183" s="4">
        <v>43542</v>
      </c>
      <c r="E183" s="15" t="s">
        <v>650</v>
      </c>
      <c r="F183" s="15" t="s">
        <v>33</v>
      </c>
    </row>
    <row r="184" spans="1:6" x14ac:dyDescent="0.25">
      <c r="A184" s="15" t="s">
        <v>138</v>
      </c>
      <c r="B184" s="15"/>
      <c r="C184" s="10">
        <v>4.1399999999999997</v>
      </c>
      <c r="D184" s="4">
        <v>43542</v>
      </c>
      <c r="E184" s="15" t="s">
        <v>12</v>
      </c>
      <c r="F184" s="15" t="s">
        <v>33</v>
      </c>
    </row>
    <row r="185" spans="1:6" x14ac:dyDescent="0.25">
      <c r="A185" s="15" t="s">
        <v>73</v>
      </c>
      <c r="B185" s="15"/>
      <c r="C185" s="10">
        <v>13.99</v>
      </c>
      <c r="D185" s="4">
        <v>43542</v>
      </c>
      <c r="E185" s="15" t="s">
        <v>8</v>
      </c>
      <c r="F185" s="15" t="s">
        <v>34</v>
      </c>
    </row>
    <row r="186" spans="1:6" x14ac:dyDescent="0.25">
      <c r="A186" s="15" t="s">
        <v>43</v>
      </c>
      <c r="B186" s="15"/>
      <c r="C186" s="10">
        <v>40.08</v>
      </c>
      <c r="D186" s="4">
        <v>43544</v>
      </c>
      <c r="E186" s="15" t="s">
        <v>4</v>
      </c>
      <c r="F186" s="15" t="s">
        <v>34</v>
      </c>
    </row>
    <row r="187" spans="1:6" x14ac:dyDescent="0.25">
      <c r="A187" s="15" t="s">
        <v>46</v>
      </c>
      <c r="B187" s="15" t="s">
        <v>139</v>
      </c>
      <c r="C187" s="10">
        <v>17.739999999999998</v>
      </c>
      <c r="D187" s="4">
        <v>43544</v>
      </c>
      <c r="E187" s="15" t="s">
        <v>8</v>
      </c>
      <c r="F187" s="15" t="s">
        <v>34</v>
      </c>
    </row>
    <row r="188" spans="1:6" x14ac:dyDescent="0.25">
      <c r="A188" s="15" t="s">
        <v>140</v>
      </c>
      <c r="B188" s="15"/>
      <c r="C188" s="10">
        <v>20</v>
      </c>
      <c r="D188" s="4">
        <v>43544</v>
      </c>
      <c r="E188" s="15" t="s">
        <v>21</v>
      </c>
      <c r="F188" s="15" t="s">
        <v>33</v>
      </c>
    </row>
    <row r="189" spans="1:6" x14ac:dyDescent="0.25">
      <c r="A189" s="15" t="s">
        <v>141</v>
      </c>
      <c r="B189" s="15" t="s">
        <v>63</v>
      </c>
      <c r="C189" s="10">
        <v>19.95</v>
      </c>
      <c r="D189" s="4">
        <v>43544</v>
      </c>
      <c r="E189" s="15" t="s">
        <v>8</v>
      </c>
      <c r="F189" s="15" t="s">
        <v>34</v>
      </c>
    </row>
    <row r="190" spans="1:6" x14ac:dyDescent="0.25">
      <c r="A190" s="15" t="s">
        <v>69</v>
      </c>
      <c r="B190" s="15"/>
      <c r="C190" s="10">
        <v>33.61</v>
      </c>
      <c r="D190" s="4">
        <v>43544</v>
      </c>
      <c r="E190" s="15" t="s">
        <v>6</v>
      </c>
      <c r="F190" s="15" t="s">
        <v>35</v>
      </c>
    </row>
    <row r="191" spans="1:6" x14ac:dyDescent="0.25">
      <c r="A191" s="15" t="s">
        <v>32</v>
      </c>
      <c r="B191" s="15"/>
      <c r="C191" s="10">
        <v>22.22</v>
      </c>
      <c r="D191" s="4">
        <v>43545</v>
      </c>
      <c r="E191" s="15" t="s">
        <v>4</v>
      </c>
      <c r="F191" s="15" t="s">
        <v>33</v>
      </c>
    </row>
    <row r="192" spans="1:6" x14ac:dyDescent="0.25">
      <c r="A192" s="15" t="s">
        <v>32</v>
      </c>
      <c r="B192" s="15" t="s">
        <v>142</v>
      </c>
      <c r="C192" s="10">
        <v>20.72</v>
      </c>
      <c r="D192" s="4">
        <v>43545</v>
      </c>
      <c r="E192" s="15" t="s">
        <v>650</v>
      </c>
      <c r="F192" s="15" t="s">
        <v>34</v>
      </c>
    </row>
    <row r="193" spans="1:7" x14ac:dyDescent="0.25">
      <c r="A193" s="15" t="s">
        <v>43</v>
      </c>
      <c r="B193" s="15"/>
      <c r="C193" s="10">
        <v>18.75</v>
      </c>
      <c r="D193" s="4">
        <v>43546</v>
      </c>
      <c r="E193" s="15" t="s">
        <v>21</v>
      </c>
      <c r="F193" s="15" t="s">
        <v>34</v>
      </c>
    </row>
    <row r="194" spans="1:7" x14ac:dyDescent="0.25">
      <c r="A194" s="15" t="s">
        <v>145</v>
      </c>
      <c r="B194" s="15"/>
      <c r="C194" s="10">
        <v>7.09</v>
      </c>
      <c r="D194" s="4">
        <v>43547</v>
      </c>
      <c r="E194" s="15" t="s">
        <v>144</v>
      </c>
      <c r="F194" s="15" t="s">
        <v>34</v>
      </c>
    </row>
    <row r="195" spans="1:7" x14ac:dyDescent="0.25">
      <c r="A195" s="15" t="s">
        <v>145</v>
      </c>
      <c r="B195" s="15"/>
      <c r="C195" s="10">
        <v>24</v>
      </c>
      <c r="D195" s="4">
        <v>43547</v>
      </c>
      <c r="E195" s="15" t="s">
        <v>21</v>
      </c>
      <c r="F195" s="15" t="s">
        <v>34</v>
      </c>
    </row>
    <row r="196" spans="1:7" x14ac:dyDescent="0.25">
      <c r="A196" s="15" t="s">
        <v>146</v>
      </c>
      <c r="B196" s="15"/>
      <c r="C196" s="10">
        <v>20.76</v>
      </c>
      <c r="D196" s="4">
        <v>43547</v>
      </c>
      <c r="E196" s="200" t="s">
        <v>144</v>
      </c>
      <c r="F196" s="15" t="s">
        <v>34</v>
      </c>
    </row>
    <row r="197" spans="1:7" x14ac:dyDescent="0.25">
      <c r="A197" s="15" t="s">
        <v>147</v>
      </c>
      <c r="B197" s="15"/>
      <c r="C197" s="10">
        <v>15</v>
      </c>
      <c r="D197" s="4">
        <v>43547</v>
      </c>
      <c r="E197" s="200" t="s">
        <v>144</v>
      </c>
      <c r="F197" s="15" t="s">
        <v>33</v>
      </c>
    </row>
    <row r="198" spans="1:7" x14ac:dyDescent="0.25">
      <c r="A198" s="15" t="s">
        <v>88</v>
      </c>
      <c r="B198" s="15"/>
      <c r="C198" s="10">
        <v>10.36</v>
      </c>
      <c r="D198" s="4">
        <v>43548</v>
      </c>
      <c r="E198" s="200" t="s">
        <v>144</v>
      </c>
      <c r="F198" s="15" t="s">
        <v>33</v>
      </c>
    </row>
    <row r="199" spans="1:7" x14ac:dyDescent="0.25">
      <c r="A199" s="15" t="s">
        <v>148</v>
      </c>
      <c r="B199" s="15"/>
      <c r="C199" s="10">
        <v>10</v>
      </c>
      <c r="D199" s="4">
        <v>43548</v>
      </c>
      <c r="E199" s="200" t="s">
        <v>144</v>
      </c>
      <c r="F199" s="15" t="s">
        <v>33</v>
      </c>
    </row>
    <row r="200" spans="1:7" x14ac:dyDescent="0.25">
      <c r="A200" s="15" t="s">
        <v>145</v>
      </c>
      <c r="B200" s="15"/>
      <c r="C200" s="10">
        <v>4.24</v>
      </c>
      <c r="D200" s="4">
        <v>43548</v>
      </c>
      <c r="E200" s="200" t="s">
        <v>144</v>
      </c>
      <c r="F200" s="15" t="s">
        <v>33</v>
      </c>
    </row>
    <row r="201" spans="1:7" x14ac:dyDescent="0.25">
      <c r="A201" s="15" t="s">
        <v>51</v>
      </c>
      <c r="B201" s="15" t="s">
        <v>149</v>
      </c>
      <c r="C201" s="10">
        <v>30.87</v>
      </c>
      <c r="D201" s="4">
        <v>43548</v>
      </c>
      <c r="E201" s="200" t="s">
        <v>144</v>
      </c>
      <c r="F201" s="15" t="s">
        <v>34</v>
      </c>
    </row>
    <row r="202" spans="1:7" x14ac:dyDescent="0.25">
      <c r="A202" s="15" t="s">
        <v>514</v>
      </c>
      <c r="B202" s="15"/>
      <c r="C202" s="10">
        <v>20</v>
      </c>
      <c r="D202" s="4">
        <v>43548</v>
      </c>
      <c r="E202" s="15" t="s">
        <v>21</v>
      </c>
      <c r="F202" s="15" t="s">
        <v>34</v>
      </c>
    </row>
    <row r="203" spans="1:7" x14ac:dyDescent="0.25">
      <c r="A203" s="15" t="s">
        <v>150</v>
      </c>
      <c r="B203" s="15"/>
      <c r="C203" s="10">
        <v>11.7</v>
      </c>
      <c r="D203" s="4">
        <v>43548</v>
      </c>
      <c r="E203" s="200" t="s">
        <v>144</v>
      </c>
      <c r="F203" s="15" t="s">
        <v>33</v>
      </c>
      <c r="G203" s="384">
        <v>166.37</v>
      </c>
    </row>
    <row r="204" spans="1:7" x14ac:dyDescent="0.25">
      <c r="A204" s="15" t="s">
        <v>151</v>
      </c>
      <c r="B204" s="15"/>
      <c r="C204" s="10">
        <v>117.24</v>
      </c>
      <c r="D204" s="4">
        <v>43548</v>
      </c>
      <c r="E204" s="200" t="s">
        <v>144</v>
      </c>
      <c r="F204" s="15" t="s">
        <v>34</v>
      </c>
      <c r="G204" s="384">
        <v>16.39</v>
      </c>
    </row>
    <row r="205" spans="1:7" x14ac:dyDescent="0.25">
      <c r="A205" s="15" t="s">
        <v>43</v>
      </c>
      <c r="B205" s="15" t="s">
        <v>153</v>
      </c>
      <c r="C205" s="10">
        <v>70.849999999999994</v>
      </c>
      <c r="D205" s="4">
        <v>43549</v>
      </c>
      <c r="E205" s="15" t="s">
        <v>4</v>
      </c>
      <c r="F205" s="15" t="s">
        <v>34</v>
      </c>
    </row>
    <row r="206" spans="1:7" x14ac:dyDescent="0.25">
      <c r="A206" s="15" t="s">
        <v>56</v>
      </c>
      <c r="B206" s="15"/>
      <c r="C206" s="10">
        <v>0</v>
      </c>
      <c r="D206" s="4">
        <v>43549</v>
      </c>
      <c r="E206" s="15" t="s">
        <v>12</v>
      </c>
      <c r="F206" s="15" t="s">
        <v>34</v>
      </c>
    </row>
    <row r="207" spans="1:7" x14ac:dyDescent="0.25">
      <c r="A207" s="15" t="s">
        <v>96</v>
      </c>
      <c r="B207" s="15" t="s">
        <v>81</v>
      </c>
      <c r="C207" s="10">
        <v>16</v>
      </c>
      <c r="D207" s="4">
        <v>43550</v>
      </c>
      <c r="E207" s="15" t="s">
        <v>8</v>
      </c>
      <c r="F207" s="15" t="s">
        <v>34</v>
      </c>
    </row>
    <row r="208" spans="1:7" x14ac:dyDescent="0.25">
      <c r="A208" s="15" t="s">
        <v>43</v>
      </c>
      <c r="B208" s="15"/>
      <c r="C208" s="10">
        <v>17.13</v>
      </c>
      <c r="D208" s="4">
        <v>43551</v>
      </c>
      <c r="E208" s="15" t="s">
        <v>21</v>
      </c>
      <c r="F208" s="15" t="s">
        <v>34</v>
      </c>
    </row>
    <row r="209" spans="1:7" x14ac:dyDescent="0.25">
      <c r="A209" s="15" t="s">
        <v>43</v>
      </c>
      <c r="B209" s="15"/>
      <c r="C209" s="10">
        <v>9.85</v>
      </c>
      <c r="D209" s="4">
        <v>43551</v>
      </c>
      <c r="E209" s="15" t="s">
        <v>4</v>
      </c>
      <c r="F209" s="15" t="s">
        <v>34</v>
      </c>
    </row>
    <row r="210" spans="1:7" x14ac:dyDescent="0.25">
      <c r="A210" s="15" t="s">
        <v>51</v>
      </c>
      <c r="B210" s="15" t="s">
        <v>52</v>
      </c>
      <c r="C210" s="10">
        <v>7.68</v>
      </c>
      <c r="D210" s="4">
        <v>43553</v>
      </c>
      <c r="E210" s="15" t="s">
        <v>8</v>
      </c>
      <c r="F210" s="15" t="s">
        <v>33</v>
      </c>
    </row>
    <row r="211" spans="1:7" x14ac:dyDescent="0.25">
      <c r="A211" s="15" t="s">
        <v>43</v>
      </c>
      <c r="B211" s="15"/>
      <c r="C211" s="10">
        <v>27.08</v>
      </c>
      <c r="D211" s="4">
        <v>43553</v>
      </c>
      <c r="E211" s="15" t="s">
        <v>21</v>
      </c>
      <c r="F211" s="15" t="s">
        <v>34</v>
      </c>
    </row>
    <row r="212" spans="1:7" x14ac:dyDescent="0.25">
      <c r="A212" s="16" t="s">
        <v>49</v>
      </c>
      <c r="B212" s="16"/>
      <c r="C212" s="10">
        <v>455</v>
      </c>
      <c r="D212" s="4">
        <v>43555</v>
      </c>
      <c r="E212" s="16" t="s">
        <v>7</v>
      </c>
      <c r="F212" s="16" t="s">
        <v>33</v>
      </c>
    </row>
    <row r="213" spans="1:7" x14ac:dyDescent="0.25">
      <c r="A213" s="16" t="s">
        <v>154</v>
      </c>
      <c r="B213" s="16"/>
      <c r="C213" s="10">
        <v>25</v>
      </c>
      <c r="D213" s="4">
        <v>43555</v>
      </c>
      <c r="E213" s="16" t="s">
        <v>12</v>
      </c>
      <c r="F213" s="16" t="s">
        <v>34</v>
      </c>
      <c r="G213" s="384">
        <v>18.63</v>
      </c>
    </row>
    <row r="214" spans="1:7" x14ac:dyDescent="0.25">
      <c r="A214" s="16" t="s">
        <v>46</v>
      </c>
      <c r="B214" s="16" t="s">
        <v>155</v>
      </c>
      <c r="C214" s="10">
        <v>14.3</v>
      </c>
      <c r="D214" s="4">
        <v>43556</v>
      </c>
      <c r="E214" s="16" t="s">
        <v>8</v>
      </c>
      <c r="F214" s="16" t="s">
        <v>34</v>
      </c>
    </row>
    <row r="215" spans="1:7" x14ac:dyDescent="0.25">
      <c r="A215" s="16" t="s">
        <v>56</v>
      </c>
      <c r="B215" s="16"/>
      <c r="C215" s="10">
        <v>0</v>
      </c>
      <c r="D215" s="4">
        <v>43556</v>
      </c>
      <c r="E215" s="16" t="s">
        <v>12</v>
      </c>
      <c r="F215" s="16" t="s">
        <v>34</v>
      </c>
    </row>
    <row r="216" spans="1:7" x14ac:dyDescent="0.25">
      <c r="A216" s="16" t="s">
        <v>65</v>
      </c>
      <c r="B216" s="16"/>
      <c r="C216" s="10">
        <v>15.34</v>
      </c>
      <c r="D216" s="4">
        <v>43556</v>
      </c>
      <c r="E216" s="16" t="s">
        <v>4</v>
      </c>
      <c r="F216" s="16" t="s">
        <v>33</v>
      </c>
    </row>
    <row r="217" spans="1:7" x14ac:dyDescent="0.25">
      <c r="A217" s="16" t="s">
        <v>32</v>
      </c>
      <c r="B217" s="16"/>
      <c r="C217" s="10">
        <v>31.95</v>
      </c>
      <c r="D217" s="4">
        <v>43556</v>
      </c>
      <c r="E217" s="16" t="s">
        <v>4</v>
      </c>
      <c r="F217" s="16" t="s">
        <v>33</v>
      </c>
      <c r="G217" s="384">
        <v>8.93</v>
      </c>
    </row>
    <row r="218" spans="1:7" x14ac:dyDescent="0.25">
      <c r="A218" s="16" t="s">
        <v>156</v>
      </c>
      <c r="B218" s="16"/>
      <c r="C218" s="10">
        <v>0</v>
      </c>
      <c r="D218" s="4">
        <v>43556</v>
      </c>
      <c r="E218" s="16" t="s">
        <v>12</v>
      </c>
      <c r="F218" s="16" t="s">
        <v>34</v>
      </c>
      <c r="G218" s="384">
        <v>124.99</v>
      </c>
    </row>
    <row r="219" spans="1:7" x14ac:dyDescent="0.25">
      <c r="A219" s="16" t="s">
        <v>43</v>
      </c>
      <c r="B219" s="16"/>
      <c r="C219" s="10">
        <v>75.989999999999995</v>
      </c>
      <c r="D219" s="4">
        <v>43556</v>
      </c>
      <c r="E219" s="16" t="s">
        <v>4</v>
      </c>
      <c r="F219" s="16" t="s">
        <v>34</v>
      </c>
    </row>
    <row r="220" spans="1:7" x14ac:dyDescent="0.25">
      <c r="A220" s="16" t="s">
        <v>43</v>
      </c>
      <c r="B220" s="16"/>
      <c r="C220" s="10">
        <v>0</v>
      </c>
      <c r="D220" s="4">
        <v>43556</v>
      </c>
      <c r="E220" s="16" t="s">
        <v>4</v>
      </c>
      <c r="F220" s="16" t="s">
        <v>34</v>
      </c>
      <c r="G220" s="384">
        <v>127.76</v>
      </c>
    </row>
    <row r="221" spans="1:7" x14ac:dyDescent="0.25">
      <c r="A221" s="16" t="s">
        <v>82</v>
      </c>
      <c r="B221" s="16"/>
      <c r="C221" s="10">
        <v>29.56</v>
      </c>
      <c r="D221" s="4">
        <v>43557</v>
      </c>
      <c r="E221" s="16" t="s">
        <v>21</v>
      </c>
      <c r="F221" s="16" t="s">
        <v>34</v>
      </c>
    </row>
    <row r="222" spans="1:7" x14ac:dyDescent="0.25">
      <c r="A222" s="16" t="s">
        <v>506</v>
      </c>
      <c r="B222" s="16" t="s">
        <v>119</v>
      </c>
      <c r="C222" s="10">
        <v>28.98</v>
      </c>
      <c r="D222" s="4">
        <v>43557</v>
      </c>
      <c r="E222" s="16" t="s">
        <v>8</v>
      </c>
      <c r="F222" s="16" t="s">
        <v>34</v>
      </c>
      <c r="G222" s="384">
        <v>21.57</v>
      </c>
    </row>
    <row r="223" spans="1:7" x14ac:dyDescent="0.25">
      <c r="A223" s="16" t="s">
        <v>44</v>
      </c>
      <c r="B223" s="16"/>
      <c r="C223" s="10">
        <v>212.97</v>
      </c>
      <c r="D223" s="4">
        <v>43557</v>
      </c>
      <c r="E223" s="16" t="s">
        <v>5</v>
      </c>
      <c r="F223" s="16" t="s">
        <v>34</v>
      </c>
    </row>
    <row r="224" spans="1:7" x14ac:dyDescent="0.25">
      <c r="A224" s="16" t="s">
        <v>108</v>
      </c>
      <c r="B224" s="16"/>
      <c r="C224" s="10">
        <v>0</v>
      </c>
      <c r="D224" s="4">
        <v>43558</v>
      </c>
      <c r="E224" s="16" t="s">
        <v>12</v>
      </c>
      <c r="F224" s="16" t="s">
        <v>34</v>
      </c>
    </row>
    <row r="225" spans="1:7" x14ac:dyDescent="0.25">
      <c r="A225" s="16" t="s">
        <v>71</v>
      </c>
      <c r="B225" s="16"/>
      <c r="C225" s="10">
        <v>24</v>
      </c>
      <c r="D225" s="4">
        <v>43558</v>
      </c>
      <c r="E225" s="16" t="s">
        <v>11</v>
      </c>
      <c r="F225" s="16" t="s">
        <v>34</v>
      </c>
    </row>
    <row r="226" spans="1:7" x14ac:dyDescent="0.25">
      <c r="A226" s="16" t="s">
        <v>43</v>
      </c>
      <c r="B226" s="16" t="s">
        <v>157</v>
      </c>
      <c r="C226" s="10">
        <v>12.13</v>
      </c>
      <c r="D226" s="4">
        <v>43558</v>
      </c>
      <c r="E226" s="16" t="s">
        <v>650</v>
      </c>
      <c r="F226" s="16" t="s">
        <v>34</v>
      </c>
    </row>
    <row r="227" spans="1:7" x14ac:dyDescent="0.25">
      <c r="A227" s="16" t="s">
        <v>48</v>
      </c>
      <c r="B227" s="16"/>
      <c r="C227" s="10">
        <v>26.41</v>
      </c>
      <c r="D227" s="4">
        <v>43560</v>
      </c>
      <c r="E227" s="16" t="s">
        <v>10</v>
      </c>
      <c r="F227" s="16" t="s">
        <v>34</v>
      </c>
    </row>
    <row r="228" spans="1:7" x14ac:dyDescent="0.25">
      <c r="A228" s="16" t="s">
        <v>43</v>
      </c>
      <c r="B228" s="16"/>
      <c r="C228" s="10">
        <v>24.85</v>
      </c>
      <c r="D228" s="4">
        <v>43561</v>
      </c>
      <c r="E228" s="16" t="s">
        <v>21</v>
      </c>
      <c r="F228" s="16" t="s">
        <v>34</v>
      </c>
    </row>
    <row r="229" spans="1:7" x14ac:dyDescent="0.25">
      <c r="A229" s="16" t="s">
        <v>43</v>
      </c>
      <c r="B229" s="16"/>
      <c r="C229" s="10">
        <v>39.729999999999997</v>
      </c>
      <c r="D229" s="4">
        <v>43561</v>
      </c>
      <c r="E229" s="16" t="s">
        <v>4</v>
      </c>
      <c r="F229" s="16" t="s">
        <v>33</v>
      </c>
    </row>
    <row r="230" spans="1:7" x14ac:dyDescent="0.25">
      <c r="A230" s="16" t="s">
        <v>131</v>
      </c>
      <c r="B230" s="16"/>
      <c r="C230" s="10">
        <v>18</v>
      </c>
      <c r="D230" s="4">
        <v>43561</v>
      </c>
      <c r="E230" s="16" t="s">
        <v>12</v>
      </c>
      <c r="F230" s="16" t="s">
        <v>33</v>
      </c>
      <c r="G230" s="384">
        <v>203.99</v>
      </c>
    </row>
    <row r="231" spans="1:7" x14ac:dyDescent="0.25">
      <c r="A231" s="16" t="s">
        <v>159</v>
      </c>
      <c r="B231" s="16" t="s">
        <v>160</v>
      </c>
      <c r="C231" s="10">
        <v>25.11</v>
      </c>
      <c r="D231" s="4">
        <v>43561</v>
      </c>
      <c r="E231" s="16" t="s">
        <v>8</v>
      </c>
      <c r="F231" s="16" t="s">
        <v>34</v>
      </c>
    </row>
    <row r="232" spans="1:7" x14ac:dyDescent="0.25">
      <c r="A232" s="16" t="s">
        <v>49</v>
      </c>
      <c r="B232" s="16"/>
      <c r="C232" s="10">
        <v>112</v>
      </c>
      <c r="D232" s="4">
        <v>43562</v>
      </c>
      <c r="E232" s="16" t="s">
        <v>7</v>
      </c>
      <c r="F232" s="16" t="s">
        <v>33</v>
      </c>
    </row>
    <row r="233" spans="1:7" x14ac:dyDescent="0.25">
      <c r="A233" s="16" t="s">
        <v>43</v>
      </c>
      <c r="B233" s="16"/>
      <c r="C233" s="10">
        <v>86.99</v>
      </c>
      <c r="D233" s="4">
        <v>43562</v>
      </c>
      <c r="E233" s="16" t="s">
        <v>4</v>
      </c>
      <c r="F233" s="16" t="s">
        <v>34</v>
      </c>
      <c r="G233" s="384">
        <v>22.33</v>
      </c>
    </row>
    <row r="234" spans="1:7" x14ac:dyDescent="0.25">
      <c r="A234" s="16" t="s">
        <v>55</v>
      </c>
      <c r="B234" s="16"/>
      <c r="C234" s="10">
        <v>-133.30000000000001</v>
      </c>
      <c r="D234" s="4">
        <v>43563</v>
      </c>
      <c r="E234" s="16" t="s">
        <v>11</v>
      </c>
      <c r="F234" s="16" t="s">
        <v>35</v>
      </c>
    </row>
    <row r="235" spans="1:7" x14ac:dyDescent="0.25">
      <c r="A235" s="16" t="s">
        <v>55</v>
      </c>
      <c r="B235" s="16"/>
      <c r="C235" s="10">
        <v>-31.03</v>
      </c>
      <c r="D235" s="4">
        <v>43563</v>
      </c>
      <c r="E235" s="16" t="s">
        <v>21</v>
      </c>
      <c r="F235" s="16" t="s">
        <v>35</v>
      </c>
    </row>
    <row r="236" spans="1:7" x14ac:dyDescent="0.25">
      <c r="A236" s="16" t="s">
        <v>32</v>
      </c>
      <c r="B236" s="16"/>
      <c r="C236" s="10" t="s">
        <v>158</v>
      </c>
      <c r="D236" s="4">
        <v>43563</v>
      </c>
      <c r="E236" s="16" t="s">
        <v>4</v>
      </c>
      <c r="F236" s="16" t="s">
        <v>34</v>
      </c>
    </row>
    <row r="237" spans="1:7" x14ac:dyDescent="0.25">
      <c r="A237" s="16" t="s">
        <v>46</v>
      </c>
      <c r="B237" s="16" t="s">
        <v>59</v>
      </c>
      <c r="C237" s="10">
        <v>6.49</v>
      </c>
      <c r="D237" s="4">
        <v>43563</v>
      </c>
      <c r="E237" s="16" t="s">
        <v>8</v>
      </c>
      <c r="F237" s="16" t="s">
        <v>34</v>
      </c>
    </row>
    <row r="238" spans="1:7" x14ac:dyDescent="0.25">
      <c r="A238" s="16" t="s">
        <v>46</v>
      </c>
      <c r="B238" s="16" t="s">
        <v>161</v>
      </c>
      <c r="C238" s="10">
        <v>12.64</v>
      </c>
      <c r="D238" s="4">
        <v>43564</v>
      </c>
      <c r="E238" s="16" t="s">
        <v>8</v>
      </c>
      <c r="F238" s="16" t="s">
        <v>34</v>
      </c>
    </row>
    <row r="239" spans="1:7" x14ac:dyDescent="0.25">
      <c r="A239" s="16" t="s">
        <v>172</v>
      </c>
      <c r="B239" s="16"/>
      <c r="C239" s="10">
        <v>-3453</v>
      </c>
      <c r="D239" s="4">
        <v>43565</v>
      </c>
      <c r="E239" s="16" t="s">
        <v>27</v>
      </c>
      <c r="F239" s="16" t="s">
        <v>35</v>
      </c>
    </row>
    <row r="240" spans="1:7" x14ac:dyDescent="0.25">
      <c r="A240" s="16" t="s">
        <v>62</v>
      </c>
      <c r="B240" s="16" t="s">
        <v>166</v>
      </c>
      <c r="C240" s="10">
        <v>4.99</v>
      </c>
      <c r="D240" s="4">
        <v>43567</v>
      </c>
      <c r="E240" s="16" t="s">
        <v>8</v>
      </c>
      <c r="F240" s="16" t="s">
        <v>34</v>
      </c>
    </row>
    <row r="241" spans="1:7" x14ac:dyDescent="0.25">
      <c r="A241" s="16" t="s">
        <v>60</v>
      </c>
      <c r="B241" s="16" t="s">
        <v>103</v>
      </c>
      <c r="C241" s="10">
        <v>10</v>
      </c>
      <c r="D241" s="4">
        <v>43567</v>
      </c>
      <c r="E241" s="16" t="s">
        <v>8</v>
      </c>
      <c r="F241" s="16" t="s">
        <v>34</v>
      </c>
    </row>
    <row r="242" spans="1:7" x14ac:dyDescent="0.25">
      <c r="A242" s="16" t="s">
        <v>43</v>
      </c>
      <c r="B242" s="16"/>
      <c r="C242" s="10">
        <v>67.260000000000005</v>
      </c>
      <c r="D242" s="4">
        <v>43568</v>
      </c>
      <c r="E242" s="16" t="s">
        <v>4</v>
      </c>
      <c r="F242" s="16" t="s">
        <v>33</v>
      </c>
    </row>
    <row r="243" spans="1:7" x14ac:dyDescent="0.25">
      <c r="A243" s="16" t="s">
        <v>159</v>
      </c>
      <c r="B243" s="16" t="s">
        <v>163</v>
      </c>
      <c r="C243" s="10">
        <v>25.63</v>
      </c>
      <c r="D243" s="4">
        <v>43568</v>
      </c>
      <c r="E243" s="16" t="s">
        <v>8</v>
      </c>
      <c r="F243" s="16" t="s">
        <v>34</v>
      </c>
    </row>
    <row r="244" spans="1:7" x14ac:dyDescent="0.25">
      <c r="A244" s="16" t="s">
        <v>164</v>
      </c>
      <c r="B244" s="16" t="s">
        <v>165</v>
      </c>
      <c r="C244" s="10">
        <v>1</v>
      </c>
      <c r="D244" s="4">
        <v>43568</v>
      </c>
      <c r="E244" s="16" t="s">
        <v>8</v>
      </c>
      <c r="F244" s="16" t="s">
        <v>33</v>
      </c>
    </row>
    <row r="245" spans="1:7" x14ac:dyDescent="0.25">
      <c r="A245" s="16" t="s">
        <v>43</v>
      </c>
      <c r="B245" s="16"/>
      <c r="C245" s="10">
        <v>28.62</v>
      </c>
      <c r="D245" s="4">
        <v>43568</v>
      </c>
      <c r="E245" s="16" t="s">
        <v>21</v>
      </c>
      <c r="F245" s="16" t="s">
        <v>34</v>
      </c>
    </row>
    <row r="246" spans="1:7" x14ac:dyDescent="0.25">
      <c r="A246" s="16" t="s">
        <v>69</v>
      </c>
      <c r="B246" s="16"/>
      <c r="C246" s="10">
        <v>31.22</v>
      </c>
      <c r="D246" s="4">
        <v>43568</v>
      </c>
      <c r="E246" s="16" t="s">
        <v>6</v>
      </c>
      <c r="F246" s="16" t="s">
        <v>35</v>
      </c>
    </row>
    <row r="247" spans="1:7" x14ac:dyDescent="0.25">
      <c r="A247" s="16" t="s">
        <v>51</v>
      </c>
      <c r="B247" s="16" t="s">
        <v>149</v>
      </c>
      <c r="C247" s="10">
        <v>47.58</v>
      </c>
      <c r="D247" s="4">
        <v>43568</v>
      </c>
      <c r="E247" s="16" t="s">
        <v>8</v>
      </c>
      <c r="F247" s="16" t="s">
        <v>34</v>
      </c>
    </row>
    <row r="248" spans="1:7" x14ac:dyDescent="0.25">
      <c r="A248" s="16" t="s">
        <v>43</v>
      </c>
      <c r="B248" s="16"/>
      <c r="C248" s="10">
        <v>20.18</v>
      </c>
      <c r="D248" s="4">
        <v>43568</v>
      </c>
      <c r="E248" s="16" t="s">
        <v>4</v>
      </c>
      <c r="F248" s="16" t="s">
        <v>34</v>
      </c>
    </row>
    <row r="249" spans="1:7" x14ac:dyDescent="0.25">
      <c r="A249" s="16" t="s">
        <v>167</v>
      </c>
      <c r="B249" s="16" t="s">
        <v>168</v>
      </c>
      <c r="C249" s="10">
        <v>4.38</v>
      </c>
      <c r="D249" s="4">
        <v>43568</v>
      </c>
      <c r="E249" s="16" t="s">
        <v>8</v>
      </c>
      <c r="F249" s="16" t="s">
        <v>33</v>
      </c>
      <c r="G249" s="384">
        <v>18.63</v>
      </c>
    </row>
    <row r="250" spans="1:7" x14ac:dyDescent="0.25">
      <c r="A250" s="16" t="s">
        <v>49</v>
      </c>
      <c r="B250" s="16"/>
      <c r="C250" s="10">
        <v>141</v>
      </c>
      <c r="D250" s="4">
        <v>43569</v>
      </c>
      <c r="E250" s="16" t="s">
        <v>7</v>
      </c>
      <c r="F250" s="16" t="s">
        <v>35</v>
      </c>
      <c r="G250" s="384">
        <v>169.5</v>
      </c>
    </row>
    <row r="251" spans="1:7" x14ac:dyDescent="0.25">
      <c r="A251" s="16" t="s">
        <v>43</v>
      </c>
      <c r="B251" s="16"/>
      <c r="C251" s="10">
        <v>20</v>
      </c>
      <c r="D251" s="4">
        <v>43569</v>
      </c>
      <c r="E251" s="16" t="s">
        <v>21</v>
      </c>
      <c r="F251" s="16" t="s">
        <v>34</v>
      </c>
    </row>
    <row r="252" spans="1:7" x14ac:dyDescent="0.25">
      <c r="A252" s="16" t="s">
        <v>56</v>
      </c>
      <c r="B252" s="16"/>
      <c r="C252" s="10">
        <v>0</v>
      </c>
      <c r="D252" s="4">
        <v>43570</v>
      </c>
      <c r="E252" s="16" t="s">
        <v>12</v>
      </c>
      <c r="F252" s="16" t="s">
        <v>34</v>
      </c>
    </row>
    <row r="253" spans="1:7" x14ac:dyDescent="0.25">
      <c r="A253" s="16" t="s">
        <v>43</v>
      </c>
      <c r="B253" s="16"/>
      <c r="C253" s="10">
        <v>78.209999999999994</v>
      </c>
      <c r="D253" s="4">
        <v>43570</v>
      </c>
      <c r="E253" s="16" t="s">
        <v>4</v>
      </c>
      <c r="F253" s="16" t="s">
        <v>34</v>
      </c>
    </row>
    <row r="254" spans="1:7" x14ac:dyDescent="0.25">
      <c r="A254" s="16" t="s">
        <v>70</v>
      </c>
      <c r="B254" s="16"/>
      <c r="C254" s="10">
        <v>143.77000000000001</v>
      </c>
      <c r="D254" s="4">
        <v>43570</v>
      </c>
      <c r="E254" s="16" t="s">
        <v>11</v>
      </c>
      <c r="F254" s="16" t="s">
        <v>34</v>
      </c>
    </row>
    <row r="255" spans="1:7" x14ac:dyDescent="0.25">
      <c r="A255" s="16" t="s">
        <v>32</v>
      </c>
      <c r="B255" s="16" t="s">
        <v>169</v>
      </c>
      <c r="C255" s="10">
        <v>21.77</v>
      </c>
      <c r="D255" s="4">
        <v>43572</v>
      </c>
      <c r="E255" s="16" t="s">
        <v>650</v>
      </c>
      <c r="F255" s="16" t="s">
        <v>34</v>
      </c>
    </row>
    <row r="256" spans="1:7" x14ac:dyDescent="0.25">
      <c r="A256" s="16" t="s">
        <v>32</v>
      </c>
      <c r="B256" s="16" t="s">
        <v>66</v>
      </c>
      <c r="C256" s="10">
        <v>134.69999999999999</v>
      </c>
      <c r="D256" s="4">
        <v>43572</v>
      </c>
      <c r="E256" s="16" t="s">
        <v>650</v>
      </c>
      <c r="F256" s="16" t="s">
        <v>34</v>
      </c>
    </row>
    <row r="257" spans="1:6" x14ac:dyDescent="0.25">
      <c r="A257" s="16" t="s">
        <v>170</v>
      </c>
      <c r="B257" s="16"/>
      <c r="C257" s="10">
        <v>13.21</v>
      </c>
      <c r="D257" s="4">
        <v>43572</v>
      </c>
      <c r="E257" s="16" t="s">
        <v>12</v>
      </c>
      <c r="F257" s="16" t="s">
        <v>34</v>
      </c>
    </row>
    <row r="258" spans="1:6" x14ac:dyDescent="0.25">
      <c r="A258" s="16" t="s">
        <v>46</v>
      </c>
      <c r="B258" s="16" t="s">
        <v>171</v>
      </c>
      <c r="C258" s="10">
        <v>13.98</v>
      </c>
      <c r="D258" s="4">
        <v>43572</v>
      </c>
      <c r="E258" s="16" t="s">
        <v>650</v>
      </c>
      <c r="F258" s="16" t="s">
        <v>34</v>
      </c>
    </row>
    <row r="259" spans="1:6" x14ac:dyDescent="0.25">
      <c r="A259" s="16" t="s">
        <v>173</v>
      </c>
      <c r="B259" s="16"/>
      <c r="C259" s="10">
        <v>6259.19</v>
      </c>
      <c r="D259" s="4">
        <v>43572</v>
      </c>
      <c r="E259" s="16" t="s">
        <v>27</v>
      </c>
      <c r="F259" s="16" t="s">
        <v>34</v>
      </c>
    </row>
    <row r="260" spans="1:6" x14ac:dyDescent="0.25">
      <c r="A260" s="16" t="s">
        <v>134</v>
      </c>
      <c r="B260" s="16"/>
      <c r="C260" s="10">
        <v>100</v>
      </c>
      <c r="D260" s="4">
        <v>43572</v>
      </c>
      <c r="E260" s="16" t="s">
        <v>9</v>
      </c>
      <c r="F260" s="16" t="s">
        <v>34</v>
      </c>
    </row>
    <row r="261" spans="1:6" x14ac:dyDescent="0.25">
      <c r="A261" s="16" t="s">
        <v>73</v>
      </c>
      <c r="B261" s="16" t="s">
        <v>174</v>
      </c>
      <c r="C261" s="10">
        <v>15.99</v>
      </c>
      <c r="D261" s="4">
        <v>43575</v>
      </c>
      <c r="E261" s="16" t="s">
        <v>8</v>
      </c>
      <c r="F261" s="16" t="s">
        <v>34</v>
      </c>
    </row>
    <row r="262" spans="1:6" x14ac:dyDescent="0.25">
      <c r="A262" s="16" t="s">
        <v>43</v>
      </c>
      <c r="B262" s="16"/>
      <c r="C262" s="10">
        <v>27.19</v>
      </c>
      <c r="D262" s="4">
        <v>43575</v>
      </c>
      <c r="E262" s="16" t="s">
        <v>21</v>
      </c>
      <c r="F262" s="16" t="s">
        <v>34</v>
      </c>
    </row>
    <row r="263" spans="1:6" x14ac:dyDescent="0.25">
      <c r="A263" s="16" t="s">
        <v>176</v>
      </c>
      <c r="B263" s="16" t="s">
        <v>177</v>
      </c>
      <c r="C263" s="10">
        <v>20</v>
      </c>
      <c r="D263" s="4">
        <v>43577</v>
      </c>
      <c r="E263" s="16" t="s">
        <v>8</v>
      </c>
      <c r="F263" s="16" t="s">
        <v>33</v>
      </c>
    </row>
    <row r="264" spans="1:6" x14ac:dyDescent="0.25">
      <c r="A264" s="16" t="s">
        <v>43</v>
      </c>
      <c r="B264" s="16"/>
      <c r="C264" s="10">
        <v>33</v>
      </c>
      <c r="D264" s="4">
        <v>43577</v>
      </c>
      <c r="E264" s="16" t="s">
        <v>4</v>
      </c>
      <c r="F264" s="16" t="s">
        <v>33</v>
      </c>
    </row>
    <row r="265" spans="1:6" x14ac:dyDescent="0.25">
      <c r="A265" s="16" t="s">
        <v>49</v>
      </c>
      <c r="B265" s="16"/>
      <c r="C265" s="10">
        <v>28</v>
      </c>
      <c r="D265" s="4">
        <v>43577</v>
      </c>
      <c r="E265" s="16" t="s">
        <v>7</v>
      </c>
      <c r="F265" s="16" t="s">
        <v>33</v>
      </c>
    </row>
    <row r="266" spans="1:6" x14ac:dyDescent="0.25">
      <c r="A266" s="16" t="s">
        <v>178</v>
      </c>
      <c r="B266" s="16"/>
      <c r="C266" s="10">
        <v>1.0900000000000001</v>
      </c>
      <c r="D266" s="4">
        <v>43577</v>
      </c>
      <c r="E266" s="16" t="s">
        <v>4</v>
      </c>
      <c r="F266" s="16" t="s">
        <v>34</v>
      </c>
    </row>
    <row r="267" spans="1:6" x14ac:dyDescent="0.25">
      <c r="A267" s="16" t="s">
        <v>42</v>
      </c>
      <c r="B267" s="16"/>
      <c r="C267" s="10">
        <v>20.7</v>
      </c>
      <c r="D267" s="4">
        <v>43577</v>
      </c>
      <c r="E267" s="16" t="s">
        <v>12</v>
      </c>
      <c r="F267" s="16" t="s">
        <v>34</v>
      </c>
    </row>
    <row r="268" spans="1:6" x14ac:dyDescent="0.25">
      <c r="A268" s="16" t="s">
        <v>43</v>
      </c>
      <c r="B268" s="16"/>
      <c r="C268" s="10">
        <v>20.100000000000001</v>
      </c>
      <c r="D268" s="4">
        <v>43577</v>
      </c>
      <c r="E268" s="16" t="s">
        <v>21</v>
      </c>
      <c r="F268" s="16" t="s">
        <v>34</v>
      </c>
    </row>
    <row r="269" spans="1:6" x14ac:dyDescent="0.25">
      <c r="A269" s="16" t="s">
        <v>43</v>
      </c>
      <c r="B269" s="16" t="s">
        <v>179</v>
      </c>
      <c r="C269" s="10">
        <v>25.35</v>
      </c>
      <c r="D269" s="4">
        <v>43582</v>
      </c>
      <c r="E269" s="16" t="s">
        <v>650</v>
      </c>
      <c r="F269" s="16" t="s">
        <v>33</v>
      </c>
    </row>
    <row r="270" spans="1:6" x14ac:dyDescent="0.25">
      <c r="A270" s="16" t="s">
        <v>131</v>
      </c>
      <c r="B270" s="16"/>
      <c r="C270" s="10">
        <v>14.73</v>
      </c>
      <c r="D270" s="4">
        <v>43583</v>
      </c>
      <c r="E270" s="16" t="s">
        <v>12</v>
      </c>
      <c r="F270" s="16" t="s">
        <v>34</v>
      </c>
    </row>
    <row r="271" spans="1:6" x14ac:dyDescent="0.25">
      <c r="A271" s="16" t="s">
        <v>43</v>
      </c>
      <c r="B271" s="16"/>
      <c r="C271" s="10">
        <v>29.83</v>
      </c>
      <c r="D271" s="4">
        <v>43583</v>
      </c>
      <c r="E271" s="16" t="s">
        <v>21</v>
      </c>
      <c r="F271" s="16" t="s">
        <v>34</v>
      </c>
    </row>
    <row r="272" spans="1:6" x14ac:dyDescent="0.25">
      <c r="A272" s="16" t="s">
        <v>96</v>
      </c>
      <c r="B272" s="16" t="s">
        <v>81</v>
      </c>
      <c r="C272" s="10">
        <v>17</v>
      </c>
      <c r="D272" s="4">
        <v>43583</v>
      </c>
      <c r="E272" s="16" t="s">
        <v>8</v>
      </c>
      <c r="F272" s="16" t="s">
        <v>34</v>
      </c>
    </row>
    <row r="273" spans="1:7" x14ac:dyDescent="0.25">
      <c r="A273" s="16" t="s">
        <v>49</v>
      </c>
      <c r="B273" s="16"/>
      <c r="C273" s="10">
        <v>27</v>
      </c>
      <c r="D273" s="4">
        <v>43583</v>
      </c>
      <c r="E273" s="16" t="s">
        <v>7</v>
      </c>
      <c r="F273" s="16" t="s">
        <v>33</v>
      </c>
    </row>
    <row r="274" spans="1:7" x14ac:dyDescent="0.25">
      <c r="A274" s="16" t="s">
        <v>42</v>
      </c>
      <c r="B274" s="16"/>
      <c r="C274" s="10">
        <v>6.76</v>
      </c>
      <c r="D274" s="4">
        <v>43583</v>
      </c>
      <c r="E274" s="16" t="s">
        <v>12</v>
      </c>
      <c r="F274" s="16" t="s">
        <v>33</v>
      </c>
    </row>
    <row r="275" spans="1:7" x14ac:dyDescent="0.25">
      <c r="A275" s="17" t="s">
        <v>43</v>
      </c>
      <c r="B275" s="17"/>
      <c r="C275" s="10">
        <v>27.7</v>
      </c>
      <c r="D275" s="4">
        <v>43584</v>
      </c>
      <c r="E275" s="17" t="s">
        <v>21</v>
      </c>
      <c r="F275" s="17" t="s">
        <v>34</v>
      </c>
    </row>
    <row r="276" spans="1:7" x14ac:dyDescent="0.25">
      <c r="A276" s="17" t="s">
        <v>43</v>
      </c>
      <c r="B276" s="17"/>
      <c r="C276" s="10">
        <v>12.87</v>
      </c>
      <c r="D276" s="4">
        <v>43584</v>
      </c>
      <c r="E276" s="17" t="s">
        <v>4</v>
      </c>
      <c r="F276" s="17" t="s">
        <v>33</v>
      </c>
    </row>
    <row r="277" spans="1:7" x14ac:dyDescent="0.25">
      <c r="A277" s="17" t="s">
        <v>32</v>
      </c>
      <c r="B277" s="17"/>
      <c r="C277" s="10">
        <v>3.31</v>
      </c>
      <c r="D277" s="4">
        <v>43586</v>
      </c>
      <c r="E277" s="17" t="s">
        <v>4</v>
      </c>
      <c r="F277" s="17" t="s">
        <v>34</v>
      </c>
    </row>
    <row r="278" spans="1:7" x14ac:dyDescent="0.25">
      <c r="A278" s="17" t="s">
        <v>46</v>
      </c>
      <c r="B278" s="17" t="s">
        <v>180</v>
      </c>
      <c r="C278" s="10">
        <v>17.739999999999998</v>
      </c>
      <c r="D278" s="4">
        <v>43586</v>
      </c>
      <c r="E278" s="17" t="s">
        <v>8</v>
      </c>
      <c r="F278" s="17" t="s">
        <v>34</v>
      </c>
    </row>
    <row r="279" spans="1:7" x14ac:dyDescent="0.25">
      <c r="A279" s="17" t="s">
        <v>182</v>
      </c>
      <c r="B279" s="17"/>
      <c r="C279" s="10">
        <v>0.5</v>
      </c>
      <c r="D279" s="4">
        <v>43586</v>
      </c>
      <c r="E279" s="17" t="s">
        <v>12</v>
      </c>
      <c r="F279" s="17" t="s">
        <v>34</v>
      </c>
    </row>
    <row r="280" spans="1:7" x14ac:dyDescent="0.25">
      <c r="A280" s="17" t="s">
        <v>48</v>
      </c>
      <c r="B280" s="17"/>
      <c r="C280" s="10">
        <v>26.41</v>
      </c>
      <c r="D280" s="4">
        <v>43586</v>
      </c>
      <c r="E280" s="17" t="s">
        <v>10</v>
      </c>
      <c r="F280" s="17" t="s">
        <v>34</v>
      </c>
      <c r="G280" s="395">
        <v>9.7200000000000006</v>
      </c>
    </row>
    <row r="281" spans="1:7" x14ac:dyDescent="0.25">
      <c r="A281" s="17" t="s">
        <v>183</v>
      </c>
      <c r="B281" s="17"/>
      <c r="C281" s="10">
        <v>14</v>
      </c>
      <c r="D281" s="4">
        <v>43586</v>
      </c>
      <c r="E281" s="17" t="s">
        <v>12</v>
      </c>
      <c r="F281" s="17" t="s">
        <v>33</v>
      </c>
      <c r="G281" s="395"/>
    </row>
    <row r="282" spans="1:7" x14ac:dyDescent="0.25">
      <c r="A282" s="17" t="s">
        <v>32</v>
      </c>
      <c r="B282" s="17"/>
      <c r="C282" s="10">
        <v>1.88</v>
      </c>
      <c r="D282" s="4">
        <v>43586</v>
      </c>
      <c r="E282" s="17" t="s">
        <v>12</v>
      </c>
      <c r="F282" s="17" t="s">
        <v>33</v>
      </c>
    </row>
    <row r="283" spans="1:7" x14ac:dyDescent="0.25">
      <c r="A283" s="17" t="s">
        <v>32</v>
      </c>
      <c r="B283" s="17" t="s">
        <v>184</v>
      </c>
      <c r="C283" s="10">
        <v>7.84</v>
      </c>
      <c r="D283" s="4">
        <v>43586</v>
      </c>
      <c r="E283" s="17" t="s">
        <v>650</v>
      </c>
      <c r="F283" s="17" t="s">
        <v>33</v>
      </c>
    </row>
    <row r="284" spans="1:7" x14ac:dyDescent="0.25">
      <c r="A284" s="17" t="s">
        <v>173</v>
      </c>
      <c r="B284" s="17"/>
      <c r="C284" s="10">
        <v>0</v>
      </c>
      <c r="D284" s="4">
        <v>43586</v>
      </c>
      <c r="E284" s="17" t="s">
        <v>27</v>
      </c>
      <c r="F284" s="17" t="s">
        <v>34</v>
      </c>
    </row>
    <row r="285" spans="1:7" x14ac:dyDescent="0.25">
      <c r="A285" s="17" t="s">
        <v>185</v>
      </c>
      <c r="B285" s="17"/>
      <c r="C285" s="10">
        <v>16.62</v>
      </c>
      <c r="D285" s="4">
        <v>43587</v>
      </c>
      <c r="E285" s="17" t="s">
        <v>12</v>
      </c>
      <c r="F285" s="17" t="s">
        <v>34</v>
      </c>
    </row>
    <row r="286" spans="1:7" x14ac:dyDescent="0.25">
      <c r="A286" s="17" t="s">
        <v>43</v>
      </c>
      <c r="B286" s="17"/>
      <c r="C286" s="10">
        <v>29.72</v>
      </c>
      <c r="D286" s="4">
        <v>43587</v>
      </c>
      <c r="E286" s="17" t="s">
        <v>21</v>
      </c>
      <c r="F286" s="17" t="s">
        <v>34</v>
      </c>
    </row>
    <row r="287" spans="1:7" x14ac:dyDescent="0.25">
      <c r="A287" s="17" t="s">
        <v>43</v>
      </c>
      <c r="B287" s="17"/>
      <c r="C287" s="10">
        <v>32.68</v>
      </c>
      <c r="D287" s="4">
        <v>43587</v>
      </c>
      <c r="E287" s="17" t="s">
        <v>21</v>
      </c>
      <c r="F287" s="17" t="s">
        <v>34</v>
      </c>
      <c r="G287" s="384" t="s">
        <v>186</v>
      </c>
    </row>
    <row r="288" spans="1:7" x14ac:dyDescent="0.25">
      <c r="A288" s="17" t="s">
        <v>150</v>
      </c>
      <c r="B288" s="17"/>
      <c r="C288" s="10">
        <v>3.33</v>
      </c>
      <c r="D288" s="4">
        <v>43589</v>
      </c>
      <c r="E288" s="17" t="s">
        <v>12</v>
      </c>
      <c r="F288" s="17" t="s">
        <v>34</v>
      </c>
    </row>
    <row r="289" spans="1:7" x14ac:dyDescent="0.25">
      <c r="A289" s="17" t="s">
        <v>140</v>
      </c>
      <c r="B289" s="17"/>
      <c r="C289" s="10">
        <v>20</v>
      </c>
      <c r="D289" s="4">
        <v>43589</v>
      </c>
      <c r="E289" s="17" t="s">
        <v>21</v>
      </c>
      <c r="F289" s="17" t="s">
        <v>33</v>
      </c>
    </row>
    <row r="290" spans="1:7" x14ac:dyDescent="0.25">
      <c r="A290" s="17" t="s">
        <v>65</v>
      </c>
      <c r="B290" s="17"/>
      <c r="C290" s="10">
        <v>31.35</v>
      </c>
      <c r="D290" s="4">
        <v>43589</v>
      </c>
      <c r="E290" s="17" t="s">
        <v>4</v>
      </c>
      <c r="F290" s="17" t="s">
        <v>33</v>
      </c>
    </row>
    <row r="291" spans="1:7" x14ac:dyDescent="0.25">
      <c r="A291" s="17" t="s">
        <v>43</v>
      </c>
      <c r="B291" s="17"/>
      <c r="C291" s="10">
        <v>48.05</v>
      </c>
      <c r="D291" s="4">
        <v>43589</v>
      </c>
      <c r="E291" s="17" t="s">
        <v>4</v>
      </c>
      <c r="F291" s="17" t="s">
        <v>33</v>
      </c>
      <c r="G291" s="384">
        <v>97.42</v>
      </c>
    </row>
    <row r="292" spans="1:7" x14ac:dyDescent="0.25">
      <c r="A292" s="17" t="s">
        <v>49</v>
      </c>
      <c r="B292" s="17"/>
      <c r="C292" s="10">
        <v>206</v>
      </c>
      <c r="D292" s="4">
        <v>43590</v>
      </c>
      <c r="E292" s="17" t="s">
        <v>7</v>
      </c>
      <c r="F292" s="17" t="s">
        <v>33</v>
      </c>
      <c r="G292" s="384">
        <v>91.86</v>
      </c>
    </row>
    <row r="293" spans="1:7" x14ac:dyDescent="0.25">
      <c r="A293" s="17" t="s">
        <v>187</v>
      </c>
      <c r="B293" s="17" t="s">
        <v>188</v>
      </c>
      <c r="C293" s="10">
        <v>3.28</v>
      </c>
      <c r="D293" s="4">
        <v>43590</v>
      </c>
      <c r="E293" s="17" t="s">
        <v>8</v>
      </c>
      <c r="F293" s="17" t="s">
        <v>34</v>
      </c>
      <c r="G293" s="384">
        <v>10.029999999999999</v>
      </c>
    </row>
    <row r="294" spans="1:7" x14ac:dyDescent="0.25">
      <c r="A294" s="17" t="s">
        <v>43</v>
      </c>
      <c r="B294" s="17"/>
      <c r="C294" s="10">
        <v>0</v>
      </c>
      <c r="D294" s="4">
        <v>43591</v>
      </c>
      <c r="E294" s="17" t="s">
        <v>4</v>
      </c>
      <c r="F294" s="17" t="s">
        <v>34</v>
      </c>
    </row>
    <row r="295" spans="1:7" x14ac:dyDescent="0.25">
      <c r="A295" s="17" t="s">
        <v>43</v>
      </c>
      <c r="B295" s="17"/>
      <c r="C295" s="10">
        <v>0</v>
      </c>
      <c r="D295" s="4">
        <v>43591</v>
      </c>
      <c r="E295" s="17" t="s">
        <v>4</v>
      </c>
      <c r="F295" s="17" t="s">
        <v>34</v>
      </c>
    </row>
    <row r="296" spans="1:7" x14ac:dyDescent="0.25">
      <c r="A296" s="17" t="s">
        <v>189</v>
      </c>
      <c r="B296" s="17"/>
      <c r="C296" s="10">
        <v>0</v>
      </c>
      <c r="D296" s="4">
        <v>43591</v>
      </c>
      <c r="E296" s="17" t="s">
        <v>12</v>
      </c>
      <c r="F296" s="17" t="s">
        <v>34</v>
      </c>
    </row>
    <row r="297" spans="1:7" x14ac:dyDescent="0.25">
      <c r="A297" s="17" t="s">
        <v>46</v>
      </c>
      <c r="B297" s="17" t="s">
        <v>190</v>
      </c>
      <c r="C297" s="10">
        <v>12.91</v>
      </c>
      <c r="D297" s="4">
        <v>43594</v>
      </c>
      <c r="E297" s="17" t="s">
        <v>8</v>
      </c>
      <c r="F297" s="17" t="s">
        <v>34</v>
      </c>
    </row>
    <row r="298" spans="1:7" x14ac:dyDescent="0.25">
      <c r="A298" s="17" t="s">
        <v>44</v>
      </c>
      <c r="B298" s="17"/>
      <c r="C298" s="10">
        <v>132.88999999999999</v>
      </c>
      <c r="D298" s="4">
        <v>43594</v>
      </c>
      <c r="E298" s="17" t="s">
        <v>5</v>
      </c>
      <c r="F298" s="17" t="s">
        <v>34</v>
      </c>
    </row>
    <row r="299" spans="1:7" x14ac:dyDescent="0.25">
      <c r="A299" s="17" t="s">
        <v>55</v>
      </c>
      <c r="B299" s="17"/>
      <c r="C299" s="10">
        <v>-133.30000000000001</v>
      </c>
      <c r="D299" s="4">
        <v>43594</v>
      </c>
      <c r="E299" s="17" t="s">
        <v>11</v>
      </c>
      <c r="F299" s="17" t="s">
        <v>35</v>
      </c>
    </row>
    <row r="300" spans="1:7" x14ac:dyDescent="0.25">
      <c r="A300" s="17" t="s">
        <v>55</v>
      </c>
      <c r="B300" s="17"/>
      <c r="C300" s="10">
        <v>-21.98</v>
      </c>
      <c r="D300" s="4">
        <v>43594</v>
      </c>
      <c r="E300" s="17" t="s">
        <v>21</v>
      </c>
      <c r="F300" s="17" t="s">
        <v>35</v>
      </c>
    </row>
    <row r="301" spans="1:7" x14ac:dyDescent="0.25">
      <c r="A301" s="17" t="s">
        <v>114</v>
      </c>
      <c r="B301" s="17"/>
      <c r="C301" s="10">
        <v>9.3800000000000008</v>
      </c>
      <c r="D301" s="4">
        <v>43594</v>
      </c>
      <c r="E301" s="17" t="s">
        <v>4</v>
      </c>
      <c r="F301" s="17" t="s">
        <v>34</v>
      </c>
    </row>
    <row r="302" spans="1:7" x14ac:dyDescent="0.25">
      <c r="A302" s="17" t="s">
        <v>42</v>
      </c>
      <c r="B302" s="17"/>
      <c r="C302" s="10">
        <v>3.35</v>
      </c>
      <c r="D302" s="4">
        <v>43594</v>
      </c>
      <c r="E302" s="17" t="s">
        <v>12</v>
      </c>
      <c r="F302" s="17" t="s">
        <v>33</v>
      </c>
    </row>
    <row r="303" spans="1:7" x14ac:dyDescent="0.25">
      <c r="A303" s="17" t="s">
        <v>43</v>
      </c>
      <c r="B303" s="17"/>
      <c r="C303" s="10">
        <v>5.76</v>
      </c>
      <c r="D303" s="4">
        <v>43594</v>
      </c>
      <c r="E303" s="17" t="s">
        <v>4</v>
      </c>
      <c r="F303" s="17" t="s">
        <v>34</v>
      </c>
    </row>
    <row r="304" spans="1:7" x14ac:dyDescent="0.25">
      <c r="A304" s="17" t="s">
        <v>60</v>
      </c>
      <c r="B304" s="17" t="s">
        <v>191</v>
      </c>
      <c r="C304" s="10">
        <v>10</v>
      </c>
      <c r="D304" s="4">
        <v>43594</v>
      </c>
      <c r="E304" s="17" t="s">
        <v>8</v>
      </c>
      <c r="F304" s="17" t="s">
        <v>34</v>
      </c>
    </row>
    <row r="305" spans="1:7" x14ac:dyDescent="0.25">
      <c r="A305" s="17" t="s">
        <v>46</v>
      </c>
      <c r="B305" s="17" t="s">
        <v>192</v>
      </c>
      <c r="C305" s="10">
        <v>6.49</v>
      </c>
      <c r="D305" s="4">
        <v>43594</v>
      </c>
      <c r="E305" s="17" t="s">
        <v>8</v>
      </c>
      <c r="F305" s="17" t="s">
        <v>34</v>
      </c>
    </row>
    <row r="306" spans="1:7" x14ac:dyDescent="0.25">
      <c r="A306" s="17" t="s">
        <v>43</v>
      </c>
      <c r="B306" s="17"/>
      <c r="C306" s="10">
        <v>27.15</v>
      </c>
      <c r="D306" s="4">
        <v>43594</v>
      </c>
      <c r="E306" s="17" t="s">
        <v>21</v>
      </c>
      <c r="F306" s="17" t="s">
        <v>34</v>
      </c>
    </row>
    <row r="307" spans="1:7" x14ac:dyDescent="0.25">
      <c r="A307" s="17" t="s">
        <v>193</v>
      </c>
      <c r="B307" s="17"/>
      <c r="C307" s="10">
        <v>-111.52</v>
      </c>
      <c r="D307" s="4">
        <v>43595</v>
      </c>
      <c r="E307" s="17" t="s">
        <v>650</v>
      </c>
      <c r="F307" s="17" t="s">
        <v>33</v>
      </c>
      <c r="G307" s="384">
        <v>6.31</v>
      </c>
    </row>
    <row r="308" spans="1:7" x14ac:dyDescent="0.25">
      <c r="A308" s="17" t="s">
        <v>71</v>
      </c>
      <c r="B308" s="17"/>
      <c r="C308" s="10">
        <v>30</v>
      </c>
      <c r="D308" s="4">
        <v>43595</v>
      </c>
      <c r="E308" s="17" t="s">
        <v>11</v>
      </c>
      <c r="F308" s="17" t="s">
        <v>33</v>
      </c>
    </row>
    <row r="309" spans="1:7" x14ac:dyDescent="0.25">
      <c r="A309" s="17" t="s">
        <v>134</v>
      </c>
      <c r="B309" s="17"/>
      <c r="C309" s="10">
        <v>100</v>
      </c>
      <c r="D309" s="4">
        <v>43595</v>
      </c>
      <c r="E309" s="17" t="s">
        <v>9</v>
      </c>
      <c r="F309" s="17" t="s">
        <v>34</v>
      </c>
    </row>
    <row r="310" spans="1:7" x14ac:dyDescent="0.25">
      <c r="A310" s="17" t="s">
        <v>32</v>
      </c>
      <c r="B310" s="17" t="s">
        <v>194</v>
      </c>
      <c r="C310" s="10" t="s">
        <v>195</v>
      </c>
      <c r="D310" s="4">
        <v>43595</v>
      </c>
      <c r="E310" s="17" t="s">
        <v>8</v>
      </c>
      <c r="F310" s="17" t="s">
        <v>34</v>
      </c>
    </row>
    <row r="311" spans="1:7" x14ac:dyDescent="0.25">
      <c r="A311" s="17" t="s">
        <v>65</v>
      </c>
      <c r="B311" s="17"/>
      <c r="C311" s="10">
        <v>5.88</v>
      </c>
      <c r="D311" s="4">
        <v>43595</v>
      </c>
      <c r="E311" s="17" t="s">
        <v>4</v>
      </c>
      <c r="F311" s="17" t="s">
        <v>33</v>
      </c>
      <c r="G311" s="395">
        <v>74.540000000000006</v>
      </c>
    </row>
    <row r="312" spans="1:7" x14ac:dyDescent="0.25">
      <c r="A312" s="17" t="s">
        <v>42</v>
      </c>
      <c r="B312" s="17"/>
      <c r="C312" s="10">
        <v>2.19</v>
      </c>
      <c r="D312" s="4">
        <v>43596</v>
      </c>
      <c r="E312" s="17" t="s">
        <v>12</v>
      </c>
      <c r="F312" s="17" t="s">
        <v>34</v>
      </c>
      <c r="G312" s="395"/>
    </row>
    <row r="313" spans="1:7" x14ac:dyDescent="0.25">
      <c r="A313" s="17" t="s">
        <v>49</v>
      </c>
      <c r="B313" s="17"/>
      <c r="C313" s="10">
        <v>31</v>
      </c>
      <c r="D313" s="4">
        <v>43597</v>
      </c>
      <c r="E313" s="17" t="s">
        <v>7</v>
      </c>
      <c r="F313" s="17" t="s">
        <v>33</v>
      </c>
    </row>
    <row r="314" spans="1:7" x14ac:dyDescent="0.25">
      <c r="A314" s="17" t="s">
        <v>43</v>
      </c>
      <c r="B314" s="17"/>
      <c r="C314" s="10">
        <v>77.45</v>
      </c>
      <c r="D314" s="4">
        <v>43597</v>
      </c>
      <c r="E314" s="17" t="s">
        <v>4</v>
      </c>
      <c r="F314" s="17" t="s">
        <v>34</v>
      </c>
    </row>
    <row r="315" spans="1:7" x14ac:dyDescent="0.25">
      <c r="A315" s="17" t="s">
        <v>32</v>
      </c>
      <c r="B315" s="17" t="s">
        <v>198</v>
      </c>
      <c r="C315" s="10">
        <v>35.119999999999997</v>
      </c>
      <c r="D315" s="4">
        <v>43597</v>
      </c>
      <c r="E315" s="17" t="s">
        <v>4</v>
      </c>
      <c r="F315" s="17" t="s">
        <v>33</v>
      </c>
    </row>
    <row r="316" spans="1:7" x14ac:dyDescent="0.25">
      <c r="A316" s="17" t="s">
        <v>32</v>
      </c>
      <c r="B316" s="17"/>
      <c r="C316" s="10">
        <v>14.58</v>
      </c>
      <c r="D316" s="4">
        <v>43597</v>
      </c>
      <c r="E316" s="17" t="s">
        <v>4</v>
      </c>
      <c r="F316" s="17" t="s">
        <v>33</v>
      </c>
    </row>
    <row r="317" spans="1:7" x14ac:dyDescent="0.25">
      <c r="A317" s="17" t="s">
        <v>196</v>
      </c>
      <c r="B317" s="17" t="s">
        <v>84</v>
      </c>
      <c r="C317" s="10">
        <v>15.94</v>
      </c>
      <c r="D317" s="4">
        <v>43597</v>
      </c>
      <c r="E317" s="17" t="s">
        <v>8</v>
      </c>
      <c r="F317" s="17" t="s">
        <v>34</v>
      </c>
    </row>
    <row r="318" spans="1:7" x14ac:dyDescent="0.25">
      <c r="A318" s="17" t="s">
        <v>43</v>
      </c>
      <c r="B318" s="17"/>
      <c r="C318" s="10">
        <v>4.84</v>
      </c>
      <c r="D318" s="4">
        <v>43598</v>
      </c>
      <c r="E318" s="17" t="s">
        <v>4</v>
      </c>
      <c r="F318" s="17" t="s">
        <v>34</v>
      </c>
    </row>
    <row r="319" spans="1:7" x14ac:dyDescent="0.25">
      <c r="A319" s="17" t="s">
        <v>46</v>
      </c>
      <c r="B319" s="17" t="s">
        <v>76</v>
      </c>
      <c r="C319" s="10">
        <v>22.68</v>
      </c>
      <c r="D319" s="4">
        <v>43598</v>
      </c>
      <c r="E319" s="17" t="s">
        <v>650</v>
      </c>
      <c r="F319" s="17" t="s">
        <v>34</v>
      </c>
    </row>
    <row r="320" spans="1:7" x14ac:dyDescent="0.25">
      <c r="A320" s="17" t="s">
        <v>70</v>
      </c>
      <c r="B320" s="17"/>
      <c r="C320" s="10">
        <v>123.26</v>
      </c>
      <c r="D320" s="4">
        <v>43598</v>
      </c>
      <c r="E320" s="17" t="s">
        <v>11</v>
      </c>
      <c r="F320" s="17" t="s">
        <v>34</v>
      </c>
    </row>
    <row r="321" spans="1:7" x14ac:dyDescent="0.25">
      <c r="A321" s="17" t="s">
        <v>199</v>
      </c>
      <c r="B321" s="17"/>
      <c r="C321" s="10">
        <v>-250</v>
      </c>
      <c r="D321" s="4">
        <v>43600</v>
      </c>
      <c r="E321" s="17" t="s">
        <v>650</v>
      </c>
      <c r="F321" s="17" t="s">
        <v>33</v>
      </c>
    </row>
    <row r="322" spans="1:7" x14ac:dyDescent="0.25">
      <c r="A322" s="17" t="s">
        <v>55</v>
      </c>
      <c r="B322" s="17"/>
      <c r="C322" s="10">
        <v>-123.26</v>
      </c>
      <c r="D322" s="4">
        <v>43600</v>
      </c>
      <c r="E322" s="17" t="s">
        <v>11</v>
      </c>
      <c r="F322" s="17" t="s">
        <v>35</v>
      </c>
    </row>
    <row r="323" spans="1:7" x14ac:dyDescent="0.25">
      <c r="A323" s="17" t="s">
        <v>43</v>
      </c>
      <c r="B323" s="17"/>
      <c r="C323" s="10">
        <v>22.83</v>
      </c>
      <c r="D323" s="4">
        <v>43600</v>
      </c>
      <c r="E323" s="17" t="s">
        <v>21</v>
      </c>
      <c r="F323" s="17" t="s">
        <v>34</v>
      </c>
    </row>
    <row r="324" spans="1:7" x14ac:dyDescent="0.25">
      <c r="A324" s="17" t="s">
        <v>43</v>
      </c>
      <c r="B324" s="17"/>
      <c r="C324" s="10">
        <v>28.89</v>
      </c>
      <c r="D324" s="4">
        <v>43600</v>
      </c>
      <c r="E324" s="17" t="s">
        <v>21</v>
      </c>
      <c r="F324" s="17" t="s">
        <v>34</v>
      </c>
    </row>
    <row r="325" spans="1:7" x14ac:dyDescent="0.25">
      <c r="A325" s="17" t="s">
        <v>200</v>
      </c>
      <c r="B325" s="17" t="s">
        <v>201</v>
      </c>
      <c r="C325" s="10">
        <v>4.99</v>
      </c>
      <c r="D325" s="4">
        <v>43600</v>
      </c>
      <c r="E325" s="17" t="s">
        <v>8</v>
      </c>
      <c r="F325" s="17" t="s">
        <v>34</v>
      </c>
    </row>
    <row r="326" spans="1:7" x14ac:dyDescent="0.25">
      <c r="A326" s="17" t="s">
        <v>202</v>
      </c>
      <c r="B326" s="17"/>
      <c r="C326" s="10">
        <v>35</v>
      </c>
      <c r="D326" s="4">
        <v>43601</v>
      </c>
      <c r="E326" s="17" t="s">
        <v>5</v>
      </c>
      <c r="F326" s="17" t="s">
        <v>34</v>
      </c>
    </row>
    <row r="327" spans="1:7" x14ac:dyDescent="0.25">
      <c r="A327" s="17" t="s">
        <v>134</v>
      </c>
      <c r="B327" s="17"/>
      <c r="C327" s="10">
        <v>100</v>
      </c>
      <c r="D327" s="4">
        <v>43601</v>
      </c>
      <c r="E327" s="17" t="s">
        <v>9</v>
      </c>
      <c r="F327" s="17" t="s">
        <v>34</v>
      </c>
    </row>
    <row r="328" spans="1:7" x14ac:dyDescent="0.25">
      <c r="A328" s="17" t="s">
        <v>159</v>
      </c>
      <c r="B328" s="17"/>
      <c r="C328" s="10">
        <v>15.98</v>
      </c>
      <c r="D328" s="4">
        <v>43601</v>
      </c>
      <c r="E328" s="17" t="s">
        <v>21</v>
      </c>
      <c r="F328" s="17" t="s">
        <v>34</v>
      </c>
    </row>
    <row r="329" spans="1:7" x14ac:dyDescent="0.25">
      <c r="A329" s="17" t="s">
        <v>43</v>
      </c>
      <c r="B329" s="17"/>
      <c r="C329" s="10">
        <v>11.42</v>
      </c>
      <c r="D329" s="4">
        <v>43601</v>
      </c>
      <c r="E329" s="17" t="s">
        <v>4</v>
      </c>
      <c r="F329" s="17" t="s">
        <v>34</v>
      </c>
    </row>
    <row r="330" spans="1:7" x14ac:dyDescent="0.25">
      <c r="A330" s="17" t="s">
        <v>138</v>
      </c>
      <c r="B330" s="17"/>
      <c r="C330" s="10">
        <v>8.1199999999999992</v>
      </c>
      <c r="D330" s="4">
        <v>43602</v>
      </c>
      <c r="E330" s="17" t="s">
        <v>12</v>
      </c>
      <c r="F330" s="17" t="s">
        <v>33</v>
      </c>
      <c r="G330" s="395">
        <v>72.44</v>
      </c>
    </row>
    <row r="331" spans="1:7" x14ac:dyDescent="0.25">
      <c r="A331" s="17" t="s">
        <v>203</v>
      </c>
      <c r="B331" s="17" t="s">
        <v>207</v>
      </c>
      <c r="C331" s="10">
        <v>-30</v>
      </c>
      <c r="D331" s="4">
        <v>43602</v>
      </c>
      <c r="E331" s="17" t="s">
        <v>650</v>
      </c>
      <c r="F331" s="17" t="s">
        <v>33</v>
      </c>
      <c r="G331" s="395"/>
    </row>
    <row r="332" spans="1:7" x14ac:dyDescent="0.25">
      <c r="A332" s="17" t="s">
        <v>203</v>
      </c>
      <c r="B332" s="17" t="s">
        <v>206</v>
      </c>
      <c r="C332" s="10">
        <v>-25</v>
      </c>
      <c r="D332" s="4">
        <v>43602</v>
      </c>
      <c r="E332" s="17" t="s">
        <v>650</v>
      </c>
      <c r="F332" s="17" t="s">
        <v>33</v>
      </c>
    </row>
    <row r="333" spans="1:7" x14ac:dyDescent="0.25">
      <c r="A333" s="17" t="s">
        <v>73</v>
      </c>
      <c r="B333" s="17" t="s">
        <v>204</v>
      </c>
      <c r="C333" s="10">
        <v>15.99</v>
      </c>
      <c r="D333" s="4">
        <v>43603</v>
      </c>
      <c r="E333" s="17" t="s">
        <v>8</v>
      </c>
      <c r="F333" s="17" t="s">
        <v>34</v>
      </c>
    </row>
    <row r="334" spans="1:7" x14ac:dyDescent="0.25">
      <c r="A334" s="17" t="s">
        <v>32</v>
      </c>
      <c r="B334" s="17"/>
      <c r="C334" s="10">
        <v>56.44</v>
      </c>
      <c r="D334" s="4">
        <v>43603</v>
      </c>
      <c r="E334" s="17" t="s">
        <v>4</v>
      </c>
      <c r="F334" s="17" t="s">
        <v>33</v>
      </c>
    </row>
    <row r="335" spans="1:7" x14ac:dyDescent="0.25">
      <c r="A335" s="17" t="s">
        <v>32</v>
      </c>
      <c r="B335" s="17" t="s">
        <v>205</v>
      </c>
      <c r="C335" s="10">
        <v>16</v>
      </c>
      <c r="D335" s="4">
        <v>43603</v>
      </c>
      <c r="E335" s="17" t="s">
        <v>650</v>
      </c>
      <c r="F335" s="17" t="s">
        <v>33</v>
      </c>
    </row>
    <row r="336" spans="1:7" x14ac:dyDescent="0.25">
      <c r="A336" s="17" t="s">
        <v>514</v>
      </c>
      <c r="B336" s="17"/>
      <c r="C336" s="10">
        <v>2.73</v>
      </c>
      <c r="D336" s="4">
        <v>43604</v>
      </c>
      <c r="E336" s="17" t="s">
        <v>12</v>
      </c>
      <c r="F336" s="17" t="s">
        <v>34</v>
      </c>
    </row>
    <row r="337" spans="1:7" x14ac:dyDescent="0.25">
      <c r="A337" s="17" t="s">
        <v>208</v>
      </c>
      <c r="B337" s="17" t="s">
        <v>210</v>
      </c>
      <c r="C337" s="10">
        <v>50</v>
      </c>
      <c r="D337" s="4">
        <v>43604</v>
      </c>
      <c r="E337" s="17" t="s">
        <v>209</v>
      </c>
      <c r="F337" s="17" t="s">
        <v>34</v>
      </c>
    </row>
    <row r="338" spans="1:7" x14ac:dyDescent="0.25">
      <c r="A338" s="17" t="s">
        <v>211</v>
      </c>
      <c r="B338" s="17" t="s">
        <v>212</v>
      </c>
      <c r="C338" s="10">
        <v>72.069999999999993</v>
      </c>
      <c r="D338" s="4">
        <v>43604</v>
      </c>
      <c r="E338" s="17" t="s">
        <v>8</v>
      </c>
      <c r="F338" s="17" t="s">
        <v>34</v>
      </c>
    </row>
    <row r="339" spans="1:7" x14ac:dyDescent="0.25">
      <c r="A339" s="17" t="s">
        <v>213</v>
      </c>
      <c r="B339" s="17"/>
      <c r="C339" s="10">
        <v>304.10000000000002</v>
      </c>
      <c r="D339" s="4">
        <v>43604</v>
      </c>
      <c r="E339" s="17" t="s">
        <v>214</v>
      </c>
      <c r="F339" s="17" t="s">
        <v>34</v>
      </c>
    </row>
    <row r="340" spans="1:7" x14ac:dyDescent="0.25">
      <c r="A340" s="17" t="s">
        <v>69</v>
      </c>
      <c r="B340" s="17"/>
      <c r="C340" s="10">
        <v>35.22</v>
      </c>
      <c r="D340" s="4">
        <v>43605</v>
      </c>
      <c r="E340" s="17" t="s">
        <v>6</v>
      </c>
      <c r="F340" s="17" t="s">
        <v>35</v>
      </c>
    </row>
    <row r="341" spans="1:7" x14ac:dyDescent="0.25">
      <c r="A341" s="17" t="s">
        <v>223</v>
      </c>
      <c r="B341" s="17"/>
      <c r="C341" s="10">
        <v>19.489999999999998</v>
      </c>
      <c r="D341" s="4">
        <v>43606</v>
      </c>
      <c r="E341" s="17" t="s">
        <v>21</v>
      </c>
      <c r="F341" s="17" t="s">
        <v>34</v>
      </c>
    </row>
    <row r="342" spans="1:7" x14ac:dyDescent="0.25">
      <c r="A342" s="17" t="s">
        <v>225</v>
      </c>
      <c r="B342" s="17" t="s">
        <v>226</v>
      </c>
      <c r="C342" s="10">
        <v>15.89</v>
      </c>
      <c r="D342" s="4">
        <v>43606</v>
      </c>
      <c r="E342" s="17" t="s">
        <v>8</v>
      </c>
      <c r="F342" s="17" t="s">
        <v>33</v>
      </c>
    </row>
    <row r="343" spans="1:7" x14ac:dyDescent="0.25">
      <c r="A343" s="17" t="s">
        <v>46</v>
      </c>
      <c r="B343" s="17" t="s">
        <v>215</v>
      </c>
      <c r="C343" s="10">
        <v>14.99</v>
      </c>
      <c r="D343" s="4">
        <v>43607</v>
      </c>
      <c r="E343" s="17" t="s">
        <v>8</v>
      </c>
      <c r="F343" s="17" t="s">
        <v>34</v>
      </c>
      <c r="G343" s="395">
        <v>85.68</v>
      </c>
    </row>
    <row r="344" spans="1:7" x14ac:dyDescent="0.25">
      <c r="A344" s="17" t="s">
        <v>392</v>
      </c>
      <c r="B344" s="17"/>
      <c r="C344" s="10">
        <v>6.99</v>
      </c>
      <c r="D344" s="4">
        <v>43607</v>
      </c>
      <c r="E344" s="17" t="s">
        <v>12</v>
      </c>
      <c r="F344" s="17" t="s">
        <v>34</v>
      </c>
      <c r="G344" s="395"/>
    </row>
    <row r="345" spans="1:7" x14ac:dyDescent="0.25">
      <c r="A345" s="17" t="s">
        <v>46</v>
      </c>
      <c r="B345" s="17" t="s">
        <v>216</v>
      </c>
      <c r="C345" s="10">
        <v>12.72</v>
      </c>
      <c r="D345" s="4">
        <v>43607</v>
      </c>
      <c r="E345" s="17" t="s">
        <v>8</v>
      </c>
      <c r="F345" s="17" t="s">
        <v>34</v>
      </c>
    </row>
    <row r="346" spans="1:7" x14ac:dyDescent="0.25">
      <c r="A346" s="17" t="s">
        <v>217</v>
      </c>
      <c r="B346" s="17" t="s">
        <v>218</v>
      </c>
      <c r="C346" s="10">
        <v>10.59</v>
      </c>
      <c r="D346" s="4">
        <v>43607</v>
      </c>
      <c r="E346" s="17" t="s">
        <v>650</v>
      </c>
      <c r="F346" s="17" t="s">
        <v>34</v>
      </c>
    </row>
    <row r="347" spans="1:7" x14ac:dyDescent="0.25">
      <c r="A347" s="17" t="s">
        <v>595</v>
      </c>
      <c r="B347" s="17" t="s">
        <v>219</v>
      </c>
      <c r="C347" s="10">
        <v>10.6</v>
      </c>
      <c r="D347" s="4">
        <v>43607</v>
      </c>
      <c r="E347" s="17" t="s">
        <v>650</v>
      </c>
      <c r="F347" s="17" t="s">
        <v>34</v>
      </c>
    </row>
    <row r="348" spans="1:7" x14ac:dyDescent="0.25">
      <c r="A348" s="18" t="s">
        <v>220</v>
      </c>
      <c r="B348" s="17"/>
      <c r="C348" s="10">
        <v>7.64</v>
      </c>
      <c r="D348" s="4">
        <v>43607</v>
      </c>
      <c r="E348" s="17" t="s">
        <v>4</v>
      </c>
      <c r="F348" s="17" t="s">
        <v>34</v>
      </c>
    </row>
    <row r="349" spans="1:7" x14ac:dyDescent="0.25">
      <c r="A349" s="17" t="s">
        <v>32</v>
      </c>
      <c r="B349" s="17" t="s">
        <v>221</v>
      </c>
      <c r="C349" s="10">
        <v>74.73</v>
      </c>
      <c r="D349" s="4">
        <v>43607</v>
      </c>
      <c r="E349" s="17" t="s">
        <v>209</v>
      </c>
      <c r="F349" s="17" t="s">
        <v>34</v>
      </c>
    </row>
    <row r="350" spans="1:7" x14ac:dyDescent="0.25">
      <c r="A350" s="17" t="s">
        <v>32</v>
      </c>
      <c r="B350" s="17" t="s">
        <v>222</v>
      </c>
      <c r="C350" s="10">
        <v>10.95</v>
      </c>
      <c r="D350" s="4">
        <v>43607</v>
      </c>
      <c r="E350" s="17" t="s">
        <v>8</v>
      </c>
      <c r="F350" s="17" t="s">
        <v>34</v>
      </c>
    </row>
    <row r="351" spans="1:7" x14ac:dyDescent="0.25">
      <c r="A351" s="17" t="s">
        <v>223</v>
      </c>
      <c r="B351" s="17"/>
      <c r="C351" s="10">
        <v>17.66</v>
      </c>
      <c r="D351" s="4">
        <v>43607</v>
      </c>
      <c r="E351" s="17" t="s">
        <v>21</v>
      </c>
      <c r="F351" s="17" t="s">
        <v>34</v>
      </c>
    </row>
    <row r="352" spans="1:7" x14ac:dyDescent="0.25">
      <c r="A352" s="14" t="s">
        <v>224</v>
      </c>
      <c r="B352" s="17"/>
      <c r="C352" s="10">
        <v>2.64</v>
      </c>
      <c r="D352" s="4">
        <v>43608</v>
      </c>
      <c r="E352" s="17" t="s">
        <v>12</v>
      </c>
      <c r="F352" s="17" t="s">
        <v>34</v>
      </c>
    </row>
    <row r="353" spans="1:6" x14ac:dyDescent="0.25">
      <c r="A353" s="17" t="s">
        <v>227</v>
      </c>
      <c r="B353" s="17" t="s">
        <v>228</v>
      </c>
      <c r="C353" s="10">
        <v>-10</v>
      </c>
      <c r="D353" s="4">
        <v>43609</v>
      </c>
      <c r="E353" s="17" t="s">
        <v>209</v>
      </c>
      <c r="F353" s="17" t="s">
        <v>34</v>
      </c>
    </row>
    <row r="354" spans="1:6" x14ac:dyDescent="0.25">
      <c r="A354" s="17" t="s">
        <v>229</v>
      </c>
      <c r="B354" s="17"/>
      <c r="C354" s="10">
        <v>30.82</v>
      </c>
      <c r="D354" s="4">
        <v>43609</v>
      </c>
      <c r="E354" s="17" t="s">
        <v>6</v>
      </c>
      <c r="F354" s="17" t="s">
        <v>34</v>
      </c>
    </row>
    <row r="355" spans="1:6" x14ac:dyDescent="0.25">
      <c r="A355" s="17" t="s">
        <v>230</v>
      </c>
      <c r="B355" s="17"/>
      <c r="C355" s="10">
        <v>15.35</v>
      </c>
      <c r="D355" s="4">
        <v>43609</v>
      </c>
      <c r="E355" s="17" t="s">
        <v>12</v>
      </c>
      <c r="F355" s="17" t="s">
        <v>34</v>
      </c>
    </row>
    <row r="356" spans="1:6" x14ac:dyDescent="0.25">
      <c r="A356" s="17" t="s">
        <v>231</v>
      </c>
      <c r="B356" s="17" t="s">
        <v>232</v>
      </c>
      <c r="C356" s="10">
        <v>11</v>
      </c>
      <c r="D356" s="4">
        <v>43609</v>
      </c>
      <c r="E356" s="17" t="s">
        <v>8</v>
      </c>
      <c r="F356" s="17" t="s">
        <v>33</v>
      </c>
    </row>
    <row r="357" spans="1:6" x14ac:dyDescent="0.25">
      <c r="A357" s="17" t="s">
        <v>402</v>
      </c>
      <c r="B357" s="17"/>
      <c r="C357" s="10">
        <v>18.59</v>
      </c>
      <c r="D357" s="4">
        <v>43609</v>
      </c>
      <c r="E357" s="17" t="s">
        <v>12</v>
      </c>
      <c r="F357" s="17" t="s">
        <v>34</v>
      </c>
    </row>
    <row r="358" spans="1:6" x14ac:dyDescent="0.25">
      <c r="A358" s="17" t="s">
        <v>402</v>
      </c>
      <c r="B358" s="17"/>
      <c r="C358" s="10">
        <v>1.5</v>
      </c>
      <c r="D358" s="4">
        <v>43609</v>
      </c>
      <c r="E358" s="17" t="s">
        <v>12</v>
      </c>
      <c r="F358" s="17" t="s">
        <v>33</v>
      </c>
    </row>
    <row r="359" spans="1:6" x14ac:dyDescent="0.25">
      <c r="A359" s="17" t="s">
        <v>233</v>
      </c>
      <c r="B359" s="17" t="s">
        <v>234</v>
      </c>
      <c r="C359" s="10">
        <v>75</v>
      </c>
      <c r="D359" s="4">
        <v>43609</v>
      </c>
      <c r="E359" s="17" t="s">
        <v>8</v>
      </c>
      <c r="F359" s="17" t="s">
        <v>34</v>
      </c>
    </row>
    <row r="360" spans="1:6" x14ac:dyDescent="0.25">
      <c r="A360" s="17" t="s">
        <v>235</v>
      </c>
      <c r="B360" s="17" t="s">
        <v>236</v>
      </c>
      <c r="C360" s="10">
        <v>-25</v>
      </c>
      <c r="D360" s="4">
        <v>43609</v>
      </c>
      <c r="E360" s="17" t="s">
        <v>8</v>
      </c>
      <c r="F360" s="17" t="s">
        <v>33</v>
      </c>
    </row>
    <row r="361" spans="1:6" x14ac:dyDescent="0.25">
      <c r="A361" s="17" t="s">
        <v>32</v>
      </c>
      <c r="B361" s="17"/>
      <c r="C361" s="10">
        <v>14.25</v>
      </c>
      <c r="D361" s="4">
        <v>43612</v>
      </c>
      <c r="E361" s="17" t="s">
        <v>4</v>
      </c>
      <c r="F361" s="17" t="s">
        <v>34</v>
      </c>
    </row>
    <row r="362" spans="1:6" x14ac:dyDescent="0.25">
      <c r="A362" s="17" t="s">
        <v>231</v>
      </c>
      <c r="B362" s="17" t="s">
        <v>237</v>
      </c>
      <c r="C362" s="10">
        <v>13.77</v>
      </c>
      <c r="D362" s="4">
        <v>43612</v>
      </c>
      <c r="E362" s="17" t="s">
        <v>8</v>
      </c>
      <c r="F362" s="17" t="s">
        <v>34</v>
      </c>
    </row>
    <row r="363" spans="1:6" x14ac:dyDescent="0.25">
      <c r="A363" s="17" t="s">
        <v>224</v>
      </c>
      <c r="B363" s="17"/>
      <c r="C363" s="10">
        <v>5.61</v>
      </c>
      <c r="D363" s="4">
        <v>43612</v>
      </c>
      <c r="E363" s="17" t="s">
        <v>12</v>
      </c>
      <c r="F363" s="17" t="s">
        <v>34</v>
      </c>
    </row>
    <row r="364" spans="1:6" x14ac:dyDescent="0.25">
      <c r="A364" s="17" t="s">
        <v>238</v>
      </c>
      <c r="B364" s="17"/>
      <c r="C364" s="10">
        <v>24.86</v>
      </c>
      <c r="D364" s="4">
        <v>43612</v>
      </c>
      <c r="E364" s="17" t="s">
        <v>21</v>
      </c>
      <c r="F364" s="17" t="s">
        <v>34</v>
      </c>
    </row>
    <row r="365" spans="1:6" x14ac:dyDescent="0.25">
      <c r="A365" s="17" t="s">
        <v>239</v>
      </c>
      <c r="B365" s="17" t="s">
        <v>240</v>
      </c>
      <c r="C365" s="10">
        <v>50.58</v>
      </c>
      <c r="D365" s="4">
        <v>43612</v>
      </c>
      <c r="E365" s="17" t="s">
        <v>650</v>
      </c>
      <c r="F365" s="17" t="s">
        <v>34</v>
      </c>
    </row>
    <row r="366" spans="1:6" x14ac:dyDescent="0.25">
      <c r="A366" s="17" t="s">
        <v>49</v>
      </c>
      <c r="B366" s="17"/>
      <c r="C366" s="10">
        <v>167</v>
      </c>
      <c r="D366" s="4">
        <v>43612</v>
      </c>
      <c r="E366" s="17" t="s">
        <v>7</v>
      </c>
      <c r="F366" s="17" t="s">
        <v>35</v>
      </c>
    </row>
    <row r="367" spans="1:6" x14ac:dyDescent="0.25">
      <c r="A367" s="17" t="s">
        <v>241</v>
      </c>
      <c r="B367" s="17"/>
      <c r="C367" s="10">
        <v>11.06</v>
      </c>
      <c r="D367" s="4">
        <v>43612</v>
      </c>
      <c r="E367" s="17" t="s">
        <v>4</v>
      </c>
      <c r="F367" s="17" t="s">
        <v>34</v>
      </c>
    </row>
    <row r="368" spans="1:6" x14ac:dyDescent="0.25">
      <c r="A368" s="17" t="s">
        <v>65</v>
      </c>
      <c r="B368" s="17"/>
      <c r="C368" s="10">
        <v>28.28</v>
      </c>
      <c r="D368" s="4">
        <v>43612</v>
      </c>
      <c r="E368" s="17" t="s">
        <v>4</v>
      </c>
      <c r="F368" s="17" t="s">
        <v>34</v>
      </c>
    </row>
    <row r="369" spans="1:6" x14ac:dyDescent="0.25">
      <c r="A369" s="17" t="s">
        <v>32</v>
      </c>
      <c r="B369" s="17"/>
      <c r="C369" s="10">
        <v>52.96</v>
      </c>
      <c r="D369" s="4">
        <v>43612</v>
      </c>
      <c r="E369" s="17" t="s">
        <v>4</v>
      </c>
      <c r="F369" s="17" t="s">
        <v>34</v>
      </c>
    </row>
    <row r="370" spans="1:6" x14ac:dyDescent="0.25">
      <c r="A370" s="17" t="s">
        <v>242</v>
      </c>
      <c r="B370" s="17" t="s">
        <v>243</v>
      </c>
      <c r="C370" s="10">
        <v>110.23</v>
      </c>
      <c r="D370" s="4">
        <v>43612</v>
      </c>
      <c r="E370" s="17" t="s">
        <v>8</v>
      </c>
      <c r="F370" s="17" t="s">
        <v>34</v>
      </c>
    </row>
    <row r="371" spans="1:6" x14ac:dyDescent="0.25">
      <c r="A371" s="17" t="s">
        <v>46</v>
      </c>
      <c r="B371" s="17" t="s">
        <v>244</v>
      </c>
      <c r="C371" s="10">
        <v>21.19</v>
      </c>
      <c r="D371" s="4">
        <v>43612</v>
      </c>
      <c r="E371" s="17" t="s">
        <v>8</v>
      </c>
      <c r="F371" s="17" t="s">
        <v>34</v>
      </c>
    </row>
    <row r="372" spans="1:6" x14ac:dyDescent="0.25">
      <c r="A372" s="17" t="s">
        <v>245</v>
      </c>
      <c r="B372" s="17"/>
      <c r="C372" s="10">
        <v>30.27</v>
      </c>
      <c r="D372" s="4">
        <v>43612</v>
      </c>
      <c r="E372" s="17" t="s">
        <v>12</v>
      </c>
      <c r="F372" s="17" t="s">
        <v>34</v>
      </c>
    </row>
    <row r="373" spans="1:6" x14ac:dyDescent="0.25">
      <c r="A373" s="17" t="s">
        <v>46</v>
      </c>
      <c r="B373" s="17" t="s">
        <v>246</v>
      </c>
      <c r="C373" s="10">
        <v>5.4</v>
      </c>
      <c r="D373" s="4">
        <v>43612</v>
      </c>
      <c r="E373" s="17" t="s">
        <v>8</v>
      </c>
      <c r="F373" s="17" t="s">
        <v>34</v>
      </c>
    </row>
    <row r="374" spans="1:6" x14ac:dyDescent="0.25">
      <c r="A374" s="17" t="s">
        <v>247</v>
      </c>
      <c r="B374" s="17" t="s">
        <v>248</v>
      </c>
      <c r="C374" s="10">
        <v>1.06</v>
      </c>
      <c r="D374" s="4">
        <v>43612</v>
      </c>
      <c r="E374" s="17" t="s">
        <v>8</v>
      </c>
      <c r="F374" s="17" t="s">
        <v>34</v>
      </c>
    </row>
    <row r="375" spans="1:6" x14ac:dyDescent="0.25">
      <c r="A375" s="17" t="s">
        <v>223</v>
      </c>
      <c r="B375" s="17"/>
      <c r="C375" s="10">
        <v>21.07</v>
      </c>
      <c r="D375" s="4">
        <v>43614</v>
      </c>
      <c r="E375" s="17" t="s">
        <v>21</v>
      </c>
      <c r="F375" s="17" t="s">
        <v>34</v>
      </c>
    </row>
    <row r="376" spans="1:6" x14ac:dyDescent="0.25">
      <c r="A376" s="17" t="s">
        <v>223</v>
      </c>
      <c r="B376" s="17"/>
      <c r="C376" s="10">
        <v>29.58</v>
      </c>
      <c r="D376" s="4">
        <v>43615</v>
      </c>
      <c r="E376" s="17" t="s">
        <v>21</v>
      </c>
      <c r="F376" s="17" t="s">
        <v>34</v>
      </c>
    </row>
    <row r="377" spans="1:6" x14ac:dyDescent="0.25">
      <c r="A377" s="17" t="s">
        <v>415</v>
      </c>
      <c r="B377" s="17"/>
      <c r="C377" s="10">
        <v>19.829999999999998</v>
      </c>
      <c r="D377" s="4">
        <v>43615</v>
      </c>
      <c r="E377" s="17" t="s">
        <v>21</v>
      </c>
      <c r="F377" s="17" t="s">
        <v>34</v>
      </c>
    </row>
    <row r="378" spans="1:6" x14ac:dyDescent="0.25">
      <c r="A378" s="17" t="s">
        <v>32</v>
      </c>
      <c r="B378" s="17" t="s">
        <v>249</v>
      </c>
      <c r="C378" s="10">
        <v>26.46</v>
      </c>
      <c r="D378" s="4">
        <v>43616</v>
      </c>
      <c r="E378" s="17" t="s">
        <v>8</v>
      </c>
      <c r="F378" s="17" t="s">
        <v>33</v>
      </c>
    </row>
    <row r="379" spans="1:6" x14ac:dyDescent="0.25">
      <c r="A379" s="17" t="s">
        <v>223</v>
      </c>
      <c r="B379" s="17"/>
      <c r="C379" s="10">
        <v>2</v>
      </c>
      <c r="D379" s="4">
        <v>43616</v>
      </c>
      <c r="E379" s="17" t="s">
        <v>12</v>
      </c>
      <c r="F379" s="17" t="s">
        <v>34</v>
      </c>
    </row>
    <row r="380" spans="1:6" x14ac:dyDescent="0.25">
      <c r="A380" s="17" t="s">
        <v>250</v>
      </c>
      <c r="B380" s="17"/>
      <c r="C380" s="10">
        <v>16.29</v>
      </c>
      <c r="D380" s="4">
        <v>43616</v>
      </c>
      <c r="E380" s="17" t="s">
        <v>12</v>
      </c>
      <c r="F380" s="17" t="s">
        <v>34</v>
      </c>
    </row>
    <row r="381" spans="1:6" x14ac:dyDescent="0.25">
      <c r="A381" s="17" t="s">
        <v>42</v>
      </c>
      <c r="B381" s="17"/>
      <c r="C381" s="10">
        <v>4.4800000000000004</v>
      </c>
      <c r="D381" s="4">
        <v>43617</v>
      </c>
      <c r="E381" s="17" t="s">
        <v>12</v>
      </c>
      <c r="F381" s="17" t="s">
        <v>34</v>
      </c>
    </row>
    <row r="382" spans="1:6" x14ac:dyDescent="0.25">
      <c r="A382" s="17" t="s">
        <v>251</v>
      </c>
      <c r="B382" s="17" t="s">
        <v>252</v>
      </c>
      <c r="C382" s="10">
        <v>18.079999999999998</v>
      </c>
      <c r="D382" s="4">
        <v>43617</v>
      </c>
      <c r="E382" s="17" t="s">
        <v>650</v>
      </c>
      <c r="F382" s="17" t="s">
        <v>34</v>
      </c>
    </row>
    <row r="383" spans="1:6" x14ac:dyDescent="0.25">
      <c r="A383" s="17" t="s">
        <v>48</v>
      </c>
      <c r="B383" s="17"/>
      <c r="C383" s="10">
        <v>26.41</v>
      </c>
      <c r="D383" s="4">
        <v>43617</v>
      </c>
      <c r="E383" s="17" t="s">
        <v>10</v>
      </c>
      <c r="F383" s="17" t="s">
        <v>34</v>
      </c>
    </row>
    <row r="384" spans="1:6" x14ac:dyDescent="0.25">
      <c r="A384" s="17" t="s">
        <v>32</v>
      </c>
      <c r="B384" s="17" t="s">
        <v>253</v>
      </c>
      <c r="C384" s="10">
        <v>21.82</v>
      </c>
      <c r="D384" s="4">
        <v>43617</v>
      </c>
      <c r="E384" s="17" t="s">
        <v>650</v>
      </c>
      <c r="F384" s="17" t="s">
        <v>34</v>
      </c>
    </row>
    <row r="385" spans="1:6" x14ac:dyDescent="0.25">
      <c r="A385" s="17" t="s">
        <v>108</v>
      </c>
      <c r="B385" s="17"/>
      <c r="C385" s="10">
        <v>21.11</v>
      </c>
      <c r="D385" s="4">
        <v>43617</v>
      </c>
      <c r="E385" s="17" t="s">
        <v>12</v>
      </c>
      <c r="F385" s="17" t="s">
        <v>34</v>
      </c>
    </row>
    <row r="386" spans="1:6" x14ac:dyDescent="0.25">
      <c r="A386" s="17" t="s">
        <v>254</v>
      </c>
      <c r="B386" s="17"/>
      <c r="C386" s="10">
        <v>15.15</v>
      </c>
      <c r="D386" s="4">
        <v>43617</v>
      </c>
      <c r="E386" s="17" t="s">
        <v>12</v>
      </c>
      <c r="F386" s="17" t="s">
        <v>34</v>
      </c>
    </row>
    <row r="387" spans="1:6" x14ac:dyDescent="0.25">
      <c r="A387" s="17" t="s">
        <v>49</v>
      </c>
      <c r="B387" s="17"/>
      <c r="C387" s="10">
        <v>100</v>
      </c>
      <c r="D387" s="4">
        <v>43618</v>
      </c>
      <c r="E387" s="17" t="s">
        <v>7</v>
      </c>
      <c r="F387" s="17" t="s">
        <v>35</v>
      </c>
    </row>
    <row r="388" spans="1:6" x14ac:dyDescent="0.25">
      <c r="A388" s="17" t="s">
        <v>43</v>
      </c>
      <c r="B388" s="17"/>
      <c r="C388" s="10">
        <v>26.29</v>
      </c>
      <c r="D388" s="4">
        <v>43618</v>
      </c>
      <c r="E388" s="17" t="s">
        <v>21</v>
      </c>
      <c r="F388" s="17" t="s">
        <v>34</v>
      </c>
    </row>
    <row r="389" spans="1:6" x14ac:dyDescent="0.25">
      <c r="A389" s="17" t="s">
        <v>43</v>
      </c>
      <c r="B389" s="17"/>
      <c r="C389" s="10">
        <v>58.42</v>
      </c>
      <c r="D389" s="4">
        <v>43619</v>
      </c>
      <c r="E389" s="17" t="s">
        <v>4</v>
      </c>
      <c r="F389" s="17" t="s">
        <v>34</v>
      </c>
    </row>
    <row r="390" spans="1:6" x14ac:dyDescent="0.25">
      <c r="A390" s="17" t="s">
        <v>178</v>
      </c>
      <c r="B390" s="17" t="s">
        <v>255</v>
      </c>
      <c r="C390" s="10">
        <v>0.53</v>
      </c>
      <c r="D390" s="4">
        <v>43619</v>
      </c>
      <c r="E390" s="17" t="s">
        <v>8</v>
      </c>
      <c r="F390" s="17" t="s">
        <v>34</v>
      </c>
    </row>
    <row r="391" spans="1:6" x14ac:dyDescent="0.25">
      <c r="A391" s="17" t="s">
        <v>223</v>
      </c>
      <c r="B391" s="17"/>
      <c r="C391" s="10">
        <v>20</v>
      </c>
      <c r="D391" s="4">
        <v>43619</v>
      </c>
      <c r="E391" s="17" t="s">
        <v>21</v>
      </c>
      <c r="F391" s="17" t="s">
        <v>34</v>
      </c>
    </row>
    <row r="392" spans="1:6" x14ac:dyDescent="0.25">
      <c r="A392" s="18" t="s">
        <v>256</v>
      </c>
      <c r="B392" s="18" t="s">
        <v>257</v>
      </c>
      <c r="C392" s="10">
        <v>19.95</v>
      </c>
      <c r="D392" s="4">
        <v>43619</v>
      </c>
      <c r="E392" s="18" t="s">
        <v>8</v>
      </c>
      <c r="F392" s="18" t="s">
        <v>34</v>
      </c>
    </row>
    <row r="393" spans="1:6" x14ac:dyDescent="0.25">
      <c r="A393" s="18" t="s">
        <v>258</v>
      </c>
      <c r="B393" s="18" t="s">
        <v>259</v>
      </c>
      <c r="C393" s="10">
        <v>4.25</v>
      </c>
      <c r="D393" s="4">
        <v>43620</v>
      </c>
      <c r="E393" s="18" t="s">
        <v>650</v>
      </c>
      <c r="F393" s="18" t="s">
        <v>34</v>
      </c>
    </row>
    <row r="394" spans="1:6" x14ac:dyDescent="0.25">
      <c r="A394" s="18" t="s">
        <v>260</v>
      </c>
      <c r="B394" s="18"/>
      <c r="C394" s="10">
        <v>16.940000000000001</v>
      </c>
      <c r="D394" s="4">
        <v>43620</v>
      </c>
      <c r="E394" s="18" t="s">
        <v>12</v>
      </c>
      <c r="F394" s="18" t="s">
        <v>34</v>
      </c>
    </row>
    <row r="395" spans="1:6" x14ac:dyDescent="0.25">
      <c r="A395" s="18" t="s">
        <v>46</v>
      </c>
      <c r="B395" s="18" t="s">
        <v>635</v>
      </c>
      <c r="C395" s="10">
        <v>14.94</v>
      </c>
      <c r="D395" s="4">
        <v>43620</v>
      </c>
      <c r="E395" s="18" t="s">
        <v>8</v>
      </c>
      <c r="F395" s="18" t="s">
        <v>34</v>
      </c>
    </row>
    <row r="396" spans="1:6" x14ac:dyDescent="0.25">
      <c r="A396" s="18" t="s">
        <v>261</v>
      </c>
      <c r="B396" s="18"/>
      <c r="C396" s="10">
        <v>640</v>
      </c>
      <c r="D396" s="4">
        <v>43621</v>
      </c>
      <c r="E396" s="18" t="s">
        <v>214</v>
      </c>
      <c r="F396" s="18" t="s">
        <v>34</v>
      </c>
    </row>
    <row r="397" spans="1:6" x14ac:dyDescent="0.25">
      <c r="A397" s="18" t="s">
        <v>32</v>
      </c>
      <c r="B397" s="18" t="s">
        <v>264</v>
      </c>
      <c r="C397" s="10">
        <v>12.23</v>
      </c>
      <c r="D397" s="4">
        <v>43621</v>
      </c>
      <c r="E397" s="18" t="s">
        <v>8</v>
      </c>
      <c r="F397" s="18" t="s">
        <v>34</v>
      </c>
    </row>
    <row r="398" spans="1:6" x14ac:dyDescent="0.25">
      <c r="A398" s="18" t="s">
        <v>262</v>
      </c>
      <c r="B398" s="18" t="s">
        <v>263</v>
      </c>
      <c r="C398" s="10">
        <v>26.49</v>
      </c>
      <c r="D398" s="4">
        <v>43621</v>
      </c>
      <c r="E398" s="18" t="s">
        <v>650</v>
      </c>
      <c r="F398" s="18" t="s">
        <v>34</v>
      </c>
    </row>
    <row r="399" spans="1:6" x14ac:dyDescent="0.25">
      <c r="A399" s="18" t="s">
        <v>262</v>
      </c>
      <c r="B399" s="18" t="s">
        <v>265</v>
      </c>
      <c r="C399" s="10">
        <v>4.2300000000000004</v>
      </c>
      <c r="D399" s="4">
        <v>43621</v>
      </c>
      <c r="E399" s="18" t="s">
        <v>8</v>
      </c>
      <c r="F399" s="18" t="s">
        <v>34</v>
      </c>
    </row>
    <row r="400" spans="1:6" x14ac:dyDescent="0.25">
      <c r="A400" s="19" t="s">
        <v>44</v>
      </c>
      <c r="B400" s="19"/>
      <c r="C400" s="10">
        <v>103.96</v>
      </c>
      <c r="D400" s="4">
        <v>43621</v>
      </c>
      <c r="E400" s="19" t="s">
        <v>5</v>
      </c>
      <c r="F400" s="19" t="s">
        <v>34</v>
      </c>
    </row>
    <row r="401" spans="1:7" x14ac:dyDescent="0.25">
      <c r="A401" s="19" t="s">
        <v>189</v>
      </c>
      <c r="B401" s="19"/>
      <c r="C401" s="10">
        <v>9.11</v>
      </c>
      <c r="D401" s="4">
        <v>43622</v>
      </c>
      <c r="E401" s="19" t="s">
        <v>12</v>
      </c>
      <c r="F401" s="19" t="s">
        <v>34</v>
      </c>
    </row>
    <row r="402" spans="1:7" x14ac:dyDescent="0.25">
      <c r="A402" s="19" t="s">
        <v>46</v>
      </c>
      <c r="B402" s="19" t="s">
        <v>266</v>
      </c>
      <c r="C402" s="10">
        <v>6.99</v>
      </c>
      <c r="D402" s="4">
        <v>43622</v>
      </c>
      <c r="E402" s="19" t="s">
        <v>8</v>
      </c>
      <c r="F402" s="19" t="s">
        <v>34</v>
      </c>
    </row>
    <row r="403" spans="1:7" x14ac:dyDescent="0.25">
      <c r="A403" s="19" t="s">
        <v>42</v>
      </c>
      <c r="B403" s="19"/>
      <c r="C403" s="10">
        <v>3.26</v>
      </c>
      <c r="D403" s="4">
        <v>43623</v>
      </c>
      <c r="E403" s="19" t="s">
        <v>12</v>
      </c>
      <c r="F403" s="19" t="s">
        <v>34</v>
      </c>
    </row>
    <row r="404" spans="1:7" x14ac:dyDescent="0.25">
      <c r="A404" s="19" t="s">
        <v>267</v>
      </c>
      <c r="B404" s="19"/>
      <c r="C404" s="10">
        <v>24.71</v>
      </c>
      <c r="D404" s="4">
        <v>43623</v>
      </c>
      <c r="E404" s="19" t="s">
        <v>21</v>
      </c>
      <c r="F404" s="19" t="s">
        <v>34</v>
      </c>
    </row>
    <row r="405" spans="1:7" x14ac:dyDescent="0.25">
      <c r="A405" s="19" t="s">
        <v>268</v>
      </c>
      <c r="B405" s="19"/>
      <c r="C405" s="10">
        <v>1.9</v>
      </c>
      <c r="D405" s="4">
        <v>43623</v>
      </c>
      <c r="E405" s="19" t="s">
        <v>12</v>
      </c>
      <c r="F405" s="19" t="s">
        <v>34</v>
      </c>
    </row>
    <row r="406" spans="1:7" x14ac:dyDescent="0.25">
      <c r="A406" s="19" t="s">
        <v>217</v>
      </c>
      <c r="B406" s="19" t="s">
        <v>269</v>
      </c>
      <c r="C406" s="10">
        <v>10.59</v>
      </c>
      <c r="D406" s="4">
        <v>43623</v>
      </c>
      <c r="E406" s="19" t="s">
        <v>8</v>
      </c>
      <c r="F406" s="19" t="s">
        <v>34</v>
      </c>
    </row>
    <row r="407" spans="1:7" x14ac:dyDescent="0.25">
      <c r="A407" s="19" t="s">
        <v>270</v>
      </c>
      <c r="B407" s="19" t="s">
        <v>271</v>
      </c>
      <c r="C407" s="10">
        <v>26.5</v>
      </c>
      <c r="D407" s="4">
        <v>43623</v>
      </c>
      <c r="E407" s="19" t="s">
        <v>8</v>
      </c>
      <c r="F407" s="19" t="s">
        <v>34</v>
      </c>
    </row>
    <row r="408" spans="1:7" x14ac:dyDescent="0.25">
      <c r="A408" s="19" t="s">
        <v>167</v>
      </c>
      <c r="B408" s="19" t="s">
        <v>273</v>
      </c>
      <c r="C408" s="10">
        <v>28.61</v>
      </c>
      <c r="D408" s="4">
        <v>43623</v>
      </c>
      <c r="E408" s="19" t="s">
        <v>8</v>
      </c>
      <c r="F408" s="19" t="s">
        <v>34</v>
      </c>
    </row>
    <row r="409" spans="1:7" x14ac:dyDescent="0.25">
      <c r="A409" s="19" t="s">
        <v>225</v>
      </c>
      <c r="B409" s="19" t="s">
        <v>274</v>
      </c>
      <c r="C409" s="10">
        <v>19.59</v>
      </c>
      <c r="D409" s="4">
        <v>43623</v>
      </c>
      <c r="E409" s="19" t="s">
        <v>650</v>
      </c>
      <c r="F409" s="19" t="s">
        <v>34</v>
      </c>
    </row>
    <row r="410" spans="1:7" x14ac:dyDescent="0.25">
      <c r="A410" s="19" t="s">
        <v>65</v>
      </c>
      <c r="B410" s="19"/>
      <c r="C410" s="10">
        <v>33.450000000000003</v>
      </c>
      <c r="D410" s="4">
        <v>43624</v>
      </c>
      <c r="E410" s="19" t="s">
        <v>4</v>
      </c>
      <c r="F410" s="19" t="s">
        <v>34</v>
      </c>
    </row>
    <row r="411" spans="1:7" x14ac:dyDescent="0.25">
      <c r="A411" s="19" t="s">
        <v>32</v>
      </c>
      <c r="B411" s="19"/>
      <c r="C411" s="10">
        <v>58.22</v>
      </c>
      <c r="D411" s="4">
        <v>43624</v>
      </c>
      <c r="E411" s="19" t="s">
        <v>4</v>
      </c>
      <c r="F411" s="19" t="s">
        <v>34</v>
      </c>
    </row>
    <row r="412" spans="1:7" x14ac:dyDescent="0.25">
      <c r="A412" s="19" t="s">
        <v>46</v>
      </c>
      <c r="B412" s="19" t="s">
        <v>275</v>
      </c>
      <c r="C412" s="10">
        <v>6.49</v>
      </c>
      <c r="D412" s="4">
        <v>43624</v>
      </c>
      <c r="E412" s="19" t="s">
        <v>8</v>
      </c>
      <c r="F412" s="19" t="s">
        <v>34</v>
      </c>
    </row>
    <row r="413" spans="1:7" x14ac:dyDescent="0.25">
      <c r="A413" s="20" t="s">
        <v>49</v>
      </c>
      <c r="B413" s="20"/>
      <c r="C413" s="10">
        <v>146</v>
      </c>
      <c r="D413" s="4">
        <v>43625</v>
      </c>
      <c r="E413" s="20" t="s">
        <v>7</v>
      </c>
      <c r="F413" s="20" t="s">
        <v>34</v>
      </c>
      <c r="G413" s="384">
        <v>126</v>
      </c>
    </row>
    <row r="414" spans="1:7" x14ac:dyDescent="0.25">
      <c r="A414" s="20" t="s">
        <v>102</v>
      </c>
      <c r="B414" s="20"/>
      <c r="C414" s="10">
        <v>30.15</v>
      </c>
      <c r="D414" s="4">
        <v>43625</v>
      </c>
      <c r="E414" s="20" t="s">
        <v>12</v>
      </c>
      <c r="F414" s="20" t="s">
        <v>34</v>
      </c>
    </row>
    <row r="415" spans="1:7" x14ac:dyDescent="0.25">
      <c r="A415" s="20" t="s">
        <v>46</v>
      </c>
      <c r="B415" s="20" t="s">
        <v>639</v>
      </c>
      <c r="C415" s="10">
        <v>20</v>
      </c>
      <c r="D415" s="4">
        <v>43626</v>
      </c>
      <c r="E415" s="20" t="s">
        <v>8</v>
      </c>
      <c r="F415" s="20" t="s">
        <v>34</v>
      </c>
    </row>
    <row r="416" spans="1:7" x14ac:dyDescent="0.25">
      <c r="A416" s="20" t="s">
        <v>276</v>
      </c>
      <c r="B416" s="20" t="s">
        <v>277</v>
      </c>
      <c r="C416" s="10">
        <v>5</v>
      </c>
      <c r="D416" s="4">
        <v>43626</v>
      </c>
      <c r="E416" s="20" t="s">
        <v>8</v>
      </c>
      <c r="F416" s="20" t="s">
        <v>34</v>
      </c>
    </row>
    <row r="417" spans="1:7" x14ac:dyDescent="0.25">
      <c r="A417" s="20" t="s">
        <v>278</v>
      </c>
      <c r="B417" s="20" t="s">
        <v>279</v>
      </c>
      <c r="C417" s="10">
        <v>22.25</v>
      </c>
      <c r="D417" s="4">
        <v>43626</v>
      </c>
      <c r="E417" s="20" t="s">
        <v>650</v>
      </c>
      <c r="F417" s="20" t="s">
        <v>34</v>
      </c>
    </row>
    <row r="418" spans="1:7" x14ac:dyDescent="0.25">
      <c r="A418" s="20" t="s">
        <v>223</v>
      </c>
      <c r="B418" s="20"/>
      <c r="C418" s="10">
        <v>22.75</v>
      </c>
      <c r="D418" s="4">
        <v>43626</v>
      </c>
      <c r="E418" s="20" t="s">
        <v>21</v>
      </c>
      <c r="F418" s="20" t="s">
        <v>34</v>
      </c>
    </row>
    <row r="419" spans="1:7" x14ac:dyDescent="0.25">
      <c r="A419" s="20" t="s">
        <v>43</v>
      </c>
      <c r="B419" s="20"/>
      <c r="C419" s="10">
        <v>32.58</v>
      </c>
      <c r="D419" s="4">
        <v>43626</v>
      </c>
      <c r="E419" s="20" t="s">
        <v>4</v>
      </c>
      <c r="F419" s="20" t="s">
        <v>34</v>
      </c>
    </row>
    <row r="420" spans="1:7" x14ac:dyDescent="0.25">
      <c r="A420" s="20" t="s">
        <v>200</v>
      </c>
      <c r="B420" s="20" t="s">
        <v>166</v>
      </c>
      <c r="C420" s="10">
        <v>4.99</v>
      </c>
      <c r="D420" s="4">
        <v>43626</v>
      </c>
      <c r="E420" s="20" t="s">
        <v>8</v>
      </c>
      <c r="F420" s="20" t="s">
        <v>34</v>
      </c>
    </row>
    <row r="421" spans="1:7" x14ac:dyDescent="0.25">
      <c r="A421" s="20" t="s">
        <v>83</v>
      </c>
      <c r="B421" s="20" t="s">
        <v>280</v>
      </c>
      <c r="C421" s="10">
        <v>1.06</v>
      </c>
      <c r="D421" s="4">
        <v>43626</v>
      </c>
      <c r="E421" s="20" t="s">
        <v>8</v>
      </c>
      <c r="F421" s="20" t="s">
        <v>34</v>
      </c>
    </row>
    <row r="422" spans="1:7" x14ac:dyDescent="0.25">
      <c r="A422" s="20" t="s">
        <v>60</v>
      </c>
      <c r="B422" s="20" t="s">
        <v>191</v>
      </c>
      <c r="C422" s="10">
        <v>10</v>
      </c>
      <c r="D422" s="4">
        <v>43626</v>
      </c>
      <c r="E422" s="20" t="s">
        <v>8</v>
      </c>
      <c r="F422" s="20" t="s">
        <v>34</v>
      </c>
    </row>
    <row r="423" spans="1:7" x14ac:dyDescent="0.25">
      <c r="A423" s="21" t="s">
        <v>225</v>
      </c>
      <c r="B423" s="21" t="s">
        <v>274</v>
      </c>
      <c r="C423" s="10">
        <v>0</v>
      </c>
      <c r="D423" s="4">
        <v>43628</v>
      </c>
      <c r="E423" s="21" t="s">
        <v>650</v>
      </c>
      <c r="F423" s="21" t="s">
        <v>34</v>
      </c>
      <c r="G423" s="386" t="s">
        <v>291</v>
      </c>
    </row>
    <row r="424" spans="1:7" x14ac:dyDescent="0.25">
      <c r="A424" s="21" t="s">
        <v>281</v>
      </c>
      <c r="B424" s="21" t="s">
        <v>282</v>
      </c>
      <c r="C424" s="10">
        <f>54.06-46</f>
        <v>8.0600000000000023</v>
      </c>
      <c r="D424" s="4">
        <v>43628</v>
      </c>
      <c r="E424" s="21" t="s">
        <v>650</v>
      </c>
      <c r="F424" s="21" t="s">
        <v>34</v>
      </c>
      <c r="G424" s="384">
        <v>54.06</v>
      </c>
    </row>
    <row r="425" spans="1:7" x14ac:dyDescent="0.25">
      <c r="A425" s="21" t="s">
        <v>70</v>
      </c>
      <c r="B425" s="21"/>
      <c r="C425" s="10">
        <v>128.27000000000001</v>
      </c>
      <c r="D425" s="4">
        <v>43629</v>
      </c>
      <c r="E425" s="21" t="s">
        <v>11</v>
      </c>
      <c r="F425" s="21" t="s">
        <v>34</v>
      </c>
    </row>
    <row r="426" spans="1:7" x14ac:dyDescent="0.25">
      <c r="A426" s="21" t="s">
        <v>283</v>
      </c>
      <c r="B426" s="21"/>
      <c r="C426" s="10">
        <v>17.14</v>
      </c>
      <c r="D426" s="4">
        <v>43629</v>
      </c>
      <c r="E426" s="21" t="s">
        <v>12</v>
      </c>
      <c r="F426" s="21" t="s">
        <v>34</v>
      </c>
    </row>
    <row r="427" spans="1:7" x14ac:dyDescent="0.25">
      <c r="A427" s="21" t="s">
        <v>323</v>
      </c>
      <c r="B427" s="21" t="s">
        <v>218</v>
      </c>
      <c r="C427" s="10">
        <v>26.49</v>
      </c>
      <c r="D427" s="4">
        <v>43629</v>
      </c>
      <c r="E427" s="21" t="s">
        <v>8</v>
      </c>
      <c r="F427" s="21" t="s">
        <v>34</v>
      </c>
    </row>
    <row r="428" spans="1:7" x14ac:dyDescent="0.25">
      <c r="A428" s="21" t="s">
        <v>521</v>
      </c>
      <c r="B428" s="21"/>
      <c r="C428" s="10">
        <v>895.84</v>
      </c>
      <c r="D428" s="4">
        <v>43629</v>
      </c>
      <c r="E428" s="21" t="s">
        <v>9</v>
      </c>
      <c r="F428" s="21" t="s">
        <v>34</v>
      </c>
    </row>
    <row r="429" spans="1:7" x14ac:dyDescent="0.25">
      <c r="A429" s="21" t="s">
        <v>49</v>
      </c>
      <c r="B429" s="21"/>
      <c r="C429" s="10">
        <v>-10</v>
      </c>
      <c r="D429" s="4">
        <v>43630</v>
      </c>
      <c r="E429" s="21" t="s">
        <v>4</v>
      </c>
      <c r="F429" s="21" t="s">
        <v>34</v>
      </c>
    </row>
    <row r="430" spans="1:7" x14ac:dyDescent="0.25">
      <c r="A430" s="21" t="s">
        <v>69</v>
      </c>
      <c r="B430" s="21"/>
      <c r="C430" s="10">
        <v>31.05</v>
      </c>
      <c r="D430" s="4">
        <v>43630</v>
      </c>
      <c r="E430" s="21" t="s">
        <v>6</v>
      </c>
      <c r="F430" s="21" t="s">
        <v>34</v>
      </c>
      <c r="G430" s="395">
        <v>11.53</v>
      </c>
    </row>
    <row r="431" spans="1:7" x14ac:dyDescent="0.25">
      <c r="A431" s="21" t="s">
        <v>284</v>
      </c>
      <c r="B431" s="21"/>
      <c r="C431" s="10">
        <v>1</v>
      </c>
      <c r="D431" s="4">
        <v>43630</v>
      </c>
      <c r="E431" s="21" t="s">
        <v>12</v>
      </c>
      <c r="F431" s="21" t="s">
        <v>34</v>
      </c>
      <c r="G431" s="395"/>
    </row>
    <row r="432" spans="1:7" x14ac:dyDescent="0.25">
      <c r="A432" s="21" t="s">
        <v>32</v>
      </c>
      <c r="B432" s="21"/>
      <c r="C432" s="10">
        <v>5.88</v>
      </c>
      <c r="D432" s="4">
        <v>43630</v>
      </c>
      <c r="E432" s="21" t="s">
        <v>4</v>
      </c>
      <c r="F432" s="21" t="s">
        <v>34</v>
      </c>
    </row>
    <row r="433" spans="1:6" x14ac:dyDescent="0.25">
      <c r="A433" s="21" t="s">
        <v>32</v>
      </c>
      <c r="B433" s="21" t="s">
        <v>285</v>
      </c>
      <c r="C433" s="10">
        <f>11.53-C432</f>
        <v>5.6499999999999995</v>
      </c>
      <c r="D433" s="4">
        <v>43630</v>
      </c>
      <c r="E433" s="21" t="s">
        <v>650</v>
      </c>
      <c r="F433" s="21" t="s">
        <v>34</v>
      </c>
    </row>
    <row r="434" spans="1:6" x14ac:dyDescent="0.25">
      <c r="A434" s="21" t="s">
        <v>286</v>
      </c>
      <c r="B434" s="21"/>
      <c r="C434" s="10">
        <v>25.46</v>
      </c>
      <c r="D434" s="4">
        <v>43630</v>
      </c>
      <c r="E434" s="21" t="s">
        <v>21</v>
      </c>
      <c r="F434" s="21" t="s">
        <v>34</v>
      </c>
    </row>
    <row r="435" spans="1:6" x14ac:dyDescent="0.25">
      <c r="A435" s="21" t="s">
        <v>287</v>
      </c>
      <c r="B435" s="21" t="s">
        <v>288</v>
      </c>
      <c r="C435" s="10">
        <v>56.7</v>
      </c>
      <c r="D435" s="4">
        <v>43630</v>
      </c>
      <c r="E435" s="21" t="s">
        <v>650</v>
      </c>
      <c r="F435" s="21" t="s">
        <v>34</v>
      </c>
    </row>
    <row r="436" spans="1:6" x14ac:dyDescent="0.25">
      <c r="A436" s="21" t="s">
        <v>289</v>
      </c>
      <c r="B436" s="21" t="s">
        <v>290</v>
      </c>
      <c r="C436" s="10">
        <v>449</v>
      </c>
      <c r="D436" s="4">
        <v>43630</v>
      </c>
      <c r="E436" s="21" t="s">
        <v>27</v>
      </c>
      <c r="F436" s="21" t="s">
        <v>34</v>
      </c>
    </row>
    <row r="437" spans="1:6" x14ac:dyDescent="0.25">
      <c r="A437" s="21" t="s">
        <v>202</v>
      </c>
      <c r="B437" s="21"/>
      <c r="C437" s="10">
        <v>77.400000000000006</v>
      </c>
      <c r="D437" s="4">
        <v>43630</v>
      </c>
      <c r="E437" s="21" t="s">
        <v>5</v>
      </c>
      <c r="F437" s="21" t="s">
        <v>34</v>
      </c>
    </row>
    <row r="438" spans="1:6" x14ac:dyDescent="0.25">
      <c r="A438" s="22" t="s">
        <v>167</v>
      </c>
      <c r="B438" s="22" t="s">
        <v>298</v>
      </c>
      <c r="C438" s="10">
        <v>24.48</v>
      </c>
      <c r="D438" s="4">
        <v>43630</v>
      </c>
      <c r="E438" s="22" t="s">
        <v>8</v>
      </c>
      <c r="F438" s="22" t="s">
        <v>34</v>
      </c>
    </row>
    <row r="439" spans="1:6" x14ac:dyDescent="0.25">
      <c r="A439" s="22" t="s">
        <v>46</v>
      </c>
      <c r="B439" s="22" t="s">
        <v>292</v>
      </c>
      <c r="C439" s="10">
        <v>6.99</v>
      </c>
      <c r="D439" s="4">
        <v>43631</v>
      </c>
      <c r="E439" s="22" t="s">
        <v>8</v>
      </c>
      <c r="F439" s="22" t="s">
        <v>34</v>
      </c>
    </row>
    <row r="440" spans="1:6" x14ac:dyDescent="0.25">
      <c r="A440" s="22" t="s">
        <v>42</v>
      </c>
      <c r="B440" s="22"/>
      <c r="C440" s="10">
        <v>4.37</v>
      </c>
      <c r="D440" s="4">
        <v>43631</v>
      </c>
      <c r="E440" s="22" t="s">
        <v>12</v>
      </c>
      <c r="F440" s="22" t="s">
        <v>34</v>
      </c>
    </row>
    <row r="441" spans="1:6" x14ac:dyDescent="0.25">
      <c r="A441" s="22" t="s">
        <v>223</v>
      </c>
      <c r="B441" s="22"/>
      <c r="C441" s="10">
        <v>3.46</v>
      </c>
      <c r="D441" s="4">
        <v>43631</v>
      </c>
      <c r="E441" s="22" t="s">
        <v>12</v>
      </c>
      <c r="F441" s="22" t="s">
        <v>34</v>
      </c>
    </row>
    <row r="442" spans="1:6" x14ac:dyDescent="0.25">
      <c r="A442" s="22" t="s">
        <v>49</v>
      </c>
      <c r="B442" s="22"/>
      <c r="C442" s="10">
        <v>107.5</v>
      </c>
      <c r="D442" s="4">
        <v>43632</v>
      </c>
      <c r="E442" s="22" t="s">
        <v>7</v>
      </c>
      <c r="F442" s="22" t="s">
        <v>35</v>
      </c>
    </row>
    <row r="443" spans="1:6" x14ac:dyDescent="0.25">
      <c r="A443" s="22" t="s">
        <v>293</v>
      </c>
      <c r="B443" s="22" t="s">
        <v>294</v>
      </c>
      <c r="C443" s="10">
        <v>10</v>
      </c>
      <c r="D443" s="4">
        <v>43632</v>
      </c>
      <c r="E443" s="22" t="s">
        <v>650</v>
      </c>
      <c r="F443" s="22" t="s">
        <v>34</v>
      </c>
    </row>
    <row r="444" spans="1:6" x14ac:dyDescent="0.25">
      <c r="A444" s="22" t="s">
        <v>295</v>
      </c>
      <c r="B444" s="22"/>
      <c r="C444" s="10">
        <v>14.67</v>
      </c>
      <c r="D444" s="4">
        <v>43632</v>
      </c>
      <c r="E444" s="22" t="s">
        <v>21</v>
      </c>
      <c r="F444" s="22" t="s">
        <v>34</v>
      </c>
    </row>
    <row r="445" spans="1:6" x14ac:dyDescent="0.25">
      <c r="A445" s="22" t="s">
        <v>388</v>
      </c>
      <c r="B445" s="22"/>
      <c r="C445" s="10">
        <v>210</v>
      </c>
      <c r="D445" s="4">
        <v>43632</v>
      </c>
      <c r="E445" s="22" t="s">
        <v>11</v>
      </c>
      <c r="F445" s="22" t="s">
        <v>35</v>
      </c>
    </row>
    <row r="446" spans="1:6" x14ac:dyDescent="0.25">
      <c r="A446" s="22" t="s">
        <v>521</v>
      </c>
      <c r="B446" s="22"/>
      <c r="C446" s="10">
        <v>-67.209999999999994</v>
      </c>
      <c r="D446" s="4">
        <v>43633</v>
      </c>
      <c r="E446" s="22" t="s">
        <v>9</v>
      </c>
      <c r="F446" s="22" t="s">
        <v>34</v>
      </c>
    </row>
    <row r="447" spans="1:6" x14ac:dyDescent="0.25">
      <c r="A447" s="22" t="s">
        <v>32</v>
      </c>
      <c r="B447" s="22"/>
      <c r="C447" s="10">
        <v>23.47</v>
      </c>
      <c r="D447" s="4">
        <v>43633</v>
      </c>
      <c r="E447" s="22" t="s">
        <v>4</v>
      </c>
      <c r="F447" s="22" t="s">
        <v>34</v>
      </c>
    </row>
    <row r="448" spans="1:6" x14ac:dyDescent="0.25">
      <c r="A448" s="23" t="s">
        <v>65</v>
      </c>
      <c r="B448" s="23"/>
      <c r="C448" s="10">
        <v>20.45</v>
      </c>
      <c r="D448" s="4">
        <v>43633</v>
      </c>
      <c r="E448" s="23" t="s">
        <v>4</v>
      </c>
      <c r="F448" s="23" t="s">
        <v>34</v>
      </c>
    </row>
    <row r="449" spans="1:6" x14ac:dyDescent="0.25">
      <c r="A449" s="23" t="s">
        <v>42</v>
      </c>
      <c r="B449" s="23"/>
      <c r="C449" s="10">
        <v>1.06</v>
      </c>
      <c r="D449" s="4">
        <v>43634</v>
      </c>
      <c r="E449" s="23" t="s">
        <v>12</v>
      </c>
      <c r="F449" s="23" t="s">
        <v>34</v>
      </c>
    </row>
    <row r="450" spans="1:6" x14ac:dyDescent="0.25">
      <c r="A450" s="23" t="s">
        <v>43</v>
      </c>
      <c r="B450" s="23"/>
      <c r="C450" s="10">
        <v>24.79</v>
      </c>
      <c r="D450" s="4">
        <v>43634</v>
      </c>
      <c r="E450" s="23" t="s">
        <v>21</v>
      </c>
      <c r="F450" s="23" t="s">
        <v>34</v>
      </c>
    </row>
    <row r="451" spans="1:6" x14ac:dyDescent="0.25">
      <c r="A451" s="23" t="s">
        <v>73</v>
      </c>
      <c r="B451" s="23" t="s">
        <v>204</v>
      </c>
      <c r="C451" s="10">
        <v>15.99</v>
      </c>
      <c r="D451" s="4">
        <v>43634</v>
      </c>
      <c r="E451" s="23" t="s">
        <v>8</v>
      </c>
      <c r="F451" s="23" t="s">
        <v>34</v>
      </c>
    </row>
    <row r="452" spans="1:6" x14ac:dyDescent="0.25">
      <c r="A452" s="23" t="s">
        <v>230</v>
      </c>
      <c r="B452" s="23"/>
      <c r="C452" s="10">
        <v>8.5500000000000007</v>
      </c>
      <c r="D452" s="4">
        <v>43635</v>
      </c>
      <c r="E452" s="23" t="s">
        <v>12</v>
      </c>
      <c r="F452" s="23" t="s">
        <v>34</v>
      </c>
    </row>
    <row r="453" spans="1:6" x14ac:dyDescent="0.25">
      <c r="A453" s="23" t="s">
        <v>296</v>
      </c>
      <c r="B453" s="23"/>
      <c r="C453" s="10">
        <v>1.5</v>
      </c>
      <c r="D453" s="4">
        <v>43635</v>
      </c>
      <c r="E453" s="23" t="s">
        <v>12</v>
      </c>
      <c r="F453" s="23" t="s">
        <v>34</v>
      </c>
    </row>
    <row r="454" spans="1:6" x14ac:dyDescent="0.25">
      <c r="A454" s="24" t="s">
        <v>286</v>
      </c>
      <c r="B454" s="24"/>
      <c r="C454" s="10">
        <v>15</v>
      </c>
      <c r="D454" s="4">
        <v>43635</v>
      </c>
      <c r="E454" s="24" t="s">
        <v>21</v>
      </c>
      <c r="F454" s="24" t="s">
        <v>34</v>
      </c>
    </row>
    <row r="455" spans="1:6" x14ac:dyDescent="0.25">
      <c r="A455" s="24" t="s">
        <v>42</v>
      </c>
      <c r="B455" s="24"/>
      <c r="C455" s="10">
        <v>3.13</v>
      </c>
      <c r="D455" s="4">
        <v>43636</v>
      </c>
      <c r="E455" s="24" t="s">
        <v>12</v>
      </c>
      <c r="F455" s="24" t="s">
        <v>34</v>
      </c>
    </row>
    <row r="456" spans="1:6" x14ac:dyDescent="0.25">
      <c r="A456" s="24" t="s">
        <v>297</v>
      </c>
      <c r="B456" s="24"/>
      <c r="C456" s="10">
        <v>8.48</v>
      </c>
      <c r="D456" s="4">
        <v>43636</v>
      </c>
      <c r="E456" s="24" t="s">
        <v>12</v>
      </c>
      <c r="F456" s="24" t="s">
        <v>34</v>
      </c>
    </row>
    <row r="457" spans="1:6" x14ac:dyDescent="0.25">
      <c r="A457" s="24" t="s">
        <v>43</v>
      </c>
      <c r="B457" s="24"/>
      <c r="C457" s="10">
        <v>10.84</v>
      </c>
      <c r="D457" s="4">
        <v>43637</v>
      </c>
      <c r="E457" s="24" t="s">
        <v>4</v>
      </c>
      <c r="F457" s="24" t="s">
        <v>34</v>
      </c>
    </row>
    <row r="458" spans="1:6" x14ac:dyDescent="0.25">
      <c r="A458" s="24" t="s">
        <v>83</v>
      </c>
      <c r="B458" s="24" t="s">
        <v>99</v>
      </c>
      <c r="C458" s="10">
        <v>2.99</v>
      </c>
      <c r="D458" s="4">
        <v>43638</v>
      </c>
      <c r="E458" s="24" t="s">
        <v>8</v>
      </c>
      <c r="F458" s="24" t="s">
        <v>34</v>
      </c>
    </row>
    <row r="459" spans="1:6" x14ac:dyDescent="0.25">
      <c r="A459" s="24" t="s">
        <v>32</v>
      </c>
      <c r="B459" s="24"/>
      <c r="C459" s="10">
        <v>21.77</v>
      </c>
      <c r="D459" s="4">
        <v>43638</v>
      </c>
      <c r="E459" s="24" t="s">
        <v>4</v>
      </c>
      <c r="F459" s="24" t="s">
        <v>34</v>
      </c>
    </row>
    <row r="460" spans="1:6" x14ac:dyDescent="0.25">
      <c r="A460" s="25" t="s">
        <v>299</v>
      </c>
      <c r="B460" s="25"/>
      <c r="C460" s="10">
        <v>18.54</v>
      </c>
      <c r="D460" s="4">
        <v>43638</v>
      </c>
      <c r="E460" s="25" t="s">
        <v>12</v>
      </c>
      <c r="F460" s="25" t="s">
        <v>34</v>
      </c>
    </row>
    <row r="461" spans="1:6" x14ac:dyDescent="0.25">
      <c r="A461" s="25" t="s">
        <v>32</v>
      </c>
      <c r="B461" s="25" t="s">
        <v>300</v>
      </c>
      <c r="C461" s="10">
        <v>24.87</v>
      </c>
      <c r="D461" s="4">
        <v>43638</v>
      </c>
      <c r="E461" s="25" t="s">
        <v>8</v>
      </c>
      <c r="F461" s="25" t="s">
        <v>34</v>
      </c>
    </row>
    <row r="462" spans="1:6" x14ac:dyDescent="0.25">
      <c r="A462" s="25" t="s">
        <v>223</v>
      </c>
      <c r="B462" s="25"/>
      <c r="C462" s="10">
        <v>24.03</v>
      </c>
      <c r="D462" s="4">
        <v>43638</v>
      </c>
      <c r="E462" s="25" t="s">
        <v>21</v>
      </c>
      <c r="F462" s="25" t="s">
        <v>34</v>
      </c>
    </row>
    <row r="463" spans="1:6" x14ac:dyDescent="0.25">
      <c r="A463" s="25" t="s">
        <v>65</v>
      </c>
      <c r="B463" s="25"/>
      <c r="C463" s="10">
        <v>19.940000000000001</v>
      </c>
      <c r="D463" s="4">
        <v>43639</v>
      </c>
      <c r="E463" s="25" t="s">
        <v>4</v>
      </c>
      <c r="F463" s="25" t="s">
        <v>34</v>
      </c>
    </row>
    <row r="464" spans="1:6" x14ac:dyDescent="0.25">
      <c r="A464" s="25" t="s">
        <v>301</v>
      </c>
      <c r="B464" s="25"/>
      <c r="C464" s="10">
        <v>17.02</v>
      </c>
      <c r="D464" s="4">
        <v>43640</v>
      </c>
      <c r="E464" s="25" t="s">
        <v>12</v>
      </c>
      <c r="F464" s="25" t="s">
        <v>34</v>
      </c>
    </row>
    <row r="465" spans="1:7" x14ac:dyDescent="0.25">
      <c r="A465" s="26" t="s">
        <v>514</v>
      </c>
      <c r="B465" s="26"/>
      <c r="C465" s="10">
        <v>15.56</v>
      </c>
      <c r="D465" s="4">
        <v>43642</v>
      </c>
      <c r="E465" s="26" t="s">
        <v>21</v>
      </c>
      <c r="F465" s="26" t="s">
        <v>34</v>
      </c>
    </row>
    <row r="466" spans="1:7" x14ac:dyDescent="0.25">
      <c r="A466" s="26" t="s">
        <v>42</v>
      </c>
      <c r="B466" s="26"/>
      <c r="C466" s="10">
        <v>2.12</v>
      </c>
      <c r="D466" s="4">
        <v>43642</v>
      </c>
      <c r="E466" s="26" t="s">
        <v>12</v>
      </c>
      <c r="F466" s="26" t="s">
        <v>34</v>
      </c>
    </row>
    <row r="467" spans="1:7" x14ac:dyDescent="0.25">
      <c r="A467" s="26" t="s">
        <v>32</v>
      </c>
      <c r="B467" s="26"/>
      <c r="C467" s="10">
        <f>8.16+52.76</f>
        <v>60.92</v>
      </c>
      <c r="D467" s="4">
        <v>43642</v>
      </c>
      <c r="E467" s="26" t="s">
        <v>4</v>
      </c>
      <c r="F467" s="26" t="s">
        <v>34</v>
      </c>
      <c r="G467" s="384" t="s">
        <v>302</v>
      </c>
    </row>
    <row r="468" spans="1:7" x14ac:dyDescent="0.25">
      <c r="A468" s="26" t="s">
        <v>303</v>
      </c>
      <c r="B468" s="26"/>
      <c r="C468" s="10">
        <v>5</v>
      </c>
      <c r="D468" s="4">
        <v>43642</v>
      </c>
      <c r="E468" s="26" t="s">
        <v>4</v>
      </c>
      <c r="F468" s="26" t="s">
        <v>34</v>
      </c>
    </row>
    <row r="469" spans="1:7" x14ac:dyDescent="0.25">
      <c r="A469" s="27" t="s">
        <v>304</v>
      </c>
      <c r="B469" s="27"/>
      <c r="C469" s="10">
        <v>30</v>
      </c>
      <c r="D469" s="4">
        <v>43644</v>
      </c>
      <c r="E469" s="27" t="s">
        <v>12</v>
      </c>
      <c r="F469" s="27" t="s">
        <v>34</v>
      </c>
    </row>
    <row r="470" spans="1:7" x14ac:dyDescent="0.25">
      <c r="A470" s="27" t="s">
        <v>521</v>
      </c>
      <c r="B470" s="27" t="s">
        <v>305</v>
      </c>
      <c r="C470" s="10">
        <v>355.76</v>
      </c>
      <c r="D470" s="4">
        <v>43644</v>
      </c>
      <c r="E470" s="27" t="s">
        <v>650</v>
      </c>
      <c r="F470" s="27" t="s">
        <v>34</v>
      </c>
    </row>
    <row r="471" spans="1:7" x14ac:dyDescent="0.25">
      <c r="A471" s="27" t="s">
        <v>203</v>
      </c>
      <c r="B471" s="27" t="s">
        <v>306</v>
      </c>
      <c r="C471" s="10">
        <v>2850</v>
      </c>
      <c r="D471" s="4">
        <v>43644</v>
      </c>
      <c r="E471" s="27" t="s">
        <v>650</v>
      </c>
      <c r="F471" s="27" t="s">
        <v>34</v>
      </c>
    </row>
    <row r="472" spans="1:7" x14ac:dyDescent="0.25">
      <c r="A472" s="28" t="s">
        <v>514</v>
      </c>
      <c r="B472" s="28"/>
      <c r="C472" s="10">
        <v>16.46</v>
      </c>
      <c r="D472" s="4">
        <v>43644</v>
      </c>
      <c r="E472" s="28" t="s">
        <v>21</v>
      </c>
      <c r="F472" s="28" t="s">
        <v>34</v>
      </c>
    </row>
    <row r="473" spans="1:7" x14ac:dyDescent="0.25">
      <c r="A473" s="28" t="s">
        <v>307</v>
      </c>
      <c r="B473" s="28"/>
      <c r="C473" s="10">
        <v>-200</v>
      </c>
      <c r="D473" s="4">
        <v>43645</v>
      </c>
      <c r="E473" s="28" t="s">
        <v>650</v>
      </c>
      <c r="F473" s="28" t="s">
        <v>33</v>
      </c>
    </row>
    <row r="474" spans="1:7" x14ac:dyDescent="0.25">
      <c r="A474" s="28" t="s">
        <v>308</v>
      </c>
      <c r="B474" s="28"/>
      <c r="C474" s="10">
        <v>19.55</v>
      </c>
      <c r="D474" s="4">
        <v>43645</v>
      </c>
      <c r="E474" s="28" t="s">
        <v>12</v>
      </c>
      <c r="F474" s="28" t="s">
        <v>34</v>
      </c>
    </row>
    <row r="475" spans="1:7" x14ac:dyDescent="0.25">
      <c r="A475" s="28" t="s">
        <v>49</v>
      </c>
      <c r="B475" s="28"/>
      <c r="C475" s="10">
        <v>155</v>
      </c>
      <c r="D475" s="4">
        <v>43646</v>
      </c>
      <c r="E475" s="28" t="s">
        <v>7</v>
      </c>
      <c r="F475" s="28" t="s">
        <v>33</v>
      </c>
    </row>
    <row r="476" spans="1:7" x14ac:dyDescent="0.25">
      <c r="A476" s="28" t="s">
        <v>415</v>
      </c>
      <c r="B476" s="28"/>
      <c r="C476" s="10">
        <v>25</v>
      </c>
      <c r="D476" s="4">
        <v>43646</v>
      </c>
      <c r="E476" s="28" t="s">
        <v>21</v>
      </c>
      <c r="F476" s="28" t="s">
        <v>34</v>
      </c>
      <c r="G476" s="384">
        <v>27.14</v>
      </c>
    </row>
    <row r="477" spans="1:7" x14ac:dyDescent="0.25">
      <c r="A477" s="28" t="s">
        <v>32</v>
      </c>
      <c r="B477" s="28" t="s">
        <v>309</v>
      </c>
      <c r="C477" s="10">
        <v>0</v>
      </c>
      <c r="D477" s="4">
        <v>43646</v>
      </c>
      <c r="E477" s="28" t="s">
        <v>8</v>
      </c>
      <c r="F477" s="28" t="s">
        <v>34</v>
      </c>
    </row>
    <row r="478" spans="1:7" x14ac:dyDescent="0.25">
      <c r="A478" s="28" t="s">
        <v>278</v>
      </c>
      <c r="B478" s="28" t="s">
        <v>310</v>
      </c>
      <c r="C478" s="10">
        <v>5</v>
      </c>
      <c r="D478" s="4">
        <v>43647</v>
      </c>
      <c r="E478" s="28" t="s">
        <v>650</v>
      </c>
      <c r="F478" s="28" t="s">
        <v>33</v>
      </c>
    </row>
    <row r="479" spans="1:7" x14ac:dyDescent="0.25">
      <c r="A479" s="28" t="s">
        <v>223</v>
      </c>
      <c r="B479" s="28"/>
      <c r="C479" s="10">
        <v>19.61</v>
      </c>
      <c r="D479" s="4">
        <v>43647</v>
      </c>
      <c r="E479" s="28" t="s">
        <v>21</v>
      </c>
      <c r="F479" s="28" t="s">
        <v>34</v>
      </c>
    </row>
    <row r="480" spans="1:7" x14ac:dyDescent="0.25">
      <c r="A480" s="28" t="s">
        <v>65</v>
      </c>
      <c r="B480" s="28"/>
      <c r="C480" s="10">
        <v>42.01</v>
      </c>
      <c r="D480" s="4">
        <v>43647</v>
      </c>
      <c r="E480" s="28" t="s">
        <v>4</v>
      </c>
      <c r="F480" s="28" t="s">
        <v>33</v>
      </c>
    </row>
    <row r="481" spans="1:7" x14ac:dyDescent="0.25">
      <c r="A481" s="28" t="s">
        <v>32</v>
      </c>
      <c r="B481" s="28"/>
      <c r="C481" s="10">
        <v>82.92</v>
      </c>
      <c r="D481" s="4">
        <v>43647</v>
      </c>
      <c r="E481" s="28" t="s">
        <v>4</v>
      </c>
      <c r="F481" s="28" t="s">
        <v>33</v>
      </c>
    </row>
    <row r="482" spans="1:7" x14ac:dyDescent="0.25">
      <c r="A482" s="28" t="s">
        <v>32</v>
      </c>
      <c r="B482" s="28" t="s">
        <v>311</v>
      </c>
      <c r="C482" s="10">
        <v>9.26</v>
      </c>
      <c r="D482" s="4">
        <v>43647</v>
      </c>
      <c r="E482" s="28" t="s">
        <v>8</v>
      </c>
      <c r="F482" s="28" t="s">
        <v>33</v>
      </c>
    </row>
    <row r="483" spans="1:7" x14ac:dyDescent="0.25">
      <c r="A483" s="28" t="s">
        <v>46</v>
      </c>
      <c r="B483" s="28" t="s">
        <v>312</v>
      </c>
      <c r="C483" s="10">
        <v>20.61</v>
      </c>
      <c r="D483" s="4">
        <v>43647</v>
      </c>
      <c r="E483" s="28" t="s">
        <v>8</v>
      </c>
      <c r="F483" s="28" t="s">
        <v>34</v>
      </c>
    </row>
    <row r="484" spans="1:7" x14ac:dyDescent="0.25">
      <c r="A484" s="29" t="s">
        <v>48</v>
      </c>
      <c r="B484" s="29"/>
      <c r="C484" s="10">
        <v>26.41</v>
      </c>
      <c r="D484" s="4">
        <v>43647</v>
      </c>
      <c r="E484" s="29" t="s">
        <v>10</v>
      </c>
      <c r="F484" s="29" t="s">
        <v>34</v>
      </c>
    </row>
    <row r="485" spans="1:7" x14ac:dyDescent="0.25">
      <c r="A485" s="29" t="s">
        <v>521</v>
      </c>
      <c r="B485" s="29"/>
      <c r="C485" s="10">
        <v>87.07</v>
      </c>
      <c r="D485" s="4">
        <v>43647</v>
      </c>
      <c r="E485" s="29" t="s">
        <v>9</v>
      </c>
      <c r="F485" s="29" t="s">
        <v>34</v>
      </c>
    </row>
    <row r="486" spans="1:7" x14ac:dyDescent="0.25">
      <c r="A486" s="29" t="s">
        <v>289</v>
      </c>
      <c r="B486" s="29" t="s">
        <v>313</v>
      </c>
      <c r="C486" s="10">
        <v>150</v>
      </c>
      <c r="D486" s="4">
        <v>43647</v>
      </c>
      <c r="E486" s="29" t="s">
        <v>650</v>
      </c>
      <c r="F486" s="29" t="s">
        <v>34</v>
      </c>
    </row>
    <row r="487" spans="1:7" x14ac:dyDescent="0.25">
      <c r="A487" s="29" t="s">
        <v>314</v>
      </c>
      <c r="B487" s="29" t="s">
        <v>315</v>
      </c>
      <c r="C487" s="10">
        <v>190.5</v>
      </c>
      <c r="D487" s="4">
        <v>43648</v>
      </c>
      <c r="E487" s="29" t="s">
        <v>650</v>
      </c>
      <c r="F487" s="29" t="s">
        <v>34</v>
      </c>
    </row>
    <row r="488" spans="1:7" x14ac:dyDescent="0.25">
      <c r="A488" s="29" t="s">
        <v>32</v>
      </c>
      <c r="B488" s="29"/>
      <c r="C488" s="10">
        <v>16.309999999999999</v>
      </c>
      <c r="D488" s="4">
        <v>43648</v>
      </c>
      <c r="E488" s="29" t="s">
        <v>4</v>
      </c>
      <c r="F488" s="29" t="s">
        <v>34</v>
      </c>
      <c r="G488" s="384">
        <v>5.38</v>
      </c>
    </row>
    <row r="489" spans="1:7" x14ac:dyDescent="0.25">
      <c r="A489" s="29" t="s">
        <v>316</v>
      </c>
      <c r="B489" s="29"/>
      <c r="C489" s="10">
        <v>35.14</v>
      </c>
      <c r="D489" s="4">
        <v>43648</v>
      </c>
      <c r="E489" s="29" t="s">
        <v>21</v>
      </c>
      <c r="F489" s="29" t="s">
        <v>34</v>
      </c>
    </row>
    <row r="490" spans="1:7" x14ac:dyDescent="0.25">
      <c r="A490" s="29" t="s">
        <v>44</v>
      </c>
      <c r="B490" s="29"/>
      <c r="C490" s="10">
        <v>72.27</v>
      </c>
      <c r="D490" s="4">
        <v>43649</v>
      </c>
      <c r="E490" s="29" t="s">
        <v>5</v>
      </c>
      <c r="F490" s="29" t="s">
        <v>34</v>
      </c>
    </row>
    <row r="491" spans="1:7" x14ac:dyDescent="0.25">
      <c r="A491" s="29" t="s">
        <v>317</v>
      </c>
      <c r="B491" s="29" t="s">
        <v>257</v>
      </c>
      <c r="C491" s="10">
        <v>19.95</v>
      </c>
      <c r="D491" s="4">
        <v>43649</v>
      </c>
      <c r="E491" s="29" t="s">
        <v>8</v>
      </c>
      <c r="F491" s="29" t="s">
        <v>34</v>
      </c>
    </row>
    <row r="492" spans="1:7" x14ac:dyDescent="0.25">
      <c r="A492" s="29" t="s">
        <v>261</v>
      </c>
      <c r="B492" s="29" t="s">
        <v>214</v>
      </c>
      <c r="C492" s="10">
        <v>640</v>
      </c>
      <c r="D492" s="4">
        <v>43649</v>
      </c>
      <c r="E492" s="29" t="s">
        <v>214</v>
      </c>
      <c r="F492" s="29" t="s">
        <v>34</v>
      </c>
    </row>
    <row r="493" spans="1:7" x14ac:dyDescent="0.25">
      <c r="A493" s="29" t="s">
        <v>42</v>
      </c>
      <c r="B493" s="29"/>
      <c r="C493" s="10">
        <v>2.12</v>
      </c>
      <c r="D493" s="4">
        <v>43649</v>
      </c>
      <c r="E493" s="29" t="s">
        <v>12</v>
      </c>
      <c r="F493" s="29" t="s">
        <v>34</v>
      </c>
    </row>
    <row r="494" spans="1:7" x14ac:dyDescent="0.25">
      <c r="A494" s="29" t="s">
        <v>223</v>
      </c>
      <c r="B494" s="29"/>
      <c r="C494" s="10">
        <v>22.48</v>
      </c>
      <c r="D494" s="4">
        <v>43651</v>
      </c>
      <c r="E494" s="29" t="s">
        <v>21</v>
      </c>
      <c r="F494" s="29" t="s">
        <v>34</v>
      </c>
    </row>
    <row r="495" spans="1:7" x14ac:dyDescent="0.25">
      <c r="A495" s="30" t="s">
        <v>32</v>
      </c>
      <c r="B495" s="30"/>
      <c r="C495" s="10">
        <v>48.21</v>
      </c>
      <c r="D495" s="4">
        <v>43651</v>
      </c>
      <c r="E495" s="30" t="s">
        <v>4</v>
      </c>
      <c r="F495" s="30" t="s">
        <v>34</v>
      </c>
    </row>
    <row r="496" spans="1:7" x14ac:dyDescent="0.25">
      <c r="A496" s="30" t="s">
        <v>241</v>
      </c>
      <c r="B496" s="30"/>
      <c r="C496" s="10">
        <v>9.77</v>
      </c>
      <c r="D496" s="4">
        <v>43651</v>
      </c>
      <c r="E496" s="30" t="s">
        <v>4</v>
      </c>
      <c r="F496" s="30" t="s">
        <v>34</v>
      </c>
    </row>
    <row r="497" spans="1:7" x14ac:dyDescent="0.25">
      <c r="A497" s="30" t="s">
        <v>452</v>
      </c>
      <c r="B497" s="30" t="s">
        <v>318</v>
      </c>
      <c r="C497" s="10">
        <v>20</v>
      </c>
      <c r="D497" s="4">
        <v>43652</v>
      </c>
      <c r="E497" s="30" t="s">
        <v>650</v>
      </c>
      <c r="F497" s="30" t="s">
        <v>34</v>
      </c>
    </row>
    <row r="498" spans="1:7" x14ac:dyDescent="0.25">
      <c r="A498" s="30" t="s">
        <v>131</v>
      </c>
      <c r="B498" s="30"/>
      <c r="C498" s="10">
        <v>19.5</v>
      </c>
      <c r="D498" s="4">
        <v>43652</v>
      </c>
      <c r="E498" s="30" t="s">
        <v>12</v>
      </c>
      <c r="F498" s="30" t="s">
        <v>34</v>
      </c>
    </row>
    <row r="499" spans="1:7" x14ac:dyDescent="0.25">
      <c r="A499" s="30" t="s">
        <v>49</v>
      </c>
      <c r="B499" s="30"/>
      <c r="C499" s="10">
        <v>153.03</v>
      </c>
      <c r="D499" s="4">
        <v>43653</v>
      </c>
      <c r="E499" s="30" t="s">
        <v>7</v>
      </c>
      <c r="F499" s="30" t="s">
        <v>35</v>
      </c>
    </row>
    <row r="500" spans="1:7" x14ac:dyDescent="0.25">
      <c r="A500" s="30" t="s">
        <v>319</v>
      </c>
      <c r="B500" s="30"/>
      <c r="C500" s="10">
        <v>11.65</v>
      </c>
      <c r="D500" s="4">
        <v>43653</v>
      </c>
      <c r="E500" s="30" t="s">
        <v>12</v>
      </c>
      <c r="F500" s="30" t="s">
        <v>34</v>
      </c>
    </row>
    <row r="501" spans="1:7" x14ac:dyDescent="0.25">
      <c r="A501" s="30" t="s">
        <v>241</v>
      </c>
      <c r="B501" s="30"/>
      <c r="C501" s="10">
        <v>16.82</v>
      </c>
      <c r="D501" s="4">
        <v>43653</v>
      </c>
      <c r="E501" s="30" t="s">
        <v>4</v>
      </c>
      <c r="F501" s="30" t="s">
        <v>34</v>
      </c>
    </row>
    <row r="502" spans="1:7" x14ac:dyDescent="0.25">
      <c r="A502" s="30" t="s">
        <v>43</v>
      </c>
      <c r="B502" s="30"/>
      <c r="C502" s="10">
        <v>12.37</v>
      </c>
      <c r="D502" s="4">
        <v>43653</v>
      </c>
      <c r="E502" s="30" t="s">
        <v>4</v>
      </c>
      <c r="F502" s="30" t="s">
        <v>34</v>
      </c>
      <c r="G502" s="384">
        <v>84.62</v>
      </c>
    </row>
    <row r="503" spans="1:7" x14ac:dyDescent="0.25">
      <c r="A503" s="30" t="s">
        <v>43</v>
      </c>
      <c r="B503" s="30"/>
      <c r="C503" s="10">
        <v>64.62</v>
      </c>
      <c r="D503" s="4">
        <v>43654</v>
      </c>
      <c r="E503" s="30" t="s">
        <v>4</v>
      </c>
      <c r="F503" s="30" t="s">
        <v>34</v>
      </c>
    </row>
    <row r="504" spans="1:7" x14ac:dyDescent="0.25">
      <c r="A504" s="30" t="s">
        <v>314</v>
      </c>
      <c r="B504" s="30" t="s">
        <v>315</v>
      </c>
      <c r="C504" s="10">
        <v>41.5</v>
      </c>
      <c r="D504" s="4">
        <v>43654</v>
      </c>
      <c r="E504" s="30" t="s">
        <v>650</v>
      </c>
      <c r="F504" s="30" t="s">
        <v>34</v>
      </c>
    </row>
    <row r="505" spans="1:7" x14ac:dyDescent="0.25">
      <c r="A505" s="30" t="s">
        <v>514</v>
      </c>
      <c r="B505" s="30"/>
      <c r="C505" s="10">
        <v>17.899999999999999</v>
      </c>
      <c r="D505" s="4">
        <v>43654</v>
      </c>
      <c r="E505" s="30" t="s">
        <v>21</v>
      </c>
      <c r="F505" s="30" t="s">
        <v>34</v>
      </c>
    </row>
    <row r="506" spans="1:7" x14ac:dyDescent="0.25">
      <c r="A506" s="30" t="s">
        <v>320</v>
      </c>
      <c r="B506" s="30" t="s">
        <v>321</v>
      </c>
      <c r="C506" s="10">
        <v>98.55</v>
      </c>
      <c r="D506" s="4">
        <v>43654</v>
      </c>
      <c r="E506" s="30" t="s">
        <v>21</v>
      </c>
      <c r="F506" s="30" t="s">
        <v>34</v>
      </c>
    </row>
    <row r="507" spans="1:7" x14ac:dyDescent="0.25">
      <c r="A507" s="30" t="s">
        <v>46</v>
      </c>
      <c r="B507" s="30" t="s">
        <v>275</v>
      </c>
      <c r="C507" s="10">
        <v>6.49</v>
      </c>
      <c r="D507" s="4">
        <v>43654</v>
      </c>
      <c r="E507" s="30" t="s">
        <v>8</v>
      </c>
      <c r="F507" s="30" t="s">
        <v>34</v>
      </c>
    </row>
    <row r="508" spans="1:7" x14ac:dyDescent="0.25">
      <c r="A508" s="31" t="s">
        <v>60</v>
      </c>
      <c r="B508" s="31" t="s">
        <v>191</v>
      </c>
      <c r="C508" s="10">
        <v>10</v>
      </c>
      <c r="D508" s="4">
        <v>43656</v>
      </c>
      <c r="E508" s="31" t="s">
        <v>8</v>
      </c>
      <c r="F508" s="31" t="s">
        <v>34</v>
      </c>
    </row>
    <row r="509" spans="1:7" x14ac:dyDescent="0.25">
      <c r="A509" s="31" t="s">
        <v>241</v>
      </c>
      <c r="B509" s="31"/>
      <c r="C509" s="10">
        <v>27.8</v>
      </c>
      <c r="D509" s="4">
        <v>43656</v>
      </c>
      <c r="E509" s="31" t="s">
        <v>4</v>
      </c>
      <c r="F509" s="31" t="s">
        <v>34</v>
      </c>
    </row>
    <row r="510" spans="1:7" x14ac:dyDescent="0.25">
      <c r="A510" s="32" t="s">
        <v>200</v>
      </c>
      <c r="B510" s="32" t="s">
        <v>166</v>
      </c>
      <c r="C510" s="10">
        <v>4.99</v>
      </c>
      <c r="D510" s="4">
        <v>43656</v>
      </c>
      <c r="E510" s="32" t="s">
        <v>8</v>
      </c>
      <c r="F510" s="32" t="s">
        <v>34</v>
      </c>
    </row>
    <row r="511" spans="1:7" x14ac:dyDescent="0.25">
      <c r="A511" s="32" t="s">
        <v>224</v>
      </c>
      <c r="B511" s="32"/>
      <c r="C511" s="10">
        <v>1.59</v>
      </c>
      <c r="D511" s="4">
        <v>43657</v>
      </c>
      <c r="E511" s="32" t="s">
        <v>12</v>
      </c>
      <c r="F511" s="32" t="s">
        <v>34</v>
      </c>
    </row>
    <row r="512" spans="1:7" x14ac:dyDescent="0.25">
      <c r="A512" s="32" t="s">
        <v>322</v>
      </c>
      <c r="B512" s="32"/>
      <c r="C512" s="10">
        <v>16.420000000000002</v>
      </c>
      <c r="D512" s="4">
        <v>43657</v>
      </c>
      <c r="E512" s="32" t="s">
        <v>12</v>
      </c>
      <c r="F512" s="32" t="s">
        <v>34</v>
      </c>
    </row>
    <row r="513" spans="1:7" x14ac:dyDescent="0.25">
      <c r="A513" s="32" t="s">
        <v>323</v>
      </c>
      <c r="B513" s="32" t="s">
        <v>324</v>
      </c>
      <c r="C513" s="10">
        <v>15.59</v>
      </c>
      <c r="D513" s="4">
        <v>43657</v>
      </c>
      <c r="E513" s="32" t="s">
        <v>8</v>
      </c>
      <c r="F513" s="32" t="s">
        <v>34</v>
      </c>
    </row>
    <row r="514" spans="1:7" x14ac:dyDescent="0.25">
      <c r="A514" s="32" t="s">
        <v>32</v>
      </c>
      <c r="B514" s="32"/>
      <c r="C514" s="10">
        <v>36.22</v>
      </c>
      <c r="D514" s="4">
        <v>43658</v>
      </c>
      <c r="E514" s="32" t="s">
        <v>4</v>
      </c>
      <c r="F514" s="32" t="s">
        <v>34</v>
      </c>
    </row>
    <row r="515" spans="1:7" x14ac:dyDescent="0.25">
      <c r="A515" s="32" t="s">
        <v>333</v>
      </c>
      <c r="B515" s="32"/>
      <c r="C515" s="10">
        <v>25.79</v>
      </c>
      <c r="D515" s="4">
        <v>43658</v>
      </c>
      <c r="E515" s="32" t="s">
        <v>21</v>
      </c>
      <c r="F515" s="32" t="s">
        <v>34</v>
      </c>
    </row>
    <row r="516" spans="1:7" x14ac:dyDescent="0.25">
      <c r="A516" s="32" t="s">
        <v>326</v>
      </c>
      <c r="B516" s="32" t="s">
        <v>325</v>
      </c>
      <c r="C516" s="10">
        <v>95</v>
      </c>
      <c r="D516" s="4">
        <v>43659</v>
      </c>
      <c r="E516" s="32" t="s">
        <v>650</v>
      </c>
      <c r="F516" s="32" t="s">
        <v>35</v>
      </c>
    </row>
    <row r="517" spans="1:7" x14ac:dyDescent="0.25">
      <c r="A517" s="32" t="s">
        <v>70</v>
      </c>
      <c r="B517" s="32"/>
      <c r="C517" s="10">
        <v>118.4</v>
      </c>
      <c r="D517" s="4">
        <v>43659</v>
      </c>
      <c r="E517" s="32" t="s">
        <v>11</v>
      </c>
      <c r="F517" s="32" t="s">
        <v>34</v>
      </c>
    </row>
    <row r="518" spans="1:7" x14ac:dyDescent="0.25">
      <c r="A518" s="32" t="s">
        <v>327</v>
      </c>
      <c r="B518" s="32"/>
      <c r="C518" s="10">
        <v>15.99</v>
      </c>
      <c r="D518" s="4">
        <v>43659</v>
      </c>
      <c r="E518" s="32" t="s">
        <v>650</v>
      </c>
      <c r="F518" s="32" t="s">
        <v>34</v>
      </c>
    </row>
    <row r="519" spans="1:7" x14ac:dyDescent="0.25">
      <c r="A519" s="32" t="s">
        <v>331</v>
      </c>
      <c r="B519" s="32"/>
      <c r="C519" s="10">
        <v>7.36</v>
      </c>
      <c r="D519" s="4">
        <v>43659</v>
      </c>
      <c r="E519" s="32" t="s">
        <v>12</v>
      </c>
      <c r="F519" s="32" t="s">
        <v>34</v>
      </c>
      <c r="G519" s="387">
        <f>SUM(C519:C520)</f>
        <v>27.36</v>
      </c>
    </row>
    <row r="520" spans="1:7" x14ac:dyDescent="0.25">
      <c r="A520" s="32" t="s">
        <v>208</v>
      </c>
      <c r="B520" s="32" t="s">
        <v>332</v>
      </c>
      <c r="C520" s="10">
        <v>20</v>
      </c>
      <c r="D520" s="4">
        <v>43659</v>
      </c>
      <c r="E520" s="32" t="s">
        <v>209</v>
      </c>
      <c r="F520" s="32" t="s">
        <v>34</v>
      </c>
    </row>
    <row r="521" spans="1:7" x14ac:dyDescent="0.25">
      <c r="A521" s="32" t="s">
        <v>50</v>
      </c>
      <c r="B521" s="32"/>
      <c r="C521" s="10">
        <v>0.97</v>
      </c>
      <c r="D521" s="4">
        <v>43660</v>
      </c>
      <c r="E521" s="32" t="s">
        <v>12</v>
      </c>
      <c r="F521" s="32" t="s">
        <v>34</v>
      </c>
    </row>
    <row r="522" spans="1:7" x14ac:dyDescent="0.25">
      <c r="A522" s="32" t="s">
        <v>32</v>
      </c>
      <c r="B522" s="32" t="s">
        <v>328</v>
      </c>
      <c r="C522" s="10">
        <v>19.93</v>
      </c>
      <c r="D522" s="4">
        <v>43660</v>
      </c>
      <c r="E522" s="32" t="s">
        <v>650</v>
      </c>
      <c r="F522" s="32" t="s">
        <v>34</v>
      </c>
    </row>
    <row r="523" spans="1:7" x14ac:dyDescent="0.25">
      <c r="A523" s="32" t="s">
        <v>32</v>
      </c>
      <c r="B523" s="32"/>
      <c r="C523" s="10">
        <f>29.16-C522</f>
        <v>9.23</v>
      </c>
      <c r="D523" s="4">
        <v>43660</v>
      </c>
      <c r="E523" s="32" t="s">
        <v>4</v>
      </c>
      <c r="F523" s="32" t="s">
        <v>34</v>
      </c>
    </row>
    <row r="524" spans="1:7" x14ac:dyDescent="0.25">
      <c r="A524" s="32" t="s">
        <v>286</v>
      </c>
      <c r="B524" s="32"/>
      <c r="C524" s="10">
        <v>5.35</v>
      </c>
      <c r="D524" s="4">
        <v>43660</v>
      </c>
      <c r="E524" s="32" t="s">
        <v>21</v>
      </c>
      <c r="F524" s="32" t="s">
        <v>34</v>
      </c>
    </row>
    <row r="525" spans="1:7" x14ac:dyDescent="0.25">
      <c r="A525" s="32" t="s">
        <v>329</v>
      </c>
      <c r="B525" s="32"/>
      <c r="C525" s="10">
        <v>5.47</v>
      </c>
      <c r="D525" s="4">
        <v>43660</v>
      </c>
      <c r="E525" s="32" t="s">
        <v>12</v>
      </c>
      <c r="F525" s="32" t="s">
        <v>34</v>
      </c>
    </row>
    <row r="526" spans="1:7" x14ac:dyDescent="0.25">
      <c r="A526" s="32" t="s">
        <v>330</v>
      </c>
      <c r="B526" s="32"/>
      <c r="C526" s="10">
        <v>1.05</v>
      </c>
      <c r="D526" s="4">
        <v>43661</v>
      </c>
      <c r="E526" s="32" t="s">
        <v>650</v>
      </c>
      <c r="F526" s="32" t="s">
        <v>34</v>
      </c>
    </row>
    <row r="527" spans="1:7" x14ac:dyDescent="0.25">
      <c r="A527" s="32" t="s">
        <v>224</v>
      </c>
      <c r="B527" s="32"/>
      <c r="C527" s="10">
        <v>1.59</v>
      </c>
      <c r="D527" s="4">
        <v>43661</v>
      </c>
      <c r="E527" s="32" t="s">
        <v>12</v>
      </c>
      <c r="F527" s="32" t="s">
        <v>34</v>
      </c>
    </row>
    <row r="528" spans="1:7" x14ac:dyDescent="0.25">
      <c r="A528" s="32" t="s">
        <v>43</v>
      </c>
      <c r="B528" s="32"/>
      <c r="C528" s="10">
        <v>88.16</v>
      </c>
      <c r="D528" s="4">
        <v>43661</v>
      </c>
      <c r="E528" s="32" t="s">
        <v>4</v>
      </c>
      <c r="F528" s="32" t="s">
        <v>34</v>
      </c>
    </row>
    <row r="529" spans="1:7" x14ac:dyDescent="0.25">
      <c r="A529" s="33" t="s">
        <v>286</v>
      </c>
      <c r="B529" s="33"/>
      <c r="C529" s="10">
        <v>26.47</v>
      </c>
      <c r="D529" s="4">
        <v>43661</v>
      </c>
      <c r="E529" s="33" t="s">
        <v>21</v>
      </c>
      <c r="F529" s="33" t="s">
        <v>34</v>
      </c>
    </row>
    <row r="530" spans="1:7" x14ac:dyDescent="0.25">
      <c r="A530" s="33" t="s">
        <v>32</v>
      </c>
      <c r="B530" s="33" t="s">
        <v>334</v>
      </c>
      <c r="C530" s="10">
        <v>15.98</v>
      </c>
      <c r="D530" s="4">
        <v>43662</v>
      </c>
      <c r="E530" s="33" t="s">
        <v>8</v>
      </c>
      <c r="F530" s="33" t="s">
        <v>34</v>
      </c>
      <c r="G530" s="395">
        <v>20.9</v>
      </c>
    </row>
    <row r="531" spans="1:7" x14ac:dyDescent="0.25">
      <c r="A531" s="33" t="s">
        <v>32</v>
      </c>
      <c r="B531" s="33"/>
      <c r="C531" s="10">
        <f>20.9-C530</f>
        <v>4.9199999999999982</v>
      </c>
      <c r="D531" s="4">
        <v>43662</v>
      </c>
      <c r="E531" s="33" t="s">
        <v>4</v>
      </c>
      <c r="F531" s="33" t="s">
        <v>34</v>
      </c>
      <c r="G531" s="395"/>
    </row>
    <row r="532" spans="1:7" x14ac:dyDescent="0.25">
      <c r="A532" s="33" t="s">
        <v>335</v>
      </c>
      <c r="B532" s="33"/>
      <c r="C532" s="10">
        <v>-50</v>
      </c>
      <c r="D532" s="4">
        <v>43663</v>
      </c>
      <c r="E532" s="33" t="s">
        <v>650</v>
      </c>
      <c r="F532" s="33" t="s">
        <v>35</v>
      </c>
    </row>
    <row r="533" spans="1:7" x14ac:dyDescent="0.25">
      <c r="A533" s="33" t="s">
        <v>202</v>
      </c>
      <c r="B533" s="33"/>
      <c r="C533" s="10">
        <v>108.19</v>
      </c>
      <c r="D533" s="4">
        <v>43663</v>
      </c>
      <c r="E533" s="33" t="s">
        <v>5</v>
      </c>
      <c r="F533" s="33" t="s">
        <v>34</v>
      </c>
    </row>
    <row r="534" spans="1:7" x14ac:dyDescent="0.25">
      <c r="A534" s="33" t="s">
        <v>150</v>
      </c>
      <c r="B534" s="33"/>
      <c r="C534" s="10">
        <v>3.16</v>
      </c>
      <c r="D534" s="4">
        <v>43663</v>
      </c>
      <c r="E534" s="33" t="s">
        <v>12</v>
      </c>
      <c r="F534" s="33" t="s">
        <v>34</v>
      </c>
    </row>
    <row r="535" spans="1:7" x14ac:dyDescent="0.25">
      <c r="A535" s="33" t="s">
        <v>336</v>
      </c>
      <c r="B535" s="33" t="s">
        <v>337</v>
      </c>
      <c r="C535" s="10">
        <v>102</v>
      </c>
      <c r="D535" s="4">
        <v>43663</v>
      </c>
      <c r="E535" s="33" t="s">
        <v>650</v>
      </c>
      <c r="F535" s="33" t="s">
        <v>33</v>
      </c>
    </row>
    <row r="536" spans="1:7" x14ac:dyDescent="0.25">
      <c r="A536" s="33" t="s">
        <v>336</v>
      </c>
      <c r="B536" s="33" t="s">
        <v>338</v>
      </c>
      <c r="C536" s="10">
        <v>-1000</v>
      </c>
      <c r="D536" s="4">
        <v>43663</v>
      </c>
      <c r="E536" s="33" t="s">
        <v>650</v>
      </c>
      <c r="F536" s="33" t="s">
        <v>33</v>
      </c>
    </row>
    <row r="537" spans="1:7" x14ac:dyDescent="0.25">
      <c r="A537" s="33" t="s">
        <v>223</v>
      </c>
      <c r="B537" s="33"/>
      <c r="C537" s="10">
        <v>12.9</v>
      </c>
      <c r="D537" s="4">
        <v>43663</v>
      </c>
      <c r="E537" s="33" t="s">
        <v>21</v>
      </c>
      <c r="F537" s="33" t="s">
        <v>34</v>
      </c>
    </row>
    <row r="538" spans="1:7" x14ac:dyDescent="0.25">
      <c r="A538" s="33" t="s">
        <v>46</v>
      </c>
      <c r="B538" s="33" t="s">
        <v>339</v>
      </c>
      <c r="C538" s="10">
        <f>39.16+19.07</f>
        <v>58.23</v>
      </c>
      <c r="D538" s="4">
        <v>43663</v>
      </c>
      <c r="E538" s="33" t="s">
        <v>8</v>
      </c>
      <c r="F538" s="33" t="s">
        <v>34</v>
      </c>
    </row>
    <row r="539" spans="1:7" x14ac:dyDescent="0.25">
      <c r="A539" s="33" t="s">
        <v>229</v>
      </c>
      <c r="B539" s="33"/>
      <c r="C539" s="10">
        <v>29.78</v>
      </c>
      <c r="D539" s="4">
        <v>43663</v>
      </c>
      <c r="E539" s="33" t="s">
        <v>6</v>
      </c>
      <c r="F539" s="33" t="s">
        <v>34</v>
      </c>
    </row>
    <row r="540" spans="1:7" x14ac:dyDescent="0.25">
      <c r="A540" s="34" t="s">
        <v>73</v>
      </c>
      <c r="B540" s="34" t="s">
        <v>204</v>
      </c>
      <c r="C540" s="10">
        <v>15.99</v>
      </c>
      <c r="D540" s="4">
        <v>43665</v>
      </c>
      <c r="E540" s="34" t="s">
        <v>8</v>
      </c>
      <c r="F540" s="34" t="s">
        <v>34</v>
      </c>
    </row>
    <row r="541" spans="1:7" x14ac:dyDescent="0.25">
      <c r="A541" s="34" t="s">
        <v>42</v>
      </c>
      <c r="B541" s="34"/>
      <c r="C541" s="10">
        <v>2.12</v>
      </c>
      <c r="D541" s="4">
        <v>43665</v>
      </c>
      <c r="E541" s="34" t="s">
        <v>12</v>
      </c>
      <c r="F541" s="34" t="s">
        <v>34</v>
      </c>
    </row>
    <row r="542" spans="1:7" x14ac:dyDescent="0.25">
      <c r="A542" s="34" t="s">
        <v>340</v>
      </c>
      <c r="B542" s="34" t="s">
        <v>341</v>
      </c>
      <c r="C542" s="10">
        <v>139.65</v>
      </c>
      <c r="D542" s="4">
        <v>43665</v>
      </c>
      <c r="E542" s="34" t="s">
        <v>8</v>
      </c>
      <c r="F542" s="34" t="s">
        <v>34</v>
      </c>
    </row>
    <row r="543" spans="1:7" x14ac:dyDescent="0.25">
      <c r="A543" s="34" t="s">
        <v>43</v>
      </c>
      <c r="B543" s="34"/>
      <c r="C543" s="10">
        <v>12</v>
      </c>
      <c r="D543" s="4">
        <v>43665</v>
      </c>
      <c r="E543" s="34" t="s">
        <v>4</v>
      </c>
      <c r="F543" s="34" t="s">
        <v>34</v>
      </c>
    </row>
    <row r="544" spans="1:7" x14ac:dyDescent="0.25">
      <c r="A544" s="34" t="s">
        <v>634</v>
      </c>
      <c r="B544" s="34"/>
      <c r="C544" s="10">
        <v>21.18</v>
      </c>
      <c r="D544" s="4">
        <v>43665</v>
      </c>
      <c r="E544" s="34" t="s">
        <v>12</v>
      </c>
      <c r="F544" s="34" t="s">
        <v>34</v>
      </c>
    </row>
    <row r="545" spans="1:7" x14ac:dyDescent="0.25">
      <c r="A545" s="34" t="s">
        <v>43</v>
      </c>
      <c r="B545" s="34"/>
      <c r="C545" s="10">
        <v>4.29</v>
      </c>
      <c r="D545" s="4">
        <v>43665</v>
      </c>
      <c r="E545" s="34" t="s">
        <v>4</v>
      </c>
      <c r="F545" s="34" t="s">
        <v>34</v>
      </c>
    </row>
    <row r="546" spans="1:7" x14ac:dyDescent="0.25">
      <c r="A546" s="35" t="s">
        <v>32</v>
      </c>
      <c r="B546" s="35"/>
      <c r="C546" s="10">
        <v>9.6300000000000008</v>
      </c>
      <c r="D546" s="4">
        <v>43666</v>
      </c>
      <c r="E546" s="35" t="s">
        <v>4</v>
      </c>
      <c r="F546" s="35" t="s">
        <v>34</v>
      </c>
    </row>
    <row r="547" spans="1:7" x14ac:dyDescent="0.25">
      <c r="A547" s="35" t="s">
        <v>342</v>
      </c>
      <c r="B547" s="35"/>
      <c r="C547" s="10">
        <v>25.28</v>
      </c>
      <c r="D547" s="4">
        <v>43666</v>
      </c>
      <c r="E547" s="35" t="s">
        <v>12</v>
      </c>
      <c r="F547" s="35" t="s">
        <v>34</v>
      </c>
    </row>
    <row r="548" spans="1:7" x14ac:dyDescent="0.25">
      <c r="A548" s="35" t="s">
        <v>281</v>
      </c>
      <c r="B548" s="35" t="s">
        <v>91</v>
      </c>
      <c r="C548" s="10">
        <v>31.79</v>
      </c>
      <c r="D548" s="4">
        <v>43667</v>
      </c>
      <c r="E548" s="35" t="s">
        <v>8</v>
      </c>
      <c r="F548" s="35" t="s">
        <v>34</v>
      </c>
    </row>
    <row r="549" spans="1:7" x14ac:dyDescent="0.25">
      <c r="A549" s="35" t="s">
        <v>227</v>
      </c>
      <c r="B549" s="35"/>
      <c r="C549" s="10">
        <v>30</v>
      </c>
      <c r="D549" s="4">
        <v>43667</v>
      </c>
      <c r="E549" s="35" t="s">
        <v>209</v>
      </c>
      <c r="F549" s="35" t="s">
        <v>34</v>
      </c>
    </row>
    <row r="550" spans="1:7" x14ac:dyDescent="0.25">
      <c r="A550" s="35" t="s">
        <v>343</v>
      </c>
      <c r="B550" s="35" t="s">
        <v>344</v>
      </c>
      <c r="C550" s="10">
        <v>150</v>
      </c>
      <c r="D550" s="4">
        <v>43667</v>
      </c>
      <c r="E550" s="35" t="s">
        <v>8</v>
      </c>
      <c r="F550" s="35" t="s">
        <v>34</v>
      </c>
    </row>
    <row r="551" spans="1:7" x14ac:dyDescent="0.25">
      <c r="A551" s="35" t="s">
        <v>46</v>
      </c>
      <c r="B551" s="35" t="s">
        <v>349</v>
      </c>
      <c r="C551" s="10">
        <v>9.7799999999999994</v>
      </c>
      <c r="D551" s="4">
        <v>43667</v>
      </c>
      <c r="E551" s="35" t="s">
        <v>8</v>
      </c>
      <c r="F551" s="35" t="s">
        <v>34</v>
      </c>
    </row>
    <row r="552" spans="1:7" x14ac:dyDescent="0.25">
      <c r="A552" s="35" t="s">
        <v>46</v>
      </c>
      <c r="B552" s="35" t="s">
        <v>123</v>
      </c>
      <c r="C552" s="10">
        <v>10.26</v>
      </c>
      <c r="D552" s="4">
        <v>43667</v>
      </c>
      <c r="E552" s="35" t="s">
        <v>8</v>
      </c>
      <c r="F552" s="35" t="s">
        <v>34</v>
      </c>
    </row>
    <row r="553" spans="1:7" x14ac:dyDescent="0.25">
      <c r="A553" s="35" t="s">
        <v>46</v>
      </c>
      <c r="B553" s="35" t="s">
        <v>348</v>
      </c>
      <c r="C553" s="10">
        <v>11.44</v>
      </c>
      <c r="D553" s="4">
        <v>43667</v>
      </c>
      <c r="E553" s="35" t="s">
        <v>8</v>
      </c>
      <c r="F553" s="35" t="s">
        <v>34</v>
      </c>
    </row>
    <row r="554" spans="1:7" x14ac:dyDescent="0.25">
      <c r="A554" s="35" t="s">
        <v>46</v>
      </c>
      <c r="B554" s="35" t="s">
        <v>345</v>
      </c>
      <c r="C554" s="10">
        <v>18</v>
      </c>
      <c r="D554" s="4">
        <v>43667</v>
      </c>
      <c r="E554" s="35" t="s">
        <v>8</v>
      </c>
      <c r="F554" s="35" t="s">
        <v>34</v>
      </c>
    </row>
    <row r="555" spans="1:7" x14ac:dyDescent="0.25">
      <c r="A555" s="35" t="s">
        <v>346</v>
      </c>
      <c r="B555" s="35"/>
      <c r="C555" s="10">
        <v>1.28</v>
      </c>
      <c r="D555" s="4">
        <v>43668</v>
      </c>
      <c r="E555" s="35" t="s">
        <v>12</v>
      </c>
      <c r="F555" s="35" t="s">
        <v>34</v>
      </c>
    </row>
    <row r="556" spans="1:7" x14ac:dyDescent="0.25">
      <c r="A556" s="35" t="s">
        <v>32</v>
      </c>
      <c r="B556" s="35"/>
      <c r="C556" s="10" t="s">
        <v>158</v>
      </c>
      <c r="D556" s="4">
        <v>43668</v>
      </c>
      <c r="E556" s="35" t="s">
        <v>4</v>
      </c>
      <c r="F556" s="35" t="s">
        <v>34</v>
      </c>
      <c r="G556" s="395">
        <v>46.37</v>
      </c>
    </row>
    <row r="557" spans="1:7" x14ac:dyDescent="0.25">
      <c r="A557" s="35" t="s">
        <v>32</v>
      </c>
      <c r="B557" s="35"/>
      <c r="C557" s="10" t="s">
        <v>158</v>
      </c>
      <c r="D557" s="4">
        <v>43668</v>
      </c>
      <c r="E557" s="35" t="s">
        <v>8</v>
      </c>
      <c r="F557" s="35" t="s">
        <v>34</v>
      </c>
      <c r="G557" s="395"/>
    </row>
    <row r="558" spans="1:7" x14ac:dyDescent="0.25">
      <c r="A558" s="35" t="s">
        <v>43</v>
      </c>
      <c r="B558" s="35"/>
      <c r="C558" s="10">
        <v>68.900000000000006</v>
      </c>
      <c r="D558" s="4">
        <v>43668</v>
      </c>
      <c r="E558" s="35" t="s">
        <v>4</v>
      </c>
      <c r="F558" s="35" t="s">
        <v>34</v>
      </c>
    </row>
    <row r="559" spans="1:7" x14ac:dyDescent="0.25">
      <c r="A559" s="35" t="s">
        <v>347</v>
      </c>
      <c r="B559" s="35"/>
      <c r="C559" s="10">
        <v>25.11</v>
      </c>
      <c r="D559" s="4">
        <v>43668</v>
      </c>
      <c r="E559" s="35" t="s">
        <v>21</v>
      </c>
      <c r="F559" s="35" t="s">
        <v>34</v>
      </c>
    </row>
    <row r="560" spans="1:7" x14ac:dyDescent="0.25">
      <c r="A560" s="36" t="s">
        <v>42</v>
      </c>
      <c r="B560" s="36"/>
      <c r="C560" s="10">
        <v>2.12</v>
      </c>
      <c r="D560" s="4">
        <v>43670</v>
      </c>
      <c r="E560" s="36" t="s">
        <v>12</v>
      </c>
      <c r="F560" s="36" t="s">
        <v>34</v>
      </c>
    </row>
    <row r="561" spans="1:6" x14ac:dyDescent="0.25">
      <c r="A561" s="36" t="s">
        <v>286</v>
      </c>
      <c r="B561" s="36"/>
      <c r="C561" s="10">
        <v>33.99</v>
      </c>
      <c r="D561" s="4">
        <v>43670</v>
      </c>
      <c r="E561" s="36" t="s">
        <v>21</v>
      </c>
      <c r="F561" s="36" t="s">
        <v>34</v>
      </c>
    </row>
    <row r="562" spans="1:6" x14ac:dyDescent="0.25">
      <c r="A562" s="36" t="s">
        <v>43</v>
      </c>
      <c r="B562" s="36"/>
      <c r="C562" s="10">
        <v>38</v>
      </c>
      <c r="D562" s="4">
        <v>43670</v>
      </c>
      <c r="E562" s="36" t="s">
        <v>4</v>
      </c>
      <c r="F562" s="36" t="s">
        <v>34</v>
      </c>
    </row>
    <row r="563" spans="1:6" x14ac:dyDescent="0.25">
      <c r="A563" s="37" t="s">
        <v>42</v>
      </c>
      <c r="B563" s="37"/>
      <c r="C563" s="10">
        <v>2.12</v>
      </c>
      <c r="D563" s="4">
        <v>43672</v>
      </c>
      <c r="E563" s="37" t="s">
        <v>12</v>
      </c>
      <c r="F563" s="37" t="s">
        <v>34</v>
      </c>
    </row>
    <row r="564" spans="1:6" x14ac:dyDescent="0.25">
      <c r="A564" s="37" t="s">
        <v>350</v>
      </c>
      <c r="B564" s="37"/>
      <c r="C564" s="10">
        <v>3.12</v>
      </c>
      <c r="D564" s="4">
        <v>43672</v>
      </c>
      <c r="E564" s="37" t="s">
        <v>12</v>
      </c>
      <c r="F564" s="37" t="s">
        <v>34</v>
      </c>
    </row>
    <row r="565" spans="1:6" x14ac:dyDescent="0.25">
      <c r="A565" s="37" t="s">
        <v>351</v>
      </c>
      <c r="B565" s="37"/>
      <c r="C565" s="10">
        <v>23.16</v>
      </c>
      <c r="D565" s="4">
        <v>43673</v>
      </c>
      <c r="E565" s="37" t="s">
        <v>21</v>
      </c>
      <c r="F565" s="37" t="s">
        <v>34</v>
      </c>
    </row>
    <row r="566" spans="1:6" x14ac:dyDescent="0.25">
      <c r="A566" s="37" t="s">
        <v>350</v>
      </c>
      <c r="B566" s="37"/>
      <c r="C566" s="10">
        <v>5.24</v>
      </c>
      <c r="D566" s="4">
        <v>43673</v>
      </c>
      <c r="E566" s="37" t="s">
        <v>12</v>
      </c>
      <c r="F566" s="37" t="s">
        <v>34</v>
      </c>
    </row>
    <row r="567" spans="1:6" x14ac:dyDescent="0.25">
      <c r="A567" s="37" t="s">
        <v>353</v>
      </c>
      <c r="B567" s="37"/>
      <c r="C567" s="10">
        <v>7.79</v>
      </c>
      <c r="D567" s="4">
        <v>43673</v>
      </c>
      <c r="E567" s="37" t="s">
        <v>12</v>
      </c>
      <c r="F567" s="37" t="s">
        <v>34</v>
      </c>
    </row>
    <row r="568" spans="1:6" x14ac:dyDescent="0.25">
      <c r="A568" s="37" t="s">
        <v>42</v>
      </c>
      <c r="B568" s="37"/>
      <c r="C568" s="10">
        <v>4.24</v>
      </c>
      <c r="D568" s="4">
        <v>43674</v>
      </c>
      <c r="E568" s="37" t="s">
        <v>12</v>
      </c>
      <c r="F568" s="37" t="s">
        <v>34</v>
      </c>
    </row>
    <row r="569" spans="1:6" x14ac:dyDescent="0.25">
      <c r="A569" s="37" t="s">
        <v>352</v>
      </c>
      <c r="B569" s="37"/>
      <c r="C569" s="10">
        <v>25.31</v>
      </c>
      <c r="D569" s="4">
        <v>43675</v>
      </c>
      <c r="E569" s="37" t="s">
        <v>21</v>
      </c>
      <c r="F569" s="37" t="s">
        <v>34</v>
      </c>
    </row>
    <row r="570" spans="1:6" x14ac:dyDescent="0.25">
      <c r="A570" s="37" t="s">
        <v>343</v>
      </c>
      <c r="B570" s="37" t="s">
        <v>354</v>
      </c>
      <c r="C570" s="10">
        <v>154.5</v>
      </c>
      <c r="D570" s="4">
        <v>43675</v>
      </c>
      <c r="E570" s="37" t="s">
        <v>8</v>
      </c>
      <c r="F570" s="37" t="s">
        <v>34</v>
      </c>
    </row>
    <row r="571" spans="1:6" x14ac:dyDescent="0.25">
      <c r="A571" s="38" t="s">
        <v>355</v>
      </c>
      <c r="B571" s="38" t="s">
        <v>356</v>
      </c>
      <c r="C571" s="10">
        <v>10.6</v>
      </c>
      <c r="D571" s="4">
        <v>43676</v>
      </c>
      <c r="E571" s="38" t="s">
        <v>8</v>
      </c>
      <c r="F571" s="38" t="s">
        <v>34</v>
      </c>
    </row>
    <row r="572" spans="1:6" x14ac:dyDescent="0.25">
      <c r="A572" s="39" t="s">
        <v>357</v>
      </c>
      <c r="B572" s="39" t="s">
        <v>358</v>
      </c>
      <c r="C572" s="10">
        <v>20</v>
      </c>
      <c r="D572" s="4">
        <v>43676</v>
      </c>
      <c r="E572" s="39" t="s">
        <v>650</v>
      </c>
      <c r="F572" s="39" t="s">
        <v>35</v>
      </c>
    </row>
    <row r="573" spans="1:6" x14ac:dyDescent="0.25">
      <c r="A573" s="39" t="s">
        <v>359</v>
      </c>
      <c r="B573" s="39" t="s">
        <v>360</v>
      </c>
      <c r="C573" s="10">
        <v>15.12</v>
      </c>
      <c r="D573" s="4">
        <v>43676</v>
      </c>
      <c r="E573" s="39" t="s">
        <v>8</v>
      </c>
      <c r="F573" s="39" t="s">
        <v>34</v>
      </c>
    </row>
    <row r="574" spans="1:6" x14ac:dyDescent="0.25">
      <c r="A574" s="39" t="s">
        <v>361</v>
      </c>
      <c r="B574" s="39"/>
      <c r="C574" s="10">
        <v>50</v>
      </c>
      <c r="D574" s="4">
        <v>43676</v>
      </c>
      <c r="E574" s="39" t="s">
        <v>12</v>
      </c>
      <c r="F574" s="39" t="s">
        <v>34</v>
      </c>
    </row>
    <row r="575" spans="1:6" x14ac:dyDescent="0.25">
      <c r="A575" s="39" t="s">
        <v>364</v>
      </c>
      <c r="B575" s="39" t="s">
        <v>365</v>
      </c>
      <c r="C575" s="10">
        <v>0</v>
      </c>
      <c r="D575" s="4">
        <v>43676</v>
      </c>
      <c r="E575" s="39" t="s">
        <v>8</v>
      </c>
      <c r="F575" s="39" t="s">
        <v>34</v>
      </c>
    </row>
    <row r="576" spans="1:6" x14ac:dyDescent="0.25">
      <c r="A576" s="39" t="s">
        <v>286</v>
      </c>
      <c r="B576" s="39"/>
      <c r="C576" s="10">
        <v>19.29</v>
      </c>
      <c r="D576" s="4">
        <v>43677</v>
      </c>
      <c r="E576" s="39" t="s">
        <v>21</v>
      </c>
      <c r="F576" s="39" t="s">
        <v>34</v>
      </c>
    </row>
    <row r="577" spans="1:7" x14ac:dyDescent="0.25">
      <c r="A577" s="39" t="s">
        <v>241</v>
      </c>
      <c r="B577" s="39"/>
      <c r="C577" s="10">
        <v>13.49</v>
      </c>
      <c r="D577" s="4">
        <v>43677</v>
      </c>
      <c r="E577" s="39" t="s">
        <v>4</v>
      </c>
      <c r="F577" s="39" t="s">
        <v>34</v>
      </c>
    </row>
    <row r="578" spans="1:7" x14ac:dyDescent="0.25">
      <c r="A578" s="39" t="s">
        <v>46</v>
      </c>
      <c r="B578" s="39" t="s">
        <v>362</v>
      </c>
      <c r="C578" s="10">
        <v>11.01</v>
      </c>
      <c r="D578" s="4">
        <v>43678</v>
      </c>
      <c r="E578" s="39" t="s">
        <v>8</v>
      </c>
      <c r="F578" s="39" t="s">
        <v>34</v>
      </c>
      <c r="G578" s="384">
        <v>31.79</v>
      </c>
    </row>
    <row r="579" spans="1:7" x14ac:dyDescent="0.25">
      <c r="A579" s="39" t="s">
        <v>363</v>
      </c>
      <c r="B579" s="39" t="s">
        <v>274</v>
      </c>
      <c r="C579" s="10">
        <v>0</v>
      </c>
      <c r="D579" s="4">
        <v>43678</v>
      </c>
      <c r="E579" s="39" t="s">
        <v>8</v>
      </c>
      <c r="F579" s="39" t="s">
        <v>34</v>
      </c>
    </row>
    <row r="580" spans="1:7" x14ac:dyDescent="0.25">
      <c r="A580" s="39" t="s">
        <v>43</v>
      </c>
      <c r="B580" s="39"/>
      <c r="C580" s="10">
        <v>20.79</v>
      </c>
      <c r="D580" s="4">
        <v>43678</v>
      </c>
      <c r="E580" s="39" t="s">
        <v>4</v>
      </c>
      <c r="F580" s="39" t="s">
        <v>34</v>
      </c>
    </row>
    <row r="581" spans="1:7" x14ac:dyDescent="0.25">
      <c r="A581" s="39" t="s">
        <v>65</v>
      </c>
      <c r="B581" s="39"/>
      <c r="C581" s="10">
        <v>30.58</v>
      </c>
      <c r="D581" s="4">
        <v>43678</v>
      </c>
      <c r="E581" s="39" t="s">
        <v>4</v>
      </c>
      <c r="F581" s="39" t="s">
        <v>34</v>
      </c>
    </row>
    <row r="582" spans="1:7" x14ac:dyDescent="0.25">
      <c r="A582" s="39" t="s">
        <v>167</v>
      </c>
      <c r="B582" s="39" t="s">
        <v>168</v>
      </c>
      <c r="C582" s="10">
        <v>2.12</v>
      </c>
      <c r="D582" s="4">
        <v>43678</v>
      </c>
      <c r="E582" s="39" t="s">
        <v>8</v>
      </c>
      <c r="F582" s="39" t="s">
        <v>34</v>
      </c>
    </row>
    <row r="583" spans="1:7" x14ac:dyDescent="0.25">
      <c r="A583" s="39" t="s">
        <v>48</v>
      </c>
      <c r="B583" s="39"/>
      <c r="C583" s="10">
        <v>26.41</v>
      </c>
      <c r="D583" s="4">
        <v>43679</v>
      </c>
      <c r="E583" s="39" t="s">
        <v>10</v>
      </c>
      <c r="F583" s="39" t="s">
        <v>34</v>
      </c>
      <c r="G583" s="384">
        <v>100</v>
      </c>
    </row>
    <row r="584" spans="1:7" x14ac:dyDescent="0.25">
      <c r="A584" s="39" t="s">
        <v>44</v>
      </c>
      <c r="B584" s="39"/>
      <c r="C584" s="10">
        <v>116.82</v>
      </c>
      <c r="D584" s="4">
        <v>43679</v>
      </c>
      <c r="E584" s="39" t="s">
        <v>5</v>
      </c>
      <c r="F584" s="39" t="s">
        <v>34</v>
      </c>
    </row>
    <row r="585" spans="1:7" x14ac:dyDescent="0.25">
      <c r="A585" s="40" t="s">
        <v>32</v>
      </c>
      <c r="B585" s="40" t="s">
        <v>366</v>
      </c>
      <c r="C585" s="10">
        <v>9</v>
      </c>
      <c r="D585" s="4">
        <v>43679</v>
      </c>
      <c r="E585" s="40" t="s">
        <v>8</v>
      </c>
      <c r="F585" s="40" t="s">
        <v>34</v>
      </c>
      <c r="G585" s="395">
        <v>18.09</v>
      </c>
    </row>
    <row r="586" spans="1:7" x14ac:dyDescent="0.25">
      <c r="A586" s="40" t="s">
        <v>32</v>
      </c>
      <c r="B586" s="40"/>
      <c r="C586" s="10">
        <v>9.09</v>
      </c>
      <c r="D586" s="4">
        <v>43679</v>
      </c>
      <c r="E586" s="40" t="s">
        <v>4</v>
      </c>
      <c r="F586" s="40" t="s">
        <v>34</v>
      </c>
      <c r="G586" s="395"/>
    </row>
    <row r="587" spans="1:7" x14ac:dyDescent="0.25">
      <c r="A587" s="40" t="s">
        <v>286</v>
      </c>
      <c r="B587" s="40"/>
      <c r="C587" s="10">
        <v>13.62</v>
      </c>
      <c r="D587" s="4">
        <v>43680</v>
      </c>
      <c r="E587" s="40" t="s">
        <v>21</v>
      </c>
      <c r="F587" s="40" t="s">
        <v>34</v>
      </c>
    </row>
    <row r="588" spans="1:7" x14ac:dyDescent="0.25">
      <c r="A588" s="40" t="s">
        <v>223</v>
      </c>
      <c r="B588" s="40"/>
      <c r="C588" s="10">
        <v>4.6100000000000003</v>
      </c>
      <c r="D588" s="4">
        <v>43680</v>
      </c>
      <c r="E588" s="40" t="s">
        <v>12</v>
      </c>
      <c r="F588" s="40" t="s">
        <v>34</v>
      </c>
    </row>
    <row r="589" spans="1:7" x14ac:dyDescent="0.25">
      <c r="A589" s="40" t="s">
        <v>256</v>
      </c>
      <c r="B589" s="40" t="s">
        <v>257</v>
      </c>
      <c r="C589" s="10">
        <v>19.95</v>
      </c>
      <c r="D589" s="4">
        <v>43680</v>
      </c>
      <c r="E589" s="40" t="s">
        <v>8</v>
      </c>
      <c r="F589" s="40" t="s">
        <v>34</v>
      </c>
    </row>
    <row r="590" spans="1:7" x14ac:dyDescent="0.25">
      <c r="A590" s="40" t="s">
        <v>367</v>
      </c>
      <c r="B590" s="40"/>
      <c r="C590" s="10">
        <v>-100</v>
      </c>
      <c r="D590" s="4">
        <v>43680</v>
      </c>
      <c r="E590" s="40" t="s">
        <v>650</v>
      </c>
      <c r="F590" s="40" t="s">
        <v>34</v>
      </c>
      <c r="G590" s="384" t="s">
        <v>368</v>
      </c>
    </row>
    <row r="591" spans="1:7" x14ac:dyDescent="0.25">
      <c r="A591" s="40" t="s">
        <v>49</v>
      </c>
      <c r="B591" s="40"/>
      <c r="C591" s="10">
        <v>150</v>
      </c>
      <c r="D591" s="4">
        <v>43681</v>
      </c>
      <c r="E591" s="40" t="s">
        <v>7</v>
      </c>
      <c r="F591" s="40" t="s">
        <v>33</v>
      </c>
    </row>
    <row r="592" spans="1:7" x14ac:dyDescent="0.25">
      <c r="A592" s="40" t="s">
        <v>213</v>
      </c>
      <c r="B592" s="40" t="s">
        <v>214</v>
      </c>
      <c r="C592" s="10">
        <v>640</v>
      </c>
      <c r="D592" s="4">
        <v>43682</v>
      </c>
      <c r="E592" s="40" t="s">
        <v>214</v>
      </c>
      <c r="F592" s="40" t="s">
        <v>34</v>
      </c>
    </row>
    <row r="593" spans="1:7" x14ac:dyDescent="0.25">
      <c r="A593" s="40" t="s">
        <v>32</v>
      </c>
      <c r="B593" s="40"/>
      <c r="C593" s="10">
        <v>13.28</v>
      </c>
      <c r="D593" s="4">
        <v>43682</v>
      </c>
      <c r="E593" s="40" t="s">
        <v>4</v>
      </c>
      <c r="F593" s="40" t="s">
        <v>34</v>
      </c>
    </row>
    <row r="594" spans="1:7" x14ac:dyDescent="0.25">
      <c r="A594" s="40" t="s">
        <v>43</v>
      </c>
      <c r="B594" s="40"/>
      <c r="C594" s="10">
        <v>15.18</v>
      </c>
      <c r="D594" s="4">
        <v>43682</v>
      </c>
      <c r="E594" s="40" t="s">
        <v>4</v>
      </c>
      <c r="F594" s="40" t="s">
        <v>34</v>
      </c>
    </row>
    <row r="595" spans="1:7" x14ac:dyDescent="0.25">
      <c r="A595" s="40" t="s">
        <v>286</v>
      </c>
      <c r="B595" s="40"/>
      <c r="C595" s="10">
        <v>17.34</v>
      </c>
      <c r="D595" s="4">
        <v>43682</v>
      </c>
      <c r="E595" s="40" t="s">
        <v>21</v>
      </c>
      <c r="F595" s="40" t="s">
        <v>34</v>
      </c>
    </row>
    <row r="596" spans="1:7" x14ac:dyDescent="0.25">
      <c r="A596" s="41" t="s">
        <v>42</v>
      </c>
      <c r="B596" s="41"/>
      <c r="C596" s="10">
        <v>2.12</v>
      </c>
      <c r="D596" s="4">
        <v>43684</v>
      </c>
      <c r="E596" s="41" t="s">
        <v>12</v>
      </c>
      <c r="F596" s="41" t="s">
        <v>34</v>
      </c>
    </row>
    <row r="597" spans="1:7" x14ac:dyDescent="0.25">
      <c r="A597" s="42" t="s">
        <v>370</v>
      </c>
      <c r="B597" s="42"/>
      <c r="C597" s="10">
        <v>21.81</v>
      </c>
      <c r="D597" s="4">
        <v>43685</v>
      </c>
      <c r="E597" s="42" t="s">
        <v>12</v>
      </c>
      <c r="F597" s="42" t="s">
        <v>34</v>
      </c>
    </row>
    <row r="598" spans="1:7" x14ac:dyDescent="0.25">
      <c r="A598" s="42" t="s">
        <v>42</v>
      </c>
      <c r="B598" s="42"/>
      <c r="C598" s="10">
        <v>3.35</v>
      </c>
      <c r="D598" s="4">
        <v>43686</v>
      </c>
      <c r="E598" s="42" t="s">
        <v>12</v>
      </c>
      <c r="F598" s="42" t="s">
        <v>34</v>
      </c>
    </row>
    <row r="599" spans="1:7" x14ac:dyDescent="0.25">
      <c r="A599" s="42" t="s">
        <v>43</v>
      </c>
      <c r="B599" s="42"/>
      <c r="C599" s="10">
        <v>43.67</v>
      </c>
      <c r="D599" s="4">
        <v>43686</v>
      </c>
      <c r="E599" s="42" t="s">
        <v>4</v>
      </c>
      <c r="F599" s="42" t="s">
        <v>34</v>
      </c>
    </row>
    <row r="600" spans="1:7" x14ac:dyDescent="0.25">
      <c r="A600" s="42" t="s">
        <v>514</v>
      </c>
      <c r="B600" s="42"/>
      <c r="C600" s="10">
        <v>20.6</v>
      </c>
      <c r="D600" s="4">
        <v>43686</v>
      </c>
      <c r="E600" s="42" t="s">
        <v>21</v>
      </c>
      <c r="F600" s="42" t="s">
        <v>34</v>
      </c>
    </row>
    <row r="601" spans="1:7" x14ac:dyDescent="0.25">
      <c r="A601" s="42" t="s">
        <v>276</v>
      </c>
      <c r="B601" s="42" t="s">
        <v>277</v>
      </c>
      <c r="C601" s="10">
        <v>6</v>
      </c>
      <c r="D601" s="4">
        <v>43686</v>
      </c>
      <c r="E601" s="42" t="s">
        <v>8</v>
      </c>
      <c r="F601" s="42" t="s">
        <v>34</v>
      </c>
    </row>
    <row r="602" spans="1:7" x14ac:dyDescent="0.25">
      <c r="A602" s="42" t="s">
        <v>46</v>
      </c>
      <c r="B602" s="42" t="s">
        <v>275</v>
      </c>
      <c r="C602" s="10">
        <v>6.49</v>
      </c>
      <c r="D602" s="4">
        <v>43686</v>
      </c>
      <c r="E602" s="42" t="s">
        <v>8</v>
      </c>
      <c r="F602" s="42" t="s">
        <v>34</v>
      </c>
    </row>
    <row r="603" spans="1:7" x14ac:dyDescent="0.25">
      <c r="A603" s="42" t="s">
        <v>43</v>
      </c>
      <c r="B603" s="42"/>
      <c r="C603" s="10">
        <v>14.95</v>
      </c>
      <c r="D603" s="4">
        <v>43686</v>
      </c>
      <c r="E603" s="42" t="s">
        <v>4</v>
      </c>
      <c r="F603" s="42" t="s">
        <v>34</v>
      </c>
    </row>
    <row r="604" spans="1:7" x14ac:dyDescent="0.25">
      <c r="A604" s="43" t="s">
        <v>371</v>
      </c>
      <c r="B604" s="43"/>
      <c r="C604" s="10">
        <v>13.77</v>
      </c>
      <c r="D604" s="4">
        <v>43687</v>
      </c>
      <c r="E604" s="43" t="s">
        <v>4</v>
      </c>
      <c r="F604" s="43" t="s">
        <v>34</v>
      </c>
    </row>
    <row r="605" spans="1:7" x14ac:dyDescent="0.25">
      <c r="A605" s="43" t="s">
        <v>32</v>
      </c>
      <c r="B605" s="43"/>
      <c r="C605" s="10">
        <v>4.67</v>
      </c>
      <c r="D605" s="4">
        <v>43688</v>
      </c>
      <c r="E605" s="43" t="s">
        <v>4</v>
      </c>
      <c r="F605" s="43" t="s">
        <v>34</v>
      </c>
      <c r="G605" s="395">
        <v>11.64</v>
      </c>
    </row>
    <row r="606" spans="1:7" x14ac:dyDescent="0.25">
      <c r="A606" s="43" t="s">
        <v>32</v>
      </c>
      <c r="B606" s="43" t="s">
        <v>372</v>
      </c>
      <c r="C606" s="10">
        <v>6.97</v>
      </c>
      <c r="D606" s="4">
        <v>43688</v>
      </c>
      <c r="E606" s="43" t="s">
        <v>8</v>
      </c>
      <c r="F606" s="43" t="s">
        <v>34</v>
      </c>
      <c r="G606" s="395"/>
    </row>
    <row r="607" spans="1:7" x14ac:dyDescent="0.25">
      <c r="A607" s="43" t="s">
        <v>514</v>
      </c>
      <c r="B607" s="43"/>
      <c r="C607" s="10">
        <v>0.94</v>
      </c>
      <c r="D607" s="4">
        <v>43688</v>
      </c>
      <c r="E607" s="43" t="s">
        <v>12</v>
      </c>
      <c r="F607" s="43" t="s">
        <v>34</v>
      </c>
    </row>
    <row r="608" spans="1:7" x14ac:dyDescent="0.25">
      <c r="A608" s="43" t="s">
        <v>281</v>
      </c>
      <c r="B608" s="43" t="s">
        <v>373</v>
      </c>
      <c r="C608" s="10">
        <v>32.32</v>
      </c>
      <c r="D608" s="4">
        <v>43689</v>
      </c>
      <c r="E608" s="43" t="s">
        <v>650</v>
      </c>
      <c r="F608" s="43" t="s">
        <v>34</v>
      </c>
    </row>
    <row r="609" spans="1:6" x14ac:dyDescent="0.25">
      <c r="A609" s="43" t="s">
        <v>46</v>
      </c>
      <c r="B609" s="43" t="s">
        <v>99</v>
      </c>
      <c r="C609" s="10">
        <v>5.99</v>
      </c>
      <c r="D609" s="4">
        <v>43689</v>
      </c>
      <c r="E609" s="43" t="s">
        <v>8</v>
      </c>
      <c r="F609" s="43" t="s">
        <v>34</v>
      </c>
    </row>
    <row r="610" spans="1:6" x14ac:dyDescent="0.25">
      <c r="A610" s="43" t="s">
        <v>42</v>
      </c>
      <c r="B610" s="43"/>
      <c r="C610" s="10">
        <v>2.1800000000000002</v>
      </c>
      <c r="D610" s="4">
        <v>43689</v>
      </c>
      <c r="E610" s="43" t="s">
        <v>12</v>
      </c>
      <c r="F610" s="43" t="s">
        <v>34</v>
      </c>
    </row>
    <row r="611" spans="1:6" x14ac:dyDescent="0.25">
      <c r="A611" s="43" t="s">
        <v>43</v>
      </c>
      <c r="B611" s="43"/>
      <c r="C611" s="10">
        <v>43.35</v>
      </c>
      <c r="D611" s="4">
        <v>43689</v>
      </c>
      <c r="E611" s="43" t="s">
        <v>4</v>
      </c>
      <c r="F611" s="43" t="s">
        <v>34</v>
      </c>
    </row>
    <row r="612" spans="1:6" x14ac:dyDescent="0.25">
      <c r="A612" s="43" t="s">
        <v>60</v>
      </c>
      <c r="B612" s="43" t="s">
        <v>191</v>
      </c>
      <c r="C612" s="10">
        <v>10</v>
      </c>
      <c r="D612" s="4">
        <v>43689</v>
      </c>
      <c r="E612" s="43" t="s">
        <v>8</v>
      </c>
      <c r="F612" s="43" t="s">
        <v>34</v>
      </c>
    </row>
    <row r="613" spans="1:6" x14ac:dyDescent="0.25">
      <c r="A613" s="44" t="s">
        <v>70</v>
      </c>
      <c r="B613" s="44"/>
      <c r="C613" s="10">
        <v>85.17</v>
      </c>
      <c r="D613" s="4">
        <v>43690</v>
      </c>
      <c r="E613" s="44" t="s">
        <v>11</v>
      </c>
      <c r="F613" s="44" t="s">
        <v>34</v>
      </c>
    </row>
    <row r="614" spans="1:6" x14ac:dyDescent="0.25">
      <c r="A614" s="44" t="s">
        <v>319</v>
      </c>
      <c r="B614" s="44"/>
      <c r="C614" s="10">
        <v>2.19</v>
      </c>
      <c r="D614" s="4">
        <v>43690</v>
      </c>
      <c r="E614" s="44" t="s">
        <v>12</v>
      </c>
      <c r="F614" s="44" t="s">
        <v>34</v>
      </c>
    </row>
    <row r="615" spans="1:6" x14ac:dyDescent="0.25">
      <c r="A615" s="44" t="s">
        <v>167</v>
      </c>
      <c r="B615" s="44" t="s">
        <v>334</v>
      </c>
      <c r="C615" s="10">
        <v>14.84</v>
      </c>
      <c r="D615" s="4">
        <v>43691</v>
      </c>
      <c r="E615" s="44" t="s">
        <v>8</v>
      </c>
      <c r="F615" s="44" t="s">
        <v>34</v>
      </c>
    </row>
    <row r="616" spans="1:6" x14ac:dyDescent="0.25">
      <c r="A616" s="44" t="s">
        <v>254</v>
      </c>
      <c r="B616" s="44"/>
      <c r="C616" s="10">
        <v>23.45</v>
      </c>
      <c r="D616" s="4">
        <v>43691</v>
      </c>
      <c r="E616" s="44" t="s">
        <v>12</v>
      </c>
      <c r="F616" s="44" t="s">
        <v>34</v>
      </c>
    </row>
    <row r="617" spans="1:6" x14ac:dyDescent="0.25">
      <c r="A617" s="44" t="s">
        <v>200</v>
      </c>
      <c r="B617" s="44" t="s">
        <v>166</v>
      </c>
      <c r="C617" s="10">
        <v>4.99</v>
      </c>
      <c r="D617" s="4">
        <v>43691</v>
      </c>
      <c r="E617" s="44" t="s">
        <v>8</v>
      </c>
      <c r="F617" s="44" t="s">
        <v>34</v>
      </c>
    </row>
    <row r="618" spans="1:6" x14ac:dyDescent="0.25">
      <c r="A618" s="45" t="s">
        <v>46</v>
      </c>
      <c r="B618" s="45" t="s">
        <v>374</v>
      </c>
      <c r="C618" s="10">
        <v>3.33</v>
      </c>
      <c r="D618" s="4">
        <v>43692</v>
      </c>
      <c r="E618" s="45" t="s">
        <v>8</v>
      </c>
      <c r="F618" s="45" t="s">
        <v>34</v>
      </c>
    </row>
    <row r="619" spans="1:6" x14ac:dyDescent="0.25">
      <c r="A619" s="45" t="s">
        <v>42</v>
      </c>
      <c r="B619" s="45"/>
      <c r="C619" s="10">
        <v>2.2000000000000002</v>
      </c>
      <c r="D619" s="4">
        <v>43692</v>
      </c>
      <c r="E619" s="45" t="s">
        <v>12</v>
      </c>
      <c r="F619" s="45" t="s">
        <v>34</v>
      </c>
    </row>
    <row r="620" spans="1:6" x14ac:dyDescent="0.25">
      <c r="A620" s="45" t="s">
        <v>352</v>
      </c>
      <c r="B620" s="45"/>
      <c r="C620" s="10">
        <v>1.84</v>
      </c>
      <c r="D620" s="4">
        <v>43692</v>
      </c>
      <c r="E620" s="45" t="s">
        <v>12</v>
      </c>
      <c r="F620" s="45" t="s">
        <v>34</v>
      </c>
    </row>
    <row r="621" spans="1:6" x14ac:dyDescent="0.25">
      <c r="A621" s="45" t="s">
        <v>375</v>
      </c>
      <c r="B621" s="45"/>
      <c r="C621" s="10">
        <v>15.58</v>
      </c>
      <c r="D621" s="4">
        <v>43692</v>
      </c>
      <c r="E621" s="45" t="s">
        <v>12</v>
      </c>
      <c r="F621" s="45" t="s">
        <v>34</v>
      </c>
    </row>
    <row r="622" spans="1:6" x14ac:dyDescent="0.25">
      <c r="A622" s="45" t="s">
        <v>202</v>
      </c>
      <c r="B622" s="45"/>
      <c r="C622" s="10">
        <v>106.85</v>
      </c>
      <c r="D622" s="4">
        <v>43693</v>
      </c>
      <c r="E622" s="45" t="s">
        <v>5</v>
      </c>
      <c r="F622" s="45" t="s">
        <v>34</v>
      </c>
    </row>
    <row r="623" spans="1:6" x14ac:dyDescent="0.25">
      <c r="A623" s="45" t="s">
        <v>43</v>
      </c>
      <c r="B623" s="45"/>
      <c r="C623" s="10">
        <v>69.69</v>
      </c>
      <c r="D623" s="4">
        <v>43693</v>
      </c>
      <c r="E623" s="45" t="s">
        <v>4</v>
      </c>
      <c r="F623" s="45" t="s">
        <v>34</v>
      </c>
    </row>
    <row r="624" spans="1:6" x14ac:dyDescent="0.25">
      <c r="A624" s="45" t="s">
        <v>51</v>
      </c>
      <c r="B624" s="45" t="s">
        <v>149</v>
      </c>
      <c r="C624" s="10">
        <v>18</v>
      </c>
      <c r="D624" s="4">
        <v>43693</v>
      </c>
      <c r="E624" s="45" t="s">
        <v>8</v>
      </c>
      <c r="F624" s="45" t="s">
        <v>34</v>
      </c>
    </row>
    <row r="625" spans="1:6" x14ac:dyDescent="0.25">
      <c r="A625" s="45" t="s">
        <v>32</v>
      </c>
      <c r="B625" s="45" t="s">
        <v>376</v>
      </c>
      <c r="C625" s="10">
        <v>3.01</v>
      </c>
      <c r="D625" s="4">
        <v>43693</v>
      </c>
      <c r="E625" s="45" t="s">
        <v>8</v>
      </c>
      <c r="F625" s="45" t="s">
        <v>34</v>
      </c>
    </row>
    <row r="626" spans="1:6" x14ac:dyDescent="0.25">
      <c r="A626" s="45" t="s">
        <v>286</v>
      </c>
      <c r="B626" s="45"/>
      <c r="C626" s="10">
        <v>18.39</v>
      </c>
      <c r="D626" s="4">
        <v>43693</v>
      </c>
      <c r="E626" s="45" t="s">
        <v>21</v>
      </c>
      <c r="F626" s="45" t="s">
        <v>34</v>
      </c>
    </row>
    <row r="627" spans="1:6" x14ac:dyDescent="0.25">
      <c r="A627" s="46" t="s">
        <v>377</v>
      </c>
      <c r="B627" s="46" t="s">
        <v>382</v>
      </c>
      <c r="C627" s="10">
        <v>33.9</v>
      </c>
      <c r="D627" s="4">
        <v>43694</v>
      </c>
      <c r="E627" s="46" t="s">
        <v>8</v>
      </c>
      <c r="F627" s="46" t="s">
        <v>34</v>
      </c>
    </row>
    <row r="628" spans="1:6" x14ac:dyDescent="0.25">
      <c r="A628" s="46" t="s">
        <v>32</v>
      </c>
      <c r="B628" s="46"/>
      <c r="C628" s="10">
        <v>83.97</v>
      </c>
      <c r="D628" s="4">
        <v>43694</v>
      </c>
      <c r="E628" s="46" t="s">
        <v>4</v>
      </c>
      <c r="F628" s="46" t="s">
        <v>34</v>
      </c>
    </row>
    <row r="629" spans="1:6" x14ac:dyDescent="0.25">
      <c r="A629" s="46" t="s">
        <v>286</v>
      </c>
      <c r="B629" s="46"/>
      <c r="C629" s="10">
        <v>13.68</v>
      </c>
      <c r="D629" s="4">
        <v>43694</v>
      </c>
      <c r="E629" s="46" t="s">
        <v>21</v>
      </c>
      <c r="F629" s="46" t="s">
        <v>34</v>
      </c>
    </row>
    <row r="630" spans="1:6" x14ac:dyDescent="0.25">
      <c r="A630" s="46" t="s">
        <v>43</v>
      </c>
      <c r="B630" s="46"/>
      <c r="C630" s="10">
        <v>19.989999999999998</v>
      </c>
      <c r="D630" s="4">
        <v>43694</v>
      </c>
      <c r="E630" s="46" t="s">
        <v>4</v>
      </c>
      <c r="F630" s="46" t="s">
        <v>34</v>
      </c>
    </row>
    <row r="631" spans="1:6" x14ac:dyDescent="0.25">
      <c r="A631" s="46" t="s">
        <v>7</v>
      </c>
      <c r="B631" s="46"/>
      <c r="C631" s="10">
        <v>525</v>
      </c>
      <c r="D631" s="4">
        <v>43694</v>
      </c>
      <c r="E631" s="46" t="s">
        <v>7</v>
      </c>
      <c r="F631" s="46" t="s">
        <v>35</v>
      </c>
    </row>
    <row r="632" spans="1:6" x14ac:dyDescent="0.25">
      <c r="A632" s="46" t="s">
        <v>73</v>
      </c>
      <c r="B632" s="46" t="s">
        <v>204</v>
      </c>
      <c r="C632" s="10">
        <v>15.99</v>
      </c>
      <c r="D632" s="4">
        <v>43695</v>
      </c>
      <c r="E632" s="46" t="s">
        <v>8</v>
      </c>
      <c r="F632" s="46" t="s">
        <v>34</v>
      </c>
    </row>
    <row r="633" spans="1:6" x14ac:dyDescent="0.25">
      <c r="A633" s="46" t="s">
        <v>378</v>
      </c>
      <c r="B633" s="46"/>
      <c r="C633" s="10">
        <v>17.78</v>
      </c>
      <c r="D633" s="4">
        <v>43695</v>
      </c>
      <c r="E633" s="46" t="s">
        <v>12</v>
      </c>
      <c r="F633" s="46" t="s">
        <v>34</v>
      </c>
    </row>
    <row r="634" spans="1:6" x14ac:dyDescent="0.25">
      <c r="A634" s="46" t="s">
        <v>379</v>
      </c>
      <c r="B634" s="46"/>
      <c r="C634" s="10">
        <v>10.69</v>
      </c>
      <c r="D634" s="4">
        <v>43695</v>
      </c>
      <c r="E634" s="46" t="s">
        <v>12</v>
      </c>
      <c r="F634" s="46" t="s">
        <v>34</v>
      </c>
    </row>
    <row r="635" spans="1:6" x14ac:dyDescent="0.25">
      <c r="A635" s="47" t="s">
        <v>380</v>
      </c>
      <c r="B635" s="47" t="s">
        <v>381</v>
      </c>
      <c r="C635" s="10">
        <v>3.83</v>
      </c>
      <c r="D635" s="4">
        <v>43695</v>
      </c>
      <c r="E635" s="47" t="s">
        <v>8</v>
      </c>
      <c r="F635" s="47" t="s">
        <v>34</v>
      </c>
    </row>
    <row r="636" spans="1:6" x14ac:dyDescent="0.25">
      <c r="A636" s="47" t="s">
        <v>223</v>
      </c>
      <c r="B636" s="47"/>
      <c r="C636" s="10">
        <v>13.07</v>
      </c>
      <c r="D636" s="4">
        <v>43696</v>
      </c>
      <c r="E636" s="47" t="s">
        <v>21</v>
      </c>
      <c r="F636" s="47" t="s">
        <v>34</v>
      </c>
    </row>
    <row r="637" spans="1:6" x14ac:dyDescent="0.25">
      <c r="A637" s="47" t="s">
        <v>241</v>
      </c>
      <c r="B637" s="47"/>
      <c r="C637" s="10">
        <v>7.03</v>
      </c>
      <c r="D637" s="4">
        <v>43696</v>
      </c>
      <c r="E637" s="47" t="s">
        <v>4</v>
      </c>
      <c r="F637" s="47" t="s">
        <v>34</v>
      </c>
    </row>
    <row r="638" spans="1:6" x14ac:dyDescent="0.25">
      <c r="A638" s="47" t="s">
        <v>138</v>
      </c>
      <c r="B638" s="47"/>
      <c r="C638" s="10">
        <v>1.74</v>
      </c>
      <c r="D638" s="4">
        <v>43696</v>
      </c>
      <c r="E638" s="47" t="s">
        <v>12</v>
      </c>
      <c r="F638" s="47" t="s">
        <v>34</v>
      </c>
    </row>
    <row r="639" spans="1:6" x14ac:dyDescent="0.25">
      <c r="A639" s="47" t="s">
        <v>229</v>
      </c>
      <c r="B639" s="47"/>
      <c r="C639" s="10">
        <v>43.57</v>
      </c>
      <c r="D639" s="4">
        <v>43698</v>
      </c>
      <c r="E639" s="47" t="s">
        <v>6</v>
      </c>
      <c r="F639" s="47" t="s">
        <v>34</v>
      </c>
    </row>
    <row r="640" spans="1:6" x14ac:dyDescent="0.25">
      <c r="A640" s="47" t="s">
        <v>227</v>
      </c>
      <c r="B640" s="47"/>
      <c r="C640" s="10">
        <v>30</v>
      </c>
      <c r="D640" s="4">
        <v>43698</v>
      </c>
      <c r="E640" s="47" t="s">
        <v>209</v>
      </c>
      <c r="F640" s="47" t="s">
        <v>34</v>
      </c>
    </row>
    <row r="641" spans="1:6" x14ac:dyDescent="0.25">
      <c r="A641" s="47" t="s">
        <v>167</v>
      </c>
      <c r="B641" s="47" t="s">
        <v>219</v>
      </c>
      <c r="C641" s="10">
        <v>40.28</v>
      </c>
      <c r="D641" s="4">
        <v>43698</v>
      </c>
      <c r="E641" s="47" t="s">
        <v>650</v>
      </c>
      <c r="F641" s="47" t="s">
        <v>34</v>
      </c>
    </row>
    <row r="642" spans="1:6" x14ac:dyDescent="0.25">
      <c r="A642" s="47" t="s">
        <v>247</v>
      </c>
      <c r="B642" s="47" t="s">
        <v>383</v>
      </c>
      <c r="C642" s="10">
        <v>23.38</v>
      </c>
      <c r="D642" s="4">
        <v>43698</v>
      </c>
      <c r="E642" s="47" t="s">
        <v>8</v>
      </c>
      <c r="F642" s="47" t="s">
        <v>34</v>
      </c>
    </row>
    <row r="643" spans="1:6" x14ac:dyDescent="0.25">
      <c r="A643" s="48" t="s">
        <v>42</v>
      </c>
      <c r="B643" s="48"/>
      <c r="C643" s="10">
        <v>2.39</v>
      </c>
      <c r="D643" s="4">
        <v>43699</v>
      </c>
      <c r="E643" s="48" t="s">
        <v>12</v>
      </c>
      <c r="F643" s="48" t="s">
        <v>34</v>
      </c>
    </row>
    <row r="644" spans="1:6" x14ac:dyDescent="0.25">
      <c r="A644" s="48" t="s">
        <v>514</v>
      </c>
      <c r="B644" s="48"/>
      <c r="C644" s="10">
        <v>22.06</v>
      </c>
      <c r="D644" s="4">
        <v>43700</v>
      </c>
      <c r="E644" s="48" t="s">
        <v>21</v>
      </c>
      <c r="F644" s="48" t="s">
        <v>34</v>
      </c>
    </row>
    <row r="645" spans="1:6" x14ac:dyDescent="0.25">
      <c r="A645" s="48" t="s">
        <v>286</v>
      </c>
      <c r="B645" s="48"/>
      <c r="C645" s="10">
        <v>31.88</v>
      </c>
      <c r="D645" s="4">
        <v>43700</v>
      </c>
      <c r="E645" s="48" t="s">
        <v>21</v>
      </c>
      <c r="F645" s="48" t="s">
        <v>34</v>
      </c>
    </row>
    <row r="646" spans="1:6" x14ac:dyDescent="0.25">
      <c r="A646" s="48" t="s">
        <v>32</v>
      </c>
      <c r="B646" s="48" t="s">
        <v>387</v>
      </c>
      <c r="C646" s="10">
        <v>2.99</v>
      </c>
      <c r="D646" s="4">
        <v>43702</v>
      </c>
      <c r="E646" s="48" t="s">
        <v>8</v>
      </c>
      <c r="F646" s="48" t="s">
        <v>34</v>
      </c>
    </row>
    <row r="647" spans="1:6" x14ac:dyDescent="0.25">
      <c r="A647" s="48" t="s">
        <v>42</v>
      </c>
      <c r="B647" s="48"/>
      <c r="C647" s="10">
        <v>2.1800000000000002</v>
      </c>
      <c r="D647" s="4">
        <v>43702</v>
      </c>
      <c r="E647" s="48" t="s">
        <v>12</v>
      </c>
      <c r="F647" s="48" t="s">
        <v>34</v>
      </c>
    </row>
    <row r="648" spans="1:6" x14ac:dyDescent="0.25">
      <c r="A648" s="48" t="s">
        <v>320</v>
      </c>
      <c r="B648" s="48"/>
      <c r="C648" s="10">
        <v>43.45</v>
      </c>
      <c r="D648" s="4">
        <v>43702</v>
      </c>
      <c r="E648" s="48" t="s">
        <v>21</v>
      </c>
      <c r="F648" s="48" t="s">
        <v>34</v>
      </c>
    </row>
    <row r="649" spans="1:6" x14ac:dyDescent="0.25">
      <c r="A649" s="48" t="s">
        <v>144</v>
      </c>
      <c r="B649" s="48" t="s">
        <v>384</v>
      </c>
      <c r="C649" s="10">
        <v>227.72</v>
      </c>
      <c r="D649" s="4">
        <v>43703</v>
      </c>
      <c r="E649" s="48" t="s">
        <v>8</v>
      </c>
      <c r="F649" s="48" t="s">
        <v>34</v>
      </c>
    </row>
    <row r="650" spans="1:6" x14ac:dyDescent="0.25">
      <c r="A650" s="48" t="s">
        <v>386</v>
      </c>
      <c r="B650" s="48"/>
      <c r="C650" s="10">
        <v>21.89</v>
      </c>
      <c r="D650" s="4">
        <v>43703</v>
      </c>
      <c r="E650" s="48" t="s">
        <v>21</v>
      </c>
      <c r="F650" s="48" t="s">
        <v>34</v>
      </c>
    </row>
    <row r="651" spans="1:6" x14ac:dyDescent="0.25">
      <c r="A651" s="48" t="s">
        <v>514</v>
      </c>
      <c r="B651" s="48"/>
      <c r="C651" s="10">
        <v>12.55</v>
      </c>
      <c r="D651" s="4">
        <v>43703</v>
      </c>
      <c r="E651" s="48" t="s">
        <v>21</v>
      </c>
      <c r="F651" s="48" t="s">
        <v>34</v>
      </c>
    </row>
    <row r="652" spans="1:6" x14ac:dyDescent="0.25">
      <c r="A652" s="48" t="s">
        <v>32</v>
      </c>
      <c r="B652" s="48"/>
      <c r="C652" s="10">
        <v>44.15</v>
      </c>
      <c r="D652" s="4">
        <v>43703</v>
      </c>
      <c r="E652" s="48" t="s">
        <v>4</v>
      </c>
      <c r="F652" s="48" t="s">
        <v>34</v>
      </c>
    </row>
    <row r="653" spans="1:6" x14ac:dyDescent="0.25">
      <c r="A653" s="49" t="s">
        <v>46</v>
      </c>
      <c r="B653" s="49" t="s">
        <v>385</v>
      </c>
      <c r="C653" s="10">
        <v>14.83</v>
      </c>
      <c r="D653" s="4">
        <v>43703</v>
      </c>
      <c r="E653" s="49" t="s">
        <v>8</v>
      </c>
      <c r="F653" s="49" t="s">
        <v>34</v>
      </c>
    </row>
    <row r="654" spans="1:6" x14ac:dyDescent="0.25">
      <c r="A654" s="49" t="s">
        <v>636</v>
      </c>
      <c r="B654" s="49" t="s">
        <v>389</v>
      </c>
      <c r="C654" s="10">
        <v>545</v>
      </c>
      <c r="D654" s="4">
        <v>43703</v>
      </c>
      <c r="E654" s="49" t="s">
        <v>650</v>
      </c>
      <c r="F654" s="49" t="s">
        <v>34</v>
      </c>
    </row>
    <row r="655" spans="1:6" x14ac:dyDescent="0.25">
      <c r="A655" s="50" t="s">
        <v>189</v>
      </c>
      <c r="B655" s="50"/>
      <c r="C655" s="10">
        <v>10.37</v>
      </c>
      <c r="D655" s="4">
        <v>43705</v>
      </c>
      <c r="E655" s="50" t="s">
        <v>12</v>
      </c>
      <c r="F655" s="50" t="s">
        <v>34</v>
      </c>
    </row>
    <row r="656" spans="1:6" x14ac:dyDescent="0.25">
      <c r="A656" s="50" t="s">
        <v>150</v>
      </c>
      <c r="B656" s="50"/>
      <c r="C656" s="10">
        <v>1.58</v>
      </c>
      <c r="D656" s="4">
        <v>43707</v>
      </c>
      <c r="E656" s="50" t="s">
        <v>12</v>
      </c>
      <c r="F656" s="50" t="s">
        <v>34</v>
      </c>
    </row>
    <row r="657" spans="1:6" x14ac:dyDescent="0.25">
      <c r="A657" s="50" t="s">
        <v>276</v>
      </c>
      <c r="B657" s="50" t="s">
        <v>390</v>
      </c>
      <c r="C657" s="10">
        <v>6</v>
      </c>
      <c r="D657" s="4">
        <v>43707</v>
      </c>
      <c r="E657" s="50" t="s">
        <v>8</v>
      </c>
      <c r="F657" s="50" t="s">
        <v>34</v>
      </c>
    </row>
    <row r="658" spans="1:6" x14ac:dyDescent="0.25">
      <c r="A658" s="50" t="s">
        <v>391</v>
      </c>
      <c r="B658" s="50" t="s">
        <v>81</v>
      </c>
      <c r="C658" s="10">
        <v>17.25</v>
      </c>
      <c r="D658" s="4">
        <v>43707</v>
      </c>
      <c r="E658" s="50" t="s">
        <v>650</v>
      </c>
      <c r="F658" s="50" t="s">
        <v>34</v>
      </c>
    </row>
    <row r="659" spans="1:6" x14ac:dyDescent="0.25">
      <c r="A659" s="50" t="s">
        <v>189</v>
      </c>
      <c r="B659" s="50"/>
      <c r="C659" s="10">
        <v>10.37</v>
      </c>
      <c r="D659" s="4">
        <v>43707</v>
      </c>
      <c r="E659" s="50" t="s">
        <v>12</v>
      </c>
      <c r="F659" s="50" t="s">
        <v>34</v>
      </c>
    </row>
    <row r="660" spans="1:6" x14ac:dyDescent="0.25">
      <c r="A660" s="50" t="s">
        <v>396</v>
      </c>
      <c r="B660" s="50"/>
      <c r="C660" s="10">
        <v>6.35</v>
      </c>
      <c r="D660" s="4">
        <v>43707</v>
      </c>
      <c r="E660" s="50" t="s">
        <v>4</v>
      </c>
      <c r="F660" s="50" t="s">
        <v>34</v>
      </c>
    </row>
    <row r="661" spans="1:6" x14ac:dyDescent="0.25">
      <c r="A661" s="50" t="s">
        <v>138</v>
      </c>
      <c r="B661" s="50"/>
      <c r="C661" s="10">
        <v>6.36</v>
      </c>
      <c r="D661" s="4">
        <v>43708</v>
      </c>
      <c r="E661" s="50" t="s">
        <v>12</v>
      </c>
      <c r="F661" s="50" t="s">
        <v>34</v>
      </c>
    </row>
    <row r="662" spans="1:6" x14ac:dyDescent="0.25">
      <c r="A662" s="51" t="s">
        <v>223</v>
      </c>
      <c r="B662" s="51"/>
      <c r="C662" s="10">
        <v>14.04</v>
      </c>
      <c r="D662" s="4">
        <v>43708</v>
      </c>
      <c r="E662" s="51" t="s">
        <v>21</v>
      </c>
      <c r="F662" s="51" t="s">
        <v>34</v>
      </c>
    </row>
    <row r="663" spans="1:6" x14ac:dyDescent="0.25">
      <c r="A663" s="51" t="s">
        <v>223</v>
      </c>
      <c r="B663" s="51"/>
      <c r="C663" s="10">
        <v>2.74</v>
      </c>
      <c r="D663" s="4">
        <v>43708</v>
      </c>
      <c r="E663" s="51" t="s">
        <v>12</v>
      </c>
      <c r="F663" s="51" t="s">
        <v>34</v>
      </c>
    </row>
    <row r="664" spans="1:6" x14ac:dyDescent="0.25">
      <c r="A664" s="51" t="s">
        <v>49</v>
      </c>
      <c r="B664" s="51"/>
      <c r="C664" s="10">
        <v>175.33</v>
      </c>
      <c r="D664" s="4">
        <v>43709</v>
      </c>
      <c r="E664" s="51" t="s">
        <v>7</v>
      </c>
      <c r="F664" s="51" t="s">
        <v>34</v>
      </c>
    </row>
    <row r="665" spans="1:6" x14ac:dyDescent="0.25">
      <c r="A665" s="51" t="s">
        <v>394</v>
      </c>
      <c r="B665" s="51"/>
      <c r="C665" s="10">
        <v>16.850000000000001</v>
      </c>
      <c r="D665" s="4">
        <v>43709</v>
      </c>
      <c r="E665" s="51" t="s">
        <v>12</v>
      </c>
      <c r="F665" s="51" t="s">
        <v>34</v>
      </c>
    </row>
    <row r="666" spans="1:6" x14ac:dyDescent="0.25">
      <c r="A666" s="51" t="s">
        <v>395</v>
      </c>
      <c r="B666" s="51"/>
      <c r="C666" s="10">
        <v>2.0299999999999998</v>
      </c>
      <c r="D666" s="4">
        <v>43709</v>
      </c>
      <c r="E666" s="51" t="s">
        <v>12</v>
      </c>
      <c r="F666" s="51" t="s">
        <v>34</v>
      </c>
    </row>
    <row r="667" spans="1:6" x14ac:dyDescent="0.25">
      <c r="A667" s="51" t="s">
        <v>392</v>
      </c>
      <c r="B667" s="51"/>
      <c r="C667" s="10">
        <v>5.17</v>
      </c>
      <c r="D667" s="4">
        <v>43710</v>
      </c>
      <c r="E667" s="51" t="s">
        <v>12</v>
      </c>
      <c r="F667" s="51" t="s">
        <v>34</v>
      </c>
    </row>
    <row r="668" spans="1:6" x14ac:dyDescent="0.25">
      <c r="A668" s="51" t="s">
        <v>241</v>
      </c>
      <c r="B668" s="51"/>
      <c r="C668" s="10">
        <v>70.290000000000006</v>
      </c>
      <c r="D668" s="4">
        <v>43710</v>
      </c>
      <c r="E668" s="51" t="s">
        <v>4</v>
      </c>
      <c r="F668" s="51" t="s">
        <v>34</v>
      </c>
    </row>
    <row r="669" spans="1:6" x14ac:dyDescent="0.25">
      <c r="A669" s="51" t="s">
        <v>46</v>
      </c>
      <c r="B669" s="51" t="s">
        <v>393</v>
      </c>
      <c r="C669" s="10">
        <v>17.489999999999998</v>
      </c>
      <c r="D669" s="4">
        <v>43710</v>
      </c>
      <c r="E669" s="51" t="s">
        <v>8</v>
      </c>
      <c r="F669" s="51" t="s">
        <v>34</v>
      </c>
    </row>
    <row r="670" spans="1:6" x14ac:dyDescent="0.25">
      <c r="A670" s="51" t="s">
        <v>83</v>
      </c>
      <c r="B670" s="51" t="s">
        <v>280</v>
      </c>
      <c r="C670" s="10">
        <v>15.93</v>
      </c>
      <c r="D670" s="4">
        <v>43711</v>
      </c>
      <c r="E670" s="51" t="s">
        <v>8</v>
      </c>
      <c r="F670" s="51" t="s">
        <v>34</v>
      </c>
    </row>
    <row r="671" spans="1:6" x14ac:dyDescent="0.25">
      <c r="A671" s="52" t="s">
        <v>213</v>
      </c>
      <c r="B671" s="52"/>
      <c r="C671" s="10">
        <v>640</v>
      </c>
      <c r="D671" s="4">
        <v>43711</v>
      </c>
      <c r="E671" s="52" t="s">
        <v>214</v>
      </c>
      <c r="F671" s="52" t="s">
        <v>34</v>
      </c>
    </row>
    <row r="672" spans="1:6" x14ac:dyDescent="0.25">
      <c r="A672" s="52" t="s">
        <v>42</v>
      </c>
      <c r="B672" s="52"/>
      <c r="C672" s="10">
        <v>2.12</v>
      </c>
      <c r="D672" s="4">
        <v>43712</v>
      </c>
      <c r="E672" s="52" t="s">
        <v>12</v>
      </c>
      <c r="F672" s="52" t="s">
        <v>34</v>
      </c>
    </row>
    <row r="673" spans="1:7" x14ac:dyDescent="0.25">
      <c r="A673" s="52" t="s">
        <v>48</v>
      </c>
      <c r="B673" s="52"/>
      <c r="C673" s="10">
        <v>26.41</v>
      </c>
      <c r="D673" s="4">
        <v>43712</v>
      </c>
      <c r="E673" s="52" t="s">
        <v>10</v>
      </c>
      <c r="F673" s="52" t="s">
        <v>34</v>
      </c>
      <c r="G673" s="395">
        <v>18.53</v>
      </c>
    </row>
    <row r="674" spans="1:7" x14ac:dyDescent="0.25">
      <c r="A674" s="52" t="s">
        <v>241</v>
      </c>
      <c r="B674" s="52"/>
      <c r="C674" s="10">
        <v>9.5299999999999994</v>
      </c>
      <c r="D674" s="4">
        <v>43713</v>
      </c>
      <c r="E674" s="52" t="s">
        <v>4</v>
      </c>
      <c r="F674" s="52" t="s">
        <v>34</v>
      </c>
      <c r="G674" s="395"/>
    </row>
    <row r="675" spans="1:7" x14ac:dyDescent="0.25">
      <c r="A675" s="52" t="s">
        <v>241</v>
      </c>
      <c r="B675" s="52"/>
      <c r="C675" s="10">
        <v>9</v>
      </c>
      <c r="D675" s="4">
        <v>43713</v>
      </c>
      <c r="E675" s="52" t="s">
        <v>650</v>
      </c>
      <c r="F675" s="52" t="s">
        <v>34</v>
      </c>
    </row>
    <row r="676" spans="1:7" x14ac:dyDescent="0.25">
      <c r="A676" s="52" t="s">
        <v>396</v>
      </c>
      <c r="B676" s="52"/>
      <c r="C676" s="10">
        <v>6.35</v>
      </c>
      <c r="D676" s="4">
        <v>43713</v>
      </c>
      <c r="E676" s="52" t="s">
        <v>4</v>
      </c>
      <c r="F676" s="52" t="s">
        <v>34</v>
      </c>
    </row>
    <row r="677" spans="1:7" x14ac:dyDescent="0.25">
      <c r="A677" s="52" t="s">
        <v>44</v>
      </c>
      <c r="B677" s="52"/>
      <c r="C677" s="10">
        <v>97.18</v>
      </c>
      <c r="D677" s="4">
        <v>43713</v>
      </c>
      <c r="E677" s="52" t="s">
        <v>5</v>
      </c>
      <c r="F677" s="52" t="s">
        <v>34</v>
      </c>
    </row>
    <row r="678" spans="1:7" x14ac:dyDescent="0.25">
      <c r="A678" s="52" t="s">
        <v>286</v>
      </c>
      <c r="B678" s="52"/>
      <c r="C678" s="10">
        <v>23.03</v>
      </c>
      <c r="D678" s="4">
        <v>43713</v>
      </c>
      <c r="E678" s="52" t="s">
        <v>21</v>
      </c>
      <c r="F678" s="52" t="s">
        <v>34</v>
      </c>
    </row>
    <row r="679" spans="1:7" x14ac:dyDescent="0.25">
      <c r="A679" s="52" t="s">
        <v>397</v>
      </c>
      <c r="B679" s="52" t="s">
        <v>337</v>
      </c>
      <c r="C679" s="10">
        <v>65</v>
      </c>
      <c r="D679" s="4">
        <v>43714</v>
      </c>
      <c r="E679" s="52" t="s">
        <v>650</v>
      </c>
      <c r="F679" s="52" t="s">
        <v>34</v>
      </c>
    </row>
    <row r="680" spans="1:7" x14ac:dyDescent="0.25">
      <c r="A680" s="52" t="s">
        <v>359</v>
      </c>
      <c r="B680" s="52" t="s">
        <v>398</v>
      </c>
      <c r="C680" s="10">
        <v>29.64</v>
      </c>
      <c r="D680" s="4">
        <v>43714</v>
      </c>
      <c r="E680" s="52" t="s">
        <v>650</v>
      </c>
      <c r="F680" s="52" t="s">
        <v>34</v>
      </c>
    </row>
    <row r="681" spans="1:7" x14ac:dyDescent="0.25">
      <c r="A681" s="53" t="s">
        <v>65</v>
      </c>
      <c r="B681" s="53"/>
      <c r="C681" s="10">
        <v>41.89</v>
      </c>
      <c r="D681" s="4">
        <v>43715</v>
      </c>
      <c r="E681" s="53" t="s">
        <v>4</v>
      </c>
      <c r="F681" s="53" t="s">
        <v>34</v>
      </c>
    </row>
    <row r="682" spans="1:7" x14ac:dyDescent="0.25">
      <c r="A682" s="53" t="s">
        <v>32</v>
      </c>
      <c r="B682" s="53"/>
      <c r="C682" s="10">
        <v>76.33</v>
      </c>
      <c r="D682" s="4">
        <v>43715</v>
      </c>
      <c r="E682" s="53" t="s">
        <v>4</v>
      </c>
      <c r="F682" s="53" t="s">
        <v>34</v>
      </c>
    </row>
    <row r="683" spans="1:7" x14ac:dyDescent="0.25">
      <c r="A683" s="53" t="s">
        <v>399</v>
      </c>
      <c r="B683" s="53"/>
      <c r="C683" s="10">
        <v>16.95</v>
      </c>
      <c r="D683" s="4">
        <v>43715</v>
      </c>
      <c r="E683" s="53" t="s">
        <v>12</v>
      </c>
      <c r="F683" s="53" t="s">
        <v>34</v>
      </c>
    </row>
    <row r="684" spans="1:7" x14ac:dyDescent="0.25">
      <c r="A684" s="53" t="s">
        <v>400</v>
      </c>
      <c r="B684" s="53" t="s">
        <v>401</v>
      </c>
      <c r="C684" s="10">
        <v>20</v>
      </c>
      <c r="D684" s="4">
        <v>43715</v>
      </c>
      <c r="E684" s="53" t="s">
        <v>8</v>
      </c>
      <c r="F684" s="53" t="s">
        <v>34</v>
      </c>
    </row>
    <row r="685" spans="1:7" x14ac:dyDescent="0.25">
      <c r="A685" s="53" t="s">
        <v>402</v>
      </c>
      <c r="B685" s="53"/>
      <c r="C685" s="10">
        <v>5</v>
      </c>
      <c r="D685" s="4">
        <v>43715</v>
      </c>
      <c r="E685" s="53" t="s">
        <v>12</v>
      </c>
      <c r="F685" s="53" t="s">
        <v>34</v>
      </c>
    </row>
    <row r="686" spans="1:7" x14ac:dyDescent="0.25">
      <c r="A686" s="53" t="s">
        <v>49</v>
      </c>
      <c r="B686" s="53"/>
      <c r="C686" s="10">
        <v>148</v>
      </c>
      <c r="D686" s="4">
        <v>43716</v>
      </c>
      <c r="E686" s="53" t="s">
        <v>7</v>
      </c>
      <c r="F686" s="53" t="s">
        <v>34</v>
      </c>
    </row>
    <row r="687" spans="1:7" x14ac:dyDescent="0.25">
      <c r="A687" s="53" t="s">
        <v>88</v>
      </c>
      <c r="B687" s="53"/>
      <c r="C687" s="10">
        <v>10.6</v>
      </c>
      <c r="D687" s="4">
        <v>43716</v>
      </c>
      <c r="E687" s="53" t="s">
        <v>12</v>
      </c>
      <c r="F687" s="53" t="s">
        <v>34</v>
      </c>
    </row>
    <row r="688" spans="1:7" x14ac:dyDescent="0.25">
      <c r="A688" s="53" t="s">
        <v>60</v>
      </c>
      <c r="B688" s="53" t="s">
        <v>191</v>
      </c>
      <c r="C688" s="10">
        <v>10</v>
      </c>
      <c r="D688" s="4">
        <v>43716</v>
      </c>
      <c r="E688" s="53" t="s">
        <v>8</v>
      </c>
      <c r="F688" s="53" t="s">
        <v>34</v>
      </c>
    </row>
    <row r="689" spans="1:6" x14ac:dyDescent="0.25">
      <c r="A689" s="53" t="s">
        <v>46</v>
      </c>
      <c r="B689" s="53" t="s">
        <v>275</v>
      </c>
      <c r="C689" s="10">
        <v>6.49</v>
      </c>
      <c r="D689" s="4">
        <v>43716</v>
      </c>
      <c r="E689" s="53" t="s">
        <v>8</v>
      </c>
      <c r="F689" s="53" t="s">
        <v>34</v>
      </c>
    </row>
    <row r="690" spans="1:6" x14ac:dyDescent="0.25">
      <c r="A690" s="53" t="s">
        <v>46</v>
      </c>
      <c r="B690" s="53" t="s">
        <v>403</v>
      </c>
      <c r="C690" s="10">
        <v>16.43</v>
      </c>
      <c r="D690" s="4">
        <v>43717</v>
      </c>
      <c r="E690" s="53" t="s">
        <v>8</v>
      </c>
      <c r="F690" s="53" t="s">
        <v>34</v>
      </c>
    </row>
    <row r="691" spans="1:6" x14ac:dyDescent="0.25">
      <c r="A691" s="53" t="s">
        <v>286</v>
      </c>
      <c r="B691" s="53"/>
      <c r="C691" s="10">
        <v>21.95</v>
      </c>
      <c r="D691" s="4">
        <v>43718</v>
      </c>
      <c r="E691" s="53" t="s">
        <v>21</v>
      </c>
      <c r="F691" s="53" t="s">
        <v>34</v>
      </c>
    </row>
    <row r="692" spans="1:6" x14ac:dyDescent="0.25">
      <c r="A692" s="54" t="s">
        <v>200</v>
      </c>
      <c r="B692" s="54" t="s">
        <v>166</v>
      </c>
      <c r="C692" s="10">
        <v>4.99</v>
      </c>
      <c r="D692" s="4">
        <v>43718</v>
      </c>
      <c r="E692" s="54" t="s">
        <v>8</v>
      </c>
      <c r="F692" s="54" t="s">
        <v>34</v>
      </c>
    </row>
    <row r="693" spans="1:6" x14ac:dyDescent="0.25">
      <c r="A693" s="54" t="s">
        <v>42</v>
      </c>
      <c r="B693" s="54"/>
      <c r="C693" s="10">
        <v>2.12</v>
      </c>
      <c r="D693" s="4">
        <v>43719</v>
      </c>
      <c r="E693" s="54" t="s">
        <v>12</v>
      </c>
      <c r="F693" s="54" t="s">
        <v>34</v>
      </c>
    </row>
    <row r="694" spans="1:6" x14ac:dyDescent="0.25">
      <c r="A694" s="54" t="s">
        <v>404</v>
      </c>
      <c r="B694" s="54" t="s">
        <v>405</v>
      </c>
      <c r="C694" s="10">
        <v>75</v>
      </c>
      <c r="D694" s="4">
        <v>43719</v>
      </c>
      <c r="E694" s="54" t="s">
        <v>650</v>
      </c>
      <c r="F694" s="54" t="s">
        <v>34</v>
      </c>
    </row>
    <row r="695" spans="1:6" x14ac:dyDescent="0.25">
      <c r="A695" s="54" t="s">
        <v>56</v>
      </c>
      <c r="B695" s="54"/>
      <c r="C695" s="10">
        <v>14.82</v>
      </c>
      <c r="D695" s="4">
        <v>43719</v>
      </c>
      <c r="E695" s="54" t="s">
        <v>12</v>
      </c>
      <c r="F695" s="54" t="s">
        <v>34</v>
      </c>
    </row>
    <row r="696" spans="1:6" x14ac:dyDescent="0.25">
      <c r="A696" s="54" t="s">
        <v>396</v>
      </c>
      <c r="B696" s="54"/>
      <c r="C696" s="10">
        <v>9.5299999999999994</v>
      </c>
      <c r="D696" s="4">
        <v>43719</v>
      </c>
      <c r="E696" s="54" t="s">
        <v>4</v>
      </c>
      <c r="F696" s="54" t="s">
        <v>34</v>
      </c>
    </row>
    <row r="697" spans="1:6" x14ac:dyDescent="0.25">
      <c r="A697" s="54" t="s">
        <v>43</v>
      </c>
      <c r="B697" s="54"/>
      <c r="C697" s="10">
        <v>53.97</v>
      </c>
      <c r="D697" s="4">
        <v>43719</v>
      </c>
      <c r="E697" s="54" t="s">
        <v>4</v>
      </c>
      <c r="F697" s="54" t="s">
        <v>34</v>
      </c>
    </row>
    <row r="698" spans="1:6" x14ac:dyDescent="0.25">
      <c r="A698" s="54" t="s">
        <v>42</v>
      </c>
      <c r="B698" s="54"/>
      <c r="C698" s="10">
        <v>7.24</v>
      </c>
      <c r="D698" s="4">
        <v>43720</v>
      </c>
      <c r="E698" s="54" t="s">
        <v>12</v>
      </c>
      <c r="F698" s="54" t="s">
        <v>34</v>
      </c>
    </row>
    <row r="699" spans="1:6" x14ac:dyDescent="0.25">
      <c r="A699" s="54" t="s">
        <v>223</v>
      </c>
      <c r="B699" s="54"/>
      <c r="C699" s="10">
        <v>3.64</v>
      </c>
      <c r="D699" s="4">
        <v>43720</v>
      </c>
      <c r="E699" s="54" t="s">
        <v>12</v>
      </c>
      <c r="F699" s="54" t="s">
        <v>34</v>
      </c>
    </row>
    <row r="700" spans="1:6" x14ac:dyDescent="0.25">
      <c r="A700" s="54" t="s">
        <v>514</v>
      </c>
      <c r="B700" s="54"/>
      <c r="C700" s="10">
        <v>3.14</v>
      </c>
      <c r="D700" s="4">
        <v>43720</v>
      </c>
      <c r="E700" s="54" t="s">
        <v>12</v>
      </c>
      <c r="F700" s="54" t="s">
        <v>34</v>
      </c>
    </row>
    <row r="701" spans="1:6" x14ac:dyDescent="0.25">
      <c r="A701" s="54" t="s">
        <v>70</v>
      </c>
      <c r="B701" s="54"/>
      <c r="C701" s="10">
        <v>85.17</v>
      </c>
      <c r="D701" s="4">
        <v>43721</v>
      </c>
      <c r="E701" s="54" t="s">
        <v>11</v>
      </c>
      <c r="F701" s="54" t="s">
        <v>34</v>
      </c>
    </row>
    <row r="702" spans="1:6" x14ac:dyDescent="0.25">
      <c r="A702" s="55" t="s">
        <v>406</v>
      </c>
      <c r="B702" s="55" t="s">
        <v>407</v>
      </c>
      <c r="C702" s="10">
        <v>37.08</v>
      </c>
      <c r="D702" s="4">
        <v>43721</v>
      </c>
      <c r="E702" s="55" t="s">
        <v>8</v>
      </c>
      <c r="F702" s="55" t="s">
        <v>34</v>
      </c>
    </row>
    <row r="703" spans="1:6" x14ac:dyDescent="0.25">
      <c r="A703" s="55" t="s">
        <v>241</v>
      </c>
      <c r="B703" s="55"/>
      <c r="C703" s="10">
        <v>12.6</v>
      </c>
      <c r="D703" s="4">
        <v>43722</v>
      </c>
      <c r="E703" s="55" t="s">
        <v>4</v>
      </c>
      <c r="F703" s="55" t="s">
        <v>34</v>
      </c>
    </row>
    <row r="704" spans="1:6" x14ac:dyDescent="0.25">
      <c r="A704" s="55" t="s">
        <v>286</v>
      </c>
      <c r="B704" s="55"/>
      <c r="C704" s="10">
        <v>24.35</v>
      </c>
      <c r="D704" s="4">
        <v>43723</v>
      </c>
      <c r="E704" s="55" t="s">
        <v>21</v>
      </c>
      <c r="F704" s="55" t="s">
        <v>34</v>
      </c>
    </row>
    <row r="705" spans="1:6" x14ac:dyDescent="0.25">
      <c r="A705" s="55" t="s">
        <v>49</v>
      </c>
      <c r="B705" s="55"/>
      <c r="C705" s="10">
        <v>105.46</v>
      </c>
      <c r="D705" s="4">
        <v>43723</v>
      </c>
      <c r="E705" s="55" t="s">
        <v>7</v>
      </c>
      <c r="F705" s="55" t="s">
        <v>34</v>
      </c>
    </row>
    <row r="706" spans="1:6" x14ac:dyDescent="0.25">
      <c r="A706" s="55" t="s">
        <v>286</v>
      </c>
      <c r="B706" s="55"/>
      <c r="C706" s="10">
        <v>30.5</v>
      </c>
      <c r="D706" s="4">
        <v>43724</v>
      </c>
      <c r="E706" s="55" t="s">
        <v>21</v>
      </c>
      <c r="F706" s="55" t="s">
        <v>34</v>
      </c>
    </row>
    <row r="707" spans="1:6" x14ac:dyDescent="0.25">
      <c r="A707" s="55" t="s">
        <v>241</v>
      </c>
      <c r="B707" s="55"/>
      <c r="C707" s="10">
        <v>15.35</v>
      </c>
      <c r="D707" s="4">
        <v>43724</v>
      </c>
      <c r="E707" s="55" t="s">
        <v>4</v>
      </c>
      <c r="F707" s="55" t="s">
        <v>34</v>
      </c>
    </row>
    <row r="708" spans="1:6" x14ac:dyDescent="0.25">
      <c r="A708" s="55" t="s">
        <v>396</v>
      </c>
      <c r="B708" s="55"/>
      <c r="C708" s="10">
        <v>9.5299999999999994</v>
      </c>
      <c r="D708" s="4">
        <v>43724</v>
      </c>
      <c r="E708" s="55" t="s">
        <v>8</v>
      </c>
      <c r="F708" s="55" t="s">
        <v>34</v>
      </c>
    </row>
    <row r="709" spans="1:6" x14ac:dyDescent="0.25">
      <c r="A709" s="56" t="s">
        <v>223</v>
      </c>
      <c r="B709" s="56"/>
      <c r="C709" s="10">
        <v>3.77</v>
      </c>
      <c r="D709" s="4">
        <v>43724</v>
      </c>
      <c r="E709" s="56" t="s">
        <v>12</v>
      </c>
      <c r="F709" s="56" t="s">
        <v>34</v>
      </c>
    </row>
    <row r="710" spans="1:6" x14ac:dyDescent="0.25">
      <c r="A710" s="56" t="s">
        <v>108</v>
      </c>
      <c r="B710" s="56"/>
      <c r="C710" s="10">
        <v>9.39</v>
      </c>
      <c r="D710" s="4">
        <v>43724</v>
      </c>
      <c r="E710" s="56" t="s">
        <v>12</v>
      </c>
      <c r="F710" s="56" t="s">
        <v>34</v>
      </c>
    </row>
    <row r="711" spans="1:6" x14ac:dyDescent="0.25">
      <c r="A711" s="56" t="s">
        <v>202</v>
      </c>
      <c r="B711" s="56"/>
      <c r="C711" s="10">
        <v>103.78</v>
      </c>
      <c r="D711" s="4">
        <v>43725</v>
      </c>
      <c r="E711" s="56" t="s">
        <v>5</v>
      </c>
      <c r="F711" s="56" t="s">
        <v>34</v>
      </c>
    </row>
    <row r="712" spans="1:6" x14ac:dyDescent="0.25">
      <c r="A712" s="56" t="s">
        <v>409</v>
      </c>
      <c r="B712" s="56" t="s">
        <v>410</v>
      </c>
      <c r="C712" s="10">
        <v>21</v>
      </c>
      <c r="D712" s="4">
        <v>43725</v>
      </c>
      <c r="E712" s="56" t="s">
        <v>8</v>
      </c>
      <c r="F712" s="56" t="s">
        <v>34</v>
      </c>
    </row>
    <row r="713" spans="1:6" x14ac:dyDescent="0.25">
      <c r="A713" s="56" t="s">
        <v>229</v>
      </c>
      <c r="B713" s="56"/>
      <c r="C713" s="10">
        <v>42.51</v>
      </c>
      <c r="D713" s="4">
        <v>43725</v>
      </c>
      <c r="E713" s="56" t="s">
        <v>6</v>
      </c>
      <c r="F713" s="56" t="s">
        <v>34</v>
      </c>
    </row>
    <row r="714" spans="1:6" x14ac:dyDescent="0.25">
      <c r="A714" s="56" t="s">
        <v>247</v>
      </c>
      <c r="B714" s="56" t="s">
        <v>383</v>
      </c>
      <c r="C714" s="10">
        <v>23.38</v>
      </c>
      <c r="D714" s="4">
        <v>43725</v>
      </c>
      <c r="E714" s="56" t="s">
        <v>8</v>
      </c>
      <c r="F714" s="56" t="s">
        <v>34</v>
      </c>
    </row>
    <row r="715" spans="1:6" x14ac:dyDescent="0.25">
      <c r="A715" s="56" t="s">
        <v>73</v>
      </c>
      <c r="B715" s="56"/>
      <c r="C715" s="10">
        <v>15.99</v>
      </c>
      <c r="D715" s="4">
        <v>43726</v>
      </c>
      <c r="E715" s="56" t="s">
        <v>8</v>
      </c>
      <c r="F715" s="56" t="s">
        <v>34</v>
      </c>
    </row>
    <row r="716" spans="1:6" x14ac:dyDescent="0.25">
      <c r="A716" s="56" t="s">
        <v>42</v>
      </c>
      <c r="B716" s="56"/>
      <c r="C716" s="10">
        <v>2.52</v>
      </c>
      <c r="D716" s="4">
        <v>43726</v>
      </c>
      <c r="E716" s="56" t="s">
        <v>12</v>
      </c>
      <c r="F716" s="56" t="s">
        <v>34</v>
      </c>
    </row>
    <row r="717" spans="1:6" x14ac:dyDescent="0.25">
      <c r="A717" s="56" t="s">
        <v>223</v>
      </c>
      <c r="B717" s="56"/>
      <c r="C717" s="10">
        <v>3.45</v>
      </c>
      <c r="D717" s="4">
        <v>43726</v>
      </c>
      <c r="E717" s="56" t="s">
        <v>12</v>
      </c>
      <c r="F717" s="56" t="s">
        <v>34</v>
      </c>
    </row>
    <row r="718" spans="1:6" x14ac:dyDescent="0.25">
      <c r="A718" s="56" t="s">
        <v>32</v>
      </c>
      <c r="B718" s="56"/>
      <c r="C718" s="10">
        <v>31.19</v>
      </c>
      <c r="D718" s="4">
        <v>43726</v>
      </c>
      <c r="E718" s="56" t="s">
        <v>4</v>
      </c>
      <c r="F718" s="56" t="s">
        <v>34</v>
      </c>
    </row>
    <row r="719" spans="1:6" x14ac:dyDescent="0.25">
      <c r="A719" s="56" t="s">
        <v>32</v>
      </c>
      <c r="B719" s="56"/>
      <c r="C719" s="10">
        <v>21.07</v>
      </c>
      <c r="D719" s="4">
        <v>43726</v>
      </c>
      <c r="E719" s="56" t="s">
        <v>650</v>
      </c>
      <c r="F719" s="56" t="s">
        <v>34</v>
      </c>
    </row>
    <row r="720" spans="1:6" x14ac:dyDescent="0.25">
      <c r="A720" s="56" t="s">
        <v>42</v>
      </c>
      <c r="B720" s="56"/>
      <c r="C720" s="10">
        <v>2.52</v>
      </c>
      <c r="D720" s="4">
        <v>43727</v>
      </c>
      <c r="E720" s="56" t="s">
        <v>12</v>
      </c>
      <c r="F720" s="56" t="s">
        <v>34</v>
      </c>
    </row>
    <row r="721" spans="1:6" x14ac:dyDescent="0.25">
      <c r="A721" s="57" t="s">
        <v>276</v>
      </c>
      <c r="B721" s="57" t="s">
        <v>277</v>
      </c>
      <c r="C721" s="10">
        <v>6</v>
      </c>
      <c r="D721" s="4">
        <v>43728</v>
      </c>
      <c r="E721" s="57" t="s">
        <v>8</v>
      </c>
      <c r="F721" s="57" t="s">
        <v>34</v>
      </c>
    </row>
    <row r="722" spans="1:6" x14ac:dyDescent="0.25">
      <c r="A722" s="57" t="s">
        <v>42</v>
      </c>
      <c r="B722" s="57"/>
      <c r="C722" s="10">
        <v>3.18</v>
      </c>
      <c r="D722" s="4">
        <v>43728</v>
      </c>
      <c r="E722" s="57" t="s">
        <v>12</v>
      </c>
      <c r="F722" s="57" t="s">
        <v>34</v>
      </c>
    </row>
    <row r="723" spans="1:6" x14ac:dyDescent="0.25">
      <c r="A723" s="57" t="s">
        <v>227</v>
      </c>
      <c r="B723" s="57" t="s">
        <v>332</v>
      </c>
      <c r="C723" s="10">
        <v>30</v>
      </c>
      <c r="D723" s="4">
        <v>43729</v>
      </c>
      <c r="E723" s="57" t="s">
        <v>209</v>
      </c>
      <c r="F723" s="57" t="s">
        <v>34</v>
      </c>
    </row>
    <row r="724" spans="1:6" x14ac:dyDescent="0.25">
      <c r="A724" s="57" t="s">
        <v>32</v>
      </c>
      <c r="B724" s="57"/>
      <c r="C724" s="10">
        <v>54.16</v>
      </c>
      <c r="D724" s="4">
        <v>43729</v>
      </c>
      <c r="E724" s="57" t="s">
        <v>4</v>
      </c>
      <c r="F724" s="57" t="s">
        <v>34</v>
      </c>
    </row>
    <row r="725" spans="1:6" x14ac:dyDescent="0.25">
      <c r="A725" s="57" t="s">
        <v>241</v>
      </c>
      <c r="B725" s="57"/>
      <c r="C725" s="10">
        <v>7.78</v>
      </c>
      <c r="D725" s="4">
        <v>43729</v>
      </c>
      <c r="E725" s="57" t="s">
        <v>4</v>
      </c>
      <c r="F725" s="57" t="s">
        <v>34</v>
      </c>
    </row>
    <row r="726" spans="1:6" x14ac:dyDescent="0.25">
      <c r="A726" s="57" t="s">
        <v>323</v>
      </c>
      <c r="B726" s="57" t="s">
        <v>412</v>
      </c>
      <c r="C726" s="10">
        <v>72.06</v>
      </c>
      <c r="D726" s="4">
        <v>43729</v>
      </c>
      <c r="E726" s="57" t="s">
        <v>650</v>
      </c>
      <c r="F726" s="57" t="s">
        <v>34</v>
      </c>
    </row>
    <row r="727" spans="1:6" x14ac:dyDescent="0.25">
      <c r="A727" s="57" t="s">
        <v>514</v>
      </c>
      <c r="B727" s="57"/>
      <c r="C727" s="10">
        <v>1.37</v>
      </c>
      <c r="D727" s="4">
        <v>43729</v>
      </c>
      <c r="E727" s="57" t="s">
        <v>12</v>
      </c>
      <c r="F727" s="57" t="s">
        <v>34</v>
      </c>
    </row>
    <row r="728" spans="1:6" x14ac:dyDescent="0.25">
      <c r="A728" s="57" t="s">
        <v>223</v>
      </c>
      <c r="B728" s="57"/>
      <c r="C728" s="10">
        <v>1.29</v>
      </c>
      <c r="D728" s="4">
        <v>43729</v>
      </c>
      <c r="E728" s="57" t="s">
        <v>12</v>
      </c>
      <c r="F728" s="57" t="s">
        <v>34</v>
      </c>
    </row>
    <row r="729" spans="1:6" x14ac:dyDescent="0.25">
      <c r="A729" s="57" t="s">
        <v>7</v>
      </c>
      <c r="B729" s="57"/>
      <c r="C729" s="10">
        <v>137</v>
      </c>
      <c r="D729" s="4">
        <v>43730</v>
      </c>
      <c r="E729" s="57" t="s">
        <v>7</v>
      </c>
      <c r="F729" s="57" t="s">
        <v>34</v>
      </c>
    </row>
    <row r="730" spans="1:6" x14ac:dyDescent="0.25">
      <c r="A730" s="57" t="s">
        <v>411</v>
      </c>
      <c r="B730" s="57"/>
      <c r="C730" s="10">
        <v>2.41</v>
      </c>
      <c r="D730" s="4">
        <v>43730</v>
      </c>
      <c r="E730" s="57" t="s">
        <v>12</v>
      </c>
      <c r="F730" s="57" t="s">
        <v>34</v>
      </c>
    </row>
    <row r="731" spans="1:6" x14ac:dyDescent="0.25">
      <c r="A731" s="58" t="s">
        <v>286</v>
      </c>
      <c r="B731" s="58"/>
      <c r="C731" s="10">
        <v>1.45</v>
      </c>
      <c r="D731" s="4">
        <v>43731</v>
      </c>
      <c r="E731" s="58" t="s">
        <v>12</v>
      </c>
      <c r="F731" s="58" t="s">
        <v>34</v>
      </c>
    </row>
    <row r="732" spans="1:6" x14ac:dyDescent="0.25">
      <c r="A732" s="60" t="s">
        <v>286</v>
      </c>
      <c r="B732" s="60"/>
      <c r="C732" s="10">
        <v>22.84</v>
      </c>
      <c r="D732" s="4">
        <v>43733</v>
      </c>
      <c r="E732" s="60" t="s">
        <v>21</v>
      </c>
      <c r="F732" s="60" t="s">
        <v>34</v>
      </c>
    </row>
    <row r="733" spans="1:6" x14ac:dyDescent="0.25">
      <c r="A733" s="60" t="s">
        <v>241</v>
      </c>
      <c r="B733" s="60"/>
      <c r="C733" s="10">
        <v>7.37</v>
      </c>
      <c r="D733" s="4">
        <v>43734</v>
      </c>
      <c r="E733" s="60" t="s">
        <v>4</v>
      </c>
      <c r="F733" s="60" t="s">
        <v>34</v>
      </c>
    </row>
    <row r="734" spans="1:6" x14ac:dyDescent="0.25">
      <c r="A734" s="60" t="s">
        <v>413</v>
      </c>
      <c r="B734" s="60"/>
      <c r="C734" s="10">
        <v>3.35</v>
      </c>
      <c r="D734" s="4">
        <v>43734</v>
      </c>
      <c r="E734" s="60" t="s">
        <v>12</v>
      </c>
      <c r="F734" s="60" t="s">
        <v>34</v>
      </c>
    </row>
    <row r="735" spans="1:6" x14ac:dyDescent="0.25">
      <c r="A735" s="60" t="s">
        <v>408</v>
      </c>
      <c r="B735" s="60" t="s">
        <v>414</v>
      </c>
      <c r="C735" s="10">
        <v>5.91</v>
      </c>
      <c r="D735" s="4">
        <v>43734</v>
      </c>
      <c r="E735" s="60" t="s">
        <v>12</v>
      </c>
      <c r="F735" s="60" t="s">
        <v>34</v>
      </c>
    </row>
    <row r="736" spans="1:6" x14ac:dyDescent="0.25">
      <c r="A736" s="60" t="s">
        <v>415</v>
      </c>
      <c r="B736" s="60"/>
      <c r="C736" s="10">
        <v>3.44</v>
      </c>
      <c r="D736" s="4">
        <v>43734</v>
      </c>
      <c r="E736" s="60" t="s">
        <v>12</v>
      </c>
      <c r="F736" s="60" t="s">
        <v>34</v>
      </c>
    </row>
    <row r="737" spans="1:6" x14ac:dyDescent="0.25">
      <c r="A737" s="61" t="s">
        <v>42</v>
      </c>
      <c r="B737" s="61"/>
      <c r="C737" s="10">
        <v>2.52</v>
      </c>
      <c r="D737" s="4">
        <v>43735</v>
      </c>
      <c r="E737" s="61" t="s">
        <v>12</v>
      </c>
      <c r="F737" s="61" t="s">
        <v>34</v>
      </c>
    </row>
    <row r="738" spans="1:6" x14ac:dyDescent="0.25">
      <c r="A738" s="61" t="s">
        <v>223</v>
      </c>
      <c r="B738" s="61"/>
      <c r="C738" s="10">
        <v>3.56</v>
      </c>
      <c r="D738" s="4">
        <v>43735</v>
      </c>
      <c r="E738" s="61" t="s">
        <v>12</v>
      </c>
      <c r="F738" s="61" t="s">
        <v>34</v>
      </c>
    </row>
    <row r="739" spans="1:6" x14ac:dyDescent="0.25">
      <c r="A739" s="61" t="s">
        <v>32</v>
      </c>
      <c r="B739" s="61"/>
      <c r="C739" s="10">
        <v>36.64</v>
      </c>
      <c r="D739" s="4">
        <v>43736</v>
      </c>
      <c r="E739" s="61" t="s">
        <v>4</v>
      </c>
      <c r="F739" s="61" t="s">
        <v>34</v>
      </c>
    </row>
    <row r="740" spans="1:6" x14ac:dyDescent="0.25">
      <c r="A740" s="61" t="s">
        <v>42</v>
      </c>
      <c r="B740" s="61"/>
      <c r="C740" s="10">
        <v>6.26</v>
      </c>
      <c r="D740" s="4">
        <v>43737</v>
      </c>
      <c r="E740" s="61" t="s">
        <v>12</v>
      </c>
      <c r="F740" s="61" t="s">
        <v>34</v>
      </c>
    </row>
    <row r="741" spans="1:6" x14ac:dyDescent="0.25">
      <c r="A741" s="61" t="s">
        <v>286</v>
      </c>
      <c r="B741" s="61"/>
      <c r="C741" s="10">
        <v>19.88</v>
      </c>
      <c r="D741" s="4">
        <v>43737</v>
      </c>
      <c r="E741" s="61" t="s">
        <v>21</v>
      </c>
      <c r="F741" s="61" t="s">
        <v>34</v>
      </c>
    </row>
    <row r="742" spans="1:6" x14ac:dyDescent="0.25">
      <c r="A742" s="62" t="s">
        <v>150</v>
      </c>
      <c r="B742" s="62"/>
      <c r="C742" s="10">
        <v>1.58</v>
      </c>
      <c r="D742" s="4">
        <v>43739</v>
      </c>
      <c r="E742" s="62" t="s">
        <v>12</v>
      </c>
      <c r="F742" s="62" t="s">
        <v>34</v>
      </c>
    </row>
    <row r="743" spans="1:6" x14ac:dyDescent="0.25">
      <c r="A743" s="62" t="s">
        <v>48</v>
      </c>
      <c r="B743" s="62"/>
      <c r="C743" s="10">
        <v>49.31</v>
      </c>
      <c r="D743" s="4">
        <v>43739</v>
      </c>
      <c r="E743" s="62" t="s">
        <v>10</v>
      </c>
      <c r="F743" s="62" t="s">
        <v>34</v>
      </c>
    </row>
    <row r="744" spans="1:6" x14ac:dyDescent="0.25">
      <c r="A744" s="62" t="s">
        <v>43</v>
      </c>
      <c r="B744" s="62"/>
      <c r="C744" s="10">
        <v>1.5</v>
      </c>
      <c r="D744" s="4">
        <v>43739</v>
      </c>
      <c r="E744" s="62" t="s">
        <v>4</v>
      </c>
      <c r="F744" s="62" t="s">
        <v>34</v>
      </c>
    </row>
    <row r="745" spans="1:6" x14ac:dyDescent="0.25">
      <c r="A745" s="62" t="s">
        <v>353</v>
      </c>
      <c r="B745" s="62"/>
      <c r="C745" s="10">
        <v>15.36</v>
      </c>
      <c r="D745" s="4">
        <v>43739</v>
      </c>
      <c r="E745" s="62" t="s">
        <v>12</v>
      </c>
      <c r="F745" s="62" t="s">
        <v>34</v>
      </c>
    </row>
    <row r="746" spans="1:6" x14ac:dyDescent="0.25">
      <c r="A746" s="62" t="s">
        <v>42</v>
      </c>
      <c r="B746" s="62"/>
      <c r="C746" s="10">
        <v>2.12</v>
      </c>
      <c r="D746" s="4">
        <v>43739</v>
      </c>
      <c r="E746" s="62" t="s">
        <v>12</v>
      </c>
      <c r="F746" s="62" t="s">
        <v>34</v>
      </c>
    </row>
    <row r="747" spans="1:6" x14ac:dyDescent="0.25">
      <c r="A747" s="62" t="s">
        <v>156</v>
      </c>
      <c r="B747" s="62"/>
      <c r="C747" s="10">
        <v>21.53</v>
      </c>
      <c r="D747" s="4">
        <v>43740</v>
      </c>
      <c r="E747" s="62" t="s">
        <v>12</v>
      </c>
      <c r="F747" s="62" t="s">
        <v>34</v>
      </c>
    </row>
    <row r="748" spans="1:6" x14ac:dyDescent="0.25">
      <c r="A748" s="64" t="s">
        <v>44</v>
      </c>
      <c r="B748" s="64"/>
      <c r="C748" s="10">
        <v>88.08</v>
      </c>
      <c r="D748" s="4">
        <v>43741</v>
      </c>
      <c r="E748" s="64" t="s">
        <v>5</v>
      </c>
      <c r="F748" s="64" t="s">
        <v>34</v>
      </c>
    </row>
    <row r="749" spans="1:6" x14ac:dyDescent="0.25">
      <c r="A749" s="64" t="s">
        <v>83</v>
      </c>
      <c r="B749" s="64"/>
      <c r="C749" s="10">
        <v>15.93</v>
      </c>
      <c r="D749" s="4">
        <v>43741</v>
      </c>
      <c r="E749" s="64" t="s">
        <v>8</v>
      </c>
      <c r="F749" s="64" t="s">
        <v>34</v>
      </c>
    </row>
    <row r="750" spans="1:6" x14ac:dyDescent="0.25">
      <c r="A750" s="64" t="s">
        <v>286</v>
      </c>
      <c r="B750" s="64"/>
      <c r="C750" s="10">
        <v>24.05</v>
      </c>
      <c r="D750" s="4">
        <v>43742</v>
      </c>
      <c r="E750" s="64" t="s">
        <v>21</v>
      </c>
      <c r="F750" s="64" t="s">
        <v>34</v>
      </c>
    </row>
    <row r="751" spans="1:6" x14ac:dyDescent="0.25">
      <c r="A751" s="64" t="s">
        <v>32</v>
      </c>
      <c r="B751" s="64" t="s">
        <v>274</v>
      </c>
      <c r="C751" s="10">
        <v>19.22</v>
      </c>
      <c r="D751" s="4">
        <v>43742</v>
      </c>
      <c r="E751" s="64" t="s">
        <v>8</v>
      </c>
      <c r="F751" s="64" t="s">
        <v>34</v>
      </c>
    </row>
    <row r="752" spans="1:6" x14ac:dyDescent="0.25">
      <c r="A752" s="64" t="s">
        <v>43</v>
      </c>
      <c r="B752" s="64"/>
      <c r="C752" s="10">
        <v>12.44</v>
      </c>
      <c r="D752" s="4">
        <v>43742</v>
      </c>
      <c r="E752" s="64" t="s">
        <v>4</v>
      </c>
      <c r="F752" s="64" t="s">
        <v>34</v>
      </c>
    </row>
    <row r="753" spans="1:7" x14ac:dyDescent="0.25">
      <c r="A753" s="65" t="s">
        <v>50</v>
      </c>
      <c r="B753" s="65"/>
      <c r="C753" s="10">
        <v>3.29</v>
      </c>
      <c r="D753" s="4">
        <v>43744</v>
      </c>
      <c r="E753" s="65" t="s">
        <v>12</v>
      </c>
      <c r="F753" s="65" t="s">
        <v>34</v>
      </c>
    </row>
    <row r="754" spans="1:7" x14ac:dyDescent="0.25">
      <c r="A754" s="65" t="s">
        <v>32</v>
      </c>
      <c r="B754" s="65"/>
      <c r="C754" s="10">
        <v>13.16</v>
      </c>
      <c r="D754" s="4">
        <v>43744</v>
      </c>
      <c r="E754" s="65" t="s">
        <v>4</v>
      </c>
      <c r="F754" s="65" t="s">
        <v>34</v>
      </c>
    </row>
    <row r="755" spans="1:7" x14ac:dyDescent="0.25">
      <c r="A755" s="65" t="s">
        <v>417</v>
      </c>
      <c r="B755" s="65" t="s">
        <v>418</v>
      </c>
      <c r="C755" s="10">
        <v>47</v>
      </c>
      <c r="D755" s="4">
        <v>43744</v>
      </c>
      <c r="E755" s="65" t="s">
        <v>650</v>
      </c>
      <c r="F755" s="65" t="s">
        <v>34</v>
      </c>
    </row>
    <row r="756" spans="1:7" x14ac:dyDescent="0.25">
      <c r="A756" s="65" t="s">
        <v>254</v>
      </c>
      <c r="B756" s="65"/>
      <c r="C756" s="10">
        <v>22.06</v>
      </c>
      <c r="D756" s="4">
        <v>43745</v>
      </c>
      <c r="E756" s="65" t="s">
        <v>12</v>
      </c>
      <c r="F756" s="65" t="s">
        <v>34</v>
      </c>
    </row>
    <row r="757" spans="1:7" x14ac:dyDescent="0.25">
      <c r="A757" s="66" t="s">
        <v>43</v>
      </c>
      <c r="B757" s="66"/>
      <c r="C757" s="10">
        <v>72.42</v>
      </c>
      <c r="D757" s="4">
        <v>43745</v>
      </c>
      <c r="E757" s="66" t="s">
        <v>4</v>
      </c>
      <c r="F757" s="66" t="s">
        <v>34</v>
      </c>
    </row>
    <row r="758" spans="1:7" x14ac:dyDescent="0.25">
      <c r="A758" s="67" t="s">
        <v>46</v>
      </c>
      <c r="B758" s="67" t="s">
        <v>416</v>
      </c>
      <c r="C758" s="10">
        <v>8.4700000000000006</v>
      </c>
      <c r="D758" s="4">
        <v>43745</v>
      </c>
      <c r="E758" s="67" t="s">
        <v>8</v>
      </c>
      <c r="F758" s="67" t="s">
        <v>34</v>
      </c>
    </row>
    <row r="759" spans="1:7" x14ac:dyDescent="0.25">
      <c r="A759" s="67" t="s">
        <v>419</v>
      </c>
      <c r="B759" s="67"/>
      <c r="C759" s="10">
        <v>0</v>
      </c>
      <c r="D759" s="4">
        <v>43745</v>
      </c>
      <c r="E759" s="67" t="s">
        <v>12</v>
      </c>
      <c r="F759" s="67" t="s">
        <v>34</v>
      </c>
      <c r="G759" s="384">
        <v>44.01</v>
      </c>
    </row>
    <row r="760" spans="1:7" x14ac:dyDescent="0.25">
      <c r="A760" s="67" t="s">
        <v>355</v>
      </c>
      <c r="B760" s="67" t="s">
        <v>119</v>
      </c>
      <c r="C760" s="10">
        <v>13.78</v>
      </c>
      <c r="D760" s="4">
        <v>43745</v>
      </c>
      <c r="E760" s="67" t="s">
        <v>8</v>
      </c>
      <c r="F760" s="67" t="s">
        <v>34</v>
      </c>
    </row>
    <row r="761" spans="1:7" x14ac:dyDescent="0.25">
      <c r="A761" s="67" t="s">
        <v>150</v>
      </c>
      <c r="B761" s="67"/>
      <c r="C761" s="10">
        <v>1.58</v>
      </c>
      <c r="D761" s="4">
        <v>43746</v>
      </c>
      <c r="E761" s="67" t="s">
        <v>12</v>
      </c>
      <c r="F761" s="67" t="s">
        <v>34</v>
      </c>
    </row>
    <row r="762" spans="1:7" x14ac:dyDescent="0.25">
      <c r="A762" s="67" t="s">
        <v>286</v>
      </c>
      <c r="B762" s="67"/>
      <c r="C762" s="10">
        <v>23.37</v>
      </c>
      <c r="D762" s="4">
        <v>43746</v>
      </c>
      <c r="E762" s="67" t="s">
        <v>21</v>
      </c>
      <c r="F762" s="67" t="s">
        <v>34</v>
      </c>
    </row>
    <row r="763" spans="1:7" x14ac:dyDescent="0.25">
      <c r="A763" s="67" t="s">
        <v>46</v>
      </c>
      <c r="B763" s="67" t="s">
        <v>275</v>
      </c>
      <c r="C763" s="10">
        <v>6.84</v>
      </c>
      <c r="D763" s="4">
        <v>43747</v>
      </c>
      <c r="E763" s="67" t="s">
        <v>8</v>
      </c>
      <c r="F763" s="67" t="s">
        <v>34</v>
      </c>
    </row>
    <row r="764" spans="1:7" x14ac:dyDescent="0.25">
      <c r="A764" s="67" t="s">
        <v>60</v>
      </c>
      <c r="B764" s="67" t="s">
        <v>191</v>
      </c>
      <c r="C764" s="10">
        <v>10</v>
      </c>
      <c r="D764" s="4">
        <v>43747</v>
      </c>
      <c r="E764" s="67" t="s">
        <v>8</v>
      </c>
      <c r="F764" s="67" t="s">
        <v>34</v>
      </c>
    </row>
    <row r="765" spans="1:7" x14ac:dyDescent="0.25">
      <c r="A765" s="68" t="s">
        <v>200</v>
      </c>
      <c r="B765" s="68" t="s">
        <v>166</v>
      </c>
      <c r="C765" s="10">
        <v>4.99</v>
      </c>
      <c r="D765" s="4">
        <v>43748</v>
      </c>
      <c r="E765" s="68" t="s">
        <v>8</v>
      </c>
      <c r="F765" s="68" t="s">
        <v>34</v>
      </c>
    </row>
    <row r="766" spans="1:7" x14ac:dyDescent="0.25">
      <c r="A766" s="68" t="s">
        <v>42</v>
      </c>
      <c r="B766" s="68"/>
      <c r="C766" s="10">
        <v>2.52</v>
      </c>
      <c r="D766" s="4">
        <v>43749</v>
      </c>
      <c r="E766" s="68" t="s">
        <v>12</v>
      </c>
      <c r="F766" s="68" t="s">
        <v>34</v>
      </c>
    </row>
    <row r="767" spans="1:7" x14ac:dyDescent="0.25">
      <c r="A767" s="68" t="s">
        <v>241</v>
      </c>
      <c r="B767" s="68"/>
      <c r="C767" s="10">
        <v>4.21</v>
      </c>
      <c r="D767" s="4">
        <v>43749</v>
      </c>
      <c r="E767" s="68" t="s">
        <v>4</v>
      </c>
      <c r="F767" s="68" t="s">
        <v>34</v>
      </c>
    </row>
    <row r="768" spans="1:7" x14ac:dyDescent="0.25">
      <c r="A768" s="68" t="s">
        <v>396</v>
      </c>
      <c r="B768" s="68"/>
      <c r="C768" s="10">
        <v>18.010000000000002</v>
      </c>
      <c r="D768" s="4">
        <v>43749</v>
      </c>
      <c r="E768" s="68" t="s">
        <v>4</v>
      </c>
      <c r="F768" s="68" t="s">
        <v>34</v>
      </c>
    </row>
    <row r="769" spans="1:7" x14ac:dyDescent="0.25">
      <c r="A769" s="69" t="s">
        <v>399</v>
      </c>
      <c r="B769" s="69"/>
      <c r="C769" s="10">
        <v>8.11</v>
      </c>
      <c r="D769" s="4">
        <v>43750</v>
      </c>
      <c r="E769" s="69" t="s">
        <v>12</v>
      </c>
      <c r="F769" s="69" t="s">
        <v>34</v>
      </c>
    </row>
    <row r="770" spans="1:7" x14ac:dyDescent="0.25">
      <c r="A770" s="69" t="s">
        <v>43</v>
      </c>
      <c r="B770" s="69"/>
      <c r="C770" s="10">
        <v>5.3</v>
      </c>
      <c r="D770" s="4">
        <v>43750</v>
      </c>
      <c r="E770" s="69" t="s">
        <v>4</v>
      </c>
      <c r="F770" s="69" t="s">
        <v>34</v>
      </c>
    </row>
    <row r="771" spans="1:7" x14ac:dyDescent="0.25">
      <c r="A771" s="69" t="s">
        <v>32</v>
      </c>
      <c r="B771" s="69"/>
      <c r="C771" s="10">
        <v>94.62</v>
      </c>
      <c r="D771" s="4">
        <v>43750</v>
      </c>
      <c r="E771" s="69" t="s">
        <v>4</v>
      </c>
      <c r="F771" s="69" t="s">
        <v>34</v>
      </c>
      <c r="G771" s="384" t="s">
        <v>421</v>
      </c>
    </row>
    <row r="772" spans="1:7" x14ac:dyDescent="0.25">
      <c r="A772" s="69" t="s">
        <v>408</v>
      </c>
      <c r="B772" s="69" t="s">
        <v>422</v>
      </c>
      <c r="C772" s="10">
        <v>8.9499999999999993</v>
      </c>
      <c r="D772" s="4">
        <v>43750</v>
      </c>
      <c r="E772" s="69" t="s">
        <v>8</v>
      </c>
      <c r="F772" s="69" t="s">
        <v>34</v>
      </c>
    </row>
    <row r="773" spans="1:7" x14ac:dyDescent="0.25">
      <c r="A773" s="69" t="s">
        <v>286</v>
      </c>
      <c r="B773" s="69"/>
      <c r="C773" s="10">
        <v>19.59</v>
      </c>
      <c r="D773" s="4">
        <v>43751</v>
      </c>
      <c r="E773" s="69" t="s">
        <v>21</v>
      </c>
      <c r="F773" s="69" t="s">
        <v>34</v>
      </c>
    </row>
    <row r="774" spans="1:7" x14ac:dyDescent="0.25">
      <c r="A774" s="69" t="s">
        <v>109</v>
      </c>
      <c r="B774" s="69"/>
      <c r="C774" s="10">
        <v>7.82</v>
      </c>
      <c r="D774" s="4">
        <v>43751</v>
      </c>
      <c r="E774" s="69" t="s">
        <v>12</v>
      </c>
      <c r="F774" s="69" t="s">
        <v>34</v>
      </c>
    </row>
    <row r="775" spans="1:7" x14ac:dyDescent="0.25">
      <c r="A775" s="69" t="s">
        <v>420</v>
      </c>
      <c r="B775" s="69"/>
      <c r="C775" s="10">
        <v>8.91</v>
      </c>
      <c r="D775" s="4">
        <v>43751</v>
      </c>
      <c r="E775" s="69" t="s">
        <v>12</v>
      </c>
      <c r="F775" s="69" t="s">
        <v>34</v>
      </c>
    </row>
    <row r="776" spans="1:7" x14ac:dyDescent="0.25">
      <c r="A776" s="70" t="s">
        <v>49</v>
      </c>
      <c r="B776" s="70"/>
      <c r="C776" s="10">
        <v>326.56</v>
      </c>
      <c r="D776" s="4">
        <v>43751</v>
      </c>
      <c r="E776" s="70" t="s">
        <v>7</v>
      </c>
      <c r="F776" s="70" t="s">
        <v>34</v>
      </c>
    </row>
    <row r="777" spans="1:7" x14ac:dyDescent="0.25">
      <c r="A777" s="70" t="s">
        <v>202</v>
      </c>
      <c r="B777" s="70"/>
      <c r="C777" s="10">
        <v>82.49</v>
      </c>
      <c r="D777" s="4">
        <v>43754</v>
      </c>
      <c r="E777" s="70" t="s">
        <v>5</v>
      </c>
      <c r="F777" s="70" t="s">
        <v>34</v>
      </c>
    </row>
    <row r="778" spans="1:7" x14ac:dyDescent="0.25">
      <c r="A778" s="70" t="s">
        <v>42</v>
      </c>
      <c r="B778" s="70"/>
      <c r="C778" s="10">
        <v>2.52</v>
      </c>
      <c r="D778" s="4">
        <v>43754</v>
      </c>
      <c r="E778" s="70" t="s">
        <v>12</v>
      </c>
      <c r="F778" s="70" t="s">
        <v>34</v>
      </c>
    </row>
    <row r="779" spans="1:7" x14ac:dyDescent="0.25">
      <c r="A779" s="70" t="s">
        <v>286</v>
      </c>
      <c r="B779" s="70"/>
      <c r="C779" s="10">
        <v>31.11</v>
      </c>
      <c r="D779" s="4">
        <v>43754</v>
      </c>
      <c r="E779" s="70" t="s">
        <v>21</v>
      </c>
      <c r="F779" s="70" t="s">
        <v>34</v>
      </c>
    </row>
    <row r="780" spans="1:7" x14ac:dyDescent="0.25">
      <c r="A780" s="71" t="s">
        <v>88</v>
      </c>
      <c r="B780" s="71"/>
      <c r="C780" s="10">
        <v>10.6</v>
      </c>
      <c r="D780" s="4">
        <v>43754</v>
      </c>
      <c r="E780" s="71" t="s">
        <v>12</v>
      </c>
      <c r="F780" s="71" t="s">
        <v>34</v>
      </c>
    </row>
    <row r="781" spans="1:7" x14ac:dyDescent="0.25">
      <c r="A781" s="71" t="s">
        <v>42</v>
      </c>
      <c r="B781" s="71"/>
      <c r="C781" s="10">
        <v>2.52</v>
      </c>
      <c r="D781" s="4">
        <v>43755</v>
      </c>
      <c r="E781" s="71" t="s">
        <v>12</v>
      </c>
      <c r="F781" s="71" t="s">
        <v>34</v>
      </c>
    </row>
    <row r="782" spans="1:7" x14ac:dyDescent="0.25">
      <c r="A782" s="71" t="s">
        <v>229</v>
      </c>
      <c r="B782" s="71"/>
      <c r="C782" s="10">
        <v>37.65</v>
      </c>
      <c r="D782" s="4">
        <v>43755</v>
      </c>
      <c r="E782" s="71" t="s">
        <v>6</v>
      </c>
      <c r="F782" s="71" t="s">
        <v>34</v>
      </c>
    </row>
    <row r="783" spans="1:7" x14ac:dyDescent="0.25">
      <c r="A783" s="71" t="s">
        <v>286</v>
      </c>
      <c r="B783" s="71"/>
      <c r="C783" s="10">
        <v>23.79</v>
      </c>
      <c r="D783" s="4">
        <v>43755</v>
      </c>
      <c r="E783" s="71" t="s">
        <v>21</v>
      </c>
      <c r="F783" s="71" t="s">
        <v>34</v>
      </c>
    </row>
    <row r="784" spans="1:7" x14ac:dyDescent="0.25">
      <c r="A784" s="71" t="s">
        <v>43</v>
      </c>
      <c r="B784" s="71"/>
      <c r="C784" s="10">
        <v>3.06</v>
      </c>
      <c r="D784" s="4">
        <v>43755</v>
      </c>
      <c r="E784" s="71" t="s">
        <v>4</v>
      </c>
      <c r="F784" s="71" t="s">
        <v>34</v>
      </c>
    </row>
    <row r="785" spans="1:7" x14ac:dyDescent="0.25">
      <c r="A785" s="71" t="s">
        <v>415</v>
      </c>
      <c r="B785" s="71"/>
      <c r="C785" s="10">
        <v>3.06</v>
      </c>
      <c r="D785" s="4">
        <v>43755</v>
      </c>
      <c r="E785" s="71" t="s">
        <v>12</v>
      </c>
      <c r="F785" s="71" t="s">
        <v>34</v>
      </c>
    </row>
    <row r="786" spans="1:7" x14ac:dyDescent="0.25">
      <c r="A786" s="71" t="s">
        <v>247</v>
      </c>
      <c r="B786" s="71" t="s">
        <v>383</v>
      </c>
      <c r="C786" s="10">
        <v>23.38</v>
      </c>
      <c r="D786" s="4">
        <v>43755</v>
      </c>
      <c r="E786" s="71" t="s">
        <v>8</v>
      </c>
      <c r="F786" s="71" t="s">
        <v>34</v>
      </c>
    </row>
    <row r="787" spans="1:7" x14ac:dyDescent="0.25">
      <c r="A787" s="71" t="s">
        <v>73</v>
      </c>
      <c r="B787" s="71"/>
      <c r="C787" s="10">
        <v>15.99</v>
      </c>
      <c r="D787" s="4">
        <v>43756</v>
      </c>
      <c r="E787" s="71" t="s">
        <v>8</v>
      </c>
      <c r="F787" s="71" t="s">
        <v>34</v>
      </c>
    </row>
    <row r="788" spans="1:7" x14ac:dyDescent="0.25">
      <c r="A788" s="71" t="s">
        <v>399</v>
      </c>
      <c r="B788" s="71"/>
      <c r="C788" s="10">
        <v>5.72</v>
      </c>
      <c r="D788" s="4">
        <v>43756</v>
      </c>
      <c r="E788" s="71" t="s">
        <v>12</v>
      </c>
      <c r="F788" s="71" t="s">
        <v>34</v>
      </c>
    </row>
    <row r="789" spans="1:7" x14ac:dyDescent="0.25">
      <c r="A789" s="72" t="s">
        <v>223</v>
      </c>
      <c r="B789" s="72"/>
      <c r="C789" s="10">
        <v>1.45</v>
      </c>
      <c r="D789" s="4">
        <v>43756</v>
      </c>
      <c r="E789" s="72" t="s">
        <v>12</v>
      </c>
      <c r="F789" s="72" t="s">
        <v>34</v>
      </c>
    </row>
    <row r="790" spans="1:7" x14ac:dyDescent="0.25">
      <c r="A790" s="72" t="s">
        <v>227</v>
      </c>
      <c r="B790" s="72"/>
      <c r="C790" s="10">
        <v>47.01</v>
      </c>
      <c r="D790" s="4">
        <v>43757</v>
      </c>
      <c r="E790" s="72" t="s">
        <v>11</v>
      </c>
      <c r="F790" s="72" t="s">
        <v>34</v>
      </c>
    </row>
    <row r="791" spans="1:7" x14ac:dyDescent="0.25">
      <c r="A791" s="72" t="s">
        <v>72</v>
      </c>
      <c r="B791" s="72"/>
      <c r="C791" s="10">
        <v>25</v>
      </c>
      <c r="D791" s="4">
        <v>43757</v>
      </c>
      <c r="E791" s="72" t="s">
        <v>12</v>
      </c>
      <c r="F791" s="72" t="s">
        <v>34</v>
      </c>
    </row>
    <row r="792" spans="1:7" x14ac:dyDescent="0.25">
      <c r="A792" s="72" t="s">
        <v>46</v>
      </c>
      <c r="B792" s="72" t="s">
        <v>423</v>
      </c>
      <c r="C792" s="10">
        <v>161.29</v>
      </c>
      <c r="D792" s="4">
        <v>43757</v>
      </c>
      <c r="E792" s="72" t="s">
        <v>8</v>
      </c>
      <c r="F792" s="72" t="s">
        <v>34</v>
      </c>
    </row>
    <row r="793" spans="1:7" x14ac:dyDescent="0.25">
      <c r="A793" s="72" t="s">
        <v>32</v>
      </c>
      <c r="B793" s="72"/>
      <c r="C793" s="10">
        <v>50.19</v>
      </c>
      <c r="D793" s="4">
        <v>43757</v>
      </c>
      <c r="E793" s="72" t="s">
        <v>4</v>
      </c>
      <c r="F793" s="72" t="s">
        <v>34</v>
      </c>
      <c r="G793" s="395">
        <v>75.790000000000006</v>
      </c>
    </row>
    <row r="794" spans="1:7" x14ac:dyDescent="0.25">
      <c r="A794" s="72" t="s">
        <v>32</v>
      </c>
      <c r="B794" s="72" t="s">
        <v>424</v>
      </c>
      <c r="C794" s="10">
        <f>13.46+12.14</f>
        <v>25.6</v>
      </c>
      <c r="D794" s="4">
        <v>43757</v>
      </c>
      <c r="E794" s="72" t="s">
        <v>8</v>
      </c>
      <c r="F794" s="72" t="s">
        <v>34</v>
      </c>
      <c r="G794" s="395"/>
    </row>
    <row r="795" spans="1:7" x14ac:dyDescent="0.25">
      <c r="A795" s="72" t="s">
        <v>43</v>
      </c>
      <c r="B795" s="72"/>
      <c r="C795" s="10">
        <v>40.04</v>
      </c>
      <c r="D795" s="4">
        <v>43757</v>
      </c>
      <c r="E795" s="72" t="s">
        <v>4</v>
      </c>
      <c r="F795" s="72" t="s">
        <v>34</v>
      </c>
    </row>
    <row r="796" spans="1:7" x14ac:dyDescent="0.25">
      <c r="A796" s="72" t="s">
        <v>634</v>
      </c>
      <c r="B796" s="72"/>
      <c r="C796" s="10">
        <v>7.94</v>
      </c>
      <c r="D796" s="4">
        <v>43758</v>
      </c>
      <c r="E796" s="72" t="s">
        <v>12</v>
      </c>
      <c r="F796" s="72" t="s">
        <v>34</v>
      </c>
      <c r="G796" s="384" t="s">
        <v>428</v>
      </c>
    </row>
    <row r="797" spans="1:7" x14ac:dyDescent="0.25">
      <c r="A797" s="72" t="s">
        <v>425</v>
      </c>
      <c r="B797" s="72" t="s">
        <v>426</v>
      </c>
      <c r="C797" s="10">
        <v>31.64</v>
      </c>
      <c r="D797" s="4">
        <v>43758</v>
      </c>
      <c r="E797" s="72" t="s">
        <v>8</v>
      </c>
      <c r="F797" s="72" t="s">
        <v>34</v>
      </c>
    </row>
    <row r="798" spans="1:7" x14ac:dyDescent="0.25">
      <c r="A798" s="73" t="s">
        <v>227</v>
      </c>
      <c r="B798" s="73"/>
      <c r="C798" s="10">
        <v>22.64</v>
      </c>
      <c r="D798" s="4">
        <v>43759</v>
      </c>
      <c r="E798" s="73" t="s">
        <v>209</v>
      </c>
      <c r="F798" s="73" t="s">
        <v>34</v>
      </c>
    </row>
    <row r="799" spans="1:7" x14ac:dyDescent="0.25">
      <c r="A799" s="73" t="s">
        <v>427</v>
      </c>
      <c r="B799" s="73" t="s">
        <v>433</v>
      </c>
      <c r="C799" s="10">
        <v>0</v>
      </c>
      <c r="D799" s="4">
        <v>43760</v>
      </c>
      <c r="E799" s="73" t="s">
        <v>8</v>
      </c>
      <c r="F799" s="73" t="s">
        <v>34</v>
      </c>
      <c r="G799" s="384">
        <v>14.83</v>
      </c>
    </row>
    <row r="800" spans="1:7" x14ac:dyDescent="0.25">
      <c r="A800" s="73" t="s">
        <v>329</v>
      </c>
      <c r="B800" s="73"/>
      <c r="C800" s="10">
        <v>2.1</v>
      </c>
      <c r="D800" s="4">
        <v>43760</v>
      </c>
      <c r="E800" s="73" t="s">
        <v>12</v>
      </c>
      <c r="F800" s="73" t="s">
        <v>34</v>
      </c>
    </row>
    <row r="801" spans="1:7" x14ac:dyDescent="0.25">
      <c r="A801" s="73" t="s">
        <v>286</v>
      </c>
      <c r="B801" s="73"/>
      <c r="C801" s="10">
        <v>22.23</v>
      </c>
      <c r="D801" s="4">
        <v>43760</v>
      </c>
      <c r="E801" s="73" t="s">
        <v>21</v>
      </c>
      <c r="F801" s="73" t="s">
        <v>34</v>
      </c>
    </row>
    <row r="802" spans="1:7" x14ac:dyDescent="0.25">
      <c r="A802" s="74" t="s">
        <v>43</v>
      </c>
      <c r="B802" s="74"/>
      <c r="C802" s="10">
        <v>12.59</v>
      </c>
      <c r="D802" s="4">
        <v>43762</v>
      </c>
      <c r="E802" s="74" t="s">
        <v>4</v>
      </c>
      <c r="F802" s="74" t="s">
        <v>34</v>
      </c>
    </row>
    <row r="803" spans="1:7" x14ac:dyDescent="0.25">
      <c r="A803" s="74" t="s">
        <v>42</v>
      </c>
      <c r="B803" s="74"/>
      <c r="C803" s="10">
        <v>3.18</v>
      </c>
      <c r="D803" s="4">
        <v>43763</v>
      </c>
      <c r="E803" s="74" t="s">
        <v>12</v>
      </c>
      <c r="F803" s="74" t="s">
        <v>34</v>
      </c>
    </row>
    <row r="804" spans="1:7" x14ac:dyDescent="0.25">
      <c r="A804" s="74" t="s">
        <v>425</v>
      </c>
      <c r="B804" s="74" t="s">
        <v>431</v>
      </c>
      <c r="C804" s="10">
        <v>9.5</v>
      </c>
      <c r="D804" s="4">
        <v>43764</v>
      </c>
      <c r="E804" s="74" t="s">
        <v>8</v>
      </c>
      <c r="F804" s="74" t="s">
        <v>34</v>
      </c>
    </row>
    <row r="805" spans="1:7" x14ac:dyDescent="0.25">
      <c r="A805" s="74" t="s">
        <v>49</v>
      </c>
      <c r="B805" s="74"/>
      <c r="C805" s="10">
        <v>192.1</v>
      </c>
      <c r="D805" s="4">
        <v>43765</v>
      </c>
      <c r="E805" s="74" t="s">
        <v>7</v>
      </c>
      <c r="F805" s="74" t="s">
        <v>34</v>
      </c>
      <c r="G805" s="395">
        <v>32.29</v>
      </c>
    </row>
    <row r="806" spans="1:7" x14ac:dyDescent="0.25">
      <c r="A806" s="74" t="s">
        <v>267</v>
      </c>
      <c r="B806" s="74"/>
      <c r="C806" s="10">
        <v>10</v>
      </c>
      <c r="D806" s="4">
        <v>43765</v>
      </c>
      <c r="E806" s="74" t="s">
        <v>21</v>
      </c>
      <c r="F806" s="74" t="s">
        <v>34</v>
      </c>
      <c r="G806" s="395"/>
    </row>
    <row r="807" spans="1:7" x14ac:dyDescent="0.25">
      <c r="A807" s="74" t="s">
        <v>241</v>
      </c>
      <c r="B807" s="74"/>
      <c r="C807" s="10">
        <v>7.98</v>
      </c>
      <c r="D807" s="4">
        <v>43765</v>
      </c>
      <c r="E807" s="74" t="s">
        <v>12</v>
      </c>
      <c r="F807" s="74" t="s">
        <v>34</v>
      </c>
      <c r="G807" s="384">
        <v>25.43</v>
      </c>
    </row>
    <row r="808" spans="1:7" x14ac:dyDescent="0.25">
      <c r="A808" s="74" t="s">
        <v>43</v>
      </c>
      <c r="B808" s="74"/>
      <c r="C808" s="10">
        <v>3.24</v>
      </c>
      <c r="D808" s="4">
        <v>43765</v>
      </c>
      <c r="E808" s="74" t="s">
        <v>4</v>
      </c>
      <c r="F808" s="74" t="s">
        <v>34</v>
      </c>
    </row>
    <row r="809" spans="1:7" x14ac:dyDescent="0.25">
      <c r="A809" s="74" t="s">
        <v>32</v>
      </c>
      <c r="B809" s="74" t="s">
        <v>429</v>
      </c>
      <c r="C809" s="10">
        <v>27.79</v>
      </c>
      <c r="D809" s="4">
        <v>43766</v>
      </c>
      <c r="E809" s="74" t="s">
        <v>8</v>
      </c>
      <c r="F809" s="74" t="s">
        <v>34</v>
      </c>
    </row>
    <row r="810" spans="1:7" x14ac:dyDescent="0.25">
      <c r="A810" s="74" t="s">
        <v>32</v>
      </c>
      <c r="B810" s="74"/>
      <c r="C810" s="10">
        <v>4.5</v>
      </c>
      <c r="D810" s="4">
        <v>43766</v>
      </c>
      <c r="E810" s="74" t="s">
        <v>4</v>
      </c>
      <c r="F810" s="74" t="s">
        <v>34</v>
      </c>
    </row>
    <row r="811" spans="1:7" x14ac:dyDescent="0.25">
      <c r="A811" s="74" t="s">
        <v>281</v>
      </c>
      <c r="B811" s="74"/>
      <c r="C811" s="10" t="s">
        <v>195</v>
      </c>
      <c r="D811" s="4">
        <v>43766</v>
      </c>
      <c r="E811" s="74" t="s">
        <v>8</v>
      </c>
      <c r="F811" s="74" t="s">
        <v>34</v>
      </c>
    </row>
    <row r="812" spans="1:7" x14ac:dyDescent="0.25">
      <c r="A812" s="74" t="s">
        <v>32</v>
      </c>
      <c r="B812" s="74" t="s">
        <v>430</v>
      </c>
      <c r="C812" s="10">
        <v>15.85</v>
      </c>
      <c r="D812" s="4">
        <v>43766</v>
      </c>
      <c r="E812" s="74" t="s">
        <v>8</v>
      </c>
      <c r="F812" s="74" t="s">
        <v>34</v>
      </c>
    </row>
    <row r="813" spans="1:7" x14ac:dyDescent="0.25">
      <c r="A813" s="75" t="s">
        <v>514</v>
      </c>
      <c r="B813" s="75"/>
      <c r="C813" s="10">
        <v>23.65</v>
      </c>
      <c r="D813" s="4">
        <v>43766</v>
      </c>
      <c r="E813" s="75" t="s">
        <v>21</v>
      </c>
      <c r="F813" s="75" t="s">
        <v>34</v>
      </c>
    </row>
    <row r="814" spans="1:7" x14ac:dyDescent="0.25">
      <c r="A814" s="75" t="s">
        <v>46</v>
      </c>
      <c r="B814" s="75" t="s">
        <v>432</v>
      </c>
      <c r="C814" s="10">
        <v>23.31</v>
      </c>
      <c r="D814" s="4">
        <v>43767</v>
      </c>
      <c r="E814" s="75" t="s">
        <v>8</v>
      </c>
      <c r="F814" s="75" t="s">
        <v>34</v>
      </c>
    </row>
    <row r="815" spans="1:7" x14ac:dyDescent="0.25">
      <c r="A815" s="75" t="s">
        <v>43</v>
      </c>
      <c r="B815" s="75"/>
      <c r="C815" s="10">
        <v>23.2</v>
      </c>
      <c r="D815" s="4">
        <v>43767</v>
      </c>
      <c r="E815" s="75" t="s">
        <v>21</v>
      </c>
      <c r="F815" s="75" t="s">
        <v>34</v>
      </c>
    </row>
    <row r="816" spans="1:7" x14ac:dyDescent="0.25">
      <c r="A816" s="76" t="s">
        <v>514</v>
      </c>
      <c r="B816" s="76"/>
      <c r="C816" s="10">
        <v>25.15</v>
      </c>
      <c r="D816" s="4">
        <v>43769</v>
      </c>
      <c r="E816" s="76" t="s">
        <v>21</v>
      </c>
      <c r="F816" s="76" t="s">
        <v>34</v>
      </c>
    </row>
    <row r="817" spans="1:7" x14ac:dyDescent="0.25">
      <c r="A817" s="76" t="s">
        <v>48</v>
      </c>
      <c r="B817" s="76"/>
      <c r="C817" s="10">
        <v>29.34</v>
      </c>
      <c r="D817" s="4">
        <v>43770</v>
      </c>
      <c r="E817" s="76" t="s">
        <v>10</v>
      </c>
      <c r="F817" s="76" t="s">
        <v>34</v>
      </c>
    </row>
    <row r="818" spans="1:7" x14ac:dyDescent="0.25">
      <c r="A818" s="76" t="s">
        <v>43</v>
      </c>
      <c r="B818" s="76"/>
      <c r="C818" s="10">
        <v>10.24</v>
      </c>
      <c r="D818" s="4">
        <v>43770</v>
      </c>
      <c r="E818" s="76" t="s">
        <v>4</v>
      </c>
      <c r="F818" s="76" t="s">
        <v>34</v>
      </c>
    </row>
    <row r="819" spans="1:7" x14ac:dyDescent="0.25">
      <c r="A819" s="76" t="s">
        <v>43</v>
      </c>
      <c r="B819" s="76"/>
      <c r="C819" s="10">
        <v>12.99</v>
      </c>
      <c r="D819" s="4">
        <v>43770</v>
      </c>
      <c r="E819" s="76" t="s">
        <v>4</v>
      </c>
      <c r="F819" s="76" t="s">
        <v>34</v>
      </c>
    </row>
    <row r="820" spans="1:7" x14ac:dyDescent="0.25">
      <c r="A820" s="77" t="s">
        <v>43</v>
      </c>
      <c r="B820" s="77" t="s">
        <v>434</v>
      </c>
      <c r="C820" s="10">
        <v>20</v>
      </c>
      <c r="D820" s="4">
        <v>43771</v>
      </c>
      <c r="E820" s="77" t="s">
        <v>650</v>
      </c>
      <c r="F820" s="77" t="s">
        <v>34</v>
      </c>
      <c r="G820" s="395">
        <v>90.62</v>
      </c>
    </row>
    <row r="821" spans="1:7" x14ac:dyDescent="0.25">
      <c r="A821" s="77" t="s">
        <v>43</v>
      </c>
      <c r="B821" s="77"/>
      <c r="C821" s="10">
        <v>70.62</v>
      </c>
      <c r="D821" s="4">
        <v>43771</v>
      </c>
      <c r="E821" s="77" t="s">
        <v>4</v>
      </c>
      <c r="F821" s="77" t="s">
        <v>34</v>
      </c>
      <c r="G821" s="395"/>
    </row>
    <row r="822" spans="1:7" x14ac:dyDescent="0.25">
      <c r="A822" s="77" t="s">
        <v>83</v>
      </c>
      <c r="B822" s="77" t="s">
        <v>280</v>
      </c>
      <c r="C822" s="10">
        <v>15.93</v>
      </c>
      <c r="D822" s="4">
        <v>43772</v>
      </c>
      <c r="E822" s="77" t="s">
        <v>8</v>
      </c>
      <c r="F822" s="77" t="s">
        <v>34</v>
      </c>
    </row>
    <row r="823" spans="1:7" x14ac:dyDescent="0.25">
      <c r="A823" s="77" t="s">
        <v>435</v>
      </c>
      <c r="B823" s="77" t="s">
        <v>436</v>
      </c>
      <c r="C823" s="10">
        <v>10</v>
      </c>
      <c r="D823" s="4">
        <v>43772</v>
      </c>
      <c r="E823" s="77" t="s">
        <v>650</v>
      </c>
      <c r="F823" s="77" t="s">
        <v>34</v>
      </c>
    </row>
    <row r="824" spans="1:7" x14ac:dyDescent="0.25">
      <c r="A824" s="77" t="s">
        <v>44</v>
      </c>
      <c r="B824" s="77"/>
      <c r="C824" s="10">
        <v>50.73</v>
      </c>
      <c r="D824" s="4">
        <v>43773</v>
      </c>
      <c r="E824" s="77" t="s">
        <v>5</v>
      </c>
      <c r="F824" s="77" t="s">
        <v>34</v>
      </c>
    </row>
    <row r="825" spans="1:7" x14ac:dyDescent="0.25">
      <c r="A825" s="78" t="s">
        <v>213</v>
      </c>
      <c r="B825" s="78"/>
      <c r="C825" s="10">
        <v>640</v>
      </c>
      <c r="D825" s="4">
        <v>43774</v>
      </c>
      <c r="E825" s="78" t="s">
        <v>214</v>
      </c>
      <c r="F825" s="78" t="s">
        <v>34</v>
      </c>
    </row>
    <row r="826" spans="1:7" x14ac:dyDescent="0.25">
      <c r="A826" s="78" t="s">
        <v>44</v>
      </c>
      <c r="B826" s="78"/>
      <c r="C826" s="10">
        <v>50.73</v>
      </c>
      <c r="D826" s="4">
        <v>43774</v>
      </c>
      <c r="E826" s="78" t="s">
        <v>5</v>
      </c>
      <c r="F826" s="78" t="s">
        <v>34</v>
      </c>
    </row>
    <row r="827" spans="1:7" x14ac:dyDescent="0.25">
      <c r="A827" s="78" t="s">
        <v>286</v>
      </c>
      <c r="B827" s="78"/>
      <c r="C827" s="10">
        <v>21.48</v>
      </c>
      <c r="D827" s="4">
        <v>43774</v>
      </c>
      <c r="E827" s="78" t="s">
        <v>21</v>
      </c>
      <c r="F827" s="78" t="s">
        <v>34</v>
      </c>
    </row>
    <row r="828" spans="1:7" x14ac:dyDescent="0.25">
      <c r="A828" s="78" t="s">
        <v>437</v>
      </c>
      <c r="B828" s="78"/>
      <c r="C828" s="10">
        <v>14.18</v>
      </c>
      <c r="D828" s="4">
        <v>43775</v>
      </c>
      <c r="E828" s="78" t="s">
        <v>12</v>
      </c>
      <c r="F828" s="78" t="s">
        <v>34</v>
      </c>
    </row>
    <row r="829" spans="1:7" x14ac:dyDescent="0.25">
      <c r="A829" s="78" t="s">
        <v>43</v>
      </c>
      <c r="B829" s="78"/>
      <c r="C829" s="10">
        <v>12.1</v>
      </c>
      <c r="D829" s="4">
        <v>43775</v>
      </c>
      <c r="E829" s="78" t="s">
        <v>4</v>
      </c>
      <c r="F829" s="78" t="s">
        <v>34</v>
      </c>
    </row>
    <row r="830" spans="1:7" x14ac:dyDescent="0.25">
      <c r="A830" s="78" t="s">
        <v>32</v>
      </c>
      <c r="B830" s="78"/>
      <c r="C830" s="10">
        <v>56.82</v>
      </c>
      <c r="D830" s="4">
        <v>43775</v>
      </c>
      <c r="E830" s="78" t="s">
        <v>4</v>
      </c>
      <c r="F830" s="78" t="s">
        <v>34</v>
      </c>
    </row>
    <row r="831" spans="1:7" x14ac:dyDescent="0.25">
      <c r="A831" s="79" t="s">
        <v>241</v>
      </c>
      <c r="B831" s="79"/>
      <c r="C831" s="10">
        <v>8.11</v>
      </c>
      <c r="D831" s="4">
        <v>43777</v>
      </c>
      <c r="E831" s="79" t="s">
        <v>4</v>
      </c>
      <c r="F831" s="79" t="s">
        <v>34</v>
      </c>
    </row>
    <row r="832" spans="1:7" x14ac:dyDescent="0.25">
      <c r="A832" s="79" t="s">
        <v>46</v>
      </c>
      <c r="B832" s="79" t="s">
        <v>275</v>
      </c>
      <c r="C832" s="10">
        <v>13.69</v>
      </c>
      <c r="D832" s="4">
        <v>43778</v>
      </c>
      <c r="E832" s="79" t="s">
        <v>8</v>
      </c>
      <c r="F832" s="79" t="s">
        <v>34</v>
      </c>
    </row>
    <row r="833" spans="1:6" x14ac:dyDescent="0.25">
      <c r="A833" s="80" t="s">
        <v>49</v>
      </c>
      <c r="B833" s="80" t="s">
        <v>7</v>
      </c>
      <c r="C833" s="10">
        <v>306.44</v>
      </c>
      <c r="D833" s="4">
        <v>43779</v>
      </c>
      <c r="E833" s="80" t="s">
        <v>7</v>
      </c>
      <c r="F833" s="80" t="s">
        <v>34</v>
      </c>
    </row>
    <row r="834" spans="1:6" x14ac:dyDescent="0.25">
      <c r="A834" s="81" t="s">
        <v>286</v>
      </c>
      <c r="B834" s="81"/>
      <c r="C834" s="10">
        <v>29.35</v>
      </c>
      <c r="D834" s="4">
        <v>43779</v>
      </c>
      <c r="E834" s="81" t="s">
        <v>21</v>
      </c>
      <c r="F834" s="81" t="s">
        <v>34</v>
      </c>
    </row>
    <row r="835" spans="1:6" x14ac:dyDescent="0.25">
      <c r="A835" s="81" t="s">
        <v>439</v>
      </c>
      <c r="B835" s="81"/>
      <c r="C835" s="10">
        <v>22</v>
      </c>
      <c r="D835" s="4">
        <v>43779</v>
      </c>
      <c r="E835" s="81" t="s">
        <v>12</v>
      </c>
      <c r="F835" s="81" t="s">
        <v>34</v>
      </c>
    </row>
    <row r="836" spans="1:6" x14ac:dyDescent="0.25">
      <c r="A836" s="81" t="s">
        <v>241</v>
      </c>
      <c r="B836" s="81"/>
      <c r="C836" s="10">
        <v>9.4499999999999993</v>
      </c>
      <c r="D836" s="4">
        <v>43779</v>
      </c>
      <c r="E836" s="81" t="s">
        <v>4</v>
      </c>
      <c r="F836" s="81" t="s">
        <v>34</v>
      </c>
    </row>
    <row r="837" spans="1:6" x14ac:dyDescent="0.25">
      <c r="A837" s="81" t="s">
        <v>200</v>
      </c>
      <c r="B837" s="81" t="s">
        <v>166</v>
      </c>
      <c r="C837" s="10">
        <v>4.99</v>
      </c>
      <c r="D837" s="4">
        <v>43780</v>
      </c>
      <c r="E837" s="81" t="s">
        <v>8</v>
      </c>
      <c r="F837" s="81" t="s">
        <v>34</v>
      </c>
    </row>
    <row r="838" spans="1:6" x14ac:dyDescent="0.25">
      <c r="A838" s="81" t="s">
        <v>60</v>
      </c>
      <c r="B838" s="81" t="s">
        <v>191</v>
      </c>
      <c r="C838" s="10">
        <v>10</v>
      </c>
      <c r="D838" s="4">
        <v>43780</v>
      </c>
      <c r="E838" s="81" t="s">
        <v>8</v>
      </c>
      <c r="F838" s="81" t="s">
        <v>34</v>
      </c>
    </row>
    <row r="839" spans="1:6" x14ac:dyDescent="0.25">
      <c r="A839" s="81" t="s">
        <v>46</v>
      </c>
      <c r="B839" s="81" t="s">
        <v>440</v>
      </c>
      <c r="C839" s="10">
        <v>31.69</v>
      </c>
      <c r="D839" s="4">
        <v>43781</v>
      </c>
      <c r="E839" s="81" t="s">
        <v>8</v>
      </c>
      <c r="F839" s="81" t="s">
        <v>34</v>
      </c>
    </row>
    <row r="840" spans="1:6" x14ac:dyDescent="0.25">
      <c r="A840" s="82" t="s">
        <v>32</v>
      </c>
      <c r="B840" s="82"/>
      <c r="C840" s="10">
        <v>48.52</v>
      </c>
      <c r="D840" s="4">
        <v>43781</v>
      </c>
      <c r="E840" s="82" t="s">
        <v>4</v>
      </c>
      <c r="F840" s="82" t="s">
        <v>34</v>
      </c>
    </row>
    <row r="841" spans="1:6" x14ac:dyDescent="0.25">
      <c r="A841" s="82" t="s">
        <v>286</v>
      </c>
      <c r="B841" s="82"/>
      <c r="C841" s="10">
        <v>24.86</v>
      </c>
      <c r="D841" s="4">
        <v>43781</v>
      </c>
      <c r="E841" s="82" t="s">
        <v>21</v>
      </c>
      <c r="F841" s="82" t="s">
        <v>34</v>
      </c>
    </row>
    <row r="842" spans="1:6" x14ac:dyDescent="0.25">
      <c r="A842" s="82" t="s">
        <v>229</v>
      </c>
      <c r="B842" s="82"/>
      <c r="C842" s="10">
        <v>37.65</v>
      </c>
      <c r="D842" s="4">
        <v>43783</v>
      </c>
      <c r="E842" s="82" t="s">
        <v>6</v>
      </c>
      <c r="F842" s="82" t="s">
        <v>34</v>
      </c>
    </row>
    <row r="843" spans="1:6" x14ac:dyDescent="0.25">
      <c r="A843" s="83" t="s">
        <v>308</v>
      </c>
      <c r="B843" s="83"/>
      <c r="C843" s="10">
        <v>13.55</v>
      </c>
      <c r="D843" s="4">
        <v>43784</v>
      </c>
      <c r="E843" s="83" t="s">
        <v>12</v>
      </c>
      <c r="F843" s="83" t="s">
        <v>34</v>
      </c>
    </row>
    <row r="844" spans="1:6" x14ac:dyDescent="0.25">
      <c r="A844" s="83" t="s">
        <v>425</v>
      </c>
      <c r="B844" s="83" t="s">
        <v>441</v>
      </c>
      <c r="C844" s="10">
        <v>6.35</v>
      </c>
      <c r="D844" s="4">
        <v>43785</v>
      </c>
      <c r="E844" s="83" t="s">
        <v>8</v>
      </c>
      <c r="F844" s="83" t="s">
        <v>34</v>
      </c>
    </row>
    <row r="845" spans="1:6" x14ac:dyDescent="0.25">
      <c r="A845" s="84" t="s">
        <v>634</v>
      </c>
      <c r="B845" s="84"/>
      <c r="C845" s="10">
        <v>13.76</v>
      </c>
      <c r="D845" s="4">
        <v>43785</v>
      </c>
      <c r="E845" s="84" t="s">
        <v>12</v>
      </c>
      <c r="F845" s="84" t="s">
        <v>34</v>
      </c>
    </row>
    <row r="846" spans="1:6" x14ac:dyDescent="0.25">
      <c r="A846" s="84" t="s">
        <v>32</v>
      </c>
      <c r="B846" s="84"/>
      <c r="C846" s="10">
        <v>32.17</v>
      </c>
      <c r="D846" s="4">
        <v>43785</v>
      </c>
      <c r="E846" s="84" t="s">
        <v>4</v>
      </c>
      <c r="F846" s="84" t="s">
        <v>34</v>
      </c>
    </row>
    <row r="847" spans="1:6" x14ac:dyDescent="0.25">
      <c r="A847" s="84" t="s">
        <v>43</v>
      </c>
      <c r="B847" s="84"/>
      <c r="C847" s="10">
        <v>13.15</v>
      </c>
      <c r="D847" s="4">
        <v>43785</v>
      </c>
      <c r="E847" s="84" t="s">
        <v>4</v>
      </c>
      <c r="F847" s="84" t="s">
        <v>34</v>
      </c>
    </row>
    <row r="848" spans="1:6" x14ac:dyDescent="0.25">
      <c r="A848" s="84" t="s">
        <v>281</v>
      </c>
      <c r="B848" s="84" t="s">
        <v>442</v>
      </c>
      <c r="C848" s="10">
        <v>19.079999999999998</v>
      </c>
      <c r="D848" s="4">
        <v>43785</v>
      </c>
      <c r="E848" s="84" t="s">
        <v>8</v>
      </c>
      <c r="F848" s="84" t="s">
        <v>34</v>
      </c>
    </row>
    <row r="849" spans="1:6" x14ac:dyDescent="0.25">
      <c r="A849" s="84" t="s">
        <v>202</v>
      </c>
      <c r="B849" s="84"/>
      <c r="C849" s="10">
        <v>90.92</v>
      </c>
      <c r="D849" s="4">
        <v>43786</v>
      </c>
      <c r="E849" s="84" t="s">
        <v>5</v>
      </c>
      <c r="F849" s="84" t="s">
        <v>34</v>
      </c>
    </row>
    <row r="850" spans="1:6" x14ac:dyDescent="0.25">
      <c r="A850" s="84" t="s">
        <v>49</v>
      </c>
      <c r="B850" s="84"/>
      <c r="C850" s="10">
        <v>50</v>
      </c>
      <c r="D850" s="4">
        <v>43786</v>
      </c>
      <c r="E850" s="84" t="s">
        <v>7</v>
      </c>
      <c r="F850" s="84" t="s">
        <v>34</v>
      </c>
    </row>
    <row r="851" spans="1:6" x14ac:dyDescent="0.25">
      <c r="A851" s="84" t="s">
        <v>32</v>
      </c>
      <c r="B851" s="84"/>
      <c r="C851" s="10">
        <v>5.93</v>
      </c>
      <c r="D851" s="4">
        <v>43786</v>
      </c>
      <c r="E851" s="84" t="s">
        <v>4</v>
      </c>
      <c r="F851" s="84" t="s">
        <v>34</v>
      </c>
    </row>
    <row r="852" spans="1:6" x14ac:dyDescent="0.25">
      <c r="A852" s="84" t="s">
        <v>73</v>
      </c>
      <c r="B852" s="84"/>
      <c r="C852" s="10">
        <v>15.99</v>
      </c>
      <c r="D852" s="4">
        <v>43787</v>
      </c>
      <c r="E852" s="84" t="s">
        <v>8</v>
      </c>
      <c r="F852" s="84" t="s">
        <v>34</v>
      </c>
    </row>
    <row r="853" spans="1:6" x14ac:dyDescent="0.25">
      <c r="A853" s="84" t="s">
        <v>397</v>
      </c>
      <c r="B853" s="84" t="s">
        <v>438</v>
      </c>
      <c r="C853" s="10">
        <v>10</v>
      </c>
      <c r="D853" s="4">
        <v>43788</v>
      </c>
      <c r="E853" s="84" t="s">
        <v>8</v>
      </c>
      <c r="F853" s="84" t="s">
        <v>35</v>
      </c>
    </row>
    <row r="854" spans="1:6" x14ac:dyDescent="0.25">
      <c r="A854" s="85" t="s">
        <v>443</v>
      </c>
      <c r="B854" s="85"/>
      <c r="C854" s="10">
        <v>47.01</v>
      </c>
      <c r="D854" s="4">
        <v>43788</v>
      </c>
      <c r="E854" s="85" t="s">
        <v>11</v>
      </c>
      <c r="F854" s="85" t="s">
        <v>34</v>
      </c>
    </row>
    <row r="855" spans="1:6" x14ac:dyDescent="0.25">
      <c r="A855" s="85" t="s">
        <v>43</v>
      </c>
      <c r="B855" s="85"/>
      <c r="C855" s="10">
        <v>43.68</v>
      </c>
      <c r="D855" s="4">
        <v>43788</v>
      </c>
      <c r="E855" s="85" t="s">
        <v>4</v>
      </c>
      <c r="F855" s="85" t="s">
        <v>34</v>
      </c>
    </row>
    <row r="856" spans="1:6" x14ac:dyDescent="0.25">
      <c r="A856" s="85" t="s">
        <v>286</v>
      </c>
      <c r="B856" s="85"/>
      <c r="C856" s="10">
        <v>19.649999999999999</v>
      </c>
      <c r="D856" s="4">
        <v>43788</v>
      </c>
      <c r="E856" s="85" t="s">
        <v>21</v>
      </c>
      <c r="F856" s="85" t="s">
        <v>34</v>
      </c>
    </row>
    <row r="857" spans="1:6" x14ac:dyDescent="0.25">
      <c r="A857" s="85" t="s">
        <v>353</v>
      </c>
      <c r="B857" s="85"/>
      <c r="C857" s="10">
        <v>15.35</v>
      </c>
      <c r="D857" s="4">
        <v>43789</v>
      </c>
      <c r="E857" s="85" t="s">
        <v>12</v>
      </c>
      <c r="F857" s="85" t="s">
        <v>34</v>
      </c>
    </row>
    <row r="858" spans="1:6" x14ac:dyDescent="0.25">
      <c r="A858" s="86" t="s">
        <v>227</v>
      </c>
      <c r="B858" s="86"/>
      <c r="C858" s="10">
        <v>26.32</v>
      </c>
      <c r="D858" s="4">
        <v>43790</v>
      </c>
      <c r="E858" s="86" t="s">
        <v>209</v>
      </c>
      <c r="F858" s="86" t="s">
        <v>34</v>
      </c>
    </row>
    <row r="859" spans="1:6" x14ac:dyDescent="0.25">
      <c r="A859" s="87" t="s">
        <v>444</v>
      </c>
      <c r="B859" s="87"/>
      <c r="C859" s="10">
        <v>3.99</v>
      </c>
      <c r="D859" s="4">
        <v>43790</v>
      </c>
      <c r="E859" s="87" t="s">
        <v>4</v>
      </c>
      <c r="F859" s="87" t="s">
        <v>34</v>
      </c>
    </row>
    <row r="860" spans="1:6" x14ac:dyDescent="0.25">
      <c r="A860" s="87" t="s">
        <v>286</v>
      </c>
      <c r="B860" s="87"/>
      <c r="C860" s="10">
        <v>23.37</v>
      </c>
      <c r="D860" s="4">
        <v>43791</v>
      </c>
      <c r="E860" s="87" t="s">
        <v>21</v>
      </c>
      <c r="F860" s="87" t="s">
        <v>34</v>
      </c>
    </row>
    <row r="861" spans="1:6" x14ac:dyDescent="0.25">
      <c r="A861" s="87" t="s">
        <v>32</v>
      </c>
      <c r="B861" s="87"/>
      <c r="C861" s="10">
        <v>44.52</v>
      </c>
      <c r="D861" s="4">
        <v>43792</v>
      </c>
      <c r="E861" s="87" t="s">
        <v>4</v>
      </c>
      <c r="F861" s="87" t="s">
        <v>34</v>
      </c>
    </row>
    <row r="862" spans="1:6" x14ac:dyDescent="0.25">
      <c r="A862" s="87" t="s">
        <v>43</v>
      </c>
      <c r="B862" s="87"/>
      <c r="C862" s="10">
        <v>17.18</v>
      </c>
      <c r="D862" s="4">
        <v>43793</v>
      </c>
      <c r="E862" s="87" t="s">
        <v>4</v>
      </c>
      <c r="F862" s="87" t="s">
        <v>34</v>
      </c>
    </row>
    <row r="863" spans="1:6" x14ac:dyDescent="0.25">
      <c r="A863" s="87" t="s">
        <v>98</v>
      </c>
      <c r="B863" s="87" t="s">
        <v>99</v>
      </c>
      <c r="C863" s="10">
        <v>3.7</v>
      </c>
      <c r="D863" s="4">
        <v>43793</v>
      </c>
      <c r="E863" s="87" t="s">
        <v>8</v>
      </c>
      <c r="F863" s="87" t="s">
        <v>34</v>
      </c>
    </row>
    <row r="864" spans="1:6" x14ac:dyDescent="0.25">
      <c r="A864" s="87" t="s">
        <v>392</v>
      </c>
      <c r="B864" s="87"/>
      <c r="C864" s="10">
        <v>8.14</v>
      </c>
      <c r="D864" s="4">
        <v>43793</v>
      </c>
      <c r="E864" s="87" t="s">
        <v>12</v>
      </c>
      <c r="F864" s="87" t="s">
        <v>34</v>
      </c>
    </row>
    <row r="865" spans="1:7" x14ac:dyDescent="0.25">
      <c r="A865" s="87" t="s">
        <v>42</v>
      </c>
      <c r="B865" s="87"/>
      <c r="C865" s="10">
        <v>2.52</v>
      </c>
      <c r="D865" s="4">
        <v>43794</v>
      </c>
      <c r="E865" s="87" t="s">
        <v>12</v>
      </c>
      <c r="F865" s="87" t="s">
        <v>34</v>
      </c>
    </row>
    <row r="866" spans="1:7" x14ac:dyDescent="0.25">
      <c r="A866" s="87" t="s">
        <v>286</v>
      </c>
      <c r="B866" s="87"/>
      <c r="C866" s="10">
        <v>32.15</v>
      </c>
      <c r="D866" s="4">
        <v>43794</v>
      </c>
      <c r="E866" s="87" t="s">
        <v>21</v>
      </c>
      <c r="F866" s="87" t="s">
        <v>34</v>
      </c>
    </row>
    <row r="867" spans="1:7" x14ac:dyDescent="0.25">
      <c r="A867" s="88" t="s">
        <v>286</v>
      </c>
      <c r="B867" s="88"/>
      <c r="C867" s="10">
        <v>19.809999999999999</v>
      </c>
      <c r="D867" s="4">
        <v>43795</v>
      </c>
      <c r="E867" s="88" t="s">
        <v>21</v>
      </c>
      <c r="F867" s="88" t="s">
        <v>34</v>
      </c>
    </row>
    <row r="868" spans="1:7" x14ac:dyDescent="0.25">
      <c r="A868" s="88" t="s">
        <v>46</v>
      </c>
      <c r="B868" s="88" t="s">
        <v>639</v>
      </c>
      <c r="C868" s="10">
        <v>15.88</v>
      </c>
      <c r="D868" s="4">
        <v>43796</v>
      </c>
      <c r="E868" s="88" t="s">
        <v>650</v>
      </c>
      <c r="F868" s="88" t="s">
        <v>34</v>
      </c>
    </row>
    <row r="869" spans="1:7" x14ac:dyDescent="0.25">
      <c r="A869" s="88" t="s">
        <v>408</v>
      </c>
      <c r="B869" s="88" t="s">
        <v>445</v>
      </c>
      <c r="C869" s="10">
        <v>19.489999999999998</v>
      </c>
      <c r="D869" s="4">
        <v>43796</v>
      </c>
      <c r="E869" s="88" t="s">
        <v>650</v>
      </c>
      <c r="F869" s="88" t="s">
        <v>34</v>
      </c>
    </row>
    <row r="870" spans="1:7" x14ac:dyDescent="0.25">
      <c r="A870" s="88" t="s">
        <v>49</v>
      </c>
      <c r="B870" s="88"/>
      <c r="C870" s="10">
        <v>207.2</v>
      </c>
      <c r="D870" s="4">
        <v>43796</v>
      </c>
      <c r="E870" s="88" t="s">
        <v>7</v>
      </c>
      <c r="F870" s="88" t="s">
        <v>34</v>
      </c>
    </row>
    <row r="871" spans="1:7" x14ac:dyDescent="0.25">
      <c r="A871" s="89" t="s">
        <v>43</v>
      </c>
      <c r="B871" s="89"/>
      <c r="C871" s="10">
        <v>16.47</v>
      </c>
      <c r="D871" s="4">
        <v>43796</v>
      </c>
      <c r="E871" s="89" t="s">
        <v>4</v>
      </c>
      <c r="F871" s="89" t="s">
        <v>34</v>
      </c>
    </row>
    <row r="872" spans="1:7" x14ac:dyDescent="0.25">
      <c r="A872" s="89" t="s">
        <v>32</v>
      </c>
      <c r="B872" s="89"/>
      <c r="C872" s="10">
        <v>11.96</v>
      </c>
      <c r="D872" s="4">
        <v>43797</v>
      </c>
      <c r="E872" s="89" t="s">
        <v>4</v>
      </c>
      <c r="F872" s="89" t="s">
        <v>34</v>
      </c>
    </row>
    <row r="873" spans="1:7" x14ac:dyDescent="0.25">
      <c r="A873" s="89" t="s">
        <v>32</v>
      </c>
      <c r="B873" s="89" t="s">
        <v>446</v>
      </c>
      <c r="C873" s="10">
        <v>47.05</v>
      </c>
      <c r="D873" s="4">
        <v>43797</v>
      </c>
      <c r="E873" s="89" t="s">
        <v>8</v>
      </c>
      <c r="F873" s="89" t="s">
        <v>34</v>
      </c>
    </row>
    <row r="874" spans="1:7" x14ac:dyDescent="0.25">
      <c r="A874" s="89" t="s">
        <v>46</v>
      </c>
      <c r="B874" s="89" t="s">
        <v>447</v>
      </c>
      <c r="C874" s="10">
        <v>21.19</v>
      </c>
      <c r="D874" s="4">
        <v>43797</v>
      </c>
      <c r="E874" s="89" t="s">
        <v>8</v>
      </c>
      <c r="F874" s="89" t="s">
        <v>34</v>
      </c>
    </row>
    <row r="875" spans="1:7" x14ac:dyDescent="0.25">
      <c r="A875" s="89" t="s">
        <v>281</v>
      </c>
      <c r="B875" s="89" t="s">
        <v>448</v>
      </c>
      <c r="C875" s="10">
        <v>21.93</v>
      </c>
      <c r="D875" s="4">
        <v>43798</v>
      </c>
      <c r="E875" s="89" t="s">
        <v>8</v>
      </c>
      <c r="F875" s="89" t="s">
        <v>34</v>
      </c>
    </row>
    <row r="876" spans="1:7" x14ac:dyDescent="0.25">
      <c r="A876" s="89" t="s">
        <v>281</v>
      </c>
      <c r="B876" s="89" t="s">
        <v>449</v>
      </c>
      <c r="C876" s="10">
        <v>24.13</v>
      </c>
      <c r="D876" s="4">
        <v>43798</v>
      </c>
      <c r="E876" s="89" t="s">
        <v>8</v>
      </c>
      <c r="F876" s="89" t="s">
        <v>34</v>
      </c>
      <c r="G876" s="384" t="s">
        <v>450</v>
      </c>
    </row>
    <row r="877" spans="1:7" x14ac:dyDescent="0.25">
      <c r="A877" s="89" t="s">
        <v>336</v>
      </c>
      <c r="B877" s="89" t="s">
        <v>451</v>
      </c>
      <c r="C877" s="10">
        <v>-40</v>
      </c>
      <c r="D877" s="4">
        <v>43798</v>
      </c>
      <c r="E877" s="89" t="s">
        <v>650</v>
      </c>
      <c r="F877" s="89" t="s">
        <v>34</v>
      </c>
    </row>
    <row r="878" spans="1:7" x14ac:dyDescent="0.25">
      <c r="A878" s="89" t="s">
        <v>640</v>
      </c>
      <c r="B878" s="89" t="s">
        <v>451</v>
      </c>
      <c r="C878" s="10">
        <v>-10</v>
      </c>
      <c r="D878" s="4">
        <v>43798</v>
      </c>
      <c r="E878" s="89" t="s">
        <v>650</v>
      </c>
      <c r="F878" s="89" t="s">
        <v>34</v>
      </c>
    </row>
    <row r="879" spans="1:7" x14ac:dyDescent="0.25">
      <c r="A879" s="89" t="s">
        <v>46</v>
      </c>
      <c r="B879" s="89" t="s">
        <v>451</v>
      </c>
      <c r="C879" s="10">
        <v>83.74</v>
      </c>
      <c r="D879" s="4">
        <v>43798</v>
      </c>
      <c r="E879" s="89" t="s">
        <v>650</v>
      </c>
      <c r="F879" s="89" t="s">
        <v>34</v>
      </c>
    </row>
    <row r="880" spans="1:7" x14ac:dyDescent="0.25">
      <c r="A880" s="89" t="s">
        <v>46</v>
      </c>
      <c r="B880" s="89" t="s">
        <v>453</v>
      </c>
      <c r="C880" s="10">
        <v>26.49</v>
      </c>
      <c r="D880" s="4">
        <v>43798</v>
      </c>
      <c r="E880" s="89" t="s">
        <v>8</v>
      </c>
      <c r="F880" s="89" t="s">
        <v>34</v>
      </c>
    </row>
    <row r="881" spans="1:7" x14ac:dyDescent="0.25">
      <c r="A881" s="89" t="s">
        <v>32</v>
      </c>
      <c r="B881" s="89" t="s">
        <v>637</v>
      </c>
      <c r="C881" s="10">
        <f>14.92+24.99+28.99</f>
        <v>68.899999999999991</v>
      </c>
      <c r="D881" s="4">
        <v>43798</v>
      </c>
      <c r="E881" s="89" t="s">
        <v>650</v>
      </c>
      <c r="F881" s="89" t="s">
        <v>34</v>
      </c>
      <c r="G881" s="397">
        <v>122.26</v>
      </c>
    </row>
    <row r="882" spans="1:7" x14ac:dyDescent="0.25">
      <c r="A882" s="89" t="s">
        <v>32</v>
      </c>
      <c r="B882" s="89" t="s">
        <v>454</v>
      </c>
      <c r="C882" s="10">
        <v>30.44</v>
      </c>
      <c r="D882" s="4">
        <v>43798</v>
      </c>
      <c r="E882" s="89" t="s">
        <v>650</v>
      </c>
      <c r="F882" s="89" t="s">
        <v>34</v>
      </c>
      <c r="G882" s="397"/>
    </row>
    <row r="883" spans="1:7" x14ac:dyDescent="0.25">
      <c r="A883" s="89" t="s">
        <v>32</v>
      </c>
      <c r="B883" s="89" t="s">
        <v>455</v>
      </c>
      <c r="C883" s="10">
        <v>19.989999999999998</v>
      </c>
      <c r="D883" s="4">
        <v>43798</v>
      </c>
      <c r="E883" s="89" t="s">
        <v>650</v>
      </c>
      <c r="F883" s="89" t="s">
        <v>34</v>
      </c>
      <c r="G883" s="397"/>
    </row>
    <row r="884" spans="1:7" x14ac:dyDescent="0.25">
      <c r="A884" s="89" t="s">
        <v>456</v>
      </c>
      <c r="B884" s="89" t="s">
        <v>457</v>
      </c>
      <c r="C884" s="10">
        <v>14.99</v>
      </c>
      <c r="D884" s="4">
        <v>43798</v>
      </c>
      <c r="E884" s="89" t="s">
        <v>8</v>
      </c>
      <c r="F884" s="89" t="s">
        <v>34</v>
      </c>
      <c r="G884" s="396">
        <v>35.39</v>
      </c>
    </row>
    <row r="885" spans="1:7" x14ac:dyDescent="0.25">
      <c r="A885" s="89" t="s">
        <v>456</v>
      </c>
      <c r="B885" s="89" t="s">
        <v>458</v>
      </c>
      <c r="C885" s="10">
        <v>18.399999999999999</v>
      </c>
      <c r="D885" s="4">
        <v>43798</v>
      </c>
      <c r="E885" s="89" t="s">
        <v>650</v>
      </c>
      <c r="F885" s="89" t="s">
        <v>34</v>
      </c>
      <c r="G885" s="395"/>
    </row>
    <row r="886" spans="1:7" x14ac:dyDescent="0.25">
      <c r="A886" s="89" t="s">
        <v>459</v>
      </c>
      <c r="B886" s="89" t="s">
        <v>460</v>
      </c>
      <c r="C886" s="10">
        <v>28.17</v>
      </c>
      <c r="D886" s="4">
        <v>43798</v>
      </c>
      <c r="E886" s="89" t="s">
        <v>650</v>
      </c>
      <c r="F886" s="89" t="s">
        <v>34</v>
      </c>
    </row>
    <row r="887" spans="1:7" x14ac:dyDescent="0.25">
      <c r="A887" s="89" t="s">
        <v>459</v>
      </c>
      <c r="B887" s="89" t="s">
        <v>461</v>
      </c>
      <c r="C887" s="10">
        <v>14.64</v>
      </c>
      <c r="D887" s="4">
        <v>43798</v>
      </c>
      <c r="E887" s="89" t="s">
        <v>8</v>
      </c>
      <c r="F887" s="89" t="s">
        <v>34</v>
      </c>
      <c r="G887" s="388"/>
    </row>
    <row r="888" spans="1:7" x14ac:dyDescent="0.25">
      <c r="A888" s="89" t="s">
        <v>415</v>
      </c>
      <c r="B888" s="89"/>
      <c r="C888" s="10">
        <v>14.15</v>
      </c>
      <c r="D888" s="4">
        <v>43798</v>
      </c>
      <c r="E888" s="89" t="s">
        <v>12</v>
      </c>
      <c r="F888" s="89" t="s">
        <v>34</v>
      </c>
    </row>
    <row r="889" spans="1:7" x14ac:dyDescent="0.25">
      <c r="A889" s="89" t="s">
        <v>46</v>
      </c>
      <c r="B889" s="89" t="s">
        <v>462</v>
      </c>
      <c r="C889" s="10">
        <v>23.81</v>
      </c>
      <c r="D889" s="4">
        <v>43798</v>
      </c>
      <c r="E889" s="89" t="s">
        <v>8</v>
      </c>
      <c r="F889" s="89" t="s">
        <v>34</v>
      </c>
    </row>
    <row r="890" spans="1:7" x14ac:dyDescent="0.25">
      <c r="A890" s="89" t="s">
        <v>286</v>
      </c>
      <c r="B890" s="89"/>
      <c r="C890" s="10">
        <v>25.12</v>
      </c>
      <c r="D890" s="4">
        <v>43799</v>
      </c>
      <c r="E890" s="89" t="s">
        <v>21</v>
      </c>
      <c r="F890" s="89" t="s">
        <v>34</v>
      </c>
    </row>
    <row r="891" spans="1:7" x14ac:dyDescent="0.25">
      <c r="A891" s="90" t="s">
        <v>467</v>
      </c>
      <c r="B891" s="90"/>
      <c r="C891" s="91">
        <v>60</v>
      </c>
      <c r="D891" s="4">
        <v>43799</v>
      </c>
      <c r="E891" s="90" t="s">
        <v>12</v>
      </c>
      <c r="F891" s="90" t="s">
        <v>34</v>
      </c>
    </row>
    <row r="892" spans="1:7" x14ac:dyDescent="0.25">
      <c r="A892" s="90" t="s">
        <v>363</v>
      </c>
      <c r="B892" s="90" t="s">
        <v>468</v>
      </c>
      <c r="C892" s="91">
        <v>5.07</v>
      </c>
      <c r="D892" s="4">
        <v>43799</v>
      </c>
      <c r="E892" s="90" t="s">
        <v>650</v>
      </c>
      <c r="F892" s="90" t="s">
        <v>34</v>
      </c>
    </row>
    <row r="893" spans="1:7" x14ac:dyDescent="0.25">
      <c r="A893" s="90" t="s">
        <v>223</v>
      </c>
      <c r="B893" s="90"/>
      <c r="C893" s="91">
        <v>1.29</v>
      </c>
      <c r="D893" s="4">
        <v>43799</v>
      </c>
      <c r="E893" s="90" t="s">
        <v>12</v>
      </c>
      <c r="F893" s="90" t="s">
        <v>34</v>
      </c>
    </row>
    <row r="894" spans="1:7" x14ac:dyDescent="0.25">
      <c r="A894" s="90" t="s">
        <v>463</v>
      </c>
      <c r="B894" s="90" t="s">
        <v>464</v>
      </c>
      <c r="C894" s="91">
        <v>20</v>
      </c>
      <c r="D894" s="4">
        <v>43800</v>
      </c>
      <c r="E894" s="90" t="s">
        <v>8</v>
      </c>
      <c r="F894" s="90" t="s">
        <v>34</v>
      </c>
    </row>
    <row r="895" spans="1:7" x14ac:dyDescent="0.25">
      <c r="A895" s="90" t="s">
        <v>465</v>
      </c>
      <c r="B895" s="90" t="s">
        <v>466</v>
      </c>
      <c r="C895" s="91">
        <v>181.49</v>
      </c>
      <c r="D895" s="4">
        <v>43800</v>
      </c>
      <c r="E895" s="90" t="s">
        <v>9</v>
      </c>
      <c r="F895" s="90" t="s">
        <v>34</v>
      </c>
    </row>
    <row r="896" spans="1:7" x14ac:dyDescent="0.25">
      <c r="A896" s="90" t="s">
        <v>49</v>
      </c>
      <c r="B896" s="90"/>
      <c r="C896" s="91">
        <v>-7.5</v>
      </c>
      <c r="D896" s="4">
        <v>43800</v>
      </c>
      <c r="E896" s="90" t="s">
        <v>4</v>
      </c>
      <c r="F896" s="90" t="s">
        <v>35</v>
      </c>
    </row>
    <row r="897" spans="1:6" x14ac:dyDescent="0.25">
      <c r="A897" s="90" t="s">
        <v>32</v>
      </c>
      <c r="B897" s="90"/>
      <c r="C897" s="91">
        <v>32.25</v>
      </c>
      <c r="D897" s="4">
        <v>43800</v>
      </c>
      <c r="E897" s="90" t="s">
        <v>4</v>
      </c>
      <c r="F897" s="90" t="s">
        <v>34</v>
      </c>
    </row>
    <row r="898" spans="1:6" x14ac:dyDescent="0.25">
      <c r="A898" s="90" t="s">
        <v>65</v>
      </c>
      <c r="B898" s="90"/>
      <c r="C898" s="91">
        <v>50.29</v>
      </c>
      <c r="D898" s="4">
        <v>43800</v>
      </c>
      <c r="E898" s="90" t="s">
        <v>4</v>
      </c>
      <c r="F898" s="90" t="s">
        <v>34</v>
      </c>
    </row>
    <row r="899" spans="1:6" x14ac:dyDescent="0.25">
      <c r="A899" s="90" t="s">
        <v>43</v>
      </c>
      <c r="B899" s="90"/>
      <c r="C899" s="91">
        <v>36.909999999999997</v>
      </c>
      <c r="D899" s="4">
        <v>43801</v>
      </c>
      <c r="E899" s="90" t="s">
        <v>4</v>
      </c>
      <c r="F899" s="90" t="s">
        <v>34</v>
      </c>
    </row>
    <row r="900" spans="1:6" x14ac:dyDescent="0.25">
      <c r="A900" s="90" t="s">
        <v>425</v>
      </c>
      <c r="B900" s="90" t="s">
        <v>431</v>
      </c>
      <c r="C900" s="91">
        <v>4.7699999999999996</v>
      </c>
      <c r="D900" s="4">
        <v>43801</v>
      </c>
      <c r="E900" s="90" t="s">
        <v>650</v>
      </c>
      <c r="F900" s="90" t="s">
        <v>34</v>
      </c>
    </row>
    <row r="901" spans="1:6" x14ac:dyDescent="0.25">
      <c r="A901" s="92" t="s">
        <v>83</v>
      </c>
      <c r="B901" s="92" t="s">
        <v>280</v>
      </c>
      <c r="C901" s="93">
        <v>15.93</v>
      </c>
      <c r="D901" s="4">
        <v>43802</v>
      </c>
      <c r="E901" s="92" t="s">
        <v>8</v>
      </c>
      <c r="F901" s="92" t="s">
        <v>34</v>
      </c>
    </row>
    <row r="902" spans="1:6" x14ac:dyDescent="0.25">
      <c r="A902" s="92" t="s">
        <v>46</v>
      </c>
      <c r="B902" s="92" t="s">
        <v>469</v>
      </c>
      <c r="C902" s="93">
        <v>14.83</v>
      </c>
      <c r="D902" s="4">
        <v>43802</v>
      </c>
      <c r="E902" s="92" t="s">
        <v>8</v>
      </c>
      <c r="F902" s="92" t="s">
        <v>34</v>
      </c>
    </row>
    <row r="903" spans="1:6" x14ac:dyDescent="0.25">
      <c r="A903" s="92" t="s">
        <v>48</v>
      </c>
      <c r="B903" s="92"/>
      <c r="C903" s="93">
        <v>29.34</v>
      </c>
      <c r="D903" s="4">
        <v>43802</v>
      </c>
      <c r="E903" s="92" t="s">
        <v>10</v>
      </c>
      <c r="F903" s="92" t="s">
        <v>34</v>
      </c>
    </row>
    <row r="904" spans="1:6" x14ac:dyDescent="0.25">
      <c r="A904" s="92" t="s">
        <v>459</v>
      </c>
      <c r="B904" s="92" t="s">
        <v>470</v>
      </c>
      <c r="C904" s="93">
        <v>27.98</v>
      </c>
      <c r="D904" s="4">
        <v>43802</v>
      </c>
      <c r="E904" s="92" t="s">
        <v>8</v>
      </c>
      <c r="F904" s="92" t="s">
        <v>34</v>
      </c>
    </row>
    <row r="905" spans="1:6" x14ac:dyDescent="0.25">
      <c r="A905" s="92" t="s">
        <v>46</v>
      </c>
      <c r="B905" s="92" t="s">
        <v>471</v>
      </c>
      <c r="C905" s="93">
        <v>8.4700000000000006</v>
      </c>
      <c r="D905" s="4">
        <v>43802</v>
      </c>
      <c r="E905" s="92" t="s">
        <v>8</v>
      </c>
      <c r="F905" s="92" t="s">
        <v>34</v>
      </c>
    </row>
    <row r="906" spans="1:6" x14ac:dyDescent="0.25">
      <c r="A906" s="92" t="s">
        <v>46</v>
      </c>
      <c r="B906" s="92" t="s">
        <v>472</v>
      </c>
      <c r="C906" s="93">
        <v>46.63</v>
      </c>
      <c r="D906" s="4">
        <v>43802</v>
      </c>
      <c r="E906" s="92" t="s">
        <v>21</v>
      </c>
      <c r="F906" s="92" t="s">
        <v>34</v>
      </c>
    </row>
    <row r="907" spans="1:6" x14ac:dyDescent="0.25">
      <c r="A907" s="92" t="s">
        <v>44</v>
      </c>
      <c r="B907" s="92"/>
      <c r="C907" s="93">
        <v>92.47</v>
      </c>
      <c r="D907" s="4">
        <v>43803</v>
      </c>
      <c r="E907" s="92" t="s">
        <v>5</v>
      </c>
      <c r="F907" s="92" t="s">
        <v>34</v>
      </c>
    </row>
    <row r="908" spans="1:6" x14ac:dyDescent="0.25">
      <c r="A908" s="92" t="s">
        <v>43</v>
      </c>
      <c r="B908" s="92"/>
      <c r="C908" s="93">
        <v>5.32</v>
      </c>
      <c r="D908" s="4">
        <v>43803</v>
      </c>
      <c r="E908" s="92" t="s">
        <v>4</v>
      </c>
      <c r="F908" s="92" t="s">
        <v>34</v>
      </c>
    </row>
    <row r="909" spans="1:6" x14ac:dyDescent="0.25">
      <c r="A909" s="94" t="s">
        <v>473</v>
      </c>
      <c r="B909" s="94" t="s">
        <v>474</v>
      </c>
      <c r="C909" s="95">
        <v>1.74</v>
      </c>
      <c r="D909" s="4">
        <v>43804</v>
      </c>
      <c r="E909" s="94" t="s">
        <v>8</v>
      </c>
      <c r="F909" s="94" t="s">
        <v>34</v>
      </c>
    </row>
    <row r="910" spans="1:6" x14ac:dyDescent="0.25">
      <c r="A910" s="94" t="s">
        <v>46</v>
      </c>
      <c r="B910" s="94" t="s">
        <v>475</v>
      </c>
      <c r="C910" s="95">
        <v>22.96</v>
      </c>
      <c r="D910" s="4">
        <v>43804</v>
      </c>
      <c r="E910" s="94" t="s">
        <v>650</v>
      </c>
      <c r="F910" s="94" t="s">
        <v>34</v>
      </c>
    </row>
    <row r="911" spans="1:6" x14ac:dyDescent="0.25">
      <c r="A911" s="94" t="s">
        <v>42</v>
      </c>
      <c r="B911" s="94"/>
      <c r="C911" s="95">
        <v>4</v>
      </c>
      <c r="D911" s="4">
        <v>43804</v>
      </c>
      <c r="E911" s="94" t="s">
        <v>12</v>
      </c>
      <c r="F911" s="94" t="s">
        <v>34</v>
      </c>
    </row>
    <row r="912" spans="1:6" x14ac:dyDescent="0.25">
      <c r="A912" s="97" t="s">
        <v>213</v>
      </c>
      <c r="B912" s="97" t="s">
        <v>214</v>
      </c>
      <c r="C912" s="96">
        <v>454.3</v>
      </c>
      <c r="D912" s="4">
        <v>43805</v>
      </c>
      <c r="E912" s="97" t="s">
        <v>214</v>
      </c>
      <c r="F912" s="97" t="s">
        <v>34</v>
      </c>
    </row>
    <row r="913" spans="1:6" x14ac:dyDescent="0.25">
      <c r="A913" s="97" t="s">
        <v>43</v>
      </c>
      <c r="B913" s="97"/>
      <c r="C913" s="96">
        <v>55.36</v>
      </c>
      <c r="D913" s="4">
        <v>43806</v>
      </c>
      <c r="E913" s="97" t="s">
        <v>4</v>
      </c>
      <c r="F913" s="97" t="s">
        <v>34</v>
      </c>
    </row>
    <row r="914" spans="1:6" x14ac:dyDescent="0.25">
      <c r="A914" s="97" t="s">
        <v>476</v>
      </c>
      <c r="B914" s="97" t="s">
        <v>119</v>
      </c>
      <c r="C914" s="96">
        <v>20</v>
      </c>
      <c r="D914" s="4">
        <v>43806</v>
      </c>
      <c r="E914" s="97" t="s">
        <v>8</v>
      </c>
      <c r="F914" s="97" t="s">
        <v>34</v>
      </c>
    </row>
    <row r="915" spans="1:6" x14ac:dyDescent="0.25">
      <c r="A915" s="97" t="s">
        <v>320</v>
      </c>
      <c r="B915" s="97"/>
      <c r="C915" s="96">
        <v>64.64</v>
      </c>
      <c r="D915" s="4">
        <v>43806</v>
      </c>
      <c r="E915" s="97" t="s">
        <v>21</v>
      </c>
      <c r="F915" s="97" t="s">
        <v>34</v>
      </c>
    </row>
    <row r="916" spans="1:6" x14ac:dyDescent="0.25">
      <c r="A916" s="97" t="s">
        <v>32</v>
      </c>
      <c r="B916" s="97" t="s">
        <v>445</v>
      </c>
      <c r="C916" s="96">
        <v>47.68</v>
      </c>
      <c r="D916" s="4">
        <v>43806</v>
      </c>
      <c r="E916" s="97" t="s">
        <v>650</v>
      </c>
      <c r="F916" s="97" t="s">
        <v>34</v>
      </c>
    </row>
    <row r="917" spans="1:6" x14ac:dyDescent="0.25">
      <c r="A917" s="97" t="s">
        <v>477</v>
      </c>
      <c r="B917" s="97"/>
      <c r="C917" s="96">
        <v>24</v>
      </c>
      <c r="D917" s="4">
        <v>43806</v>
      </c>
      <c r="E917" s="97" t="s">
        <v>12</v>
      </c>
      <c r="F917" s="97" t="s">
        <v>34</v>
      </c>
    </row>
    <row r="918" spans="1:6" x14ac:dyDescent="0.25">
      <c r="A918" s="97" t="s">
        <v>42</v>
      </c>
      <c r="B918" s="97"/>
      <c r="C918" s="96">
        <v>5.59</v>
      </c>
      <c r="D918" s="4">
        <v>43807</v>
      </c>
      <c r="E918" s="97" t="s">
        <v>12</v>
      </c>
      <c r="F918" s="97" t="s">
        <v>34</v>
      </c>
    </row>
    <row r="919" spans="1:6" x14ac:dyDescent="0.25">
      <c r="A919" s="97" t="s">
        <v>46</v>
      </c>
      <c r="B919" s="97" t="s">
        <v>275</v>
      </c>
      <c r="C919" s="96">
        <v>125.43</v>
      </c>
      <c r="D919" s="4">
        <v>43807</v>
      </c>
      <c r="E919" s="97" t="s">
        <v>8</v>
      </c>
      <c r="F919" s="97" t="s">
        <v>34</v>
      </c>
    </row>
    <row r="920" spans="1:6" x14ac:dyDescent="0.25">
      <c r="A920" s="97" t="s">
        <v>60</v>
      </c>
      <c r="B920" s="97" t="s">
        <v>191</v>
      </c>
      <c r="C920" s="96">
        <v>10</v>
      </c>
      <c r="D920" s="4">
        <v>43808</v>
      </c>
      <c r="E920" s="97" t="s">
        <v>8</v>
      </c>
      <c r="F920" s="97" t="s">
        <v>34</v>
      </c>
    </row>
    <row r="921" spans="1:6" x14ac:dyDescent="0.25">
      <c r="A921" s="97" t="s">
        <v>223</v>
      </c>
      <c r="B921" s="97"/>
      <c r="C921" s="96">
        <v>23.23</v>
      </c>
      <c r="D921" s="4">
        <v>43808</v>
      </c>
      <c r="E921" s="97" t="s">
        <v>21</v>
      </c>
      <c r="F921" s="97" t="s">
        <v>34</v>
      </c>
    </row>
    <row r="922" spans="1:6" x14ac:dyDescent="0.25">
      <c r="A922" s="97" t="s">
        <v>43</v>
      </c>
      <c r="B922" s="97"/>
      <c r="C922" s="96">
        <v>27.96</v>
      </c>
      <c r="D922" s="4">
        <v>43808</v>
      </c>
      <c r="E922" s="97" t="s">
        <v>4</v>
      </c>
      <c r="F922" s="97" t="s">
        <v>34</v>
      </c>
    </row>
    <row r="923" spans="1:6" x14ac:dyDescent="0.25">
      <c r="A923" s="97" t="s">
        <v>65</v>
      </c>
      <c r="B923" s="97"/>
      <c r="C923" s="96">
        <v>19.440000000000001</v>
      </c>
      <c r="D923" s="4">
        <v>43808</v>
      </c>
      <c r="E923" s="97" t="s">
        <v>4</v>
      </c>
      <c r="F923" s="97" t="s">
        <v>34</v>
      </c>
    </row>
    <row r="924" spans="1:6" x14ac:dyDescent="0.25">
      <c r="A924" s="98" t="s">
        <v>200</v>
      </c>
      <c r="B924" s="98" t="s">
        <v>166</v>
      </c>
      <c r="C924" s="99">
        <v>4.99</v>
      </c>
      <c r="D924" s="4">
        <v>43809</v>
      </c>
      <c r="E924" s="98" t="s">
        <v>8</v>
      </c>
      <c r="F924" s="98" t="s">
        <v>34</v>
      </c>
    </row>
    <row r="925" spans="1:6" x14ac:dyDescent="0.25">
      <c r="A925" s="98" t="s">
        <v>32</v>
      </c>
      <c r="B925" s="98" t="s">
        <v>486</v>
      </c>
      <c r="C925" s="99">
        <v>39.479999999999997</v>
      </c>
      <c r="D925" s="4">
        <v>43809</v>
      </c>
      <c r="E925" s="98" t="s">
        <v>650</v>
      </c>
      <c r="F925" s="98" t="s">
        <v>34</v>
      </c>
    </row>
    <row r="926" spans="1:6" x14ac:dyDescent="0.25">
      <c r="A926" s="98" t="s">
        <v>32</v>
      </c>
      <c r="B926" s="98" t="s">
        <v>487</v>
      </c>
      <c r="C926" s="99">
        <v>-21.19</v>
      </c>
      <c r="D926" s="4">
        <v>43809</v>
      </c>
      <c r="E926" s="98" t="s">
        <v>650</v>
      </c>
      <c r="F926" s="98" t="s">
        <v>34</v>
      </c>
    </row>
    <row r="927" spans="1:6" x14ac:dyDescent="0.25">
      <c r="A927" s="98" t="s">
        <v>484</v>
      </c>
      <c r="B927" s="98" t="s">
        <v>485</v>
      </c>
      <c r="C927" s="99">
        <v>30.01</v>
      </c>
      <c r="D927" s="4">
        <v>43810</v>
      </c>
      <c r="E927" s="98" t="s">
        <v>650</v>
      </c>
      <c r="F927" s="98" t="s">
        <v>34</v>
      </c>
    </row>
    <row r="928" spans="1:6" x14ac:dyDescent="0.25">
      <c r="A928" s="98" t="s">
        <v>514</v>
      </c>
      <c r="B928" s="98"/>
      <c r="C928" s="99">
        <v>12.8</v>
      </c>
      <c r="D928" s="4">
        <v>43811</v>
      </c>
      <c r="E928" s="98" t="s">
        <v>21</v>
      </c>
      <c r="F928" s="98" t="s">
        <v>34</v>
      </c>
    </row>
    <row r="929" spans="1:6" x14ac:dyDescent="0.25">
      <c r="A929" s="98" t="s">
        <v>478</v>
      </c>
      <c r="B929" s="98"/>
      <c r="C929" s="99">
        <v>6</v>
      </c>
      <c r="D929" s="4">
        <v>43812</v>
      </c>
      <c r="E929" s="98" t="s">
        <v>12</v>
      </c>
      <c r="F929" s="98" t="s">
        <v>34</v>
      </c>
    </row>
    <row r="930" spans="1:6" x14ac:dyDescent="0.25">
      <c r="A930" s="98" t="s">
        <v>479</v>
      </c>
      <c r="B930" s="98"/>
      <c r="C930" s="99">
        <v>36.549999999999997</v>
      </c>
      <c r="D930" s="4">
        <v>43812</v>
      </c>
      <c r="E930" s="98" t="s">
        <v>12</v>
      </c>
      <c r="F930" s="98" t="s">
        <v>34</v>
      </c>
    </row>
    <row r="931" spans="1:6" x14ac:dyDescent="0.25">
      <c r="A931" s="98" t="s">
        <v>145</v>
      </c>
      <c r="B931" s="98"/>
      <c r="C931" s="99">
        <v>19.760000000000002</v>
      </c>
      <c r="D931" s="4">
        <v>43812</v>
      </c>
      <c r="E931" s="98" t="s">
        <v>21</v>
      </c>
      <c r="F931" s="98" t="s">
        <v>34</v>
      </c>
    </row>
    <row r="932" spans="1:6" x14ac:dyDescent="0.25">
      <c r="A932" s="98" t="s">
        <v>32</v>
      </c>
      <c r="B932" s="98" t="s">
        <v>480</v>
      </c>
      <c r="C932" s="99">
        <v>5.0599999999999996</v>
      </c>
      <c r="D932" s="4">
        <v>43812</v>
      </c>
      <c r="E932" s="98" t="s">
        <v>8</v>
      </c>
      <c r="F932" s="98" t="s">
        <v>34</v>
      </c>
    </row>
    <row r="933" spans="1:6" x14ac:dyDescent="0.25">
      <c r="A933" s="98" t="s">
        <v>32</v>
      </c>
      <c r="B933" s="98" t="s">
        <v>445</v>
      </c>
      <c r="C933" s="99">
        <v>25.34</v>
      </c>
      <c r="D933" s="4">
        <v>43812</v>
      </c>
      <c r="E933" s="98" t="s">
        <v>650</v>
      </c>
      <c r="F933" s="98" t="s">
        <v>34</v>
      </c>
    </row>
    <row r="934" spans="1:6" x14ac:dyDescent="0.25">
      <c r="A934" s="98" t="s">
        <v>481</v>
      </c>
      <c r="B934" s="98" t="s">
        <v>445</v>
      </c>
      <c r="C934" s="99">
        <v>27.64</v>
      </c>
      <c r="D934" s="4">
        <v>43812</v>
      </c>
      <c r="E934" s="98" t="s">
        <v>650</v>
      </c>
      <c r="F934" s="98" t="s">
        <v>34</v>
      </c>
    </row>
    <row r="935" spans="1:6" x14ac:dyDescent="0.25">
      <c r="A935" s="98" t="s">
        <v>425</v>
      </c>
      <c r="B935" s="98" t="s">
        <v>482</v>
      </c>
      <c r="C935" s="99">
        <v>12.71</v>
      </c>
      <c r="D935" s="4">
        <v>43812</v>
      </c>
      <c r="E935" s="98" t="s">
        <v>650</v>
      </c>
      <c r="F935" s="98" t="s">
        <v>34</v>
      </c>
    </row>
    <row r="936" spans="1:6" x14ac:dyDescent="0.25">
      <c r="A936" s="98" t="s">
        <v>46</v>
      </c>
      <c r="B936" s="98" t="s">
        <v>483</v>
      </c>
      <c r="C936" s="99">
        <v>24.75</v>
      </c>
      <c r="D936" s="4">
        <v>43812</v>
      </c>
      <c r="E936" s="98" t="s">
        <v>8</v>
      </c>
      <c r="F936" s="98" t="s">
        <v>34</v>
      </c>
    </row>
    <row r="937" spans="1:6" x14ac:dyDescent="0.25">
      <c r="A937" s="101" t="s">
        <v>46</v>
      </c>
      <c r="B937" s="101" t="s">
        <v>494</v>
      </c>
      <c r="C937" s="100">
        <v>47.42</v>
      </c>
      <c r="D937" s="4">
        <v>43813</v>
      </c>
      <c r="E937" s="101" t="s">
        <v>8</v>
      </c>
      <c r="F937" s="101" t="s">
        <v>34</v>
      </c>
    </row>
    <row r="938" spans="1:6" x14ac:dyDescent="0.25">
      <c r="A938" s="101" t="s">
        <v>286</v>
      </c>
      <c r="B938" s="101"/>
      <c r="C938" s="100">
        <v>13.32</v>
      </c>
      <c r="D938" s="4">
        <v>43813</v>
      </c>
      <c r="E938" s="101" t="s">
        <v>21</v>
      </c>
      <c r="F938" s="101" t="s">
        <v>34</v>
      </c>
    </row>
    <row r="939" spans="1:6" x14ac:dyDescent="0.25">
      <c r="A939" s="101" t="s">
        <v>488</v>
      </c>
      <c r="B939" s="101" t="s">
        <v>451</v>
      </c>
      <c r="C939" s="100">
        <v>-10</v>
      </c>
      <c r="D939" s="4">
        <v>43814</v>
      </c>
      <c r="E939" s="101" t="s">
        <v>650</v>
      </c>
      <c r="F939" s="101" t="s">
        <v>34</v>
      </c>
    </row>
    <row r="940" spans="1:6" x14ac:dyDescent="0.25">
      <c r="A940" s="101" t="s">
        <v>489</v>
      </c>
      <c r="B940" s="101"/>
      <c r="C940" s="100">
        <v>25</v>
      </c>
      <c r="D940" s="4">
        <v>43814</v>
      </c>
      <c r="E940" s="101" t="s">
        <v>12</v>
      </c>
      <c r="F940" s="101" t="s">
        <v>34</v>
      </c>
    </row>
    <row r="941" spans="1:6" x14ac:dyDescent="0.25">
      <c r="A941" s="101" t="s">
        <v>217</v>
      </c>
      <c r="B941" s="101" t="s">
        <v>490</v>
      </c>
      <c r="C941" s="100">
        <v>68.319999999999993</v>
      </c>
      <c r="D941" s="4">
        <v>43814</v>
      </c>
      <c r="E941" s="101" t="s">
        <v>650</v>
      </c>
      <c r="F941" s="101" t="s">
        <v>34</v>
      </c>
    </row>
    <row r="942" spans="1:6" x14ac:dyDescent="0.25">
      <c r="A942" s="101" t="s">
        <v>481</v>
      </c>
      <c r="B942" s="101" t="s">
        <v>445</v>
      </c>
      <c r="C942" s="100">
        <v>46.16</v>
      </c>
      <c r="D942" s="4">
        <v>43814</v>
      </c>
      <c r="E942" s="101" t="s">
        <v>650</v>
      </c>
      <c r="F942" s="101" t="s">
        <v>34</v>
      </c>
    </row>
    <row r="943" spans="1:6" x14ac:dyDescent="0.25">
      <c r="A943" s="101" t="s">
        <v>495</v>
      </c>
      <c r="B943" s="101" t="s">
        <v>445</v>
      </c>
      <c r="C943" s="100">
        <v>-30</v>
      </c>
      <c r="D943" s="4">
        <v>43814</v>
      </c>
      <c r="E943" s="101" t="s">
        <v>650</v>
      </c>
      <c r="F943" s="101" t="s">
        <v>34</v>
      </c>
    </row>
    <row r="944" spans="1:6" x14ac:dyDescent="0.25">
      <c r="A944" s="101" t="s">
        <v>202</v>
      </c>
      <c r="B944" s="101"/>
      <c r="C944" s="100">
        <v>113.9</v>
      </c>
      <c r="D944" s="4">
        <v>43815</v>
      </c>
      <c r="E944" s="101" t="s">
        <v>5</v>
      </c>
      <c r="F944" s="101" t="s">
        <v>34</v>
      </c>
    </row>
    <row r="945" spans="1:7" x14ac:dyDescent="0.25">
      <c r="A945" s="101" t="s">
        <v>491</v>
      </c>
      <c r="B945" s="101" t="s">
        <v>492</v>
      </c>
      <c r="C945" s="100">
        <v>138.38999999999999</v>
      </c>
      <c r="D945" s="4">
        <v>43815</v>
      </c>
      <c r="E945" s="101" t="s">
        <v>209</v>
      </c>
      <c r="F945" s="101" t="s">
        <v>34</v>
      </c>
    </row>
    <row r="946" spans="1:7" x14ac:dyDescent="0.25">
      <c r="A946" s="102" t="s">
        <v>43</v>
      </c>
      <c r="B946" s="102"/>
      <c r="C946" s="103">
        <v>81.33</v>
      </c>
      <c r="D946" s="4">
        <v>43815</v>
      </c>
      <c r="E946" s="102" t="s">
        <v>4</v>
      </c>
      <c r="F946" s="102" t="s">
        <v>34</v>
      </c>
    </row>
    <row r="947" spans="1:7" x14ac:dyDescent="0.25">
      <c r="A947" s="105" t="s">
        <v>32</v>
      </c>
      <c r="B947" s="105" t="s">
        <v>493</v>
      </c>
      <c r="C947" s="104">
        <v>57.18</v>
      </c>
      <c r="D947" s="4">
        <v>43815</v>
      </c>
      <c r="E947" s="105" t="s">
        <v>8</v>
      </c>
      <c r="F947" s="105" t="s">
        <v>34</v>
      </c>
    </row>
    <row r="948" spans="1:7" x14ac:dyDescent="0.25">
      <c r="A948" s="105" t="s">
        <v>229</v>
      </c>
      <c r="B948" s="105"/>
      <c r="C948" s="104">
        <v>37.65</v>
      </c>
      <c r="D948" s="4">
        <v>43816</v>
      </c>
      <c r="E948" s="105" t="s">
        <v>6</v>
      </c>
      <c r="F948" s="105" t="s">
        <v>34</v>
      </c>
    </row>
    <row r="949" spans="1:7" x14ac:dyDescent="0.25">
      <c r="A949" s="105" t="s">
        <v>49</v>
      </c>
      <c r="B949" s="105"/>
      <c r="C949" s="104">
        <v>226.37</v>
      </c>
      <c r="D949" s="4">
        <v>43816</v>
      </c>
      <c r="E949" s="105" t="s">
        <v>7</v>
      </c>
      <c r="F949" s="105" t="s">
        <v>35</v>
      </c>
      <c r="G949" s="384" t="s">
        <v>498</v>
      </c>
    </row>
    <row r="950" spans="1:7" x14ac:dyDescent="0.25">
      <c r="A950" s="105" t="s">
        <v>73</v>
      </c>
      <c r="B950" s="105" t="s">
        <v>204</v>
      </c>
      <c r="C950" s="104">
        <v>15.99</v>
      </c>
      <c r="D950" s="4">
        <v>43817</v>
      </c>
      <c r="E950" s="105" t="s">
        <v>8</v>
      </c>
      <c r="F950" s="105" t="s">
        <v>34</v>
      </c>
    </row>
    <row r="951" spans="1:7" x14ac:dyDescent="0.25">
      <c r="A951" s="106" t="s">
        <v>497</v>
      </c>
      <c r="B951" s="105" t="s">
        <v>204</v>
      </c>
      <c r="C951" s="104">
        <v>-25</v>
      </c>
      <c r="D951" s="4">
        <v>43817</v>
      </c>
      <c r="E951" s="105" t="s">
        <v>8</v>
      </c>
      <c r="F951" s="105" t="s">
        <v>34</v>
      </c>
    </row>
    <row r="952" spans="1:7" x14ac:dyDescent="0.25">
      <c r="A952" s="105" t="s">
        <v>286</v>
      </c>
      <c r="B952" s="105"/>
      <c r="C952" s="104">
        <v>23.93</v>
      </c>
      <c r="D952" s="4">
        <v>43817</v>
      </c>
      <c r="E952" s="105" t="s">
        <v>21</v>
      </c>
      <c r="F952" s="105" t="s">
        <v>34</v>
      </c>
    </row>
    <row r="953" spans="1:7" x14ac:dyDescent="0.25">
      <c r="A953" s="108" t="s">
        <v>32</v>
      </c>
      <c r="B953" s="105" t="s">
        <v>499</v>
      </c>
      <c r="C953" s="104">
        <v>30.53</v>
      </c>
      <c r="D953" s="4">
        <v>43817</v>
      </c>
      <c r="E953" s="105" t="s">
        <v>8</v>
      </c>
      <c r="F953" s="105" t="s">
        <v>34</v>
      </c>
    </row>
    <row r="954" spans="1:7" x14ac:dyDescent="0.25">
      <c r="A954" s="105" t="s">
        <v>323</v>
      </c>
      <c r="B954" s="105" t="s">
        <v>500</v>
      </c>
      <c r="C954" s="104">
        <v>54.04</v>
      </c>
      <c r="D954" s="4">
        <v>43817</v>
      </c>
      <c r="E954" s="105" t="s">
        <v>650</v>
      </c>
      <c r="F954" s="105" t="s">
        <v>34</v>
      </c>
    </row>
    <row r="955" spans="1:7" x14ac:dyDescent="0.25">
      <c r="A955" s="105" t="s">
        <v>202</v>
      </c>
      <c r="B955" s="105">
        <v>113.9</v>
      </c>
      <c r="C955" s="104">
        <v>113.9</v>
      </c>
      <c r="D955" s="4">
        <v>43817</v>
      </c>
      <c r="E955" s="105" t="s">
        <v>5</v>
      </c>
      <c r="F955" s="105" t="s">
        <v>34</v>
      </c>
    </row>
    <row r="956" spans="1:7" x14ac:dyDescent="0.25">
      <c r="A956" s="106" t="s">
        <v>32</v>
      </c>
      <c r="B956" s="106" t="s">
        <v>8</v>
      </c>
      <c r="C956" s="107">
        <v>16.29</v>
      </c>
      <c r="D956" s="4">
        <v>43817</v>
      </c>
      <c r="E956" s="106" t="s">
        <v>8</v>
      </c>
      <c r="F956" s="106" t="s">
        <v>34</v>
      </c>
    </row>
    <row r="957" spans="1:7" x14ac:dyDescent="0.25">
      <c r="A957" s="106" t="s">
        <v>351</v>
      </c>
      <c r="B957" s="106"/>
      <c r="C957" s="107">
        <v>1.79</v>
      </c>
      <c r="D957" s="4">
        <v>43818</v>
      </c>
      <c r="E957" s="106" t="s">
        <v>12</v>
      </c>
      <c r="F957" s="106" t="s">
        <v>34</v>
      </c>
    </row>
    <row r="958" spans="1:7" x14ac:dyDescent="0.25">
      <c r="A958" s="106" t="s">
        <v>96</v>
      </c>
      <c r="B958" s="106" t="s">
        <v>81</v>
      </c>
      <c r="C958" s="107">
        <v>17</v>
      </c>
      <c r="D958" s="4">
        <v>43818</v>
      </c>
      <c r="E958" s="106" t="s">
        <v>8</v>
      </c>
      <c r="F958" s="106" t="s">
        <v>34</v>
      </c>
    </row>
    <row r="959" spans="1:7" x14ac:dyDescent="0.25">
      <c r="A959" s="106" t="s">
        <v>514</v>
      </c>
      <c r="B959" s="106"/>
      <c r="C959" s="107">
        <v>25.36</v>
      </c>
      <c r="D959" s="4">
        <v>43818</v>
      </c>
      <c r="E959" s="106" t="s">
        <v>21</v>
      </c>
      <c r="F959" s="106" t="s">
        <v>34</v>
      </c>
    </row>
    <row r="960" spans="1:7" x14ac:dyDescent="0.25">
      <c r="A960" s="106" t="s">
        <v>254</v>
      </c>
      <c r="B960" s="106"/>
      <c r="C960" s="107">
        <v>26</v>
      </c>
      <c r="D960" s="4">
        <v>43818</v>
      </c>
      <c r="E960" s="106" t="s">
        <v>12</v>
      </c>
      <c r="F960" s="106" t="s">
        <v>34</v>
      </c>
    </row>
    <row r="961" spans="1:6" x14ac:dyDescent="0.25">
      <c r="A961" s="106" t="s">
        <v>509</v>
      </c>
      <c r="B961" s="106"/>
      <c r="C961" s="107">
        <v>7.41</v>
      </c>
      <c r="D961" s="4">
        <v>43818</v>
      </c>
      <c r="E961" s="106" t="s">
        <v>8</v>
      </c>
      <c r="F961" s="106" t="s">
        <v>34</v>
      </c>
    </row>
    <row r="962" spans="1:6" x14ac:dyDescent="0.25">
      <c r="A962" s="106" t="s">
        <v>247</v>
      </c>
      <c r="B962" s="106" t="s">
        <v>510</v>
      </c>
      <c r="C962" s="107">
        <v>23.38</v>
      </c>
      <c r="D962" s="4">
        <v>43818</v>
      </c>
      <c r="E962" s="106" t="s">
        <v>8</v>
      </c>
      <c r="F962" s="106" t="s">
        <v>34</v>
      </c>
    </row>
    <row r="963" spans="1:6" x14ac:dyDescent="0.25">
      <c r="A963" s="106" t="s">
        <v>286</v>
      </c>
      <c r="B963" s="106"/>
      <c r="C963" s="107">
        <v>11</v>
      </c>
      <c r="D963" s="4">
        <v>43819</v>
      </c>
      <c r="E963" s="106" t="s">
        <v>21</v>
      </c>
      <c r="F963" s="106" t="s">
        <v>34</v>
      </c>
    </row>
    <row r="964" spans="1:6" x14ac:dyDescent="0.25">
      <c r="A964" s="106" t="s">
        <v>427</v>
      </c>
      <c r="B964" s="106" t="s">
        <v>501</v>
      </c>
      <c r="C964" s="107">
        <v>7.63</v>
      </c>
      <c r="D964" s="4">
        <v>43819</v>
      </c>
      <c r="E964" s="106" t="s">
        <v>650</v>
      </c>
      <c r="F964" s="106" t="s">
        <v>34</v>
      </c>
    </row>
    <row r="965" spans="1:6" x14ac:dyDescent="0.25">
      <c r="A965" s="106" t="s">
        <v>330</v>
      </c>
      <c r="B965" s="106" t="s">
        <v>502</v>
      </c>
      <c r="C965" s="107">
        <v>1.05</v>
      </c>
      <c r="D965" s="4">
        <v>43819</v>
      </c>
      <c r="E965" s="106" t="s">
        <v>650</v>
      </c>
      <c r="F965" s="106" t="s">
        <v>34</v>
      </c>
    </row>
    <row r="966" spans="1:6" x14ac:dyDescent="0.25">
      <c r="A966" s="106" t="s">
        <v>43</v>
      </c>
      <c r="B966" s="106"/>
      <c r="C966" s="107">
        <v>24.34</v>
      </c>
      <c r="D966" s="4">
        <v>43819</v>
      </c>
      <c r="E966" s="106" t="s">
        <v>4</v>
      </c>
      <c r="F966" s="106" t="s">
        <v>34</v>
      </c>
    </row>
    <row r="967" spans="1:6" x14ac:dyDescent="0.25">
      <c r="A967" s="106" t="s">
        <v>503</v>
      </c>
      <c r="B967" s="106"/>
      <c r="C967" s="107">
        <v>81.38</v>
      </c>
      <c r="D967" s="4">
        <v>43820</v>
      </c>
      <c r="E967" s="106" t="s">
        <v>650</v>
      </c>
      <c r="F967" s="106" t="s">
        <v>34</v>
      </c>
    </row>
    <row r="968" spans="1:6" x14ac:dyDescent="0.25">
      <c r="A968" s="106" t="s">
        <v>503</v>
      </c>
      <c r="B968" s="106"/>
      <c r="C968" s="107">
        <v>8.14</v>
      </c>
      <c r="D968" s="4">
        <v>43820</v>
      </c>
      <c r="E968" s="106" t="s">
        <v>650</v>
      </c>
      <c r="F968" s="106" t="s">
        <v>34</v>
      </c>
    </row>
    <row r="969" spans="1:6" x14ac:dyDescent="0.25">
      <c r="A969" s="106" t="s">
        <v>32</v>
      </c>
      <c r="B969" s="106" t="s">
        <v>504</v>
      </c>
      <c r="C969" s="107">
        <v>123.02</v>
      </c>
      <c r="D969" s="4">
        <v>43820</v>
      </c>
      <c r="E969" s="106" t="s">
        <v>650</v>
      </c>
      <c r="F969" s="106" t="s">
        <v>34</v>
      </c>
    </row>
    <row r="970" spans="1:6" x14ac:dyDescent="0.25">
      <c r="A970" s="106" t="s">
        <v>227</v>
      </c>
      <c r="B970" s="106"/>
      <c r="C970" s="107">
        <v>37.06</v>
      </c>
      <c r="D970" s="4">
        <v>43820</v>
      </c>
      <c r="E970" s="106" t="s">
        <v>209</v>
      </c>
      <c r="F970" s="106" t="s">
        <v>34</v>
      </c>
    </row>
    <row r="971" spans="1:6" x14ac:dyDescent="0.25">
      <c r="A971" s="106" t="s">
        <v>505</v>
      </c>
      <c r="B971" s="106"/>
      <c r="C971" s="107">
        <v>-25</v>
      </c>
      <c r="D971" s="4">
        <v>43821</v>
      </c>
      <c r="E971" s="106" t="s">
        <v>8</v>
      </c>
      <c r="F971" s="106" t="s">
        <v>34</v>
      </c>
    </row>
    <row r="972" spans="1:6" x14ac:dyDescent="0.25">
      <c r="A972" s="106" t="s">
        <v>640</v>
      </c>
      <c r="B972" s="106"/>
      <c r="C972" s="107">
        <v>-25</v>
      </c>
      <c r="D972" s="4">
        <v>43821</v>
      </c>
      <c r="E972" s="106" t="s">
        <v>8</v>
      </c>
      <c r="F972" s="106" t="s">
        <v>34</v>
      </c>
    </row>
    <row r="973" spans="1:6" x14ac:dyDescent="0.25">
      <c r="A973" s="106" t="s">
        <v>250</v>
      </c>
      <c r="B973" s="106"/>
      <c r="C973" s="107">
        <v>28.19</v>
      </c>
      <c r="D973" s="4">
        <v>43821</v>
      </c>
      <c r="E973" s="106" t="s">
        <v>12</v>
      </c>
      <c r="F973" s="106" t="s">
        <v>34</v>
      </c>
    </row>
    <row r="974" spans="1:6" x14ac:dyDescent="0.25">
      <c r="A974" s="106" t="s">
        <v>506</v>
      </c>
      <c r="B974" s="106" t="s">
        <v>507</v>
      </c>
      <c r="C974" s="107">
        <v>27.98</v>
      </c>
      <c r="D974" s="4">
        <v>43821</v>
      </c>
      <c r="E974" s="106" t="s">
        <v>8</v>
      </c>
      <c r="F974" s="106" t="s">
        <v>34</v>
      </c>
    </row>
    <row r="975" spans="1:6" x14ac:dyDescent="0.25">
      <c r="A975" s="106" t="s">
        <v>508</v>
      </c>
      <c r="B975" s="106"/>
      <c r="C975" s="107">
        <v>-14</v>
      </c>
      <c r="D975" s="4">
        <v>43821</v>
      </c>
      <c r="E975" s="106" t="s">
        <v>8</v>
      </c>
      <c r="F975" s="106" t="s">
        <v>34</v>
      </c>
    </row>
    <row r="976" spans="1:6" x14ac:dyDescent="0.25">
      <c r="A976" s="109" t="s">
        <v>511</v>
      </c>
      <c r="B976" s="109"/>
      <c r="C976" s="110">
        <v>1450</v>
      </c>
      <c r="D976" s="4">
        <v>43821</v>
      </c>
      <c r="E976" s="109" t="s">
        <v>214</v>
      </c>
      <c r="F976" s="109" t="s">
        <v>34</v>
      </c>
    </row>
    <row r="977" spans="1:7" x14ac:dyDescent="0.25">
      <c r="A977" s="109" t="s">
        <v>32</v>
      </c>
      <c r="B977" s="109"/>
      <c r="C977" s="110">
        <v>36.64</v>
      </c>
      <c r="D977" s="4">
        <v>43822</v>
      </c>
      <c r="E977" s="109" t="s">
        <v>4</v>
      </c>
      <c r="F977" s="109" t="s">
        <v>34</v>
      </c>
    </row>
    <row r="978" spans="1:7" x14ac:dyDescent="0.25">
      <c r="A978" s="109" t="s">
        <v>512</v>
      </c>
      <c r="B978" s="109"/>
      <c r="C978" s="110">
        <v>19.510000000000002</v>
      </c>
      <c r="D978" s="4">
        <v>43822</v>
      </c>
      <c r="E978" s="109" t="s">
        <v>12</v>
      </c>
      <c r="F978" s="109" t="s">
        <v>34</v>
      </c>
    </row>
    <row r="979" spans="1:7" x14ac:dyDescent="0.25">
      <c r="A979" s="109" t="s">
        <v>156</v>
      </c>
      <c r="B979" s="109"/>
      <c r="C979" s="110">
        <v>12.76</v>
      </c>
      <c r="D979" s="4">
        <v>43822</v>
      </c>
      <c r="E979" s="109" t="s">
        <v>12</v>
      </c>
      <c r="F979" s="109" t="s">
        <v>34</v>
      </c>
      <c r="G979" s="395">
        <v>55.08</v>
      </c>
    </row>
    <row r="980" spans="1:7" x14ac:dyDescent="0.25">
      <c r="A980" s="109" t="s">
        <v>32</v>
      </c>
      <c r="B980" s="109" t="s">
        <v>468</v>
      </c>
      <c r="C980" s="110">
        <v>36.69</v>
      </c>
      <c r="D980" s="4">
        <v>43823</v>
      </c>
      <c r="E980" s="109" t="s">
        <v>650</v>
      </c>
      <c r="F980" s="109" t="s">
        <v>34</v>
      </c>
      <c r="G980" s="395"/>
    </row>
    <row r="981" spans="1:7" x14ac:dyDescent="0.25">
      <c r="A981" s="109" t="s">
        <v>32</v>
      </c>
      <c r="B981" s="109"/>
      <c r="C981" s="110">
        <v>18.39</v>
      </c>
      <c r="D981" s="4">
        <v>43823</v>
      </c>
      <c r="E981" s="109" t="s">
        <v>4</v>
      </c>
      <c r="F981" s="109" t="s">
        <v>34</v>
      </c>
    </row>
    <row r="982" spans="1:7" x14ac:dyDescent="0.25">
      <c r="A982" s="112" t="s">
        <v>514</v>
      </c>
      <c r="B982" s="112"/>
      <c r="C982" s="111">
        <v>1.02</v>
      </c>
      <c r="D982" s="4">
        <v>43825</v>
      </c>
      <c r="E982" s="112" t="s">
        <v>12</v>
      </c>
      <c r="F982" s="112" t="s">
        <v>34</v>
      </c>
    </row>
    <row r="983" spans="1:7" x14ac:dyDescent="0.25">
      <c r="A983" s="112" t="s">
        <v>514</v>
      </c>
      <c r="B983" s="112"/>
      <c r="C983" s="111">
        <v>26.26</v>
      </c>
      <c r="D983" s="4">
        <v>43825</v>
      </c>
      <c r="E983" s="112" t="s">
        <v>21</v>
      </c>
      <c r="F983" s="112" t="s">
        <v>34</v>
      </c>
    </row>
    <row r="984" spans="1:7" x14ac:dyDescent="0.25">
      <c r="A984" s="112" t="s">
        <v>415</v>
      </c>
      <c r="B984" s="112"/>
      <c r="C984" s="111">
        <v>5.24</v>
      </c>
      <c r="D984" s="4">
        <v>43826</v>
      </c>
      <c r="E984" s="112" t="s">
        <v>4</v>
      </c>
      <c r="F984" s="112" t="s">
        <v>34</v>
      </c>
    </row>
    <row r="985" spans="1:7" x14ac:dyDescent="0.25">
      <c r="A985" s="112" t="s">
        <v>150</v>
      </c>
      <c r="B985" s="112"/>
      <c r="C985" s="111">
        <v>6.66</v>
      </c>
      <c r="D985" s="4">
        <v>43826</v>
      </c>
      <c r="E985" s="112" t="s">
        <v>12</v>
      </c>
      <c r="F985" s="112" t="s">
        <v>34</v>
      </c>
    </row>
    <row r="986" spans="1:7" x14ac:dyDescent="0.25">
      <c r="A986" s="112" t="s">
        <v>515</v>
      </c>
      <c r="B986" s="112" t="s">
        <v>516</v>
      </c>
      <c r="C986" s="111">
        <v>395.1</v>
      </c>
      <c r="D986" s="4">
        <v>43826</v>
      </c>
      <c r="E986" s="112" t="s">
        <v>8</v>
      </c>
      <c r="F986" s="112" t="s">
        <v>34</v>
      </c>
    </row>
    <row r="987" spans="1:7" x14ac:dyDescent="0.25">
      <c r="A987" s="112" t="s">
        <v>32</v>
      </c>
      <c r="B987" s="112"/>
      <c r="C987" s="111">
        <v>88.5</v>
      </c>
      <c r="D987" s="4">
        <v>43826</v>
      </c>
      <c r="E987" s="112" t="s">
        <v>4</v>
      </c>
      <c r="F987" s="112" t="s">
        <v>34</v>
      </c>
    </row>
    <row r="988" spans="1:7" x14ac:dyDescent="0.25">
      <c r="A988" s="112" t="s">
        <v>517</v>
      </c>
      <c r="B988" s="112"/>
      <c r="C988" s="111">
        <v>11</v>
      </c>
      <c r="D988" s="4">
        <v>43826</v>
      </c>
      <c r="E988" s="112" t="s">
        <v>21</v>
      </c>
      <c r="F988" s="112" t="s">
        <v>34</v>
      </c>
    </row>
    <row r="989" spans="1:7" x14ac:dyDescent="0.25">
      <c r="A989" s="112" t="s">
        <v>46</v>
      </c>
      <c r="B989" s="112" t="s">
        <v>518</v>
      </c>
      <c r="C989" s="111">
        <v>4.78</v>
      </c>
      <c r="D989" s="4">
        <v>43827</v>
      </c>
      <c r="E989" s="112" t="s">
        <v>8</v>
      </c>
      <c r="F989" s="112" t="s">
        <v>34</v>
      </c>
    </row>
    <row r="990" spans="1:7" x14ac:dyDescent="0.25">
      <c r="A990" s="113" t="s">
        <v>514</v>
      </c>
      <c r="B990" s="113"/>
      <c r="C990" s="114">
        <v>20</v>
      </c>
      <c r="D990" s="4">
        <v>43827</v>
      </c>
      <c r="E990" s="113" t="s">
        <v>21</v>
      </c>
      <c r="F990" s="113" t="s">
        <v>34</v>
      </c>
    </row>
    <row r="991" spans="1:7" x14ac:dyDescent="0.25">
      <c r="A991" s="113" t="s">
        <v>519</v>
      </c>
      <c r="B991" s="113"/>
      <c r="C991" s="114">
        <v>32.83</v>
      </c>
      <c r="D991" s="4">
        <v>43827</v>
      </c>
      <c r="E991" s="113" t="s">
        <v>12</v>
      </c>
      <c r="F991" s="113" t="s">
        <v>34</v>
      </c>
    </row>
    <row r="992" spans="1:7" x14ac:dyDescent="0.25">
      <c r="A992" s="113" t="s">
        <v>514</v>
      </c>
      <c r="B992" s="113"/>
      <c r="C992" s="114">
        <v>1.02</v>
      </c>
      <c r="D992" s="4">
        <v>43827</v>
      </c>
      <c r="E992" s="113" t="s">
        <v>12</v>
      </c>
      <c r="F992" s="113" t="s">
        <v>34</v>
      </c>
    </row>
    <row r="993" spans="1:7" x14ac:dyDescent="0.25">
      <c r="A993" s="113" t="s">
        <v>49</v>
      </c>
      <c r="B993" s="113"/>
      <c r="C993" s="114">
        <v>220</v>
      </c>
      <c r="D993" s="4">
        <v>43828</v>
      </c>
      <c r="E993" s="113" t="s">
        <v>7</v>
      </c>
      <c r="F993" s="113" t="s">
        <v>34</v>
      </c>
    </row>
    <row r="994" spans="1:7" x14ac:dyDescent="0.25">
      <c r="A994" s="113" t="s">
        <v>520</v>
      </c>
      <c r="B994" s="113"/>
      <c r="C994" s="114">
        <v>5.12</v>
      </c>
      <c r="D994" s="4">
        <v>43829</v>
      </c>
      <c r="E994" s="113" t="s">
        <v>5</v>
      </c>
      <c r="F994" s="113" t="s">
        <v>34</v>
      </c>
    </row>
    <row r="995" spans="1:7" x14ac:dyDescent="0.25">
      <c r="A995" s="113" t="s">
        <v>521</v>
      </c>
      <c r="B995" s="113"/>
      <c r="C995" s="114">
        <v>721</v>
      </c>
      <c r="D995" s="4">
        <v>43829</v>
      </c>
      <c r="E995" s="113" t="s">
        <v>9</v>
      </c>
      <c r="F995" s="113" t="s">
        <v>34</v>
      </c>
      <c r="G995" s="384" t="s">
        <v>525</v>
      </c>
    </row>
    <row r="996" spans="1:7" x14ac:dyDescent="0.25">
      <c r="A996" s="113" t="s">
        <v>46</v>
      </c>
      <c r="B996" s="113" t="s">
        <v>522</v>
      </c>
      <c r="C996" s="114">
        <v>23.68</v>
      </c>
      <c r="D996" s="4">
        <v>43829</v>
      </c>
      <c r="E996" s="113" t="s">
        <v>8</v>
      </c>
      <c r="F996" s="113" t="s">
        <v>34</v>
      </c>
    </row>
    <row r="997" spans="1:7" x14ac:dyDescent="0.25">
      <c r="A997" s="113" t="s">
        <v>32</v>
      </c>
      <c r="B997" s="113" t="s">
        <v>523</v>
      </c>
      <c r="C997" s="114">
        <v>71.17</v>
      </c>
      <c r="D997" s="4">
        <v>43829</v>
      </c>
      <c r="E997" s="113" t="s">
        <v>4</v>
      </c>
      <c r="F997" s="113" t="s">
        <v>34</v>
      </c>
    </row>
    <row r="998" spans="1:7" x14ac:dyDescent="0.25">
      <c r="A998" s="113" t="s">
        <v>46</v>
      </c>
      <c r="B998" s="113" t="s">
        <v>524</v>
      </c>
      <c r="C998" s="114">
        <v>32.119999999999997</v>
      </c>
      <c r="D998" s="4">
        <v>43829</v>
      </c>
      <c r="E998" s="113" t="s">
        <v>8</v>
      </c>
      <c r="F998" s="113" t="s">
        <v>34</v>
      </c>
    </row>
    <row r="999" spans="1:7" x14ac:dyDescent="0.25">
      <c r="A999" s="113" t="s">
        <v>521</v>
      </c>
      <c r="B999" s="113" t="s">
        <v>305</v>
      </c>
      <c r="C999" s="114">
        <v>131</v>
      </c>
      <c r="D999" s="4">
        <v>43829</v>
      </c>
      <c r="E999" s="113" t="s">
        <v>10</v>
      </c>
      <c r="F999" s="113" t="s">
        <v>34</v>
      </c>
    </row>
    <row r="1000" spans="1:7" x14ac:dyDescent="0.25">
      <c r="A1000" s="115" t="s">
        <v>323</v>
      </c>
      <c r="B1000" s="115" t="s">
        <v>526</v>
      </c>
      <c r="C1000" s="116">
        <v>12.34</v>
      </c>
      <c r="D1000" s="4">
        <v>43830</v>
      </c>
      <c r="E1000" s="115" t="s">
        <v>8</v>
      </c>
      <c r="F1000" s="115" t="s">
        <v>34</v>
      </c>
    </row>
    <row r="1001" spans="1:7" x14ac:dyDescent="0.25">
      <c r="A1001" s="115" t="s">
        <v>521</v>
      </c>
      <c r="B1001" s="115"/>
      <c r="C1001" s="116">
        <v>-56.11</v>
      </c>
      <c r="D1001" s="4">
        <v>43830</v>
      </c>
      <c r="E1001" s="115" t="s">
        <v>9</v>
      </c>
      <c r="F1001" s="115" t="s">
        <v>34</v>
      </c>
    </row>
    <row r="1002" spans="1:7" x14ac:dyDescent="0.25">
      <c r="A1002" s="115" t="s">
        <v>415</v>
      </c>
      <c r="B1002" s="115"/>
      <c r="C1002" s="116">
        <v>25</v>
      </c>
      <c r="D1002" s="4">
        <v>43831</v>
      </c>
      <c r="E1002" s="115" t="s">
        <v>21</v>
      </c>
      <c r="F1002" s="115" t="s">
        <v>34</v>
      </c>
    </row>
    <row r="1003" spans="1:7" x14ac:dyDescent="0.25">
      <c r="A1003" s="115" t="s">
        <v>317</v>
      </c>
      <c r="B1003" s="115" t="s">
        <v>527</v>
      </c>
      <c r="C1003" s="116">
        <v>19.95</v>
      </c>
      <c r="D1003" s="4">
        <v>43831</v>
      </c>
      <c r="E1003" s="115" t="s">
        <v>8</v>
      </c>
      <c r="F1003" s="115" t="s">
        <v>34</v>
      </c>
    </row>
    <row r="1004" spans="1:7" x14ac:dyDescent="0.25">
      <c r="A1004" s="117" t="s">
        <v>43</v>
      </c>
      <c r="B1004" s="117"/>
      <c r="C1004" s="118">
        <v>28.4</v>
      </c>
      <c r="D1004" s="4">
        <v>43832</v>
      </c>
      <c r="E1004" s="117" t="s">
        <v>4</v>
      </c>
      <c r="F1004" s="117" t="s">
        <v>34</v>
      </c>
    </row>
    <row r="1005" spans="1:7" x14ac:dyDescent="0.25">
      <c r="A1005" s="117" t="s">
        <v>65</v>
      </c>
      <c r="B1005" s="117"/>
      <c r="C1005" s="118">
        <v>69.7</v>
      </c>
      <c r="D1005" s="4">
        <v>43833</v>
      </c>
      <c r="E1005" s="117" t="s">
        <v>4</v>
      </c>
      <c r="F1005" s="117" t="s">
        <v>34</v>
      </c>
    </row>
    <row r="1006" spans="1:7" x14ac:dyDescent="0.25">
      <c r="A1006" s="117" t="s">
        <v>44</v>
      </c>
      <c r="B1006" s="117"/>
      <c r="C1006" s="118">
        <v>105.92</v>
      </c>
      <c r="D1006" s="4">
        <v>43833</v>
      </c>
      <c r="E1006" s="117" t="s">
        <v>5</v>
      </c>
      <c r="F1006" s="117" t="s">
        <v>34</v>
      </c>
    </row>
    <row r="1007" spans="1:7" x14ac:dyDescent="0.25">
      <c r="A1007" s="117" t="s">
        <v>83</v>
      </c>
      <c r="B1007" s="117" t="s">
        <v>280</v>
      </c>
      <c r="C1007" s="118">
        <v>15.93</v>
      </c>
      <c r="D1007" s="4">
        <v>43833</v>
      </c>
      <c r="E1007" s="117" t="s">
        <v>8</v>
      </c>
      <c r="F1007" s="117" t="s">
        <v>34</v>
      </c>
    </row>
    <row r="1008" spans="1:7" x14ac:dyDescent="0.25">
      <c r="A1008" s="117" t="s">
        <v>528</v>
      </c>
      <c r="B1008" s="117" t="s">
        <v>529</v>
      </c>
      <c r="C1008" s="118">
        <v>90</v>
      </c>
      <c r="D1008" s="4">
        <v>43833</v>
      </c>
      <c r="E1008" s="117" t="s">
        <v>8</v>
      </c>
      <c r="F1008" s="117" t="s">
        <v>34</v>
      </c>
    </row>
    <row r="1009" spans="1:7" x14ac:dyDescent="0.25">
      <c r="A1009" s="119" t="s">
        <v>46</v>
      </c>
      <c r="B1009" s="119" t="s">
        <v>530</v>
      </c>
      <c r="C1009" s="120">
        <v>8.49</v>
      </c>
      <c r="D1009" s="4">
        <v>43833</v>
      </c>
      <c r="E1009" s="119" t="s">
        <v>8</v>
      </c>
      <c r="F1009" s="119" t="s">
        <v>34</v>
      </c>
    </row>
    <row r="1010" spans="1:7" x14ac:dyDescent="0.25">
      <c r="A1010" s="119" t="s">
        <v>531</v>
      </c>
      <c r="B1010" s="119" t="s">
        <v>532</v>
      </c>
      <c r="C1010" s="120">
        <v>46.62</v>
      </c>
      <c r="D1010" s="4">
        <v>43833</v>
      </c>
      <c r="E1010" s="119" t="s">
        <v>8</v>
      </c>
      <c r="F1010" s="119" t="s">
        <v>34</v>
      </c>
    </row>
    <row r="1011" spans="1:7" x14ac:dyDescent="0.25">
      <c r="A1011" s="119" t="s">
        <v>533</v>
      </c>
      <c r="B1011" s="119" t="s">
        <v>534</v>
      </c>
      <c r="C1011" s="120">
        <v>30</v>
      </c>
      <c r="D1011" s="4">
        <v>43834</v>
      </c>
      <c r="E1011" s="119" t="s">
        <v>650</v>
      </c>
      <c r="F1011" s="119" t="s">
        <v>34</v>
      </c>
    </row>
    <row r="1012" spans="1:7" x14ac:dyDescent="0.25">
      <c r="A1012" s="119" t="s">
        <v>533</v>
      </c>
      <c r="B1012" s="119" t="s">
        <v>535</v>
      </c>
      <c r="C1012" s="120">
        <v>30</v>
      </c>
      <c r="D1012" s="4">
        <v>43834</v>
      </c>
      <c r="E1012" s="119" t="s">
        <v>650</v>
      </c>
      <c r="F1012" s="119" t="s">
        <v>34</v>
      </c>
    </row>
    <row r="1013" spans="1:7" x14ac:dyDescent="0.25">
      <c r="A1013" s="119" t="s">
        <v>517</v>
      </c>
      <c r="B1013" s="119"/>
      <c r="C1013" s="120">
        <v>31.35</v>
      </c>
      <c r="D1013" s="4">
        <v>43834</v>
      </c>
      <c r="E1013" s="119" t="s">
        <v>21</v>
      </c>
      <c r="F1013" s="119" t="s">
        <v>34</v>
      </c>
    </row>
    <row r="1014" spans="1:7" x14ac:dyDescent="0.25">
      <c r="A1014" s="119" t="s">
        <v>43</v>
      </c>
      <c r="B1014" s="119"/>
      <c r="C1014" s="120">
        <v>82.6</v>
      </c>
      <c r="D1014" s="4">
        <v>43834</v>
      </c>
      <c r="E1014" s="119" t="s">
        <v>4</v>
      </c>
      <c r="F1014" s="119" t="s">
        <v>34</v>
      </c>
    </row>
    <row r="1015" spans="1:7" x14ac:dyDescent="0.25">
      <c r="A1015" s="119" t="s">
        <v>32</v>
      </c>
      <c r="B1015" s="119" t="s">
        <v>536</v>
      </c>
      <c r="C1015" s="120">
        <v>14.72</v>
      </c>
      <c r="D1015" s="4">
        <v>43834</v>
      </c>
      <c r="E1015" s="119" t="s">
        <v>8</v>
      </c>
      <c r="F1015" s="119" t="s">
        <v>34</v>
      </c>
    </row>
    <row r="1016" spans="1:7" x14ac:dyDescent="0.25">
      <c r="A1016" s="119" t="s">
        <v>49</v>
      </c>
      <c r="B1016" s="119"/>
      <c r="C1016" s="120">
        <v>7</v>
      </c>
      <c r="D1016" s="4">
        <v>43835</v>
      </c>
      <c r="E1016" s="119" t="s">
        <v>7</v>
      </c>
      <c r="F1016" s="119" t="s">
        <v>33</v>
      </c>
    </row>
    <row r="1017" spans="1:7" x14ac:dyDescent="0.25">
      <c r="A1017" s="119" t="s">
        <v>46</v>
      </c>
      <c r="B1017" s="119" t="s">
        <v>537</v>
      </c>
      <c r="C1017" s="120">
        <v>0</v>
      </c>
      <c r="D1017" s="4">
        <v>43835</v>
      </c>
      <c r="E1017" s="119" t="s">
        <v>8</v>
      </c>
      <c r="F1017" s="119" t="s">
        <v>34</v>
      </c>
      <c r="G1017" s="384">
        <v>-3.99</v>
      </c>
    </row>
    <row r="1018" spans="1:7" x14ac:dyDescent="0.25">
      <c r="A1018" s="119" t="s">
        <v>32</v>
      </c>
      <c r="B1018" s="119"/>
      <c r="C1018" s="120">
        <v>10.42</v>
      </c>
      <c r="D1018" s="4">
        <v>43835</v>
      </c>
      <c r="E1018" s="119" t="s">
        <v>4</v>
      </c>
      <c r="F1018" s="119" t="s">
        <v>34</v>
      </c>
      <c r="G1018" s="389" t="s">
        <v>539</v>
      </c>
    </row>
    <row r="1019" spans="1:7" x14ac:dyDescent="0.25">
      <c r="A1019" s="119" t="s">
        <v>538</v>
      </c>
      <c r="B1019" s="119" t="s">
        <v>537</v>
      </c>
      <c r="C1019" s="120" t="s">
        <v>195</v>
      </c>
      <c r="D1019" s="4">
        <v>43835</v>
      </c>
      <c r="E1019" s="119" t="s">
        <v>8</v>
      </c>
      <c r="F1019" s="119" t="s">
        <v>34</v>
      </c>
    </row>
    <row r="1020" spans="1:7" x14ac:dyDescent="0.25">
      <c r="A1020" s="119" t="s">
        <v>32</v>
      </c>
      <c r="B1020" s="119" t="s">
        <v>372</v>
      </c>
      <c r="C1020" s="120">
        <v>9</v>
      </c>
      <c r="D1020" s="4">
        <v>43835</v>
      </c>
      <c r="E1020" s="119" t="s">
        <v>8</v>
      </c>
      <c r="F1020" s="119" t="s">
        <v>34</v>
      </c>
      <c r="G1020" s="395">
        <v>19.420000000000002</v>
      </c>
    </row>
    <row r="1021" spans="1:7" x14ac:dyDescent="0.25">
      <c r="A1021" s="119" t="s">
        <v>32</v>
      </c>
      <c r="B1021" s="119" t="s">
        <v>542</v>
      </c>
      <c r="C1021" s="120">
        <v>37.909999999999997</v>
      </c>
      <c r="D1021" s="4">
        <v>43835</v>
      </c>
      <c r="E1021" s="119" t="s">
        <v>8</v>
      </c>
      <c r="F1021" s="119" t="s">
        <v>34</v>
      </c>
      <c r="G1021" s="395"/>
    </row>
    <row r="1022" spans="1:7" x14ac:dyDescent="0.25">
      <c r="A1022" s="119" t="s">
        <v>540</v>
      </c>
      <c r="B1022" s="119" t="s">
        <v>541</v>
      </c>
      <c r="C1022" s="120">
        <v>6</v>
      </c>
      <c r="D1022" s="4">
        <v>43836</v>
      </c>
      <c r="E1022" s="119" t="s">
        <v>650</v>
      </c>
      <c r="F1022" s="119" t="s">
        <v>34</v>
      </c>
    </row>
    <row r="1023" spans="1:7" x14ac:dyDescent="0.25">
      <c r="A1023" s="119" t="s">
        <v>521</v>
      </c>
      <c r="B1023" s="119"/>
      <c r="C1023" s="120">
        <v>-36</v>
      </c>
      <c r="D1023" s="4">
        <v>43836</v>
      </c>
      <c r="E1023" s="119" t="s">
        <v>9</v>
      </c>
      <c r="F1023" s="119" t="s">
        <v>34</v>
      </c>
    </row>
    <row r="1024" spans="1:7" x14ac:dyDescent="0.25">
      <c r="A1024" s="121" t="s">
        <v>150</v>
      </c>
      <c r="B1024" s="121"/>
      <c r="C1024" s="122">
        <v>1.62</v>
      </c>
      <c r="D1024" s="4">
        <v>43837</v>
      </c>
      <c r="E1024" s="121" t="s">
        <v>12</v>
      </c>
      <c r="F1024" s="121" t="s">
        <v>34</v>
      </c>
    </row>
    <row r="1025" spans="1:7" x14ac:dyDescent="0.25">
      <c r="A1025" s="121" t="s">
        <v>43</v>
      </c>
      <c r="B1025" s="121"/>
      <c r="C1025" s="122">
        <v>20.97</v>
      </c>
      <c r="D1025" s="4">
        <v>43837</v>
      </c>
      <c r="E1025" s="121" t="s">
        <v>4</v>
      </c>
      <c r="F1025" s="121" t="s">
        <v>34</v>
      </c>
    </row>
    <row r="1026" spans="1:7" x14ac:dyDescent="0.25">
      <c r="A1026" s="121" t="s">
        <v>443</v>
      </c>
      <c r="B1026" s="121"/>
      <c r="C1026" s="122">
        <v>46.59</v>
      </c>
      <c r="D1026" s="4">
        <v>43838</v>
      </c>
      <c r="E1026" s="121" t="s">
        <v>11</v>
      </c>
      <c r="F1026" s="121" t="s">
        <v>34</v>
      </c>
    </row>
    <row r="1027" spans="1:7" x14ac:dyDescent="0.25">
      <c r="A1027" s="123" t="s">
        <v>43</v>
      </c>
      <c r="B1027" s="123"/>
      <c r="C1027" s="124">
        <v>11.92</v>
      </c>
      <c r="D1027" s="4">
        <v>43839</v>
      </c>
      <c r="E1027" s="123" t="s">
        <v>4</v>
      </c>
      <c r="F1027" s="123" t="s">
        <v>34</v>
      </c>
    </row>
    <row r="1028" spans="1:7" x14ac:dyDescent="0.25">
      <c r="A1028" s="123" t="s">
        <v>46</v>
      </c>
      <c r="B1028" s="123" t="s">
        <v>543</v>
      </c>
      <c r="C1028" s="124">
        <v>12.59</v>
      </c>
      <c r="D1028" s="4">
        <v>43839</v>
      </c>
      <c r="E1028" s="123" t="s">
        <v>8</v>
      </c>
      <c r="F1028" s="123" t="s">
        <v>34</v>
      </c>
    </row>
    <row r="1029" spans="1:7" x14ac:dyDescent="0.25">
      <c r="A1029" s="123" t="s">
        <v>56</v>
      </c>
      <c r="B1029" s="123"/>
      <c r="C1029" s="124">
        <v>11.71</v>
      </c>
      <c r="D1029" s="4">
        <v>43839</v>
      </c>
      <c r="E1029" s="123" t="s">
        <v>12</v>
      </c>
      <c r="F1029" s="123" t="s">
        <v>34</v>
      </c>
    </row>
    <row r="1030" spans="1:7" x14ac:dyDescent="0.25">
      <c r="A1030" s="123" t="s">
        <v>60</v>
      </c>
      <c r="B1030" s="123" t="s">
        <v>191</v>
      </c>
      <c r="C1030" s="124">
        <v>10</v>
      </c>
      <c r="D1030" s="4">
        <v>43839</v>
      </c>
      <c r="E1030" s="123" t="s">
        <v>8</v>
      </c>
      <c r="F1030" s="123" t="s">
        <v>34</v>
      </c>
    </row>
    <row r="1031" spans="1:7" x14ac:dyDescent="0.25">
      <c r="A1031" s="123" t="s">
        <v>43</v>
      </c>
      <c r="B1031" s="123"/>
      <c r="C1031" s="124">
        <v>63.57</v>
      </c>
      <c r="D1031" s="4">
        <v>43840</v>
      </c>
      <c r="E1031" s="123" t="s">
        <v>4</v>
      </c>
      <c r="F1031" s="123" t="s">
        <v>34</v>
      </c>
    </row>
    <row r="1032" spans="1:7" x14ac:dyDescent="0.25">
      <c r="A1032" s="123" t="s">
        <v>65</v>
      </c>
      <c r="B1032" s="123"/>
      <c r="C1032" s="124">
        <v>54.66</v>
      </c>
      <c r="D1032" s="4">
        <v>43840</v>
      </c>
      <c r="E1032" s="123" t="s">
        <v>4</v>
      </c>
      <c r="F1032" s="123" t="s">
        <v>34</v>
      </c>
    </row>
    <row r="1033" spans="1:7" x14ac:dyDescent="0.25">
      <c r="A1033" s="123" t="s">
        <v>517</v>
      </c>
      <c r="B1033" s="123"/>
      <c r="C1033" s="124">
        <v>25.46</v>
      </c>
      <c r="D1033" s="4">
        <v>43840</v>
      </c>
      <c r="E1033" s="123" t="s">
        <v>21</v>
      </c>
      <c r="F1033" s="123" t="s">
        <v>34</v>
      </c>
    </row>
    <row r="1034" spans="1:7" x14ac:dyDescent="0.25">
      <c r="A1034" s="125" t="s">
        <v>200</v>
      </c>
      <c r="B1034" s="125" t="s">
        <v>166</v>
      </c>
      <c r="C1034" s="126">
        <v>9.99</v>
      </c>
      <c r="D1034" s="4">
        <v>43840</v>
      </c>
      <c r="E1034" s="125" t="s">
        <v>8</v>
      </c>
      <c r="F1034" s="125" t="s">
        <v>34</v>
      </c>
    </row>
    <row r="1035" spans="1:7" x14ac:dyDescent="0.25">
      <c r="A1035" s="125" t="s">
        <v>545</v>
      </c>
      <c r="B1035" s="125" t="s">
        <v>546</v>
      </c>
      <c r="C1035" s="126">
        <v>50.98</v>
      </c>
      <c r="D1035" s="4">
        <v>43841</v>
      </c>
      <c r="E1035" s="125" t="s">
        <v>21</v>
      </c>
      <c r="F1035" s="125" t="s">
        <v>34</v>
      </c>
    </row>
    <row r="1036" spans="1:7" x14ac:dyDescent="0.25">
      <c r="A1036" s="125" t="s">
        <v>32</v>
      </c>
      <c r="B1036" s="125" t="s">
        <v>544</v>
      </c>
      <c r="C1036" s="126">
        <v>8.5500000000000007</v>
      </c>
      <c r="D1036" s="4">
        <v>43841</v>
      </c>
      <c r="E1036" s="125" t="s">
        <v>8</v>
      </c>
      <c r="F1036" s="125" t="s">
        <v>34</v>
      </c>
    </row>
    <row r="1037" spans="1:7" x14ac:dyDescent="0.25">
      <c r="A1037" s="125" t="s">
        <v>32</v>
      </c>
      <c r="B1037" s="125" t="s">
        <v>547</v>
      </c>
      <c r="C1037" s="126">
        <v>-5.38</v>
      </c>
      <c r="D1037" s="4">
        <v>43841</v>
      </c>
      <c r="E1037" s="125" t="s">
        <v>8</v>
      </c>
      <c r="F1037" s="125" t="s">
        <v>33</v>
      </c>
    </row>
    <row r="1038" spans="1:7" x14ac:dyDescent="0.25">
      <c r="A1038" s="125" t="s">
        <v>43</v>
      </c>
      <c r="B1038" s="125"/>
      <c r="C1038" s="126">
        <v>26.02</v>
      </c>
      <c r="D1038" s="4">
        <v>43841</v>
      </c>
      <c r="E1038" s="125" t="s">
        <v>21</v>
      </c>
      <c r="F1038" s="125" t="s">
        <v>34</v>
      </c>
      <c r="G1038" s="384">
        <v>21.67</v>
      </c>
    </row>
    <row r="1039" spans="1:7" x14ac:dyDescent="0.25">
      <c r="A1039" s="125" t="s">
        <v>32</v>
      </c>
      <c r="B1039" s="125" t="s">
        <v>548</v>
      </c>
      <c r="C1039" s="126">
        <v>27.05</v>
      </c>
      <c r="D1039" s="4">
        <v>43841</v>
      </c>
      <c r="E1039" s="125" t="s">
        <v>8</v>
      </c>
      <c r="F1039" s="125" t="s">
        <v>34</v>
      </c>
    </row>
    <row r="1040" spans="1:7" x14ac:dyDescent="0.25">
      <c r="A1040" s="125" t="s">
        <v>49</v>
      </c>
      <c r="B1040" s="125"/>
      <c r="C1040" s="126">
        <v>223</v>
      </c>
      <c r="D1040" s="4">
        <v>43842</v>
      </c>
      <c r="E1040" s="125" t="s">
        <v>7</v>
      </c>
      <c r="F1040" s="125" t="s">
        <v>35</v>
      </c>
    </row>
    <row r="1041" spans="1:7" x14ac:dyDescent="0.25">
      <c r="A1041" s="125" t="s">
        <v>549</v>
      </c>
      <c r="B1041" s="125" t="s">
        <v>273</v>
      </c>
      <c r="C1041" s="126">
        <v>159.32</v>
      </c>
      <c r="D1041" s="4">
        <v>43842</v>
      </c>
      <c r="E1041" s="125" t="s">
        <v>650</v>
      </c>
      <c r="F1041" s="125" t="s">
        <v>34</v>
      </c>
    </row>
    <row r="1042" spans="1:7" x14ac:dyDescent="0.25">
      <c r="A1042" s="125" t="s">
        <v>65</v>
      </c>
      <c r="B1042" s="125"/>
      <c r="C1042" s="126">
        <v>4.82</v>
      </c>
      <c r="D1042" s="4">
        <v>43843</v>
      </c>
      <c r="E1042" s="125" t="s">
        <v>4</v>
      </c>
      <c r="F1042" s="125" t="s">
        <v>34</v>
      </c>
    </row>
    <row r="1043" spans="1:7" x14ac:dyDescent="0.25">
      <c r="A1043" s="125" t="s">
        <v>388</v>
      </c>
      <c r="B1043" s="125" t="s">
        <v>550</v>
      </c>
      <c r="C1043" s="126">
        <v>360</v>
      </c>
      <c r="D1043" s="4">
        <v>43843</v>
      </c>
      <c r="E1043" s="125" t="s">
        <v>11</v>
      </c>
      <c r="F1043" s="125" t="s">
        <v>35</v>
      </c>
      <c r="G1043" s="395">
        <v>1048</v>
      </c>
    </row>
    <row r="1044" spans="1:7" x14ac:dyDescent="0.25">
      <c r="A1044" s="125" t="s">
        <v>388</v>
      </c>
      <c r="B1044" s="125" t="s">
        <v>551</v>
      </c>
      <c r="C1044" s="126">
        <v>688</v>
      </c>
      <c r="D1044" s="4">
        <v>43843</v>
      </c>
      <c r="E1044" s="125" t="s">
        <v>8</v>
      </c>
      <c r="F1044" s="125" t="s">
        <v>35</v>
      </c>
      <c r="G1044" s="395"/>
    </row>
    <row r="1045" spans="1:7" x14ac:dyDescent="0.25">
      <c r="A1045" s="127" t="s">
        <v>135</v>
      </c>
      <c r="B1045" s="127" t="s">
        <v>552</v>
      </c>
      <c r="C1045" s="128">
        <v>515</v>
      </c>
      <c r="D1045" s="4">
        <v>43844</v>
      </c>
      <c r="E1045" s="127" t="s">
        <v>650</v>
      </c>
      <c r="F1045" s="127" t="s">
        <v>34</v>
      </c>
    </row>
    <row r="1046" spans="1:7" x14ac:dyDescent="0.25">
      <c r="A1046" s="127" t="s">
        <v>46</v>
      </c>
      <c r="B1046" s="127" t="s">
        <v>553</v>
      </c>
      <c r="C1046" s="128">
        <v>14.2</v>
      </c>
      <c r="D1046" s="4">
        <v>43844</v>
      </c>
      <c r="E1046" s="127" t="s">
        <v>650</v>
      </c>
      <c r="F1046" s="127" t="s">
        <v>34</v>
      </c>
    </row>
    <row r="1047" spans="1:7" x14ac:dyDescent="0.25">
      <c r="A1047" s="127" t="s">
        <v>46</v>
      </c>
      <c r="B1047" s="127" t="s">
        <v>554</v>
      </c>
      <c r="C1047" s="128">
        <v>5.77</v>
      </c>
      <c r="D1047" s="4">
        <v>43844</v>
      </c>
      <c r="E1047" s="127" t="s">
        <v>8</v>
      </c>
      <c r="F1047" s="127" t="s">
        <v>34</v>
      </c>
    </row>
    <row r="1048" spans="1:7" x14ac:dyDescent="0.25">
      <c r="A1048" s="127" t="s">
        <v>32</v>
      </c>
      <c r="B1048" s="127"/>
      <c r="C1048" s="128">
        <v>3</v>
      </c>
      <c r="D1048" s="4">
        <v>43844</v>
      </c>
      <c r="E1048" s="127" t="s">
        <v>4</v>
      </c>
      <c r="F1048" s="127" t="s">
        <v>34</v>
      </c>
      <c r="G1048" s="395" t="s">
        <v>556</v>
      </c>
    </row>
    <row r="1049" spans="1:7" x14ac:dyDescent="0.25">
      <c r="A1049" s="127" t="s">
        <v>32</v>
      </c>
      <c r="B1049" s="127" t="s">
        <v>555</v>
      </c>
      <c r="C1049" s="128">
        <v>22.59</v>
      </c>
      <c r="D1049" s="4">
        <v>43844</v>
      </c>
      <c r="E1049" s="127" t="s">
        <v>8</v>
      </c>
      <c r="F1049" s="127" t="s">
        <v>34</v>
      </c>
      <c r="G1049" s="395"/>
    </row>
    <row r="1050" spans="1:7" x14ac:dyDescent="0.25">
      <c r="A1050" s="127" t="s">
        <v>213</v>
      </c>
      <c r="B1050" s="127"/>
      <c r="C1050" s="128">
        <v>-15</v>
      </c>
      <c r="D1050" s="4">
        <v>43845</v>
      </c>
      <c r="E1050" s="127" t="s">
        <v>214</v>
      </c>
      <c r="F1050" s="127" t="s">
        <v>35</v>
      </c>
    </row>
    <row r="1051" spans="1:7" x14ac:dyDescent="0.25">
      <c r="A1051" s="129" t="s">
        <v>145</v>
      </c>
      <c r="B1051" s="129"/>
      <c r="C1051" s="130">
        <v>1</v>
      </c>
      <c r="D1051" s="4">
        <v>43846</v>
      </c>
      <c r="E1051" s="129" t="s">
        <v>12</v>
      </c>
      <c r="F1051" s="129" t="s">
        <v>34</v>
      </c>
    </row>
    <row r="1052" spans="1:7" x14ac:dyDescent="0.25">
      <c r="A1052" s="129" t="s">
        <v>411</v>
      </c>
      <c r="B1052" s="129"/>
      <c r="C1052" s="130">
        <v>26.36</v>
      </c>
      <c r="D1052" s="4">
        <v>43847</v>
      </c>
      <c r="E1052" s="129" t="s">
        <v>21</v>
      </c>
      <c r="F1052" s="129" t="s">
        <v>34</v>
      </c>
    </row>
    <row r="1053" spans="1:7" x14ac:dyDescent="0.25">
      <c r="A1053" s="129" t="s">
        <v>517</v>
      </c>
      <c r="B1053" s="129"/>
      <c r="C1053" s="130">
        <v>26.17</v>
      </c>
      <c r="D1053" s="4">
        <v>43847</v>
      </c>
      <c r="E1053" s="129" t="s">
        <v>21</v>
      </c>
      <c r="F1053" s="129" t="s">
        <v>34</v>
      </c>
    </row>
    <row r="1054" spans="1:7" x14ac:dyDescent="0.25">
      <c r="A1054" s="129" t="s">
        <v>32</v>
      </c>
      <c r="B1054" s="129"/>
      <c r="C1054" s="130">
        <v>16.420000000000002</v>
      </c>
      <c r="D1054" s="4">
        <v>43847</v>
      </c>
      <c r="E1054" s="129" t="s">
        <v>4</v>
      </c>
      <c r="F1054" s="129" t="s">
        <v>34</v>
      </c>
    </row>
    <row r="1055" spans="1:7" x14ac:dyDescent="0.25">
      <c r="A1055" s="129" t="s">
        <v>229</v>
      </c>
      <c r="B1055" s="129"/>
      <c r="C1055" s="130">
        <v>57.27</v>
      </c>
      <c r="D1055" s="4">
        <v>43848</v>
      </c>
      <c r="E1055" s="129" t="s">
        <v>6</v>
      </c>
      <c r="F1055" s="129" t="s">
        <v>34</v>
      </c>
    </row>
    <row r="1056" spans="1:7" x14ac:dyDescent="0.25">
      <c r="A1056" s="129" t="s">
        <v>73</v>
      </c>
      <c r="B1056" s="129" t="s">
        <v>204</v>
      </c>
      <c r="C1056" s="130">
        <v>15.99</v>
      </c>
      <c r="D1056" s="4">
        <v>43848</v>
      </c>
      <c r="E1056" s="129" t="s">
        <v>8</v>
      </c>
      <c r="F1056" s="129" t="s">
        <v>34</v>
      </c>
      <c r="G1056" s="384">
        <v>14.43</v>
      </c>
    </row>
    <row r="1057" spans="1:7" x14ac:dyDescent="0.25">
      <c r="A1057" s="129" t="s">
        <v>481</v>
      </c>
      <c r="B1057" s="129" t="s">
        <v>569</v>
      </c>
      <c r="C1057" s="130">
        <v>47.43</v>
      </c>
      <c r="D1057" s="4">
        <v>43848</v>
      </c>
      <c r="E1057" s="129" t="s">
        <v>8</v>
      </c>
      <c r="F1057" s="129" t="s">
        <v>34</v>
      </c>
    </row>
    <row r="1058" spans="1:7" x14ac:dyDescent="0.25">
      <c r="A1058" s="131" t="s">
        <v>32</v>
      </c>
      <c r="B1058" s="131"/>
      <c r="C1058" s="132">
        <v>8.1199999999999992</v>
      </c>
      <c r="D1058" s="4">
        <v>43848</v>
      </c>
      <c r="E1058" s="131" t="s">
        <v>4</v>
      </c>
      <c r="F1058" s="131" t="s">
        <v>34</v>
      </c>
    </row>
    <row r="1059" spans="1:7" x14ac:dyDescent="0.25">
      <c r="A1059" s="131" t="s">
        <v>98</v>
      </c>
      <c r="B1059" s="131" t="s">
        <v>537</v>
      </c>
      <c r="C1059" s="132">
        <v>3.49</v>
      </c>
      <c r="D1059" s="4">
        <v>43848</v>
      </c>
      <c r="E1059" s="131" t="s">
        <v>8</v>
      </c>
      <c r="F1059" s="131" t="s">
        <v>34</v>
      </c>
      <c r="G1059" s="384" t="s">
        <v>556</v>
      </c>
    </row>
    <row r="1060" spans="1:7" x14ac:dyDescent="0.25">
      <c r="A1060" s="131" t="s">
        <v>443</v>
      </c>
      <c r="B1060" s="131"/>
      <c r="C1060" s="132">
        <v>46.78</v>
      </c>
      <c r="D1060" s="4">
        <v>43849</v>
      </c>
      <c r="E1060" s="131" t="s">
        <v>11</v>
      </c>
      <c r="F1060" s="131" t="s">
        <v>34</v>
      </c>
    </row>
    <row r="1061" spans="1:7" x14ac:dyDescent="0.25">
      <c r="A1061" s="131" t="s">
        <v>42</v>
      </c>
      <c r="B1061" s="131"/>
      <c r="C1061" s="132">
        <v>19.18</v>
      </c>
      <c r="D1061" s="4">
        <v>43849</v>
      </c>
      <c r="E1061" s="131" t="s">
        <v>12</v>
      </c>
      <c r="F1061" s="131" t="s">
        <v>34</v>
      </c>
    </row>
    <row r="1062" spans="1:7" x14ac:dyDescent="0.25">
      <c r="A1062" s="131" t="s">
        <v>43</v>
      </c>
      <c r="B1062" s="131"/>
      <c r="C1062" s="132">
        <v>2.0499999999999998</v>
      </c>
      <c r="D1062" s="4">
        <v>43849</v>
      </c>
      <c r="E1062" s="131" t="s">
        <v>4</v>
      </c>
      <c r="F1062" s="131" t="s">
        <v>34</v>
      </c>
    </row>
    <row r="1063" spans="1:7" x14ac:dyDescent="0.25">
      <c r="A1063" s="131" t="s">
        <v>558</v>
      </c>
      <c r="B1063" s="131" t="s">
        <v>559</v>
      </c>
      <c r="C1063" s="132">
        <v>27</v>
      </c>
      <c r="D1063" s="4">
        <v>43849</v>
      </c>
      <c r="E1063" s="131" t="s">
        <v>8</v>
      </c>
      <c r="F1063" s="131" t="s">
        <v>34</v>
      </c>
    </row>
    <row r="1064" spans="1:7" x14ac:dyDescent="0.25">
      <c r="A1064" s="131" t="s">
        <v>43</v>
      </c>
      <c r="B1064" s="131"/>
      <c r="C1064" s="132">
        <v>36.619999999999997</v>
      </c>
      <c r="D1064" s="4">
        <v>43850</v>
      </c>
      <c r="E1064" s="131" t="s">
        <v>4</v>
      </c>
      <c r="F1064" s="131" t="s">
        <v>34</v>
      </c>
    </row>
    <row r="1065" spans="1:7" x14ac:dyDescent="0.25">
      <c r="A1065" s="133" t="s">
        <v>32</v>
      </c>
      <c r="B1065" s="133"/>
      <c r="C1065" s="134">
        <v>26.02</v>
      </c>
      <c r="D1065" s="4">
        <v>43852</v>
      </c>
      <c r="E1065" s="133" t="s">
        <v>4</v>
      </c>
      <c r="F1065" s="133" t="s">
        <v>34</v>
      </c>
    </row>
    <row r="1066" spans="1:7" x14ac:dyDescent="0.25">
      <c r="A1066" s="133" t="s">
        <v>65</v>
      </c>
      <c r="B1066" s="133"/>
      <c r="C1066" s="134">
        <v>45.48</v>
      </c>
      <c r="D1066" s="4">
        <v>43852</v>
      </c>
      <c r="E1066" s="133" t="s">
        <v>4</v>
      </c>
      <c r="F1066" s="133" t="s">
        <v>34</v>
      </c>
    </row>
    <row r="1067" spans="1:7" x14ac:dyDescent="0.25">
      <c r="A1067" s="135" t="s">
        <v>150</v>
      </c>
      <c r="B1067" s="135"/>
      <c r="C1067" s="136">
        <v>3.25</v>
      </c>
      <c r="D1067" s="4">
        <v>43853</v>
      </c>
      <c r="E1067" s="135" t="s">
        <v>12</v>
      </c>
      <c r="F1067" s="135" t="s">
        <v>34</v>
      </c>
    </row>
    <row r="1068" spans="1:7" x14ac:dyDescent="0.25">
      <c r="A1068" s="135" t="s">
        <v>46</v>
      </c>
      <c r="B1068" s="135" t="s">
        <v>564</v>
      </c>
      <c r="C1068" s="136">
        <v>15.93</v>
      </c>
      <c r="D1068" s="4">
        <v>43853</v>
      </c>
      <c r="E1068" s="135" t="s">
        <v>8</v>
      </c>
      <c r="F1068" s="135" t="s">
        <v>34</v>
      </c>
    </row>
    <row r="1069" spans="1:7" x14ac:dyDescent="0.25">
      <c r="A1069" s="135" t="s">
        <v>540</v>
      </c>
      <c r="B1069" s="135" t="s">
        <v>560</v>
      </c>
      <c r="C1069" s="136">
        <v>85</v>
      </c>
      <c r="D1069" s="4">
        <v>43854</v>
      </c>
      <c r="E1069" s="135" t="s">
        <v>650</v>
      </c>
      <c r="F1069" s="135" t="s">
        <v>34</v>
      </c>
    </row>
    <row r="1070" spans="1:7" x14ac:dyDescent="0.25">
      <c r="A1070" s="135" t="s">
        <v>517</v>
      </c>
      <c r="B1070" s="135"/>
      <c r="C1070" s="136">
        <v>23.8</v>
      </c>
      <c r="D1070" s="4">
        <v>43854</v>
      </c>
      <c r="E1070" s="135" t="s">
        <v>21</v>
      </c>
      <c r="F1070" s="135" t="s">
        <v>34</v>
      </c>
    </row>
    <row r="1071" spans="1:7" x14ac:dyDescent="0.25">
      <c r="A1071" s="135" t="s">
        <v>77</v>
      </c>
      <c r="B1071" s="135"/>
      <c r="C1071" s="136">
        <v>2.48</v>
      </c>
      <c r="D1071" s="4">
        <v>43854</v>
      </c>
      <c r="E1071" s="135" t="s">
        <v>4</v>
      </c>
      <c r="F1071" s="135" t="s">
        <v>34</v>
      </c>
    </row>
    <row r="1072" spans="1:7" x14ac:dyDescent="0.25">
      <c r="A1072" s="135" t="s">
        <v>411</v>
      </c>
      <c r="B1072" s="135"/>
      <c r="C1072" s="136">
        <v>21.99</v>
      </c>
      <c r="D1072" s="4">
        <v>43854</v>
      </c>
      <c r="E1072" s="135" t="s">
        <v>21</v>
      </c>
      <c r="F1072" s="135" t="s">
        <v>34</v>
      </c>
    </row>
    <row r="1073" spans="1:7" x14ac:dyDescent="0.25">
      <c r="A1073" s="135" t="s">
        <v>86</v>
      </c>
      <c r="B1073" s="135" t="s">
        <v>563</v>
      </c>
      <c r="C1073" s="136">
        <v>4.9400000000000004</v>
      </c>
      <c r="D1073" s="4">
        <v>43854</v>
      </c>
      <c r="E1073" s="135" t="s">
        <v>8</v>
      </c>
      <c r="F1073" s="135" t="s">
        <v>34</v>
      </c>
    </row>
    <row r="1074" spans="1:7" x14ac:dyDescent="0.25">
      <c r="A1074" s="135" t="s">
        <v>562</v>
      </c>
      <c r="B1074" s="135"/>
      <c r="C1074" s="136">
        <v>1.69</v>
      </c>
      <c r="D1074" s="4">
        <v>43855</v>
      </c>
      <c r="E1074" s="135" t="s">
        <v>12</v>
      </c>
      <c r="F1074" s="135" t="s">
        <v>34</v>
      </c>
    </row>
    <row r="1075" spans="1:7" x14ac:dyDescent="0.25">
      <c r="A1075" s="135" t="s">
        <v>32</v>
      </c>
      <c r="B1075" s="135"/>
      <c r="C1075" s="136">
        <v>47.99</v>
      </c>
      <c r="D1075" s="4">
        <v>43855</v>
      </c>
      <c r="E1075" s="135" t="s">
        <v>4</v>
      </c>
      <c r="F1075" s="135" t="s">
        <v>34</v>
      </c>
    </row>
    <row r="1076" spans="1:7" x14ac:dyDescent="0.25">
      <c r="A1076" s="137" t="s">
        <v>425</v>
      </c>
      <c r="B1076" s="137" t="s">
        <v>561</v>
      </c>
      <c r="C1076" s="138">
        <v>32.909999999999997</v>
      </c>
      <c r="D1076" s="4">
        <v>43855</v>
      </c>
      <c r="E1076" s="137" t="s">
        <v>8</v>
      </c>
      <c r="F1076" s="137" t="s">
        <v>34</v>
      </c>
      <c r="G1076" s="384" t="s">
        <v>565</v>
      </c>
    </row>
    <row r="1077" spans="1:7" x14ac:dyDescent="0.25">
      <c r="A1077" s="137" t="s">
        <v>566</v>
      </c>
      <c r="B1077" s="137" t="s">
        <v>99</v>
      </c>
      <c r="C1077" s="138">
        <v>2</v>
      </c>
      <c r="D1077" s="4">
        <v>43855</v>
      </c>
      <c r="E1077" s="137" t="s">
        <v>8</v>
      </c>
      <c r="F1077" s="137" t="s">
        <v>34</v>
      </c>
    </row>
    <row r="1078" spans="1:7" x14ac:dyDescent="0.25">
      <c r="A1078" s="137" t="s">
        <v>49</v>
      </c>
      <c r="B1078" s="137"/>
      <c r="C1078" s="138">
        <v>130</v>
      </c>
      <c r="D1078" s="4">
        <v>43856</v>
      </c>
      <c r="E1078" s="137" t="s">
        <v>7</v>
      </c>
      <c r="F1078" s="137" t="s">
        <v>35</v>
      </c>
    </row>
    <row r="1079" spans="1:7" x14ac:dyDescent="0.25">
      <c r="A1079" s="137" t="s">
        <v>227</v>
      </c>
      <c r="B1079" s="137"/>
      <c r="C1079" s="138">
        <v>-42.53</v>
      </c>
      <c r="D1079" s="4">
        <v>43857</v>
      </c>
      <c r="E1079" s="137" t="s">
        <v>209</v>
      </c>
      <c r="F1079" s="137" t="s">
        <v>35</v>
      </c>
    </row>
    <row r="1080" spans="1:7" x14ac:dyDescent="0.25">
      <c r="A1080" s="137" t="s">
        <v>65</v>
      </c>
      <c r="B1080" s="137"/>
      <c r="C1080" s="138">
        <v>13.14</v>
      </c>
      <c r="D1080" s="4">
        <v>43857</v>
      </c>
      <c r="E1080" s="137" t="s">
        <v>4</v>
      </c>
      <c r="F1080" s="137" t="s">
        <v>34</v>
      </c>
    </row>
    <row r="1081" spans="1:7" x14ac:dyDescent="0.25">
      <c r="A1081" s="139" t="s">
        <v>520</v>
      </c>
      <c r="B1081" s="139"/>
      <c r="C1081" s="140">
        <v>57.98</v>
      </c>
      <c r="D1081" s="4">
        <v>43859</v>
      </c>
      <c r="E1081" s="139" t="s">
        <v>5</v>
      </c>
      <c r="F1081" s="139" t="s">
        <v>34</v>
      </c>
    </row>
    <row r="1082" spans="1:7" x14ac:dyDescent="0.25">
      <c r="A1082" s="139" t="s">
        <v>491</v>
      </c>
      <c r="B1082" s="139"/>
      <c r="C1082" s="140">
        <v>85</v>
      </c>
      <c r="D1082" s="4">
        <v>43859</v>
      </c>
      <c r="E1082" s="139" t="s">
        <v>209</v>
      </c>
      <c r="F1082" s="139" t="s">
        <v>34</v>
      </c>
    </row>
    <row r="1083" spans="1:7" x14ac:dyDescent="0.25">
      <c r="A1083" s="139" t="s">
        <v>514</v>
      </c>
      <c r="B1083" s="139"/>
      <c r="C1083" s="140">
        <v>24.66</v>
      </c>
      <c r="D1083" s="4">
        <v>43859</v>
      </c>
      <c r="E1083" s="139" t="s">
        <v>21</v>
      </c>
      <c r="F1083" s="139" t="s">
        <v>34</v>
      </c>
    </row>
    <row r="1084" spans="1:7" x14ac:dyDescent="0.25">
      <c r="A1084" s="139" t="s">
        <v>521</v>
      </c>
      <c r="B1084" s="139"/>
      <c r="C1084" s="140">
        <v>-185.68</v>
      </c>
      <c r="D1084" s="4">
        <v>43859</v>
      </c>
      <c r="E1084" s="139" t="s">
        <v>9</v>
      </c>
      <c r="F1084" s="139" t="s">
        <v>35</v>
      </c>
      <c r="G1084" s="384" t="s">
        <v>158</v>
      </c>
    </row>
    <row r="1085" spans="1:7" x14ac:dyDescent="0.25">
      <c r="A1085" s="139" t="s">
        <v>48</v>
      </c>
      <c r="B1085" s="139"/>
      <c r="C1085" s="140">
        <v>-21.09</v>
      </c>
      <c r="D1085" s="4">
        <v>43859</v>
      </c>
      <c r="E1085" s="139" t="s">
        <v>10</v>
      </c>
      <c r="F1085" s="139" t="s">
        <v>35</v>
      </c>
    </row>
    <row r="1086" spans="1:7" x14ac:dyDescent="0.25">
      <c r="A1086" s="141" t="s">
        <v>567</v>
      </c>
      <c r="B1086" s="141"/>
      <c r="C1086" s="142">
        <v>51.82</v>
      </c>
      <c r="D1086" s="4">
        <v>43859</v>
      </c>
      <c r="E1086" s="141" t="s">
        <v>11</v>
      </c>
      <c r="F1086" s="141" t="s">
        <v>34</v>
      </c>
    </row>
    <row r="1087" spans="1:7" x14ac:dyDescent="0.25">
      <c r="A1087" s="141" t="s">
        <v>43</v>
      </c>
      <c r="B1087" s="141"/>
      <c r="C1087" s="142">
        <v>7.71</v>
      </c>
      <c r="D1087" s="4">
        <v>43860</v>
      </c>
      <c r="E1087" s="141" t="s">
        <v>4</v>
      </c>
      <c r="F1087" s="141" t="s">
        <v>34</v>
      </c>
    </row>
    <row r="1088" spans="1:7" x14ac:dyDescent="0.25">
      <c r="A1088" s="141" t="s">
        <v>65</v>
      </c>
      <c r="B1088" s="141"/>
      <c r="C1088" s="142">
        <v>10.53</v>
      </c>
      <c r="D1088" s="4">
        <v>43860</v>
      </c>
      <c r="E1088" s="141" t="s">
        <v>4</v>
      </c>
      <c r="F1088" s="141" t="s">
        <v>34</v>
      </c>
    </row>
    <row r="1089" spans="1:7" x14ac:dyDescent="0.25">
      <c r="A1089" s="141" t="s">
        <v>150</v>
      </c>
      <c r="B1089" s="141"/>
      <c r="C1089" s="142">
        <v>3.25</v>
      </c>
      <c r="D1089" s="4">
        <v>43861</v>
      </c>
      <c r="E1089" s="141" t="s">
        <v>12</v>
      </c>
      <c r="F1089" s="141" t="s">
        <v>34</v>
      </c>
    </row>
    <row r="1090" spans="1:7" x14ac:dyDescent="0.25">
      <c r="A1090" s="141" t="s">
        <v>517</v>
      </c>
      <c r="B1090" s="141"/>
      <c r="C1090" s="142">
        <v>30.67</v>
      </c>
      <c r="D1090" s="4">
        <v>43861</v>
      </c>
      <c r="E1090" s="141" t="s">
        <v>21</v>
      </c>
      <c r="F1090" s="141" t="s">
        <v>34</v>
      </c>
    </row>
    <row r="1091" spans="1:7" x14ac:dyDescent="0.25">
      <c r="A1091" s="141" t="s">
        <v>521</v>
      </c>
      <c r="B1091" s="141"/>
      <c r="C1091" s="142">
        <v>-185.68</v>
      </c>
      <c r="D1091" s="4">
        <v>43861</v>
      </c>
      <c r="E1091" s="141" t="s">
        <v>9</v>
      </c>
      <c r="F1091" s="141" t="s">
        <v>35</v>
      </c>
    </row>
    <row r="1092" spans="1:7" x14ac:dyDescent="0.25">
      <c r="A1092" s="141" t="s">
        <v>32</v>
      </c>
      <c r="B1092" s="141" t="s">
        <v>568</v>
      </c>
      <c r="C1092" s="142">
        <v>5.26</v>
      </c>
      <c r="D1092" s="4">
        <v>43861</v>
      </c>
      <c r="E1092" s="141" t="s">
        <v>8</v>
      </c>
      <c r="F1092" s="141" t="s">
        <v>34</v>
      </c>
    </row>
    <row r="1093" spans="1:7" x14ac:dyDescent="0.25">
      <c r="A1093" s="141" t="s">
        <v>43</v>
      </c>
      <c r="B1093" s="141"/>
      <c r="C1093" s="142">
        <v>19.62</v>
      </c>
      <c r="D1093" s="4">
        <v>43862</v>
      </c>
      <c r="E1093" s="141" t="s">
        <v>4</v>
      </c>
      <c r="F1093" s="141" t="s">
        <v>34</v>
      </c>
    </row>
    <row r="1094" spans="1:7" x14ac:dyDescent="0.25">
      <c r="A1094" s="141" t="s">
        <v>65</v>
      </c>
      <c r="B1094" s="141"/>
      <c r="C1094" s="142">
        <v>40.49</v>
      </c>
      <c r="D1094" s="4">
        <v>43862</v>
      </c>
      <c r="E1094" s="141" t="s">
        <v>4</v>
      </c>
      <c r="F1094" s="141" t="s">
        <v>34</v>
      </c>
    </row>
    <row r="1095" spans="1:7" x14ac:dyDescent="0.25">
      <c r="A1095" s="143" t="s">
        <v>533</v>
      </c>
      <c r="B1095" s="143" t="s">
        <v>570</v>
      </c>
      <c r="C1095" s="144">
        <v>602</v>
      </c>
      <c r="D1095" s="4">
        <v>43862</v>
      </c>
      <c r="E1095" s="143" t="s">
        <v>650</v>
      </c>
      <c r="F1095" s="143" t="s">
        <v>34</v>
      </c>
    </row>
    <row r="1096" spans="1:7" x14ac:dyDescent="0.25">
      <c r="A1096" s="143" t="s">
        <v>32</v>
      </c>
      <c r="B1096" s="143" t="s">
        <v>522</v>
      </c>
      <c r="C1096" s="144">
        <v>10</v>
      </c>
      <c r="D1096" s="4">
        <v>43862</v>
      </c>
      <c r="E1096" s="143" t="s">
        <v>8</v>
      </c>
      <c r="F1096" s="143" t="s">
        <v>34</v>
      </c>
    </row>
    <row r="1097" spans="1:7" x14ac:dyDescent="0.25">
      <c r="A1097" s="143" t="s">
        <v>32</v>
      </c>
      <c r="B1097" s="143"/>
      <c r="C1097" s="144">
        <v>59.96</v>
      </c>
      <c r="D1097" s="4">
        <v>43862</v>
      </c>
      <c r="E1097" s="143" t="s">
        <v>4</v>
      </c>
      <c r="F1097" s="143" t="s">
        <v>34</v>
      </c>
    </row>
    <row r="1098" spans="1:7" x14ac:dyDescent="0.25">
      <c r="A1098" s="143" t="s">
        <v>32</v>
      </c>
      <c r="B1098" s="143" t="s">
        <v>571</v>
      </c>
      <c r="C1098" s="144">
        <v>10.19</v>
      </c>
      <c r="D1098" s="4">
        <v>43862</v>
      </c>
      <c r="E1098" s="143" t="s">
        <v>650</v>
      </c>
      <c r="F1098" s="143" t="s">
        <v>34</v>
      </c>
    </row>
    <row r="1099" spans="1:7" x14ac:dyDescent="0.25">
      <c r="A1099" s="143" t="s">
        <v>43</v>
      </c>
      <c r="B1099" s="143"/>
      <c r="C1099" s="144">
        <v>5.19</v>
      </c>
      <c r="D1099" s="4">
        <v>43863</v>
      </c>
      <c r="E1099" s="143" t="s">
        <v>4</v>
      </c>
      <c r="F1099" s="143" t="s">
        <v>34</v>
      </c>
    </row>
    <row r="1100" spans="1:7" x14ac:dyDescent="0.25">
      <c r="A1100" s="143" t="s">
        <v>411</v>
      </c>
      <c r="B1100" s="143"/>
      <c r="C1100" s="144">
        <v>1.4</v>
      </c>
      <c r="D1100" s="4">
        <v>43863</v>
      </c>
      <c r="E1100" s="143" t="s">
        <v>12</v>
      </c>
      <c r="F1100" s="143" t="s">
        <v>34</v>
      </c>
    </row>
    <row r="1101" spans="1:7" x14ac:dyDescent="0.25">
      <c r="A1101" s="143" t="s">
        <v>317</v>
      </c>
      <c r="B1101" s="143" t="s">
        <v>527</v>
      </c>
      <c r="C1101" s="144">
        <v>19.95</v>
      </c>
      <c r="D1101" s="4">
        <v>43863</v>
      </c>
      <c r="E1101" s="143" t="s">
        <v>8</v>
      </c>
      <c r="F1101" s="143" t="s">
        <v>34</v>
      </c>
      <c r="G1101" s="395">
        <v>24.12</v>
      </c>
    </row>
    <row r="1102" spans="1:7" x14ac:dyDescent="0.25">
      <c r="A1102" s="143" t="s">
        <v>83</v>
      </c>
      <c r="B1102" s="143" t="s">
        <v>280</v>
      </c>
      <c r="C1102" s="144">
        <v>15.93</v>
      </c>
      <c r="D1102" s="4">
        <v>43864</v>
      </c>
      <c r="E1102" s="143" t="s">
        <v>8</v>
      </c>
      <c r="F1102" s="143" t="s">
        <v>34</v>
      </c>
      <c r="G1102" s="395"/>
    </row>
    <row r="1103" spans="1:7" x14ac:dyDescent="0.25">
      <c r="A1103" s="143" t="s">
        <v>572</v>
      </c>
      <c r="B1103" s="143"/>
      <c r="C1103" s="144">
        <v>51.77</v>
      </c>
      <c r="D1103" s="4">
        <v>43864</v>
      </c>
      <c r="E1103" s="143" t="s">
        <v>21</v>
      </c>
      <c r="F1103" s="143" t="s">
        <v>34</v>
      </c>
    </row>
    <row r="1104" spans="1:7" x14ac:dyDescent="0.25">
      <c r="A1104" s="143" t="s">
        <v>32</v>
      </c>
      <c r="B1104" s="143"/>
      <c r="C1104" s="144">
        <v>12.12</v>
      </c>
      <c r="D1104" s="4">
        <v>43864</v>
      </c>
      <c r="E1104" s="143" t="s">
        <v>4</v>
      </c>
      <c r="F1104" s="143" t="s">
        <v>34</v>
      </c>
    </row>
    <row r="1105" spans="1:6" x14ac:dyDescent="0.25">
      <c r="A1105" s="143" t="s">
        <v>32</v>
      </c>
      <c r="B1105" s="143" t="s">
        <v>573</v>
      </c>
      <c r="C1105" s="144">
        <v>12</v>
      </c>
      <c r="D1105" s="4">
        <v>43864</v>
      </c>
      <c r="E1105" s="143" t="s">
        <v>8</v>
      </c>
      <c r="F1105" s="143" t="s">
        <v>34</v>
      </c>
    </row>
    <row r="1106" spans="1:6" x14ac:dyDescent="0.25">
      <c r="A1106" s="143" t="s">
        <v>514</v>
      </c>
      <c r="B1106" s="143"/>
      <c r="C1106" s="144">
        <v>21.76</v>
      </c>
      <c r="D1106" s="4">
        <v>43864</v>
      </c>
      <c r="E1106" s="143" t="s">
        <v>21</v>
      </c>
      <c r="F1106" s="143" t="s">
        <v>34</v>
      </c>
    </row>
    <row r="1107" spans="1:6" x14ac:dyDescent="0.25">
      <c r="A1107" s="143" t="s">
        <v>528</v>
      </c>
      <c r="B1107" s="143" t="s">
        <v>574</v>
      </c>
      <c r="C1107" s="144">
        <v>60</v>
      </c>
      <c r="D1107" s="4">
        <v>43864</v>
      </c>
      <c r="E1107" s="143" t="s">
        <v>8</v>
      </c>
      <c r="F1107" s="143" t="s">
        <v>34</v>
      </c>
    </row>
    <row r="1108" spans="1:6" x14ac:dyDescent="0.25">
      <c r="A1108" s="143" t="s">
        <v>388</v>
      </c>
      <c r="B1108" s="143" t="s">
        <v>575</v>
      </c>
      <c r="C1108" s="144">
        <v>-160</v>
      </c>
      <c r="D1108" s="4">
        <v>43864</v>
      </c>
      <c r="E1108" s="143" t="s">
        <v>8</v>
      </c>
      <c r="F1108" s="143" t="s">
        <v>35</v>
      </c>
    </row>
    <row r="1109" spans="1:6" x14ac:dyDescent="0.25">
      <c r="A1109" s="145" t="s">
        <v>49</v>
      </c>
      <c r="B1109" s="145"/>
      <c r="C1109" s="146">
        <v>250</v>
      </c>
      <c r="D1109" s="4">
        <v>43864</v>
      </c>
      <c r="E1109" s="145" t="s">
        <v>7</v>
      </c>
      <c r="F1109" s="145" t="s">
        <v>35</v>
      </c>
    </row>
    <row r="1110" spans="1:6" x14ac:dyDescent="0.25">
      <c r="A1110" s="145" t="s">
        <v>576</v>
      </c>
      <c r="B1110" s="145"/>
      <c r="C1110" s="146">
        <v>650</v>
      </c>
      <c r="D1110" s="4">
        <v>43866</v>
      </c>
      <c r="E1110" s="145" t="s">
        <v>214</v>
      </c>
      <c r="F1110" s="145" t="s">
        <v>35</v>
      </c>
    </row>
    <row r="1111" spans="1:6" x14ac:dyDescent="0.25">
      <c r="A1111" s="145" t="s">
        <v>514</v>
      </c>
      <c r="B1111" s="145"/>
      <c r="C1111" s="146">
        <v>1.62</v>
      </c>
      <c r="D1111" s="4">
        <v>43866</v>
      </c>
      <c r="E1111" s="145" t="s">
        <v>12</v>
      </c>
      <c r="F1111" s="145" t="s">
        <v>34</v>
      </c>
    </row>
    <row r="1112" spans="1:6" x14ac:dyDescent="0.25">
      <c r="A1112" s="147" t="s">
        <v>150</v>
      </c>
      <c r="B1112" s="147"/>
      <c r="C1112" s="148">
        <v>3.25</v>
      </c>
      <c r="D1112" s="4">
        <v>43867</v>
      </c>
      <c r="E1112" s="147" t="s">
        <v>12</v>
      </c>
      <c r="F1112" s="147" t="s">
        <v>34</v>
      </c>
    </row>
    <row r="1113" spans="1:6" x14ac:dyDescent="0.25">
      <c r="A1113" s="147" t="s">
        <v>43</v>
      </c>
      <c r="B1113" s="147"/>
      <c r="C1113" s="148">
        <v>4.67</v>
      </c>
      <c r="D1113" s="4">
        <v>43867</v>
      </c>
      <c r="E1113" s="147" t="s">
        <v>4</v>
      </c>
      <c r="F1113" s="147" t="s">
        <v>34</v>
      </c>
    </row>
    <row r="1114" spans="1:6" x14ac:dyDescent="0.25">
      <c r="A1114" s="147" t="s">
        <v>517</v>
      </c>
      <c r="B1114" s="147"/>
      <c r="C1114" s="148">
        <v>25.68</v>
      </c>
      <c r="D1114" s="4">
        <v>43868</v>
      </c>
      <c r="E1114" s="147" t="s">
        <v>21</v>
      </c>
      <c r="F1114" s="147" t="s">
        <v>34</v>
      </c>
    </row>
    <row r="1115" spans="1:6" x14ac:dyDescent="0.25">
      <c r="A1115" s="147" t="s">
        <v>32</v>
      </c>
      <c r="B1115" s="147"/>
      <c r="C1115" s="148">
        <v>45.11</v>
      </c>
      <c r="D1115" s="4">
        <v>43868</v>
      </c>
      <c r="E1115" s="147" t="s">
        <v>4</v>
      </c>
      <c r="F1115" s="147" t="s">
        <v>34</v>
      </c>
    </row>
    <row r="1116" spans="1:6" x14ac:dyDescent="0.25">
      <c r="A1116" s="147" t="s">
        <v>65</v>
      </c>
      <c r="B1116" s="147"/>
      <c r="C1116" s="148">
        <v>35.32</v>
      </c>
      <c r="D1116" s="4">
        <v>43868</v>
      </c>
      <c r="E1116" s="147" t="s">
        <v>4</v>
      </c>
      <c r="F1116" s="147" t="s">
        <v>34</v>
      </c>
    </row>
    <row r="1117" spans="1:6" x14ac:dyDescent="0.25">
      <c r="A1117" s="147" t="s">
        <v>43</v>
      </c>
      <c r="B1117" s="147"/>
      <c r="C1117" s="148">
        <v>9.9</v>
      </c>
      <c r="D1117" s="4">
        <v>43868</v>
      </c>
      <c r="E1117" s="147" t="s">
        <v>4</v>
      </c>
      <c r="F1117" s="147" t="s">
        <v>34</v>
      </c>
    </row>
    <row r="1118" spans="1:6" x14ac:dyDescent="0.25">
      <c r="A1118" s="149" t="s">
        <v>577</v>
      </c>
      <c r="B1118" s="149" t="s">
        <v>578</v>
      </c>
      <c r="C1118" s="150">
        <v>5.17</v>
      </c>
      <c r="D1118" s="4">
        <v>43869</v>
      </c>
      <c r="E1118" s="149" t="s">
        <v>650</v>
      </c>
      <c r="F1118" s="149" t="s">
        <v>34</v>
      </c>
    </row>
    <row r="1119" spans="1:6" x14ac:dyDescent="0.25">
      <c r="A1119" s="149" t="s">
        <v>60</v>
      </c>
      <c r="B1119" s="149" t="s">
        <v>191</v>
      </c>
      <c r="C1119" s="150">
        <v>10</v>
      </c>
      <c r="D1119" s="4">
        <v>43870</v>
      </c>
      <c r="E1119" s="149" t="s">
        <v>8</v>
      </c>
      <c r="F1119" s="149" t="s">
        <v>34</v>
      </c>
    </row>
    <row r="1120" spans="1:6" x14ac:dyDescent="0.25">
      <c r="A1120" s="149" t="s">
        <v>50</v>
      </c>
      <c r="B1120" s="149"/>
      <c r="C1120" s="150">
        <v>25.55</v>
      </c>
      <c r="D1120" s="4">
        <v>43870</v>
      </c>
      <c r="E1120" s="149" t="s">
        <v>21</v>
      </c>
      <c r="F1120" s="149" t="s">
        <v>34</v>
      </c>
    </row>
    <row r="1121" spans="1:7" x14ac:dyDescent="0.25">
      <c r="A1121" s="149" t="s">
        <v>43</v>
      </c>
      <c r="B1121" s="149"/>
      <c r="C1121" s="150">
        <v>16.22</v>
      </c>
      <c r="D1121" s="4">
        <v>43870</v>
      </c>
      <c r="E1121" s="149" t="s">
        <v>4</v>
      </c>
      <c r="F1121" s="149" t="s">
        <v>34</v>
      </c>
      <c r="G1121" s="384" t="s">
        <v>579</v>
      </c>
    </row>
    <row r="1122" spans="1:7" x14ac:dyDescent="0.25">
      <c r="A1122" s="149" t="s">
        <v>32</v>
      </c>
      <c r="B1122" s="149" t="s">
        <v>523</v>
      </c>
      <c r="C1122" s="150">
        <v>23.43</v>
      </c>
      <c r="D1122" s="4">
        <v>43871</v>
      </c>
      <c r="E1122" s="149" t="s">
        <v>4</v>
      </c>
      <c r="F1122" s="149" t="s">
        <v>34</v>
      </c>
    </row>
    <row r="1123" spans="1:7" x14ac:dyDescent="0.25">
      <c r="A1123" s="149" t="s">
        <v>540</v>
      </c>
      <c r="B1123" s="149" t="s">
        <v>560</v>
      </c>
      <c r="C1123" s="150">
        <v>85</v>
      </c>
      <c r="D1123" s="4">
        <v>43871</v>
      </c>
      <c r="E1123" s="149" t="s">
        <v>8</v>
      </c>
      <c r="F1123" s="149" t="s">
        <v>34</v>
      </c>
    </row>
    <row r="1124" spans="1:7" x14ac:dyDescent="0.25">
      <c r="A1124" s="149" t="s">
        <v>83</v>
      </c>
      <c r="B1124" s="149" t="s">
        <v>280</v>
      </c>
      <c r="C1124" s="150">
        <v>15.93</v>
      </c>
      <c r="D1124" s="4">
        <v>43871</v>
      </c>
      <c r="E1124" s="149" t="s">
        <v>8</v>
      </c>
      <c r="F1124" s="149" t="s">
        <v>34</v>
      </c>
      <c r="G1124" s="384">
        <v>11.93</v>
      </c>
    </row>
    <row r="1125" spans="1:7" x14ac:dyDescent="0.25">
      <c r="A1125" s="152" t="s">
        <v>200</v>
      </c>
      <c r="B1125" s="152" t="s">
        <v>166</v>
      </c>
      <c r="C1125" s="153">
        <v>9.99</v>
      </c>
      <c r="D1125" s="4">
        <v>43872</v>
      </c>
      <c r="E1125" s="152" t="s">
        <v>8</v>
      </c>
      <c r="F1125" s="152" t="s">
        <v>34</v>
      </c>
    </row>
    <row r="1126" spans="1:7" x14ac:dyDescent="0.25">
      <c r="A1126" s="152" t="s">
        <v>415</v>
      </c>
      <c r="B1126" s="152"/>
      <c r="C1126" s="153">
        <v>2.4700000000000002</v>
      </c>
      <c r="D1126" s="4">
        <v>43872</v>
      </c>
      <c r="E1126" s="152" t="s">
        <v>12</v>
      </c>
      <c r="F1126" s="152" t="s">
        <v>34</v>
      </c>
    </row>
    <row r="1127" spans="1:7" x14ac:dyDescent="0.25">
      <c r="A1127" s="152" t="s">
        <v>65</v>
      </c>
      <c r="B1127" s="152"/>
      <c r="C1127" s="153">
        <v>13.09</v>
      </c>
      <c r="D1127" s="4">
        <v>43872</v>
      </c>
      <c r="E1127" s="152" t="s">
        <v>4</v>
      </c>
      <c r="F1127" s="152" t="s">
        <v>34</v>
      </c>
    </row>
    <row r="1128" spans="1:7" x14ac:dyDescent="0.25">
      <c r="A1128" s="152" t="s">
        <v>150</v>
      </c>
      <c r="B1128" s="152"/>
      <c r="C1128" s="153">
        <v>3.25</v>
      </c>
      <c r="D1128" s="4">
        <v>43873</v>
      </c>
      <c r="E1128" s="152" t="s">
        <v>12</v>
      </c>
      <c r="F1128" s="152" t="s">
        <v>34</v>
      </c>
      <c r="G1128" s="384">
        <v>18.61</v>
      </c>
    </row>
    <row r="1129" spans="1:7" x14ac:dyDescent="0.25">
      <c r="A1129" s="152" t="s">
        <v>43</v>
      </c>
      <c r="B1129" s="152"/>
      <c r="C1129" s="153">
        <v>53.31</v>
      </c>
      <c r="D1129" s="4">
        <v>43873</v>
      </c>
      <c r="E1129" s="152" t="s">
        <v>4</v>
      </c>
      <c r="F1129" s="152" t="s">
        <v>34</v>
      </c>
    </row>
    <row r="1130" spans="1:7" x14ac:dyDescent="0.25">
      <c r="A1130" s="152" t="s">
        <v>32</v>
      </c>
      <c r="B1130" s="152" t="s">
        <v>586</v>
      </c>
      <c r="C1130" s="153">
        <v>0</v>
      </c>
      <c r="D1130" s="4">
        <v>43873</v>
      </c>
      <c r="E1130" s="152" t="s">
        <v>8</v>
      </c>
      <c r="F1130" s="152" t="s">
        <v>34</v>
      </c>
    </row>
    <row r="1131" spans="1:7" x14ac:dyDescent="0.25">
      <c r="A1131" s="154" t="s">
        <v>43</v>
      </c>
      <c r="B1131" s="154"/>
      <c r="C1131" s="155">
        <v>5.96</v>
      </c>
      <c r="D1131" s="4">
        <v>43874</v>
      </c>
      <c r="E1131" s="154" t="s">
        <v>4</v>
      </c>
      <c r="F1131" s="154" t="s">
        <v>34</v>
      </c>
    </row>
    <row r="1132" spans="1:7" x14ac:dyDescent="0.25">
      <c r="A1132" s="154" t="s">
        <v>32</v>
      </c>
      <c r="B1132" s="154"/>
      <c r="C1132" s="155">
        <v>7.54</v>
      </c>
      <c r="D1132" s="4">
        <v>43874</v>
      </c>
      <c r="E1132" s="154" t="s">
        <v>4</v>
      </c>
      <c r="F1132" s="154" t="s">
        <v>34</v>
      </c>
    </row>
    <row r="1133" spans="1:7" x14ac:dyDescent="0.25">
      <c r="A1133" s="154" t="s">
        <v>517</v>
      </c>
      <c r="B1133" s="154"/>
      <c r="C1133" s="155">
        <v>26.39</v>
      </c>
      <c r="D1133" s="4">
        <v>43875</v>
      </c>
      <c r="E1133" s="154" t="s">
        <v>21</v>
      </c>
      <c r="F1133" s="154" t="s">
        <v>34</v>
      </c>
      <c r="G1133" s="395">
        <v>37.61</v>
      </c>
    </row>
    <row r="1134" spans="1:7" x14ac:dyDescent="0.25">
      <c r="A1134" s="154" t="s">
        <v>32</v>
      </c>
      <c r="B1134" s="154" t="s">
        <v>580</v>
      </c>
      <c r="C1134" s="155">
        <v>16.11</v>
      </c>
      <c r="D1134" s="4">
        <v>43875</v>
      </c>
      <c r="E1134" s="154" t="s">
        <v>8</v>
      </c>
      <c r="F1134" s="154" t="s">
        <v>34</v>
      </c>
      <c r="G1134" s="395"/>
    </row>
    <row r="1135" spans="1:7" x14ac:dyDescent="0.25">
      <c r="A1135" s="154" t="s">
        <v>32</v>
      </c>
      <c r="B1135" s="154"/>
      <c r="C1135" s="155">
        <v>19.61</v>
      </c>
      <c r="D1135" s="4">
        <v>43875</v>
      </c>
      <c r="E1135" s="154" t="s">
        <v>8</v>
      </c>
      <c r="F1135" s="154" t="s">
        <v>34</v>
      </c>
    </row>
    <row r="1136" spans="1:7" x14ac:dyDescent="0.25">
      <c r="A1136" s="154" t="s">
        <v>32</v>
      </c>
      <c r="B1136" s="154"/>
      <c r="C1136" s="155">
        <v>18</v>
      </c>
      <c r="D1136" s="4">
        <v>43875</v>
      </c>
      <c r="E1136" s="154" t="s">
        <v>4</v>
      </c>
      <c r="F1136" s="154" t="s">
        <v>34</v>
      </c>
    </row>
    <row r="1137" spans="1:6" x14ac:dyDescent="0.25">
      <c r="A1137" s="154" t="s">
        <v>581</v>
      </c>
      <c r="B1137" s="154" t="s">
        <v>582</v>
      </c>
      <c r="C1137" s="155">
        <v>25.74</v>
      </c>
      <c r="D1137" s="4">
        <v>43875</v>
      </c>
      <c r="E1137" s="154" t="s">
        <v>144</v>
      </c>
      <c r="F1137" s="154" t="s">
        <v>34</v>
      </c>
    </row>
    <row r="1138" spans="1:6" x14ac:dyDescent="0.25">
      <c r="A1138" s="154" t="s">
        <v>583</v>
      </c>
      <c r="B1138" s="154"/>
      <c r="C1138" s="155">
        <v>169.64</v>
      </c>
      <c r="D1138" s="4">
        <v>43875</v>
      </c>
      <c r="E1138" s="154" t="s">
        <v>6</v>
      </c>
      <c r="F1138" s="154" t="s">
        <v>35</v>
      </c>
    </row>
    <row r="1139" spans="1:6" x14ac:dyDescent="0.25">
      <c r="A1139" s="156" t="s">
        <v>102</v>
      </c>
      <c r="B1139" s="156"/>
      <c r="C1139" s="157">
        <v>31.27</v>
      </c>
      <c r="D1139" s="4">
        <v>43875</v>
      </c>
      <c r="E1139" s="156" t="s">
        <v>12</v>
      </c>
      <c r="F1139" s="156" t="s">
        <v>34</v>
      </c>
    </row>
    <row r="1140" spans="1:6" x14ac:dyDescent="0.25">
      <c r="A1140" s="156" t="s">
        <v>437</v>
      </c>
      <c r="B1140" s="156"/>
      <c r="C1140" s="157">
        <v>17.68</v>
      </c>
      <c r="D1140" s="4">
        <v>43876</v>
      </c>
      <c r="E1140" s="156" t="s">
        <v>144</v>
      </c>
      <c r="F1140" s="156" t="s">
        <v>34</v>
      </c>
    </row>
    <row r="1141" spans="1:6" x14ac:dyDescent="0.25">
      <c r="A1141" s="156" t="s">
        <v>145</v>
      </c>
      <c r="B1141" s="156"/>
      <c r="C1141" s="157">
        <v>28.22</v>
      </c>
      <c r="D1141" s="4">
        <v>43876</v>
      </c>
      <c r="E1141" s="156" t="s">
        <v>144</v>
      </c>
      <c r="F1141" s="156" t="s">
        <v>34</v>
      </c>
    </row>
    <row r="1142" spans="1:6" x14ac:dyDescent="0.25">
      <c r="A1142" s="156" t="s">
        <v>584</v>
      </c>
      <c r="B1142" s="156"/>
      <c r="C1142" s="157">
        <v>53.38</v>
      </c>
      <c r="D1142" s="4">
        <v>43877</v>
      </c>
      <c r="E1142" s="156" t="s">
        <v>144</v>
      </c>
      <c r="F1142" s="156" t="s">
        <v>34</v>
      </c>
    </row>
    <row r="1143" spans="1:6" x14ac:dyDescent="0.25">
      <c r="A1143" s="156" t="s">
        <v>56</v>
      </c>
      <c r="B1143" s="156"/>
      <c r="C1143" s="157">
        <v>14.36</v>
      </c>
      <c r="D1143" s="4">
        <v>43878</v>
      </c>
      <c r="E1143" s="156" t="s">
        <v>144</v>
      </c>
      <c r="F1143" s="156" t="s">
        <v>34</v>
      </c>
    </row>
    <row r="1144" spans="1:6" x14ac:dyDescent="0.25">
      <c r="A1144" s="156" t="s">
        <v>286</v>
      </c>
      <c r="B1144" s="156"/>
      <c r="C1144" s="157">
        <v>1.86</v>
      </c>
      <c r="D1144" s="4">
        <v>43878</v>
      </c>
      <c r="E1144" s="156" t="s">
        <v>144</v>
      </c>
      <c r="F1144" s="156" t="s">
        <v>34</v>
      </c>
    </row>
    <row r="1145" spans="1:6" x14ac:dyDescent="0.25">
      <c r="A1145" s="156" t="s">
        <v>286</v>
      </c>
      <c r="B1145" s="156"/>
      <c r="C1145" s="157">
        <v>25</v>
      </c>
      <c r="D1145" s="4">
        <v>43878</v>
      </c>
      <c r="E1145" s="156" t="s">
        <v>144</v>
      </c>
      <c r="F1145" s="156" t="s">
        <v>34</v>
      </c>
    </row>
    <row r="1146" spans="1:6" x14ac:dyDescent="0.25">
      <c r="A1146" s="156" t="s">
        <v>585</v>
      </c>
      <c r="B1146" s="156"/>
      <c r="C1146" s="157">
        <v>5.61</v>
      </c>
      <c r="D1146" s="4">
        <v>43878</v>
      </c>
      <c r="E1146" s="156" t="s">
        <v>144</v>
      </c>
      <c r="F1146" s="156" t="s">
        <v>34</v>
      </c>
    </row>
    <row r="1147" spans="1:6" x14ac:dyDescent="0.25">
      <c r="A1147" s="156" t="s">
        <v>73</v>
      </c>
      <c r="B1147" s="156" t="s">
        <v>204</v>
      </c>
      <c r="C1147" s="157">
        <v>15.99</v>
      </c>
      <c r="D1147" s="4">
        <v>43879</v>
      </c>
      <c r="E1147" s="156" t="s">
        <v>8</v>
      </c>
      <c r="F1147" s="156" t="s">
        <v>34</v>
      </c>
    </row>
    <row r="1148" spans="1:6" x14ac:dyDescent="0.25">
      <c r="A1148" s="156" t="s">
        <v>549</v>
      </c>
      <c r="B1148" s="156"/>
      <c r="C1148" s="157">
        <v>-159.62</v>
      </c>
      <c r="D1148" s="4">
        <v>43879</v>
      </c>
      <c r="E1148" s="156" t="s">
        <v>650</v>
      </c>
      <c r="F1148" s="156" t="s">
        <v>34</v>
      </c>
    </row>
    <row r="1149" spans="1:6" x14ac:dyDescent="0.25">
      <c r="A1149" s="156" t="s">
        <v>411</v>
      </c>
      <c r="B1149" s="156"/>
      <c r="C1149" s="157">
        <v>24.84</v>
      </c>
      <c r="D1149" s="4">
        <v>43879</v>
      </c>
      <c r="E1149" s="156" t="s">
        <v>21</v>
      </c>
      <c r="F1149" s="156" t="s">
        <v>34</v>
      </c>
    </row>
    <row r="1150" spans="1:6" x14ac:dyDescent="0.25">
      <c r="A1150" s="156" t="s">
        <v>443</v>
      </c>
      <c r="B1150" s="156"/>
      <c r="C1150" s="157">
        <v>37.79</v>
      </c>
      <c r="D1150" s="4">
        <v>43880</v>
      </c>
      <c r="E1150" s="156" t="s">
        <v>11</v>
      </c>
      <c r="F1150" s="156" t="s">
        <v>34</v>
      </c>
    </row>
    <row r="1151" spans="1:6" x14ac:dyDescent="0.25">
      <c r="A1151" s="156" t="s">
        <v>32</v>
      </c>
      <c r="B1151" s="156"/>
      <c r="C1151" s="157">
        <v>2.96</v>
      </c>
      <c r="D1151" s="4">
        <v>43880</v>
      </c>
      <c r="E1151" s="156" t="s">
        <v>4</v>
      </c>
      <c r="F1151" s="156" t="s">
        <v>34</v>
      </c>
    </row>
    <row r="1152" spans="1:6" x14ac:dyDescent="0.25">
      <c r="A1152" s="156" t="s">
        <v>32</v>
      </c>
      <c r="B1152" s="156"/>
      <c r="C1152" s="157">
        <v>20.62</v>
      </c>
      <c r="D1152" s="4">
        <v>43880</v>
      </c>
      <c r="E1152" s="156" t="s">
        <v>4</v>
      </c>
      <c r="F1152" s="156" t="s">
        <v>34</v>
      </c>
    </row>
    <row r="1153" spans="1:7" x14ac:dyDescent="0.25">
      <c r="A1153" s="156" t="s">
        <v>514</v>
      </c>
      <c r="B1153" s="156"/>
      <c r="C1153" s="157">
        <v>1.62</v>
      </c>
      <c r="D1153" s="4">
        <v>43880</v>
      </c>
      <c r="E1153" s="156" t="s">
        <v>12</v>
      </c>
      <c r="F1153" s="156" t="s">
        <v>34</v>
      </c>
    </row>
    <row r="1154" spans="1:7" x14ac:dyDescent="0.25">
      <c r="A1154" s="156" t="s">
        <v>42</v>
      </c>
      <c r="B1154" s="156"/>
      <c r="C1154" s="157">
        <v>2.2400000000000002</v>
      </c>
      <c r="D1154" s="4">
        <v>43880</v>
      </c>
      <c r="E1154" s="156" t="s">
        <v>12</v>
      </c>
      <c r="F1154" s="156" t="s">
        <v>34</v>
      </c>
    </row>
    <row r="1155" spans="1:7" x14ac:dyDescent="0.25">
      <c r="A1155" s="158" t="s">
        <v>65</v>
      </c>
      <c r="B1155" s="158"/>
      <c r="C1155" s="159">
        <v>22.38</v>
      </c>
      <c r="D1155" s="4">
        <v>43882</v>
      </c>
      <c r="E1155" s="158" t="s">
        <v>4</v>
      </c>
      <c r="F1155" s="158" t="s">
        <v>34</v>
      </c>
    </row>
    <row r="1156" spans="1:7" x14ac:dyDescent="0.25">
      <c r="A1156" s="158" t="s">
        <v>517</v>
      </c>
      <c r="B1156" s="158"/>
      <c r="C1156" s="159">
        <v>29.64</v>
      </c>
      <c r="D1156" s="4">
        <v>43882</v>
      </c>
      <c r="E1156" s="158" t="s">
        <v>21</v>
      </c>
      <c r="F1156" s="158" t="s">
        <v>34</v>
      </c>
    </row>
    <row r="1157" spans="1:7" x14ac:dyDescent="0.25">
      <c r="A1157" s="158" t="s">
        <v>32</v>
      </c>
      <c r="B1157" s="158"/>
      <c r="C1157" s="159">
        <v>45.84</v>
      </c>
      <c r="D1157" s="4">
        <v>43882</v>
      </c>
      <c r="E1157" s="158" t="s">
        <v>4</v>
      </c>
      <c r="F1157" s="158" t="s">
        <v>34</v>
      </c>
      <c r="G1157" s="395">
        <v>45.84</v>
      </c>
    </row>
    <row r="1158" spans="1:7" x14ac:dyDescent="0.25">
      <c r="A1158" s="158" t="s">
        <v>32</v>
      </c>
      <c r="B1158" s="158"/>
      <c r="C1158" s="159">
        <v>0</v>
      </c>
      <c r="D1158" s="4">
        <v>43882</v>
      </c>
      <c r="E1158" s="158" t="s">
        <v>8</v>
      </c>
      <c r="F1158" s="158" t="s">
        <v>34</v>
      </c>
      <c r="G1158" s="395"/>
    </row>
    <row r="1159" spans="1:7" x14ac:dyDescent="0.25">
      <c r="A1159" s="158" t="s">
        <v>43</v>
      </c>
      <c r="B1159" s="158"/>
      <c r="C1159" s="159">
        <v>14.81</v>
      </c>
      <c r="D1159" s="4">
        <v>43882</v>
      </c>
      <c r="E1159" s="158" t="s">
        <v>4</v>
      </c>
      <c r="F1159" s="158" t="s">
        <v>34</v>
      </c>
    </row>
    <row r="1160" spans="1:7" x14ac:dyDescent="0.25">
      <c r="A1160" s="158" t="s">
        <v>549</v>
      </c>
      <c r="B1160" s="158"/>
      <c r="C1160" s="159">
        <v>137.06</v>
      </c>
      <c r="D1160" s="4">
        <v>43882</v>
      </c>
      <c r="E1160" s="158" t="s">
        <v>650</v>
      </c>
      <c r="F1160" s="158" t="s">
        <v>34</v>
      </c>
    </row>
    <row r="1161" spans="1:7" x14ac:dyDescent="0.25">
      <c r="A1161" s="160" t="s">
        <v>32</v>
      </c>
      <c r="B1161" s="160"/>
      <c r="C1161" s="161">
        <v>6.47</v>
      </c>
      <c r="D1161" s="4">
        <v>43883</v>
      </c>
      <c r="E1161" s="160" t="s">
        <v>4</v>
      </c>
      <c r="F1161" s="160" t="s">
        <v>34</v>
      </c>
    </row>
    <row r="1162" spans="1:7" x14ac:dyDescent="0.25">
      <c r="A1162" s="160" t="s">
        <v>425</v>
      </c>
      <c r="B1162" s="160" t="s">
        <v>588</v>
      </c>
      <c r="C1162" s="161">
        <v>12.04</v>
      </c>
      <c r="D1162" s="4">
        <v>43883</v>
      </c>
      <c r="E1162" s="160" t="s">
        <v>650</v>
      </c>
      <c r="F1162" s="160" t="s">
        <v>34</v>
      </c>
      <c r="G1162" s="395">
        <v>35.44</v>
      </c>
    </row>
    <row r="1163" spans="1:7" x14ac:dyDescent="0.25">
      <c r="A1163" s="160" t="s">
        <v>49</v>
      </c>
      <c r="B1163" s="160"/>
      <c r="C1163" s="161">
        <v>238</v>
      </c>
      <c r="D1163" s="4">
        <v>43884</v>
      </c>
      <c r="E1163" s="160" t="s">
        <v>7</v>
      </c>
      <c r="F1163" s="160" t="s">
        <v>35</v>
      </c>
      <c r="G1163" s="395"/>
    </row>
    <row r="1164" spans="1:7" x14ac:dyDescent="0.25">
      <c r="A1164" s="160" t="s">
        <v>43</v>
      </c>
      <c r="B1164" s="160"/>
      <c r="C1164" s="161">
        <v>28.94</v>
      </c>
      <c r="D1164" s="4">
        <v>43884</v>
      </c>
      <c r="E1164" s="160" t="s">
        <v>4</v>
      </c>
      <c r="F1164" s="160" t="s">
        <v>34</v>
      </c>
    </row>
    <row r="1165" spans="1:7" x14ac:dyDescent="0.25">
      <c r="A1165" s="160" t="s">
        <v>32</v>
      </c>
      <c r="B1165" s="160"/>
      <c r="C1165" s="161">
        <v>10.88</v>
      </c>
      <c r="D1165" s="4">
        <v>43884</v>
      </c>
      <c r="E1165" s="160" t="s">
        <v>4</v>
      </c>
      <c r="F1165" s="160" t="s">
        <v>34</v>
      </c>
    </row>
    <row r="1166" spans="1:7" x14ac:dyDescent="0.25">
      <c r="A1166" s="160" t="s">
        <v>32</v>
      </c>
      <c r="B1166" s="160"/>
      <c r="C1166" s="161">
        <v>26</v>
      </c>
      <c r="D1166" s="4">
        <v>43885</v>
      </c>
      <c r="E1166" s="160" t="s">
        <v>4</v>
      </c>
      <c r="F1166" s="160" t="s">
        <v>34</v>
      </c>
    </row>
    <row r="1167" spans="1:7" x14ac:dyDescent="0.25">
      <c r="A1167" s="160" t="s">
        <v>32</v>
      </c>
      <c r="B1167" s="160" t="s">
        <v>587</v>
      </c>
      <c r="C1167" s="161">
        <v>9.44</v>
      </c>
      <c r="D1167" s="4">
        <v>43885</v>
      </c>
      <c r="E1167" s="160" t="s">
        <v>8</v>
      </c>
      <c r="F1167" s="160" t="s">
        <v>34</v>
      </c>
    </row>
    <row r="1168" spans="1:7" x14ac:dyDescent="0.25">
      <c r="A1168" s="160" t="s">
        <v>415</v>
      </c>
      <c r="B1168" s="160"/>
      <c r="C1168" s="161">
        <v>19.899999999999999</v>
      </c>
      <c r="D1168" s="4">
        <v>43885</v>
      </c>
      <c r="E1168" s="160" t="s">
        <v>21</v>
      </c>
      <c r="F1168" s="160" t="s">
        <v>34</v>
      </c>
    </row>
    <row r="1169" spans="1:7" x14ac:dyDescent="0.25">
      <c r="A1169" s="162" t="s">
        <v>589</v>
      </c>
      <c r="B1169" s="162"/>
      <c r="C1169" s="163">
        <v>25</v>
      </c>
      <c r="D1169" s="4">
        <v>43887</v>
      </c>
      <c r="E1169" s="162" t="s">
        <v>12</v>
      </c>
      <c r="F1169" s="162" t="s">
        <v>34</v>
      </c>
    </row>
    <row r="1170" spans="1:7" x14ac:dyDescent="0.25">
      <c r="A1170" s="162" t="s">
        <v>46</v>
      </c>
      <c r="B1170" s="162" t="s">
        <v>590</v>
      </c>
      <c r="C1170" s="163">
        <v>7.68</v>
      </c>
      <c r="D1170" s="4">
        <v>43887</v>
      </c>
      <c r="E1170" s="162" t="s">
        <v>8</v>
      </c>
      <c r="F1170" s="162" t="s">
        <v>34</v>
      </c>
    </row>
    <row r="1171" spans="1:7" x14ac:dyDescent="0.25">
      <c r="A1171" s="162" t="s">
        <v>71</v>
      </c>
      <c r="B1171" s="162" t="s">
        <v>591</v>
      </c>
      <c r="C1171" s="163">
        <v>10</v>
      </c>
      <c r="D1171" s="4">
        <v>43888</v>
      </c>
      <c r="E1171" s="162" t="s">
        <v>650</v>
      </c>
      <c r="F1171" s="162" t="s">
        <v>33</v>
      </c>
    </row>
    <row r="1172" spans="1:7" x14ac:dyDescent="0.25">
      <c r="A1172" s="162" t="s">
        <v>49</v>
      </c>
      <c r="B1172" s="162" t="s">
        <v>592</v>
      </c>
      <c r="C1172" s="163">
        <v>5</v>
      </c>
      <c r="D1172" s="4">
        <v>43888</v>
      </c>
      <c r="E1172" s="162" t="s">
        <v>8</v>
      </c>
      <c r="F1172" s="162" t="s">
        <v>33</v>
      </c>
    </row>
    <row r="1173" spans="1:7" x14ac:dyDescent="0.25">
      <c r="A1173" s="162" t="s">
        <v>517</v>
      </c>
      <c r="B1173" s="162"/>
      <c r="C1173" s="163">
        <v>25.1</v>
      </c>
      <c r="D1173" s="4">
        <v>43888</v>
      </c>
      <c r="E1173" s="162" t="s">
        <v>21</v>
      </c>
      <c r="F1173" s="162" t="s">
        <v>34</v>
      </c>
    </row>
    <row r="1174" spans="1:7" x14ac:dyDescent="0.25">
      <c r="A1174" s="162" t="s">
        <v>150</v>
      </c>
      <c r="B1174" s="162"/>
      <c r="C1174" s="163">
        <v>1.62</v>
      </c>
      <c r="D1174" s="4">
        <v>43888</v>
      </c>
      <c r="E1174" s="162" t="s">
        <v>12</v>
      </c>
      <c r="F1174" s="162" t="s">
        <v>34</v>
      </c>
    </row>
    <row r="1175" spans="1:7" x14ac:dyDescent="0.25">
      <c r="A1175" s="162" t="s">
        <v>86</v>
      </c>
      <c r="B1175" s="162" t="s">
        <v>597</v>
      </c>
      <c r="C1175" s="163">
        <v>14.27</v>
      </c>
      <c r="D1175" s="4">
        <v>43888</v>
      </c>
      <c r="E1175" s="162" t="s">
        <v>8</v>
      </c>
      <c r="F1175" s="162" t="s">
        <v>34</v>
      </c>
    </row>
    <row r="1176" spans="1:7" x14ac:dyDescent="0.25">
      <c r="A1176" s="162" t="s">
        <v>42</v>
      </c>
      <c r="B1176" s="162"/>
      <c r="C1176" s="163">
        <v>3.35</v>
      </c>
      <c r="D1176" s="4">
        <v>43888</v>
      </c>
      <c r="E1176" s="162" t="s">
        <v>12</v>
      </c>
      <c r="F1176" s="162" t="s">
        <v>34</v>
      </c>
    </row>
    <row r="1177" spans="1:7" x14ac:dyDescent="0.25">
      <c r="A1177" s="162" t="s">
        <v>520</v>
      </c>
      <c r="B1177" s="162"/>
      <c r="C1177" s="163">
        <v>54.66</v>
      </c>
      <c r="D1177" s="4">
        <v>43889</v>
      </c>
      <c r="E1177" s="162" t="s">
        <v>5</v>
      </c>
      <c r="F1177" s="162" t="s">
        <v>34</v>
      </c>
    </row>
    <row r="1178" spans="1:7" x14ac:dyDescent="0.25">
      <c r="A1178" s="162" t="s">
        <v>491</v>
      </c>
      <c r="B1178" s="162" t="s">
        <v>593</v>
      </c>
      <c r="C1178" s="163">
        <v>65</v>
      </c>
      <c r="D1178" s="4">
        <v>43889</v>
      </c>
      <c r="E1178" s="162" t="s">
        <v>209</v>
      </c>
      <c r="F1178" s="162" t="s">
        <v>34</v>
      </c>
      <c r="G1178" s="395">
        <v>68.09</v>
      </c>
    </row>
    <row r="1179" spans="1:7" x14ac:dyDescent="0.25">
      <c r="A1179" s="162" t="s">
        <v>437</v>
      </c>
      <c r="B1179" s="162"/>
      <c r="C1179" s="163">
        <v>13.98</v>
      </c>
      <c r="D1179" s="4">
        <v>43889</v>
      </c>
      <c r="E1179" s="162" t="s">
        <v>12</v>
      </c>
      <c r="F1179" s="162" t="s">
        <v>34</v>
      </c>
      <c r="G1179" s="395"/>
    </row>
    <row r="1180" spans="1:7" x14ac:dyDescent="0.25">
      <c r="A1180" s="162" t="s">
        <v>595</v>
      </c>
      <c r="B1180" s="162" t="s">
        <v>596</v>
      </c>
      <c r="C1180" s="163">
        <v>8.64</v>
      </c>
      <c r="D1180" s="4">
        <v>43889</v>
      </c>
      <c r="E1180" s="162" t="s">
        <v>8</v>
      </c>
      <c r="F1180" s="162" t="s">
        <v>34</v>
      </c>
    </row>
    <row r="1181" spans="1:7" x14ac:dyDescent="0.25">
      <c r="A1181" s="162" t="s">
        <v>415</v>
      </c>
      <c r="B1181" s="162"/>
      <c r="C1181" s="163">
        <v>26.39</v>
      </c>
      <c r="D1181" s="4">
        <v>43889</v>
      </c>
      <c r="E1181" s="162" t="s">
        <v>21</v>
      </c>
      <c r="F1181" s="162" t="s">
        <v>34</v>
      </c>
    </row>
    <row r="1182" spans="1:7" x14ac:dyDescent="0.25">
      <c r="A1182" s="162" t="s">
        <v>32</v>
      </c>
      <c r="B1182" s="162" t="s">
        <v>594</v>
      </c>
      <c r="C1182" s="163">
        <v>25</v>
      </c>
      <c r="D1182" s="4">
        <v>43891</v>
      </c>
      <c r="E1182" s="162" t="s">
        <v>8</v>
      </c>
      <c r="F1182" s="162" t="s">
        <v>34</v>
      </c>
    </row>
    <row r="1183" spans="1:7" x14ac:dyDescent="0.25">
      <c r="A1183" s="162" t="s">
        <v>32</v>
      </c>
      <c r="B1183" s="162"/>
      <c r="C1183" s="163">
        <v>43.09</v>
      </c>
      <c r="D1183" s="4">
        <v>43891</v>
      </c>
      <c r="E1183" s="162" t="s">
        <v>4</v>
      </c>
      <c r="F1183" s="162" t="s">
        <v>34</v>
      </c>
    </row>
    <row r="1184" spans="1:7" x14ac:dyDescent="0.25">
      <c r="A1184" s="162" t="s">
        <v>65</v>
      </c>
      <c r="B1184" s="162"/>
      <c r="C1184" s="163">
        <v>30.74</v>
      </c>
      <c r="D1184" s="4">
        <v>43891</v>
      </c>
      <c r="E1184" s="162" t="s">
        <v>4</v>
      </c>
      <c r="F1184" s="162" t="s">
        <v>34</v>
      </c>
    </row>
    <row r="1185" spans="1:7" x14ac:dyDescent="0.25">
      <c r="A1185" s="162" t="s">
        <v>43</v>
      </c>
      <c r="B1185" s="162"/>
      <c r="C1185" s="163">
        <v>16.53</v>
      </c>
      <c r="D1185" s="4">
        <v>43891</v>
      </c>
      <c r="E1185" s="162" t="s">
        <v>4</v>
      </c>
      <c r="F1185" s="162" t="s">
        <v>34</v>
      </c>
    </row>
    <row r="1186" spans="1:7" x14ac:dyDescent="0.25">
      <c r="A1186" s="164" t="s">
        <v>42</v>
      </c>
      <c r="B1186" s="164"/>
      <c r="C1186" s="165">
        <v>4.01</v>
      </c>
      <c r="D1186" s="4">
        <v>43891</v>
      </c>
      <c r="E1186" s="164" t="s">
        <v>12</v>
      </c>
      <c r="F1186" s="164" t="s">
        <v>34</v>
      </c>
    </row>
    <row r="1187" spans="1:7" x14ac:dyDescent="0.25">
      <c r="A1187" s="164" t="s">
        <v>202</v>
      </c>
      <c r="B1187" s="164"/>
      <c r="C1187" s="165">
        <v>59.12</v>
      </c>
      <c r="D1187" s="4">
        <v>43891</v>
      </c>
      <c r="E1187" s="164" t="s">
        <v>5</v>
      </c>
      <c r="F1187" s="164" t="s">
        <v>34</v>
      </c>
    </row>
    <row r="1188" spans="1:7" x14ac:dyDescent="0.25">
      <c r="A1188" s="164" t="s">
        <v>49</v>
      </c>
      <c r="B1188" s="164"/>
      <c r="C1188" s="165">
        <v>152</v>
      </c>
      <c r="D1188" s="4">
        <v>43891</v>
      </c>
      <c r="E1188" s="164" t="s">
        <v>7</v>
      </c>
      <c r="F1188" s="164" t="s">
        <v>34</v>
      </c>
    </row>
    <row r="1189" spans="1:7" x14ac:dyDescent="0.25">
      <c r="A1189" s="164" t="s">
        <v>106</v>
      </c>
      <c r="B1189" s="164" t="s">
        <v>598</v>
      </c>
      <c r="C1189" s="165">
        <v>42.49</v>
      </c>
      <c r="D1189" s="4">
        <v>43892</v>
      </c>
      <c r="E1189" s="164" t="s">
        <v>8</v>
      </c>
      <c r="F1189" s="164" t="s">
        <v>34</v>
      </c>
      <c r="G1189" s="395">
        <v>23.76</v>
      </c>
    </row>
    <row r="1190" spans="1:7" x14ac:dyDescent="0.25">
      <c r="A1190" s="164" t="s">
        <v>43</v>
      </c>
      <c r="B1190" s="164"/>
      <c r="C1190" s="165">
        <v>12.76</v>
      </c>
      <c r="D1190" s="4">
        <v>43892</v>
      </c>
      <c r="E1190" s="164" t="s">
        <v>4</v>
      </c>
      <c r="F1190" s="164" t="s">
        <v>34</v>
      </c>
      <c r="G1190" s="395"/>
    </row>
    <row r="1191" spans="1:7" x14ac:dyDescent="0.25">
      <c r="A1191" s="164" t="s">
        <v>43</v>
      </c>
      <c r="B1191" s="164" t="s">
        <v>232</v>
      </c>
      <c r="C1191" s="165">
        <v>11</v>
      </c>
      <c r="D1191" s="4">
        <v>43892</v>
      </c>
      <c r="E1191" s="164" t="s">
        <v>650</v>
      </c>
      <c r="F1191" s="164" t="s">
        <v>34</v>
      </c>
    </row>
    <row r="1192" spans="1:7" x14ac:dyDescent="0.25">
      <c r="A1192" s="164" t="s">
        <v>528</v>
      </c>
      <c r="B1192" s="164" t="s">
        <v>574</v>
      </c>
      <c r="C1192" s="165">
        <v>60</v>
      </c>
      <c r="D1192" s="4">
        <v>43892</v>
      </c>
      <c r="E1192" s="164" t="s">
        <v>8</v>
      </c>
      <c r="F1192" s="164" t="s">
        <v>34</v>
      </c>
    </row>
    <row r="1193" spans="1:7" x14ac:dyDescent="0.25">
      <c r="A1193" s="164" t="s">
        <v>317</v>
      </c>
      <c r="B1193" s="164"/>
      <c r="C1193" s="165">
        <v>19.95</v>
      </c>
      <c r="D1193" s="4">
        <v>43892</v>
      </c>
      <c r="E1193" s="164" t="s">
        <v>8</v>
      </c>
      <c r="F1193" s="164" t="s">
        <v>34</v>
      </c>
    </row>
    <row r="1194" spans="1:7" x14ac:dyDescent="0.25">
      <c r="A1194" s="166" t="s">
        <v>83</v>
      </c>
      <c r="B1194" s="166" t="s">
        <v>599</v>
      </c>
      <c r="C1194" s="167">
        <v>59.99</v>
      </c>
      <c r="D1194" s="4">
        <v>43892</v>
      </c>
      <c r="E1194" s="166" t="s">
        <v>8</v>
      </c>
      <c r="F1194" s="166" t="s">
        <v>34</v>
      </c>
    </row>
    <row r="1195" spans="1:7" x14ac:dyDescent="0.25">
      <c r="A1195" s="166" t="s">
        <v>32</v>
      </c>
      <c r="B1195" s="166" t="s">
        <v>600</v>
      </c>
      <c r="C1195" s="167">
        <v>27</v>
      </c>
      <c r="D1195" s="4">
        <v>43893</v>
      </c>
      <c r="E1195" s="166" t="s">
        <v>650</v>
      </c>
      <c r="F1195" s="166" t="s">
        <v>34</v>
      </c>
      <c r="G1195" s="395">
        <v>33.549999999999997</v>
      </c>
    </row>
    <row r="1196" spans="1:7" x14ac:dyDescent="0.25">
      <c r="A1196" s="166" t="s">
        <v>32</v>
      </c>
      <c r="B1196" s="166" t="s">
        <v>601</v>
      </c>
      <c r="C1196" s="167">
        <v>1</v>
      </c>
      <c r="D1196" s="4">
        <v>43893</v>
      </c>
      <c r="E1196" s="166" t="s">
        <v>650</v>
      </c>
      <c r="F1196" s="166" t="s">
        <v>34</v>
      </c>
      <c r="G1196" s="395"/>
    </row>
    <row r="1197" spans="1:7" x14ac:dyDescent="0.25">
      <c r="A1197" s="166" t="s">
        <v>32</v>
      </c>
      <c r="B1197" s="166"/>
      <c r="C1197" s="167">
        <v>5.55</v>
      </c>
      <c r="D1197" s="4">
        <v>43893</v>
      </c>
      <c r="E1197" s="166" t="s">
        <v>4</v>
      </c>
      <c r="F1197" s="166" t="s">
        <v>34</v>
      </c>
      <c r="G1197" s="395"/>
    </row>
    <row r="1198" spans="1:7" x14ac:dyDescent="0.25">
      <c r="A1198" s="166" t="s">
        <v>65</v>
      </c>
      <c r="B1198" s="166"/>
      <c r="C1198" s="167">
        <v>46.08</v>
      </c>
      <c r="D1198" s="4">
        <v>43893</v>
      </c>
      <c r="E1198" s="166" t="s">
        <v>4</v>
      </c>
      <c r="F1198" s="166" t="s">
        <v>34</v>
      </c>
    </row>
    <row r="1199" spans="1:7" x14ac:dyDescent="0.25">
      <c r="A1199" s="166" t="s">
        <v>411</v>
      </c>
      <c r="B1199" s="166"/>
      <c r="C1199" s="167">
        <v>24.18</v>
      </c>
      <c r="D1199" s="4">
        <v>43893</v>
      </c>
      <c r="E1199" s="166" t="s">
        <v>21</v>
      </c>
      <c r="F1199" s="166" t="s">
        <v>34</v>
      </c>
    </row>
    <row r="1200" spans="1:7" x14ac:dyDescent="0.25">
      <c r="A1200" s="166" t="s">
        <v>602</v>
      </c>
      <c r="B1200" s="166" t="s">
        <v>603</v>
      </c>
      <c r="C1200" s="167">
        <v>25</v>
      </c>
      <c r="D1200" s="4">
        <v>43894</v>
      </c>
      <c r="E1200" s="166" t="s">
        <v>650</v>
      </c>
      <c r="F1200" s="166" t="s">
        <v>35</v>
      </c>
    </row>
    <row r="1201" spans="1:7" x14ac:dyDescent="0.25">
      <c r="A1201" s="166" t="s">
        <v>331</v>
      </c>
      <c r="B1201" s="166"/>
      <c r="C1201" s="167">
        <v>7.25</v>
      </c>
      <c r="D1201" s="4">
        <v>43894</v>
      </c>
      <c r="E1201" s="166" t="s">
        <v>12</v>
      </c>
      <c r="F1201" s="166" t="s">
        <v>34</v>
      </c>
    </row>
    <row r="1202" spans="1:7" x14ac:dyDescent="0.25">
      <c r="A1202" s="166" t="s">
        <v>604</v>
      </c>
      <c r="B1202" s="166" t="s">
        <v>605</v>
      </c>
      <c r="C1202" s="167">
        <v>30</v>
      </c>
      <c r="D1202" s="4">
        <v>43894</v>
      </c>
      <c r="E1202" s="166" t="s">
        <v>650</v>
      </c>
      <c r="F1202" s="166" t="s">
        <v>34</v>
      </c>
    </row>
    <row r="1203" spans="1:7" x14ac:dyDescent="0.25">
      <c r="A1203" s="168" t="s">
        <v>135</v>
      </c>
      <c r="B1203" s="168" t="s">
        <v>541</v>
      </c>
      <c r="C1203" s="169">
        <v>6</v>
      </c>
      <c r="D1203" s="4">
        <v>43894</v>
      </c>
      <c r="E1203" s="168" t="s">
        <v>8</v>
      </c>
      <c r="F1203" s="168" t="s">
        <v>34</v>
      </c>
    </row>
    <row r="1204" spans="1:7" x14ac:dyDescent="0.25">
      <c r="A1204" s="171" t="s">
        <v>495</v>
      </c>
      <c r="B1204" s="171" t="s">
        <v>588</v>
      </c>
      <c r="C1204" s="170">
        <v>10</v>
      </c>
      <c r="D1204" s="4">
        <v>43895</v>
      </c>
      <c r="E1204" s="171" t="s">
        <v>650</v>
      </c>
      <c r="F1204" s="171" t="s">
        <v>35</v>
      </c>
    </row>
    <row r="1205" spans="1:7" x14ac:dyDescent="0.25">
      <c r="A1205" s="172" t="s">
        <v>517</v>
      </c>
      <c r="B1205" s="172"/>
      <c r="C1205" s="173">
        <v>28.55</v>
      </c>
      <c r="D1205" s="4">
        <v>43895</v>
      </c>
      <c r="E1205" s="172" t="s">
        <v>21</v>
      </c>
      <c r="F1205" s="172" t="s">
        <v>34</v>
      </c>
    </row>
    <row r="1206" spans="1:7" x14ac:dyDescent="0.25">
      <c r="A1206" s="172" t="s">
        <v>32</v>
      </c>
      <c r="B1206" s="172"/>
      <c r="C1206" s="173">
        <v>2.64</v>
      </c>
      <c r="D1206" s="4">
        <v>43895</v>
      </c>
      <c r="E1206" s="172" t="s">
        <v>4</v>
      </c>
      <c r="F1206" s="172" t="s">
        <v>34</v>
      </c>
      <c r="G1206" s="395">
        <v>12.64</v>
      </c>
    </row>
    <row r="1207" spans="1:7" x14ac:dyDescent="0.25">
      <c r="A1207" s="172" t="s">
        <v>32</v>
      </c>
      <c r="B1207" s="172" t="s">
        <v>606</v>
      </c>
      <c r="C1207" s="173">
        <v>10</v>
      </c>
      <c r="D1207" s="4">
        <v>43895</v>
      </c>
      <c r="E1207" s="172" t="s">
        <v>8</v>
      </c>
      <c r="F1207" s="172" t="s">
        <v>34</v>
      </c>
      <c r="G1207" s="395"/>
    </row>
    <row r="1208" spans="1:7" x14ac:dyDescent="0.25">
      <c r="A1208" s="172" t="s">
        <v>135</v>
      </c>
      <c r="B1208" s="172" t="s">
        <v>607</v>
      </c>
      <c r="C1208" s="173">
        <v>-6</v>
      </c>
      <c r="D1208" s="4">
        <v>43895</v>
      </c>
      <c r="E1208" s="172" t="s">
        <v>8</v>
      </c>
      <c r="F1208" s="172" t="s">
        <v>34</v>
      </c>
    </row>
    <row r="1209" spans="1:7" x14ac:dyDescent="0.25">
      <c r="A1209" s="172" t="s">
        <v>608</v>
      </c>
      <c r="B1209" s="172" t="s">
        <v>541</v>
      </c>
      <c r="C1209" s="173">
        <v>8</v>
      </c>
      <c r="D1209" s="4">
        <v>43896</v>
      </c>
      <c r="E1209" s="172" t="s">
        <v>650</v>
      </c>
      <c r="F1209" s="172" t="s">
        <v>34</v>
      </c>
    </row>
    <row r="1210" spans="1:7" x14ac:dyDescent="0.25">
      <c r="A1210" s="172" t="s">
        <v>135</v>
      </c>
      <c r="B1210" s="172" t="s">
        <v>541</v>
      </c>
      <c r="C1210" s="173">
        <v>6</v>
      </c>
      <c r="D1210" s="4">
        <v>43896</v>
      </c>
      <c r="E1210" s="172" t="s">
        <v>650</v>
      </c>
      <c r="F1210" s="172" t="s">
        <v>34</v>
      </c>
    </row>
    <row r="1211" spans="1:7" x14ac:dyDescent="0.25">
      <c r="A1211" s="172" t="s">
        <v>32</v>
      </c>
      <c r="B1211" s="172"/>
      <c r="C1211" s="173">
        <v>32.049999999999997</v>
      </c>
      <c r="D1211" s="4">
        <v>43896</v>
      </c>
      <c r="E1211" s="172" t="s">
        <v>4</v>
      </c>
      <c r="F1211" s="172" t="s">
        <v>34</v>
      </c>
      <c r="G1211" s="395">
        <v>45.03</v>
      </c>
    </row>
    <row r="1212" spans="1:7" x14ac:dyDescent="0.25">
      <c r="A1212" s="172" t="s">
        <v>32</v>
      </c>
      <c r="B1212" s="172" t="s">
        <v>157</v>
      </c>
      <c r="C1212" s="173">
        <v>12.98</v>
      </c>
      <c r="D1212" s="4">
        <v>43896</v>
      </c>
      <c r="E1212" s="172" t="s">
        <v>650</v>
      </c>
      <c r="F1212" s="172" t="s">
        <v>34</v>
      </c>
      <c r="G1212" s="395"/>
    </row>
    <row r="1213" spans="1:7" x14ac:dyDescent="0.25">
      <c r="A1213" s="172" t="s">
        <v>609</v>
      </c>
      <c r="B1213" s="172"/>
      <c r="C1213" s="173">
        <v>31</v>
      </c>
      <c r="D1213" s="4">
        <v>43896</v>
      </c>
      <c r="E1213" s="172" t="s">
        <v>12</v>
      </c>
      <c r="F1213" s="172" t="s">
        <v>34</v>
      </c>
    </row>
    <row r="1214" spans="1:7" x14ac:dyDescent="0.25">
      <c r="A1214" s="175" t="s">
        <v>611</v>
      </c>
      <c r="B1214" s="175"/>
      <c r="C1214" s="174">
        <v>140.31</v>
      </c>
      <c r="D1214" s="4">
        <v>43897</v>
      </c>
      <c r="E1214" s="175" t="s">
        <v>6</v>
      </c>
      <c r="F1214" s="175" t="s">
        <v>35</v>
      </c>
    </row>
    <row r="1215" spans="1:7" x14ac:dyDescent="0.25">
      <c r="A1215" s="175" t="s">
        <v>32</v>
      </c>
      <c r="B1215" s="175"/>
      <c r="C1215" s="174">
        <v>9.64</v>
      </c>
      <c r="D1215" s="4">
        <v>43897</v>
      </c>
      <c r="E1215" s="175" t="s">
        <v>4</v>
      </c>
      <c r="F1215" s="175" t="s">
        <v>34</v>
      </c>
    </row>
    <row r="1216" spans="1:7" x14ac:dyDescent="0.25">
      <c r="A1216" s="181" t="s">
        <v>32</v>
      </c>
      <c r="B1216" s="175" t="s">
        <v>612</v>
      </c>
      <c r="C1216" s="174">
        <v>28.24</v>
      </c>
      <c r="D1216" s="4">
        <v>43897</v>
      </c>
      <c r="E1216" s="175" t="s">
        <v>8</v>
      </c>
      <c r="F1216" s="175" t="s">
        <v>34</v>
      </c>
    </row>
    <row r="1217" spans="1:6" x14ac:dyDescent="0.25">
      <c r="A1217" s="178" t="s">
        <v>49</v>
      </c>
      <c r="B1217" s="175"/>
      <c r="C1217" s="174">
        <v>252</v>
      </c>
      <c r="D1217" s="4">
        <v>43898</v>
      </c>
      <c r="E1217" s="175" t="s">
        <v>7</v>
      </c>
      <c r="F1217" s="175" t="s">
        <v>35</v>
      </c>
    </row>
    <row r="1218" spans="1:6" x14ac:dyDescent="0.25">
      <c r="A1218" s="175" t="s">
        <v>60</v>
      </c>
      <c r="B1218" s="175" t="s">
        <v>191</v>
      </c>
      <c r="C1218" s="174">
        <v>10</v>
      </c>
      <c r="D1218" s="4">
        <v>43899</v>
      </c>
      <c r="E1218" s="175" t="s">
        <v>8</v>
      </c>
      <c r="F1218" s="175" t="s">
        <v>34</v>
      </c>
    </row>
    <row r="1219" spans="1:6" x14ac:dyDescent="0.25">
      <c r="A1219" s="175" t="s">
        <v>42</v>
      </c>
      <c r="B1219" s="175"/>
      <c r="C1219" s="174">
        <v>4.4400000000000004</v>
      </c>
      <c r="D1219" s="4">
        <v>43899</v>
      </c>
      <c r="E1219" s="175" t="s">
        <v>12</v>
      </c>
      <c r="F1219" s="175" t="s">
        <v>34</v>
      </c>
    </row>
    <row r="1220" spans="1:6" x14ac:dyDescent="0.25">
      <c r="A1220" s="175" t="s">
        <v>50</v>
      </c>
      <c r="B1220" s="175"/>
      <c r="C1220" s="174">
        <v>24.28</v>
      </c>
      <c r="D1220" s="4">
        <v>43899</v>
      </c>
      <c r="E1220" s="175" t="s">
        <v>21</v>
      </c>
      <c r="F1220" s="175" t="s">
        <v>34</v>
      </c>
    </row>
    <row r="1221" spans="1:6" x14ac:dyDescent="0.25">
      <c r="A1221" s="175" t="s">
        <v>65</v>
      </c>
      <c r="B1221" s="175"/>
      <c r="C1221" s="174">
        <v>17.61</v>
      </c>
      <c r="D1221" s="4">
        <v>43899</v>
      </c>
      <c r="E1221" s="175" t="s">
        <v>4</v>
      </c>
      <c r="F1221" s="175" t="s">
        <v>34</v>
      </c>
    </row>
    <row r="1222" spans="1:6" x14ac:dyDescent="0.25">
      <c r="A1222" s="175" t="s">
        <v>567</v>
      </c>
      <c r="B1222" s="175"/>
      <c r="C1222" s="174">
        <v>49.91</v>
      </c>
      <c r="D1222" s="4">
        <v>43899</v>
      </c>
      <c r="E1222" s="175" t="s">
        <v>11</v>
      </c>
      <c r="F1222" s="175" t="s">
        <v>34</v>
      </c>
    </row>
    <row r="1223" spans="1:6" x14ac:dyDescent="0.25">
      <c r="A1223" s="176" t="s">
        <v>200</v>
      </c>
      <c r="B1223" s="176" t="s">
        <v>166</v>
      </c>
      <c r="C1223" s="177">
        <v>9.99</v>
      </c>
      <c r="D1223" s="4">
        <v>43900</v>
      </c>
      <c r="E1223" s="176" t="s">
        <v>8</v>
      </c>
      <c r="F1223" s="176" t="s">
        <v>34</v>
      </c>
    </row>
    <row r="1224" spans="1:6" x14ac:dyDescent="0.25">
      <c r="A1224" s="176" t="s">
        <v>617</v>
      </c>
      <c r="B1224" s="176"/>
      <c r="C1224" s="177">
        <v>7.17</v>
      </c>
      <c r="D1224" s="4">
        <v>43900</v>
      </c>
      <c r="E1224" s="176" t="s">
        <v>12</v>
      </c>
      <c r="F1224" s="176" t="s">
        <v>34</v>
      </c>
    </row>
    <row r="1225" spans="1:6" x14ac:dyDescent="0.25">
      <c r="A1225" s="176" t="s">
        <v>615</v>
      </c>
      <c r="B1225" s="176"/>
      <c r="C1225" s="177">
        <v>2.64</v>
      </c>
      <c r="D1225" s="4">
        <v>43900</v>
      </c>
      <c r="E1225" s="176" t="s">
        <v>12</v>
      </c>
      <c r="F1225" s="176" t="s">
        <v>34</v>
      </c>
    </row>
    <row r="1226" spans="1:6" x14ac:dyDescent="0.25">
      <c r="A1226" s="176" t="s">
        <v>613</v>
      </c>
      <c r="B1226" s="176"/>
      <c r="C1226" s="177">
        <v>36.71</v>
      </c>
      <c r="D1226" s="4">
        <v>43901</v>
      </c>
      <c r="E1226" s="176" t="s">
        <v>144</v>
      </c>
      <c r="F1226" s="176" t="s">
        <v>34</v>
      </c>
    </row>
    <row r="1227" spans="1:6" x14ac:dyDescent="0.25">
      <c r="A1227" s="176" t="s">
        <v>595</v>
      </c>
      <c r="B1227" s="176" t="s">
        <v>614</v>
      </c>
      <c r="C1227" s="177">
        <v>36.72</v>
      </c>
      <c r="D1227" s="4">
        <v>43901</v>
      </c>
      <c r="E1227" s="176" t="s">
        <v>650</v>
      </c>
      <c r="F1227" s="176" t="s">
        <v>34</v>
      </c>
    </row>
    <row r="1228" spans="1:6" x14ac:dyDescent="0.25">
      <c r="A1228" s="176" t="s">
        <v>514</v>
      </c>
      <c r="B1228" s="176"/>
      <c r="C1228" s="177">
        <v>29.37</v>
      </c>
      <c r="D1228" s="4">
        <v>43901</v>
      </c>
      <c r="E1228" s="176" t="s">
        <v>21</v>
      </c>
      <c r="F1228" s="176" t="s">
        <v>34</v>
      </c>
    </row>
    <row r="1229" spans="1:6" x14ac:dyDescent="0.25">
      <c r="A1229" s="176" t="s">
        <v>514</v>
      </c>
      <c r="B1229" s="176"/>
      <c r="C1229" s="177">
        <v>1.56</v>
      </c>
      <c r="D1229" s="4">
        <v>43901</v>
      </c>
      <c r="E1229" s="176" t="s">
        <v>12</v>
      </c>
      <c r="F1229" s="176" t="s">
        <v>34</v>
      </c>
    </row>
    <row r="1230" spans="1:6" x14ac:dyDescent="0.25">
      <c r="A1230" s="176" t="s">
        <v>43</v>
      </c>
      <c r="B1230" s="176"/>
      <c r="C1230" s="177">
        <v>25.06</v>
      </c>
      <c r="D1230" s="4">
        <v>43901</v>
      </c>
      <c r="E1230" s="176" t="s">
        <v>4</v>
      </c>
      <c r="F1230" s="176" t="s">
        <v>34</v>
      </c>
    </row>
    <row r="1231" spans="1:6" x14ac:dyDescent="0.25">
      <c r="A1231" s="179" t="s">
        <v>43</v>
      </c>
      <c r="B1231" s="179"/>
      <c r="C1231" s="180">
        <v>72.819999999999993</v>
      </c>
      <c r="D1231" s="4">
        <v>43903</v>
      </c>
      <c r="E1231" s="179" t="s">
        <v>4</v>
      </c>
      <c r="F1231" s="179" t="s">
        <v>34</v>
      </c>
    </row>
    <row r="1232" spans="1:6" x14ac:dyDescent="0.25">
      <c r="A1232" s="179" t="s">
        <v>42</v>
      </c>
      <c r="B1232" s="179"/>
      <c r="C1232" s="180">
        <v>3.11</v>
      </c>
      <c r="D1232" s="4">
        <v>43903</v>
      </c>
      <c r="E1232" s="179" t="s">
        <v>12</v>
      </c>
      <c r="F1232" s="179" t="s">
        <v>34</v>
      </c>
    </row>
    <row r="1233" spans="1:7" x14ac:dyDescent="0.25">
      <c r="A1233" s="182" t="s">
        <v>65</v>
      </c>
      <c r="B1233" s="182"/>
      <c r="C1233" s="183">
        <v>29.71</v>
      </c>
      <c r="D1233" s="4">
        <v>43905</v>
      </c>
      <c r="E1233" s="182" t="s">
        <v>4</v>
      </c>
      <c r="F1233" s="182" t="s">
        <v>34</v>
      </c>
    </row>
    <row r="1234" spans="1:7" x14ac:dyDescent="0.25">
      <c r="A1234" s="182" t="s">
        <v>49</v>
      </c>
      <c r="B1234" s="182"/>
      <c r="C1234" s="183">
        <v>157</v>
      </c>
      <c r="D1234" s="4">
        <v>43905</v>
      </c>
      <c r="E1234" s="182" t="s">
        <v>7</v>
      </c>
      <c r="F1234" s="182" t="s">
        <v>35</v>
      </c>
    </row>
    <row r="1235" spans="1:7" x14ac:dyDescent="0.25">
      <c r="A1235" s="182" t="s">
        <v>32</v>
      </c>
      <c r="B1235" s="182"/>
      <c r="C1235" s="183">
        <v>72.010000000000005</v>
      </c>
      <c r="D1235" s="4">
        <v>43905</v>
      </c>
      <c r="E1235" s="182" t="s">
        <v>4</v>
      </c>
      <c r="F1235" s="182" t="s">
        <v>34</v>
      </c>
      <c r="G1235" s="384" t="s">
        <v>618</v>
      </c>
    </row>
    <row r="1236" spans="1:7" x14ac:dyDescent="0.25">
      <c r="A1236" s="182" t="s">
        <v>43</v>
      </c>
      <c r="B1236" s="182"/>
      <c r="C1236" s="183">
        <v>21.09</v>
      </c>
      <c r="D1236" s="4">
        <v>43905</v>
      </c>
      <c r="E1236" s="182" t="s">
        <v>21</v>
      </c>
      <c r="F1236" s="182" t="s">
        <v>34</v>
      </c>
    </row>
    <row r="1237" spans="1:7" x14ac:dyDescent="0.25">
      <c r="A1237" s="182" t="s">
        <v>425</v>
      </c>
      <c r="B1237" s="182" t="s">
        <v>623</v>
      </c>
      <c r="C1237" s="183">
        <v>31.9</v>
      </c>
      <c r="D1237" s="4">
        <v>43905</v>
      </c>
      <c r="E1237" s="182" t="s">
        <v>650</v>
      </c>
      <c r="F1237" s="182" t="s">
        <v>34</v>
      </c>
    </row>
    <row r="1238" spans="1:7" x14ac:dyDescent="0.25">
      <c r="A1238" s="182" t="s">
        <v>495</v>
      </c>
      <c r="B1238" s="182"/>
      <c r="C1238" s="183">
        <v>-28</v>
      </c>
      <c r="D1238" s="4">
        <v>43906</v>
      </c>
      <c r="E1238" s="182" t="s">
        <v>4</v>
      </c>
      <c r="F1238" s="182" t="s">
        <v>35</v>
      </c>
    </row>
    <row r="1239" spans="1:7" x14ac:dyDescent="0.25">
      <c r="A1239" s="182" t="s">
        <v>43</v>
      </c>
      <c r="B1239" s="182" t="s">
        <v>157</v>
      </c>
      <c r="C1239" s="183">
        <v>16.149999999999999</v>
      </c>
      <c r="D1239" s="4">
        <v>43906</v>
      </c>
      <c r="E1239" s="182" t="s">
        <v>650</v>
      </c>
      <c r="F1239" s="182" t="s">
        <v>34</v>
      </c>
    </row>
    <row r="1240" spans="1:7" x14ac:dyDescent="0.25">
      <c r="A1240" s="184" t="s">
        <v>495</v>
      </c>
      <c r="B1240" s="184"/>
      <c r="C1240" s="185">
        <v>14.77</v>
      </c>
      <c r="D1240" s="4">
        <v>43907</v>
      </c>
      <c r="E1240" s="184" t="s">
        <v>4</v>
      </c>
      <c r="F1240" s="184" t="s">
        <v>35</v>
      </c>
    </row>
    <row r="1241" spans="1:7" x14ac:dyDescent="0.25">
      <c r="A1241" s="184" t="s">
        <v>32</v>
      </c>
      <c r="B1241" s="184"/>
      <c r="C1241" s="185">
        <v>17.63</v>
      </c>
      <c r="D1241" s="4">
        <v>43907</v>
      </c>
      <c r="E1241" s="184" t="s">
        <v>4</v>
      </c>
      <c r="F1241" s="184" t="s">
        <v>34</v>
      </c>
    </row>
    <row r="1242" spans="1:7" x14ac:dyDescent="0.25">
      <c r="A1242" s="186" t="s">
        <v>32</v>
      </c>
      <c r="B1242" s="186"/>
      <c r="C1242" s="187">
        <v>80</v>
      </c>
      <c r="D1242" s="4">
        <v>43909</v>
      </c>
      <c r="E1242" s="186" t="s">
        <v>4</v>
      </c>
      <c r="F1242" s="186" t="s">
        <v>34</v>
      </c>
    </row>
    <row r="1243" spans="1:7" x14ac:dyDescent="0.25">
      <c r="A1243" s="186" t="s">
        <v>619</v>
      </c>
      <c r="B1243" s="186" t="s">
        <v>620</v>
      </c>
      <c r="C1243" s="187">
        <v>3.18</v>
      </c>
      <c r="D1243" s="4">
        <v>43910</v>
      </c>
      <c r="E1243" s="186" t="s">
        <v>8</v>
      </c>
      <c r="F1243" s="186" t="s">
        <v>34</v>
      </c>
      <c r="G1243" s="384">
        <v>141.72999999999999</v>
      </c>
    </row>
    <row r="1244" spans="1:7" x14ac:dyDescent="0.25">
      <c r="A1244" s="186" t="s">
        <v>73</v>
      </c>
      <c r="B1244" s="186" t="s">
        <v>204</v>
      </c>
      <c r="C1244" s="187">
        <v>15.99</v>
      </c>
      <c r="D1244" s="4">
        <v>43910</v>
      </c>
      <c r="E1244" s="186" t="s">
        <v>8</v>
      </c>
      <c r="F1244" s="186" t="s">
        <v>34</v>
      </c>
    </row>
    <row r="1245" spans="1:7" x14ac:dyDescent="0.25">
      <c r="A1245" s="186" t="s">
        <v>621</v>
      </c>
      <c r="B1245" s="186" t="s">
        <v>273</v>
      </c>
      <c r="C1245" s="187">
        <v>0</v>
      </c>
      <c r="D1245" s="4">
        <v>43910</v>
      </c>
      <c r="E1245" s="186" t="s">
        <v>8</v>
      </c>
      <c r="F1245" s="186" t="s">
        <v>34</v>
      </c>
      <c r="G1245" s="384">
        <v>4</v>
      </c>
    </row>
    <row r="1246" spans="1:7" x14ac:dyDescent="0.25">
      <c r="A1246" s="188" t="s">
        <v>32</v>
      </c>
      <c r="B1246" s="188"/>
      <c r="C1246" s="189">
        <v>9</v>
      </c>
      <c r="D1246" s="4">
        <v>43912</v>
      </c>
      <c r="E1246" s="188" t="s">
        <v>4</v>
      </c>
      <c r="F1246" s="188" t="s">
        <v>34</v>
      </c>
      <c r="G1246" s="395">
        <v>247.78</v>
      </c>
    </row>
    <row r="1247" spans="1:7" x14ac:dyDescent="0.25">
      <c r="A1247" s="188" t="s">
        <v>32</v>
      </c>
      <c r="B1247" s="188" t="s">
        <v>622</v>
      </c>
      <c r="C1247" s="189">
        <v>238.78</v>
      </c>
      <c r="D1247" s="4">
        <v>43912</v>
      </c>
      <c r="E1247" s="188" t="s">
        <v>8</v>
      </c>
      <c r="F1247" s="188" t="s">
        <v>34</v>
      </c>
      <c r="G1247" s="395"/>
    </row>
    <row r="1248" spans="1:7" x14ac:dyDescent="0.25">
      <c r="A1248" s="188" t="s">
        <v>415</v>
      </c>
      <c r="B1248" s="188"/>
      <c r="C1248" s="189">
        <v>14.92</v>
      </c>
      <c r="D1248" s="4">
        <v>43913</v>
      </c>
      <c r="E1248" s="188" t="s">
        <v>21</v>
      </c>
      <c r="F1248" s="188" t="s">
        <v>34</v>
      </c>
    </row>
    <row r="1249" spans="1:7" x14ac:dyDescent="0.25">
      <c r="A1249" s="190" t="s">
        <v>473</v>
      </c>
      <c r="B1249" s="190" t="s">
        <v>645</v>
      </c>
      <c r="C1249" s="191">
        <v>0</v>
      </c>
      <c r="D1249" s="4">
        <v>43914</v>
      </c>
      <c r="E1249" s="190" t="s">
        <v>650</v>
      </c>
      <c r="F1249" s="190" t="s">
        <v>34</v>
      </c>
      <c r="G1249" s="384">
        <v>50.63</v>
      </c>
    </row>
    <row r="1250" spans="1:7" x14ac:dyDescent="0.25">
      <c r="A1250" s="190" t="s">
        <v>138</v>
      </c>
      <c r="B1250" s="190"/>
      <c r="C1250" s="191">
        <v>7.14</v>
      </c>
      <c r="D1250" s="4">
        <v>43915</v>
      </c>
      <c r="E1250" s="190" t="s">
        <v>12</v>
      </c>
      <c r="F1250" s="190" t="s">
        <v>33</v>
      </c>
    </row>
    <row r="1251" spans="1:7" x14ac:dyDescent="0.25">
      <c r="A1251" s="190" t="s">
        <v>335</v>
      </c>
      <c r="B1251" s="190"/>
      <c r="C1251" s="191">
        <v>-26.5</v>
      </c>
      <c r="D1251" s="4">
        <v>43916</v>
      </c>
      <c r="E1251" s="190" t="s">
        <v>4</v>
      </c>
      <c r="F1251" s="190" t="s">
        <v>35</v>
      </c>
    </row>
    <row r="1252" spans="1:7" x14ac:dyDescent="0.25">
      <c r="A1252" s="190" t="s">
        <v>491</v>
      </c>
      <c r="B1252" s="190" t="s">
        <v>593</v>
      </c>
      <c r="C1252" s="191">
        <v>65</v>
      </c>
      <c r="D1252" s="4">
        <v>43917</v>
      </c>
      <c r="E1252" s="190" t="s">
        <v>209</v>
      </c>
      <c r="F1252" s="190" t="s">
        <v>34</v>
      </c>
    </row>
    <row r="1253" spans="1:7" x14ac:dyDescent="0.25">
      <c r="A1253" s="190" t="s">
        <v>495</v>
      </c>
      <c r="B1253" s="190"/>
      <c r="C1253" s="191">
        <v>-16</v>
      </c>
      <c r="D1253" s="4">
        <v>43917</v>
      </c>
      <c r="E1253" s="190" t="s">
        <v>4</v>
      </c>
      <c r="F1253" s="190" t="s">
        <v>33</v>
      </c>
    </row>
    <row r="1254" spans="1:7" x14ac:dyDescent="0.25">
      <c r="A1254" s="190" t="s">
        <v>71</v>
      </c>
      <c r="B1254" s="190"/>
      <c r="C1254" s="191">
        <v>-10</v>
      </c>
      <c r="D1254" s="4">
        <v>43917</v>
      </c>
      <c r="E1254" s="190" t="s">
        <v>4</v>
      </c>
      <c r="F1254" s="190" t="s">
        <v>33</v>
      </c>
    </row>
    <row r="1255" spans="1:7" x14ac:dyDescent="0.25">
      <c r="A1255" s="192" t="s">
        <v>159</v>
      </c>
      <c r="B1255" s="192" t="s">
        <v>624</v>
      </c>
      <c r="C1255" s="193">
        <v>2.82</v>
      </c>
      <c r="D1255" s="4">
        <v>43918</v>
      </c>
      <c r="E1255" s="192" t="s">
        <v>8</v>
      </c>
      <c r="F1255" s="192" t="s">
        <v>34</v>
      </c>
    </row>
    <row r="1256" spans="1:7" x14ac:dyDescent="0.25">
      <c r="A1256" s="192" t="s">
        <v>46</v>
      </c>
      <c r="B1256" s="192" t="s">
        <v>625</v>
      </c>
      <c r="C1256" s="193">
        <v>28.13</v>
      </c>
      <c r="D1256" s="4">
        <v>43919</v>
      </c>
      <c r="E1256" s="192" t="s">
        <v>650</v>
      </c>
      <c r="F1256" s="192" t="s">
        <v>34</v>
      </c>
      <c r="G1256" s="384">
        <v>112.6</v>
      </c>
    </row>
    <row r="1257" spans="1:7" x14ac:dyDescent="0.25">
      <c r="A1257" s="192" t="s">
        <v>520</v>
      </c>
      <c r="B1257" s="192"/>
      <c r="C1257" s="193">
        <v>55.93</v>
      </c>
      <c r="D1257" s="4">
        <v>43920</v>
      </c>
      <c r="E1257" s="192" t="s">
        <v>5</v>
      </c>
      <c r="F1257" s="192" t="s">
        <v>34</v>
      </c>
      <c r="G1257" s="384">
        <v>53.13</v>
      </c>
    </row>
    <row r="1258" spans="1:7" x14ac:dyDescent="0.25">
      <c r="A1258" s="192" t="s">
        <v>32</v>
      </c>
      <c r="B1258" s="192"/>
      <c r="C1258" s="193">
        <v>61.79</v>
      </c>
      <c r="D1258" s="4">
        <v>43922</v>
      </c>
      <c r="E1258" s="192" t="s">
        <v>4</v>
      </c>
      <c r="F1258" s="192" t="s">
        <v>34</v>
      </c>
      <c r="G1258" s="384" t="s">
        <v>565</v>
      </c>
    </row>
    <row r="1259" spans="1:7" x14ac:dyDescent="0.25">
      <c r="A1259" s="192" t="s">
        <v>43</v>
      </c>
      <c r="B1259" s="192"/>
      <c r="C1259" s="193">
        <v>65.8</v>
      </c>
      <c r="D1259" s="4">
        <v>43922</v>
      </c>
      <c r="E1259" s="192" t="s">
        <v>4</v>
      </c>
      <c r="F1259" s="192" t="s">
        <v>34</v>
      </c>
    </row>
    <row r="1260" spans="1:7" x14ac:dyDescent="0.25">
      <c r="A1260" s="194" t="s">
        <v>43</v>
      </c>
      <c r="B1260" s="194" t="s">
        <v>157</v>
      </c>
      <c r="C1260" s="195">
        <v>45</v>
      </c>
      <c r="D1260" s="4">
        <v>43922</v>
      </c>
      <c r="E1260" s="194" t="s">
        <v>650</v>
      </c>
      <c r="F1260" s="194" t="s">
        <v>34</v>
      </c>
      <c r="G1260" s="395">
        <v>110.8</v>
      </c>
    </row>
    <row r="1261" spans="1:7" x14ac:dyDescent="0.25">
      <c r="A1261" s="194" t="s">
        <v>46</v>
      </c>
      <c r="B1261" s="194" t="s">
        <v>626</v>
      </c>
      <c r="C1261" s="195">
        <v>0</v>
      </c>
      <c r="D1261" s="4">
        <v>43922</v>
      </c>
      <c r="E1261" s="194" t="s">
        <v>650</v>
      </c>
      <c r="F1261" s="194" t="s">
        <v>34</v>
      </c>
      <c r="G1261" s="395"/>
    </row>
    <row r="1262" spans="1:7" x14ac:dyDescent="0.25">
      <c r="A1262" s="194" t="s">
        <v>49</v>
      </c>
      <c r="B1262" s="194"/>
      <c r="C1262" s="195">
        <v>216.4</v>
      </c>
      <c r="D1262" s="4">
        <v>43923</v>
      </c>
      <c r="E1262" s="194" t="s">
        <v>7</v>
      </c>
      <c r="F1262" s="194" t="s">
        <v>34</v>
      </c>
    </row>
    <row r="1263" spans="1:7" x14ac:dyDescent="0.25">
      <c r="A1263" s="196" t="s">
        <v>495</v>
      </c>
      <c r="B1263" s="196"/>
      <c r="C1263" s="197">
        <v>-25</v>
      </c>
      <c r="D1263" s="4">
        <v>43923</v>
      </c>
      <c r="E1263" s="196" t="s">
        <v>650</v>
      </c>
      <c r="F1263" s="196" t="s">
        <v>35</v>
      </c>
    </row>
    <row r="1264" spans="1:7" x14ac:dyDescent="0.25">
      <c r="A1264" s="196" t="s">
        <v>495</v>
      </c>
      <c r="B1264" s="196"/>
      <c r="C1264" s="197">
        <v>-6</v>
      </c>
      <c r="D1264" s="4">
        <v>43923</v>
      </c>
      <c r="E1264" s="196" t="s">
        <v>4</v>
      </c>
      <c r="F1264" s="196" t="s">
        <v>35</v>
      </c>
    </row>
    <row r="1265" spans="1:7" x14ac:dyDescent="0.25">
      <c r="A1265" s="196" t="s">
        <v>32</v>
      </c>
      <c r="B1265" s="196" t="s">
        <v>631</v>
      </c>
      <c r="C1265" s="197">
        <v>10</v>
      </c>
      <c r="D1265" s="4">
        <v>43923</v>
      </c>
      <c r="E1265" s="196" t="s">
        <v>8</v>
      </c>
      <c r="F1265" s="196" t="s">
        <v>34</v>
      </c>
    </row>
    <row r="1266" spans="1:7" x14ac:dyDescent="0.25">
      <c r="A1266" s="196" t="s">
        <v>32</v>
      </c>
      <c r="B1266" s="196"/>
      <c r="C1266" s="197">
        <v>10.97</v>
      </c>
      <c r="D1266" s="4">
        <v>43923</v>
      </c>
      <c r="E1266" s="196" t="s">
        <v>4</v>
      </c>
      <c r="F1266" s="196" t="s">
        <v>34</v>
      </c>
    </row>
    <row r="1267" spans="1:7" x14ac:dyDescent="0.25">
      <c r="A1267" s="196" t="s">
        <v>627</v>
      </c>
      <c r="B1267" s="196"/>
      <c r="C1267" s="197">
        <v>22.98</v>
      </c>
      <c r="D1267" s="4">
        <v>43924</v>
      </c>
      <c r="E1267" s="196" t="s">
        <v>12</v>
      </c>
      <c r="F1267" s="196" t="s">
        <v>34</v>
      </c>
    </row>
    <row r="1268" spans="1:7" x14ac:dyDescent="0.25">
      <c r="A1268" s="196" t="s">
        <v>577</v>
      </c>
      <c r="B1268" s="196" t="s">
        <v>628</v>
      </c>
      <c r="C1268" s="197">
        <v>4.8499999999999996</v>
      </c>
      <c r="D1268" s="4">
        <v>43925</v>
      </c>
      <c r="E1268" s="196" t="s">
        <v>8</v>
      </c>
      <c r="F1268" s="196" t="s">
        <v>34</v>
      </c>
    </row>
    <row r="1269" spans="1:7" x14ac:dyDescent="0.25">
      <c r="A1269" s="196" t="s">
        <v>517</v>
      </c>
      <c r="B1269" s="196"/>
      <c r="C1269" s="197">
        <v>10</v>
      </c>
      <c r="D1269" s="4">
        <v>43925</v>
      </c>
      <c r="E1269" s="196" t="s">
        <v>21</v>
      </c>
      <c r="F1269" s="196" t="s">
        <v>34</v>
      </c>
      <c r="G1269" s="384" t="s">
        <v>646</v>
      </c>
    </row>
    <row r="1270" spans="1:7" x14ac:dyDescent="0.25">
      <c r="A1270" s="196" t="s">
        <v>629</v>
      </c>
      <c r="B1270" s="196" t="s">
        <v>630</v>
      </c>
      <c r="C1270" s="197">
        <v>0</v>
      </c>
      <c r="D1270" s="4">
        <v>43925</v>
      </c>
      <c r="E1270" s="196" t="s">
        <v>8</v>
      </c>
      <c r="F1270" s="196" t="s">
        <v>34</v>
      </c>
      <c r="G1270" s="395">
        <v>20.97</v>
      </c>
    </row>
    <row r="1271" spans="1:7" x14ac:dyDescent="0.25">
      <c r="A1271" s="196" t="s">
        <v>43</v>
      </c>
      <c r="B1271" s="196"/>
      <c r="C1271" s="197">
        <v>6.27</v>
      </c>
      <c r="D1271" s="4">
        <v>43925</v>
      </c>
      <c r="E1271" s="196" t="s">
        <v>4</v>
      </c>
      <c r="F1271" s="196" t="s">
        <v>34</v>
      </c>
      <c r="G1271" s="395"/>
    </row>
    <row r="1272" spans="1:7" x14ac:dyDescent="0.25">
      <c r="A1272" s="196" t="s">
        <v>576</v>
      </c>
      <c r="B1272" s="196" t="s">
        <v>214</v>
      </c>
      <c r="C1272" s="197">
        <v>650</v>
      </c>
      <c r="D1272" s="4">
        <v>43925</v>
      </c>
      <c r="E1272" s="196" t="s">
        <v>214</v>
      </c>
      <c r="F1272" s="196" t="s">
        <v>35</v>
      </c>
    </row>
    <row r="1273" spans="1:7" x14ac:dyDescent="0.25">
      <c r="A1273" s="198" t="s">
        <v>50</v>
      </c>
      <c r="B1273" s="198"/>
      <c r="C1273" s="199">
        <v>16.27</v>
      </c>
      <c r="D1273" s="4">
        <v>43926</v>
      </c>
      <c r="E1273" s="198" t="s">
        <v>21</v>
      </c>
      <c r="F1273" s="198" t="s">
        <v>34</v>
      </c>
    </row>
    <row r="1274" spans="1:7" x14ac:dyDescent="0.25">
      <c r="A1274" s="198" t="s">
        <v>43</v>
      </c>
      <c r="B1274" s="198"/>
      <c r="C1274" s="199">
        <v>69.86</v>
      </c>
      <c r="D1274" s="4">
        <v>43928</v>
      </c>
      <c r="E1274" s="198" t="s">
        <v>4</v>
      </c>
      <c r="F1274" s="198" t="s">
        <v>34</v>
      </c>
    </row>
    <row r="1275" spans="1:7" x14ac:dyDescent="0.25">
      <c r="A1275" s="202" t="s">
        <v>65</v>
      </c>
      <c r="B1275" s="202"/>
      <c r="C1275" s="203">
        <v>54.66</v>
      </c>
      <c r="D1275" s="4">
        <v>43928</v>
      </c>
      <c r="E1275" s="202" t="s">
        <v>4</v>
      </c>
      <c r="F1275" s="202" t="s">
        <v>34</v>
      </c>
    </row>
    <row r="1276" spans="1:7" x14ac:dyDescent="0.25">
      <c r="A1276" s="202" t="s">
        <v>567</v>
      </c>
      <c r="B1276" s="202"/>
      <c r="C1276" s="203">
        <v>49.86</v>
      </c>
      <c r="D1276" s="4">
        <v>43929</v>
      </c>
      <c r="E1276" s="202" t="s">
        <v>11</v>
      </c>
      <c r="F1276" s="202" t="s">
        <v>34</v>
      </c>
    </row>
    <row r="1277" spans="1:7" x14ac:dyDescent="0.25">
      <c r="A1277" s="202" t="s">
        <v>46</v>
      </c>
      <c r="B1277" s="202" t="s">
        <v>641</v>
      </c>
      <c r="C1277" s="203">
        <v>15.42</v>
      </c>
      <c r="D1277" s="4">
        <v>43930</v>
      </c>
      <c r="E1277" s="202" t="s">
        <v>8</v>
      </c>
      <c r="F1277" s="202" t="s">
        <v>34</v>
      </c>
    </row>
    <row r="1278" spans="1:7" x14ac:dyDescent="0.25">
      <c r="A1278" s="204" t="s">
        <v>60</v>
      </c>
      <c r="B1278" s="204" t="s">
        <v>191</v>
      </c>
      <c r="C1278" s="205">
        <v>10</v>
      </c>
      <c r="D1278" s="4">
        <v>43930</v>
      </c>
      <c r="E1278" s="204" t="s">
        <v>8</v>
      </c>
      <c r="F1278" s="204" t="s">
        <v>34</v>
      </c>
    </row>
    <row r="1279" spans="1:7" x14ac:dyDescent="0.25">
      <c r="A1279" s="204" t="s">
        <v>642</v>
      </c>
      <c r="B1279" s="204"/>
      <c r="C1279" s="205">
        <v>29.05</v>
      </c>
      <c r="D1279" s="4">
        <v>43930</v>
      </c>
      <c r="E1279" s="204" t="s">
        <v>12</v>
      </c>
      <c r="F1279" s="204" t="s">
        <v>34</v>
      </c>
    </row>
    <row r="1280" spans="1:7" x14ac:dyDescent="0.25">
      <c r="A1280" s="204" t="s">
        <v>643</v>
      </c>
      <c r="B1280" s="204"/>
      <c r="C1280" s="205">
        <v>-8</v>
      </c>
      <c r="D1280" s="4">
        <v>43930</v>
      </c>
      <c r="E1280" s="204" t="s">
        <v>12</v>
      </c>
      <c r="F1280" s="204" t="s">
        <v>34</v>
      </c>
    </row>
    <row r="1281" spans="1:7" x14ac:dyDescent="0.25">
      <c r="A1281" s="204" t="s">
        <v>644</v>
      </c>
      <c r="B1281" s="204"/>
      <c r="C1281" s="205">
        <v>5.74</v>
      </c>
      <c r="D1281" s="4">
        <v>43930</v>
      </c>
      <c r="E1281" s="204" t="s">
        <v>4</v>
      </c>
      <c r="F1281" s="204" t="s">
        <v>34</v>
      </c>
    </row>
    <row r="1282" spans="1:7" x14ac:dyDescent="0.25">
      <c r="A1282" s="204" t="s">
        <v>46</v>
      </c>
      <c r="B1282" s="204" t="s">
        <v>638</v>
      </c>
      <c r="C1282" s="205">
        <v>0</v>
      </c>
      <c r="D1282" s="4">
        <v>43931</v>
      </c>
      <c r="E1282" s="204" t="s">
        <v>650</v>
      </c>
      <c r="F1282" s="204" t="s">
        <v>34</v>
      </c>
    </row>
    <row r="1283" spans="1:7" x14ac:dyDescent="0.25">
      <c r="A1283" s="206" t="s">
        <v>647</v>
      </c>
      <c r="B1283" s="206"/>
      <c r="C1283" s="207">
        <v>-8</v>
      </c>
      <c r="D1283" s="4">
        <v>43931</v>
      </c>
      <c r="E1283" s="206" t="s">
        <v>12</v>
      </c>
      <c r="F1283" s="206" t="s">
        <v>34</v>
      </c>
    </row>
    <row r="1284" spans="1:7" x14ac:dyDescent="0.25">
      <c r="A1284" s="206" t="s">
        <v>200</v>
      </c>
      <c r="B1284" s="206" t="s">
        <v>166</v>
      </c>
      <c r="C1284" s="207">
        <v>9.99</v>
      </c>
      <c r="D1284" s="4">
        <v>43931</v>
      </c>
      <c r="E1284" s="206" t="s">
        <v>8</v>
      </c>
      <c r="F1284" s="206" t="s">
        <v>34</v>
      </c>
    </row>
    <row r="1285" spans="1:7" x14ac:dyDescent="0.25">
      <c r="A1285" s="206" t="s">
        <v>32</v>
      </c>
      <c r="B1285" s="206"/>
      <c r="C1285" s="207">
        <v>2.36</v>
      </c>
      <c r="D1285" s="4">
        <v>43931</v>
      </c>
      <c r="E1285" s="206" t="s">
        <v>4</v>
      </c>
      <c r="F1285" s="206" t="s">
        <v>34</v>
      </c>
      <c r="G1285" s="395">
        <v>13.72</v>
      </c>
    </row>
    <row r="1286" spans="1:7" x14ac:dyDescent="0.25">
      <c r="A1286" s="206" t="s">
        <v>32</v>
      </c>
      <c r="B1286" s="206" t="s">
        <v>648</v>
      </c>
      <c r="C1286" s="207">
        <v>11.36</v>
      </c>
      <c r="D1286" s="4">
        <v>43931</v>
      </c>
      <c r="E1286" s="206" t="s">
        <v>8</v>
      </c>
      <c r="F1286" s="206" t="s">
        <v>34</v>
      </c>
      <c r="G1286" s="395"/>
    </row>
    <row r="1287" spans="1:7" x14ac:dyDescent="0.25">
      <c r="A1287" s="206" t="s">
        <v>411</v>
      </c>
      <c r="B1287" s="206"/>
      <c r="C1287" s="207">
        <v>16.41</v>
      </c>
      <c r="D1287" s="4">
        <v>43932</v>
      </c>
      <c r="E1287" s="206" t="s">
        <v>21</v>
      </c>
      <c r="F1287" s="206" t="s">
        <v>34</v>
      </c>
    </row>
    <row r="1288" spans="1:7" x14ac:dyDescent="0.25">
      <c r="A1288" s="206" t="s">
        <v>32</v>
      </c>
      <c r="B1288" s="206"/>
      <c r="C1288" s="207">
        <v>34.74</v>
      </c>
      <c r="D1288" s="4">
        <v>43932</v>
      </c>
      <c r="E1288" s="206" t="s">
        <v>4</v>
      </c>
      <c r="F1288" s="206" t="s">
        <v>34</v>
      </c>
    </row>
    <row r="1289" spans="1:7" x14ac:dyDescent="0.25">
      <c r="A1289" s="206" t="s">
        <v>43</v>
      </c>
      <c r="B1289" s="206" t="s">
        <v>649</v>
      </c>
      <c r="C1289" s="207">
        <v>8.07</v>
      </c>
      <c r="D1289" s="4">
        <v>43932</v>
      </c>
      <c r="E1289" s="206" t="s">
        <v>650</v>
      </c>
      <c r="F1289" s="206" t="s">
        <v>34</v>
      </c>
    </row>
    <row r="1290" spans="1:7" x14ac:dyDescent="0.25">
      <c r="A1290" s="208" t="s">
        <v>43</v>
      </c>
      <c r="B1290" s="208"/>
      <c r="C1290" s="209">
        <v>26.83</v>
      </c>
      <c r="D1290" s="4">
        <v>43935</v>
      </c>
      <c r="E1290" s="208" t="s">
        <v>4</v>
      </c>
      <c r="F1290" s="208" t="s">
        <v>34</v>
      </c>
    </row>
    <row r="1291" spans="1:7" x14ac:dyDescent="0.25">
      <c r="A1291" s="208" t="s">
        <v>49</v>
      </c>
      <c r="B1291" s="208"/>
      <c r="C1291" s="209">
        <v>392</v>
      </c>
      <c r="D1291" s="4">
        <v>43936</v>
      </c>
      <c r="E1291" s="208" t="s">
        <v>7</v>
      </c>
      <c r="F1291" s="208" t="s">
        <v>34</v>
      </c>
    </row>
    <row r="1292" spans="1:7" x14ac:dyDescent="0.25">
      <c r="A1292" s="208" t="s">
        <v>611</v>
      </c>
      <c r="B1292" s="208"/>
      <c r="C1292" s="209">
        <v>132.21</v>
      </c>
      <c r="D1292" s="4">
        <v>43936</v>
      </c>
      <c r="E1292" s="208" t="s">
        <v>6</v>
      </c>
      <c r="F1292" s="208" t="s">
        <v>35</v>
      </c>
      <c r="G1292" s="384">
        <v>180.6</v>
      </c>
    </row>
    <row r="1293" spans="1:7" x14ac:dyDescent="0.25">
      <c r="A1293" s="208" t="s">
        <v>46</v>
      </c>
      <c r="B1293" s="208" t="s">
        <v>657</v>
      </c>
      <c r="C1293" s="209"/>
      <c r="D1293" s="4">
        <v>43936</v>
      </c>
      <c r="E1293" s="208" t="s">
        <v>650</v>
      </c>
      <c r="F1293" s="208" t="s">
        <v>34</v>
      </c>
    </row>
    <row r="1294" spans="1:7" x14ac:dyDescent="0.25">
      <c r="A1294" s="210" t="s">
        <v>32</v>
      </c>
      <c r="B1294" s="210" t="s">
        <v>651</v>
      </c>
      <c r="C1294" s="211">
        <v>14.07</v>
      </c>
      <c r="D1294" s="4">
        <v>43936</v>
      </c>
      <c r="E1294" s="210" t="s">
        <v>650</v>
      </c>
      <c r="F1294" s="210" t="s">
        <v>34</v>
      </c>
    </row>
    <row r="1295" spans="1:7" x14ac:dyDescent="0.25">
      <c r="A1295" s="210" t="s">
        <v>32</v>
      </c>
      <c r="B1295" s="210" t="s">
        <v>652</v>
      </c>
      <c r="C1295" s="211">
        <v>28.8</v>
      </c>
      <c r="D1295" s="4">
        <v>43937</v>
      </c>
      <c r="E1295" s="210" t="s">
        <v>8</v>
      </c>
      <c r="F1295" s="210" t="s">
        <v>34</v>
      </c>
    </row>
    <row r="1296" spans="1:7" x14ac:dyDescent="0.25">
      <c r="A1296" s="210" t="s">
        <v>392</v>
      </c>
      <c r="B1296" s="210"/>
      <c r="C1296" s="211">
        <v>16.96</v>
      </c>
      <c r="D1296" s="4">
        <v>43938</v>
      </c>
      <c r="E1296" s="210" t="s">
        <v>12</v>
      </c>
      <c r="F1296" s="210" t="s">
        <v>34</v>
      </c>
    </row>
    <row r="1297" spans="1:7" x14ac:dyDescent="0.25">
      <c r="A1297" s="210" t="s">
        <v>46</v>
      </c>
      <c r="B1297" s="210" t="s">
        <v>99</v>
      </c>
      <c r="C1297" s="211">
        <v>3.99</v>
      </c>
      <c r="D1297" s="4">
        <v>43938</v>
      </c>
      <c r="E1297" s="210" t="s">
        <v>8</v>
      </c>
      <c r="F1297" s="210" t="s">
        <v>34</v>
      </c>
    </row>
    <row r="1298" spans="1:7" x14ac:dyDescent="0.25">
      <c r="A1298" s="210" t="s">
        <v>32</v>
      </c>
      <c r="B1298" s="210"/>
      <c r="C1298" s="211">
        <v>3.26</v>
      </c>
      <c r="D1298" s="4">
        <v>43938</v>
      </c>
      <c r="E1298" s="210" t="s">
        <v>4</v>
      </c>
      <c r="F1298" s="210" t="s">
        <v>34</v>
      </c>
    </row>
    <row r="1299" spans="1:7" x14ac:dyDescent="0.25">
      <c r="A1299" s="210" t="s">
        <v>32</v>
      </c>
      <c r="B1299" s="210"/>
      <c r="C1299" s="211">
        <v>41.84</v>
      </c>
      <c r="D1299" s="4">
        <v>43938</v>
      </c>
      <c r="E1299" s="210" t="s">
        <v>4</v>
      </c>
      <c r="F1299" s="210" t="s">
        <v>34</v>
      </c>
    </row>
    <row r="1300" spans="1:7" x14ac:dyDescent="0.25">
      <c r="A1300" s="210" t="s">
        <v>73</v>
      </c>
      <c r="B1300" s="210"/>
      <c r="C1300" s="211">
        <v>15.99</v>
      </c>
      <c r="D1300" s="4">
        <v>43939</v>
      </c>
      <c r="E1300" s="210" t="s">
        <v>8</v>
      </c>
      <c r="F1300" s="210" t="s">
        <v>34</v>
      </c>
    </row>
    <row r="1301" spans="1:7" x14ac:dyDescent="0.25">
      <c r="A1301" s="212" t="s">
        <v>43</v>
      </c>
      <c r="B1301" s="212"/>
      <c r="C1301" s="213">
        <v>26.45</v>
      </c>
      <c r="D1301" s="4">
        <v>43940</v>
      </c>
      <c r="E1301" s="212" t="s">
        <v>4</v>
      </c>
      <c r="F1301" s="212" t="s">
        <v>34</v>
      </c>
    </row>
    <row r="1302" spans="1:7" x14ac:dyDescent="0.25">
      <c r="A1302" s="212" t="s">
        <v>411</v>
      </c>
      <c r="B1302" s="212"/>
      <c r="C1302" s="213">
        <v>15.95</v>
      </c>
      <c r="D1302" s="4">
        <v>43941</v>
      </c>
      <c r="E1302" s="212" t="s">
        <v>21</v>
      </c>
      <c r="F1302" s="212" t="s">
        <v>34</v>
      </c>
    </row>
    <row r="1303" spans="1:7" x14ac:dyDescent="0.25">
      <c r="A1303" s="216" t="s">
        <v>531</v>
      </c>
      <c r="B1303" s="216" t="s">
        <v>656</v>
      </c>
      <c r="C1303" s="217">
        <v>20.68</v>
      </c>
      <c r="D1303" s="4">
        <v>43943</v>
      </c>
      <c r="E1303" s="216" t="s">
        <v>12</v>
      </c>
      <c r="F1303" s="216" t="s">
        <v>34</v>
      </c>
    </row>
    <row r="1304" spans="1:7" x14ac:dyDescent="0.25">
      <c r="A1304" s="216" t="s">
        <v>150</v>
      </c>
      <c r="B1304" s="216"/>
      <c r="C1304" s="217">
        <v>3.25</v>
      </c>
      <c r="D1304" s="4">
        <v>43943</v>
      </c>
      <c r="E1304" s="216" t="s">
        <v>12</v>
      </c>
      <c r="F1304" s="216" t="s">
        <v>34</v>
      </c>
    </row>
    <row r="1305" spans="1:7" x14ac:dyDescent="0.25">
      <c r="A1305" s="216" t="s">
        <v>331</v>
      </c>
      <c r="B1305" s="216"/>
      <c r="C1305" s="217">
        <v>11.26</v>
      </c>
      <c r="D1305" s="4">
        <v>43943</v>
      </c>
      <c r="E1305" s="216" t="s">
        <v>12</v>
      </c>
      <c r="F1305" s="216" t="s">
        <v>34</v>
      </c>
    </row>
    <row r="1306" spans="1:7" x14ac:dyDescent="0.25">
      <c r="A1306" s="218" t="s">
        <v>289</v>
      </c>
      <c r="B1306" s="218" t="s">
        <v>541</v>
      </c>
      <c r="C1306" s="219">
        <v>8</v>
      </c>
      <c r="D1306" s="4">
        <v>43944</v>
      </c>
      <c r="E1306" s="218" t="s">
        <v>650</v>
      </c>
      <c r="F1306" s="218" t="s">
        <v>34</v>
      </c>
    </row>
    <row r="1307" spans="1:7" x14ac:dyDescent="0.25">
      <c r="A1307" s="218" t="s">
        <v>43</v>
      </c>
      <c r="B1307" s="218"/>
      <c r="C1307" s="219">
        <v>31.68</v>
      </c>
      <c r="D1307" s="4">
        <v>43944</v>
      </c>
      <c r="E1307" s="218" t="s">
        <v>4</v>
      </c>
      <c r="F1307" s="218" t="s">
        <v>34</v>
      </c>
    </row>
    <row r="1308" spans="1:7" x14ac:dyDescent="0.25">
      <c r="A1308" s="220" t="s">
        <v>43</v>
      </c>
      <c r="B1308" s="220" t="s">
        <v>658</v>
      </c>
      <c r="C1308" s="221">
        <v>14.84</v>
      </c>
      <c r="D1308" s="4">
        <v>43945</v>
      </c>
      <c r="E1308" s="220" t="s">
        <v>8</v>
      </c>
      <c r="F1308" s="220" t="s">
        <v>34</v>
      </c>
    </row>
    <row r="1309" spans="1:7" x14ac:dyDescent="0.25">
      <c r="A1309" s="220" t="s">
        <v>235</v>
      </c>
      <c r="B1309" s="220"/>
      <c r="C1309" s="221">
        <v>-5</v>
      </c>
      <c r="D1309" s="4">
        <v>43947</v>
      </c>
      <c r="E1309" s="220" t="s">
        <v>12</v>
      </c>
      <c r="F1309" s="220" t="s">
        <v>34</v>
      </c>
    </row>
    <row r="1310" spans="1:7" x14ac:dyDescent="0.25">
      <c r="A1310" s="220" t="s">
        <v>491</v>
      </c>
      <c r="B1310" s="220" t="s">
        <v>593</v>
      </c>
      <c r="C1310" s="221">
        <v>65</v>
      </c>
      <c r="D1310" s="4">
        <v>43947</v>
      </c>
      <c r="E1310" s="220" t="s">
        <v>209</v>
      </c>
      <c r="F1310" s="220" t="s">
        <v>34</v>
      </c>
    </row>
    <row r="1311" spans="1:7" x14ac:dyDescent="0.25">
      <c r="A1311" s="220" t="s">
        <v>32</v>
      </c>
      <c r="B1311" s="220"/>
      <c r="C1311" s="221">
        <v>40</v>
      </c>
      <c r="D1311" s="4">
        <v>43947</v>
      </c>
      <c r="E1311" s="220" t="s">
        <v>4</v>
      </c>
      <c r="F1311" s="220" t="s">
        <v>34</v>
      </c>
    </row>
    <row r="1312" spans="1:7" x14ac:dyDescent="0.25">
      <c r="A1312" s="220" t="s">
        <v>32</v>
      </c>
      <c r="B1312" s="220" t="s">
        <v>659</v>
      </c>
      <c r="C1312" s="221">
        <v>54.07</v>
      </c>
      <c r="D1312" s="4">
        <v>43947</v>
      </c>
      <c r="E1312" s="220" t="s">
        <v>8</v>
      </c>
      <c r="F1312" s="220" t="s">
        <v>34</v>
      </c>
      <c r="G1312" s="395">
        <v>94.07</v>
      </c>
    </row>
    <row r="1313" spans="1:7" x14ac:dyDescent="0.25">
      <c r="A1313" s="220" t="s">
        <v>43</v>
      </c>
      <c r="B1313" s="220"/>
      <c r="C1313" s="221">
        <v>40.19</v>
      </c>
      <c r="D1313" s="4">
        <v>43948</v>
      </c>
      <c r="E1313" s="220" t="s">
        <v>4</v>
      </c>
      <c r="F1313" s="220" t="s">
        <v>34</v>
      </c>
      <c r="G1313" s="395"/>
    </row>
    <row r="1314" spans="1:7" x14ac:dyDescent="0.25">
      <c r="A1314" s="222" t="s">
        <v>520</v>
      </c>
      <c r="B1314" s="222"/>
      <c r="C1314" s="223">
        <v>58.57</v>
      </c>
      <c r="D1314" s="4">
        <v>43950</v>
      </c>
      <c r="E1314" s="222" t="s">
        <v>5</v>
      </c>
      <c r="F1314" s="222" t="s">
        <v>34</v>
      </c>
    </row>
    <row r="1315" spans="1:7" x14ac:dyDescent="0.25">
      <c r="A1315" s="224" t="s">
        <v>43</v>
      </c>
      <c r="B1315" s="224"/>
      <c r="C1315" s="225">
        <v>14.5</v>
      </c>
      <c r="D1315" s="4">
        <v>43951</v>
      </c>
      <c r="E1315" s="224" t="s">
        <v>21</v>
      </c>
      <c r="F1315" s="224" t="s">
        <v>34</v>
      </c>
    </row>
    <row r="1316" spans="1:7" x14ac:dyDescent="0.25">
      <c r="A1316" s="224" t="s">
        <v>43</v>
      </c>
      <c r="B1316" s="224"/>
      <c r="C1316" s="225">
        <v>6.14</v>
      </c>
      <c r="D1316" s="4">
        <v>43951</v>
      </c>
      <c r="E1316" s="224" t="s">
        <v>4</v>
      </c>
      <c r="F1316" s="224" t="s">
        <v>34</v>
      </c>
      <c r="G1316" s="395">
        <v>41.12</v>
      </c>
    </row>
    <row r="1317" spans="1:7" x14ac:dyDescent="0.25">
      <c r="A1317" s="224" t="s">
        <v>43</v>
      </c>
      <c r="B1317" s="224" t="s">
        <v>660</v>
      </c>
      <c r="C1317" s="225">
        <v>7.99</v>
      </c>
      <c r="D1317" s="4">
        <v>43951</v>
      </c>
      <c r="E1317" s="224" t="s">
        <v>8</v>
      </c>
      <c r="F1317" s="224" t="s">
        <v>34</v>
      </c>
      <c r="G1317" s="395"/>
    </row>
    <row r="1318" spans="1:7" x14ac:dyDescent="0.25">
      <c r="A1318" s="224" t="s">
        <v>46</v>
      </c>
      <c r="B1318" s="224" t="s">
        <v>661</v>
      </c>
      <c r="C1318" s="225">
        <v>25.47</v>
      </c>
      <c r="D1318" s="4">
        <v>43951</v>
      </c>
      <c r="E1318" s="224" t="s">
        <v>8</v>
      </c>
      <c r="F1318" s="224" t="s">
        <v>34</v>
      </c>
      <c r="G1318" s="395"/>
    </row>
    <row r="1319" spans="1:7" x14ac:dyDescent="0.25">
      <c r="A1319" s="224" t="s">
        <v>43</v>
      </c>
      <c r="B1319" s="224"/>
      <c r="C1319" s="225">
        <v>26.99</v>
      </c>
      <c r="D1319" s="4">
        <v>43952</v>
      </c>
      <c r="E1319" s="224" t="s">
        <v>4</v>
      </c>
      <c r="F1319" s="224" t="s">
        <v>34</v>
      </c>
    </row>
    <row r="1320" spans="1:7" x14ac:dyDescent="0.25">
      <c r="A1320" s="224" t="s">
        <v>473</v>
      </c>
      <c r="B1320" s="224" t="s">
        <v>590</v>
      </c>
      <c r="C1320" s="225">
        <v>4.3600000000000003</v>
      </c>
      <c r="D1320" s="4">
        <v>43952</v>
      </c>
      <c r="E1320" s="224" t="s">
        <v>8</v>
      </c>
      <c r="F1320" s="224" t="s">
        <v>34</v>
      </c>
    </row>
    <row r="1321" spans="1:7" x14ac:dyDescent="0.25">
      <c r="A1321" s="224" t="s">
        <v>49</v>
      </c>
      <c r="B1321" s="224"/>
      <c r="C1321" s="225">
        <v>152</v>
      </c>
      <c r="D1321" s="4">
        <v>43952</v>
      </c>
      <c r="E1321" s="224" t="s">
        <v>7</v>
      </c>
      <c r="F1321" s="224" t="s">
        <v>34</v>
      </c>
    </row>
    <row r="1322" spans="1:7" x14ac:dyDescent="0.25">
      <c r="A1322" s="224" t="s">
        <v>627</v>
      </c>
      <c r="B1322" s="224"/>
      <c r="C1322" s="225">
        <v>22.87</v>
      </c>
      <c r="D1322" s="4">
        <v>43952</v>
      </c>
      <c r="E1322" s="224" t="s">
        <v>12</v>
      </c>
      <c r="F1322" s="224" t="s">
        <v>34</v>
      </c>
    </row>
    <row r="1323" spans="1:7" x14ac:dyDescent="0.25">
      <c r="A1323" s="226" t="s">
        <v>43</v>
      </c>
      <c r="B1323" s="226"/>
      <c r="C1323" s="227">
        <v>20</v>
      </c>
      <c r="D1323" s="4">
        <v>43953</v>
      </c>
      <c r="E1323" s="226" t="s">
        <v>21</v>
      </c>
      <c r="F1323" s="226" t="s">
        <v>34</v>
      </c>
    </row>
    <row r="1324" spans="1:7" x14ac:dyDescent="0.25">
      <c r="A1324" s="226" t="s">
        <v>42</v>
      </c>
      <c r="B1324" s="226"/>
      <c r="C1324" s="227">
        <v>2.2400000000000002</v>
      </c>
      <c r="D1324" s="4">
        <v>43953</v>
      </c>
      <c r="E1324" s="226" t="s">
        <v>12</v>
      </c>
      <c r="F1324" s="226" t="s">
        <v>34</v>
      </c>
    </row>
    <row r="1325" spans="1:7" x14ac:dyDescent="0.25">
      <c r="A1325" s="226" t="s">
        <v>662</v>
      </c>
      <c r="B1325" s="226" t="s">
        <v>663</v>
      </c>
      <c r="C1325" s="227">
        <v>93.04</v>
      </c>
      <c r="D1325" s="4">
        <v>43953</v>
      </c>
      <c r="E1325" s="226" t="s">
        <v>8</v>
      </c>
      <c r="F1325" s="226" t="s">
        <v>34</v>
      </c>
    </row>
    <row r="1326" spans="1:7" x14ac:dyDescent="0.25">
      <c r="A1326" s="226" t="s">
        <v>43</v>
      </c>
      <c r="B1326" s="226"/>
      <c r="C1326" s="227">
        <v>38.4</v>
      </c>
      <c r="D1326" s="4">
        <v>43953</v>
      </c>
      <c r="E1326" s="226" t="s">
        <v>4</v>
      </c>
      <c r="F1326" s="226" t="s">
        <v>34</v>
      </c>
    </row>
    <row r="1327" spans="1:7" x14ac:dyDescent="0.25">
      <c r="A1327" s="226" t="s">
        <v>88</v>
      </c>
      <c r="B1327" s="226"/>
      <c r="C1327" s="227">
        <v>10.85</v>
      </c>
      <c r="D1327" s="4">
        <v>43954</v>
      </c>
      <c r="E1327" s="226" t="s">
        <v>12</v>
      </c>
      <c r="F1327" s="226" t="s">
        <v>34</v>
      </c>
    </row>
    <row r="1328" spans="1:7" x14ac:dyDescent="0.25">
      <c r="A1328" s="226" t="s">
        <v>32</v>
      </c>
      <c r="B1328" s="226"/>
      <c r="C1328" s="227">
        <v>13.32</v>
      </c>
      <c r="D1328" s="4">
        <v>43954</v>
      </c>
      <c r="E1328" s="226" t="s">
        <v>4</v>
      </c>
      <c r="F1328" s="226" t="s">
        <v>34</v>
      </c>
    </row>
    <row r="1329" spans="1:7" x14ac:dyDescent="0.25">
      <c r="A1329" s="228" t="s">
        <v>32</v>
      </c>
      <c r="B1329" s="228"/>
      <c r="C1329" s="229">
        <v>28.17</v>
      </c>
      <c r="D1329" s="4">
        <v>43956</v>
      </c>
      <c r="E1329" s="228" t="s">
        <v>4</v>
      </c>
      <c r="F1329" s="228" t="s">
        <v>34</v>
      </c>
    </row>
    <row r="1330" spans="1:7" x14ac:dyDescent="0.25">
      <c r="A1330" s="230" t="s">
        <v>411</v>
      </c>
      <c r="B1330" s="230"/>
      <c r="C1330" s="231">
        <v>16.2</v>
      </c>
      <c r="D1330" s="4">
        <v>43958</v>
      </c>
      <c r="E1330" s="230" t="s">
        <v>21</v>
      </c>
      <c r="F1330" s="230" t="s">
        <v>34</v>
      </c>
    </row>
    <row r="1331" spans="1:7" x14ac:dyDescent="0.25">
      <c r="A1331" s="230" t="s">
        <v>32</v>
      </c>
      <c r="B1331" s="230"/>
      <c r="C1331" s="231">
        <v>28.81</v>
      </c>
      <c r="D1331" s="4">
        <v>43958</v>
      </c>
      <c r="E1331" s="230" t="s">
        <v>4</v>
      </c>
      <c r="F1331" s="230" t="s">
        <v>34</v>
      </c>
      <c r="G1331" s="395">
        <v>32.14</v>
      </c>
    </row>
    <row r="1332" spans="1:7" x14ac:dyDescent="0.25">
      <c r="A1332" s="230" t="s">
        <v>49</v>
      </c>
      <c r="B1332" s="230"/>
      <c r="C1332" s="231">
        <v>33</v>
      </c>
      <c r="D1332" s="4">
        <v>43959</v>
      </c>
      <c r="E1332" s="230" t="s">
        <v>7</v>
      </c>
      <c r="F1332" s="230" t="s">
        <v>34</v>
      </c>
      <c r="G1332" s="395"/>
    </row>
    <row r="1333" spans="1:7" x14ac:dyDescent="0.25">
      <c r="A1333" s="230" t="s">
        <v>43</v>
      </c>
      <c r="B1333" s="230" t="s">
        <v>664</v>
      </c>
      <c r="C1333" s="231">
        <v>17.14</v>
      </c>
      <c r="D1333" s="4">
        <v>43959</v>
      </c>
      <c r="E1333" s="230" t="s">
        <v>8</v>
      </c>
      <c r="F1333" s="230" t="s">
        <v>34</v>
      </c>
    </row>
    <row r="1334" spans="1:7" x14ac:dyDescent="0.25">
      <c r="A1334" s="230" t="s">
        <v>43</v>
      </c>
      <c r="B1334" s="230"/>
      <c r="C1334" s="231">
        <v>15</v>
      </c>
      <c r="D1334" s="4">
        <v>43959</v>
      </c>
      <c r="E1334" s="230" t="s">
        <v>4</v>
      </c>
      <c r="F1334" s="230" t="s">
        <v>34</v>
      </c>
    </row>
    <row r="1335" spans="1:7" x14ac:dyDescent="0.25">
      <c r="A1335" s="230" t="s">
        <v>665</v>
      </c>
      <c r="B1335" s="230" t="s">
        <v>190</v>
      </c>
      <c r="C1335" s="231">
        <v>6.91</v>
      </c>
      <c r="D1335" s="4">
        <v>43959</v>
      </c>
      <c r="E1335" s="230" t="s">
        <v>8</v>
      </c>
      <c r="F1335" s="230" t="s">
        <v>34</v>
      </c>
    </row>
    <row r="1336" spans="1:7" x14ac:dyDescent="0.25">
      <c r="A1336" s="230" t="s">
        <v>32</v>
      </c>
      <c r="B1336" s="230"/>
      <c r="C1336" s="231">
        <v>25.71</v>
      </c>
      <c r="D1336" s="4">
        <v>43959</v>
      </c>
      <c r="E1336" s="230" t="s">
        <v>4</v>
      </c>
      <c r="F1336" s="230" t="s">
        <v>34</v>
      </c>
    </row>
    <row r="1337" spans="1:7" x14ac:dyDescent="0.25">
      <c r="A1337" s="230" t="s">
        <v>567</v>
      </c>
      <c r="B1337" s="230"/>
      <c r="C1337" s="231">
        <v>49.86</v>
      </c>
      <c r="D1337" s="4">
        <v>43959</v>
      </c>
      <c r="E1337" s="230" t="s">
        <v>11</v>
      </c>
      <c r="F1337" s="230" t="s">
        <v>34</v>
      </c>
    </row>
    <row r="1338" spans="1:7" x14ac:dyDescent="0.25">
      <c r="A1338" s="232" t="s">
        <v>60</v>
      </c>
      <c r="B1338" s="232" t="s">
        <v>191</v>
      </c>
      <c r="C1338" s="233">
        <v>10</v>
      </c>
      <c r="D1338" s="4">
        <v>43961</v>
      </c>
      <c r="E1338" s="232" t="s">
        <v>8</v>
      </c>
      <c r="F1338" s="232" t="s">
        <v>34</v>
      </c>
    </row>
    <row r="1339" spans="1:7" x14ac:dyDescent="0.25">
      <c r="A1339" s="232" t="s">
        <v>32</v>
      </c>
      <c r="B1339" s="232"/>
      <c r="C1339" s="233">
        <v>12.38</v>
      </c>
      <c r="D1339" s="4">
        <v>43961</v>
      </c>
      <c r="E1339" s="232" t="s">
        <v>4</v>
      </c>
      <c r="F1339" s="232" t="s">
        <v>34</v>
      </c>
      <c r="G1339" s="384">
        <v>11.13</v>
      </c>
    </row>
    <row r="1340" spans="1:7" x14ac:dyDescent="0.25">
      <c r="A1340" s="232" t="s">
        <v>42</v>
      </c>
      <c r="B1340" s="232"/>
      <c r="C1340" s="233">
        <v>8.61</v>
      </c>
      <c r="D1340" s="4">
        <v>43961</v>
      </c>
      <c r="E1340" s="232" t="s">
        <v>12</v>
      </c>
      <c r="F1340" s="232" t="s">
        <v>34</v>
      </c>
    </row>
    <row r="1341" spans="1:7" x14ac:dyDescent="0.25">
      <c r="A1341" s="232" t="s">
        <v>200</v>
      </c>
      <c r="B1341" s="232" t="s">
        <v>166</v>
      </c>
      <c r="C1341" s="233">
        <v>9.99</v>
      </c>
      <c r="D1341" s="4">
        <v>43962</v>
      </c>
      <c r="E1341" s="232" t="s">
        <v>8</v>
      </c>
      <c r="F1341" s="232" t="s">
        <v>34</v>
      </c>
    </row>
    <row r="1342" spans="1:7" x14ac:dyDescent="0.25">
      <c r="A1342" s="234" t="s">
        <v>666</v>
      </c>
      <c r="B1342" s="234"/>
      <c r="C1342" s="235">
        <v>0</v>
      </c>
      <c r="D1342" s="4">
        <v>43963</v>
      </c>
      <c r="E1342" s="234" t="s">
        <v>12</v>
      </c>
      <c r="F1342" s="234" t="s">
        <v>34</v>
      </c>
      <c r="G1342" s="384">
        <v>19.190000000000001</v>
      </c>
    </row>
    <row r="1343" spans="1:7" x14ac:dyDescent="0.25">
      <c r="A1343" s="234" t="s">
        <v>32</v>
      </c>
      <c r="B1343" s="234" t="s">
        <v>667</v>
      </c>
      <c r="C1343" s="235">
        <v>10.7</v>
      </c>
      <c r="D1343" s="4">
        <v>43963</v>
      </c>
      <c r="E1343" s="234" t="s">
        <v>8</v>
      </c>
      <c r="F1343" s="234" t="s">
        <v>34</v>
      </c>
    </row>
    <row r="1344" spans="1:7" x14ac:dyDescent="0.25">
      <c r="A1344" s="234" t="s">
        <v>32</v>
      </c>
      <c r="B1344" s="234"/>
      <c r="C1344" s="235">
        <v>38.770000000000003</v>
      </c>
      <c r="D1344" s="4">
        <v>43963</v>
      </c>
      <c r="E1344" s="234" t="s">
        <v>4</v>
      </c>
      <c r="F1344" s="234" t="s">
        <v>34</v>
      </c>
    </row>
    <row r="1345" spans="1:7" x14ac:dyDescent="0.25">
      <c r="A1345" s="234" t="s">
        <v>611</v>
      </c>
      <c r="B1345" s="234"/>
      <c r="C1345" s="235">
        <v>119.65</v>
      </c>
      <c r="D1345" s="4">
        <v>43964</v>
      </c>
      <c r="E1345" s="234" t="s">
        <v>6</v>
      </c>
      <c r="F1345" s="234" t="s">
        <v>34</v>
      </c>
    </row>
    <row r="1346" spans="1:7" x14ac:dyDescent="0.25">
      <c r="A1346" s="234" t="s">
        <v>668</v>
      </c>
      <c r="B1346" s="234" t="s">
        <v>669</v>
      </c>
      <c r="C1346" s="235">
        <v>500</v>
      </c>
      <c r="D1346" s="4">
        <v>43964</v>
      </c>
      <c r="E1346" s="234" t="s">
        <v>650</v>
      </c>
      <c r="F1346" s="234" t="s">
        <v>34</v>
      </c>
    </row>
    <row r="1347" spans="1:7" x14ac:dyDescent="0.25">
      <c r="A1347" s="236" t="s">
        <v>56</v>
      </c>
      <c r="B1347" s="236"/>
      <c r="C1347" s="237">
        <v>11.91</v>
      </c>
      <c r="D1347" s="4">
        <v>43965</v>
      </c>
      <c r="E1347" s="236" t="s">
        <v>12</v>
      </c>
      <c r="F1347" s="236" t="s">
        <v>34</v>
      </c>
    </row>
    <row r="1348" spans="1:7" x14ac:dyDescent="0.25">
      <c r="A1348" s="236" t="s">
        <v>670</v>
      </c>
      <c r="B1348" s="236" t="s">
        <v>671</v>
      </c>
      <c r="C1348" s="237">
        <v>310</v>
      </c>
      <c r="D1348" s="4">
        <v>43965</v>
      </c>
      <c r="E1348" s="236" t="s">
        <v>650</v>
      </c>
      <c r="F1348" s="236" t="s">
        <v>35</v>
      </c>
    </row>
    <row r="1349" spans="1:7" x14ac:dyDescent="0.25">
      <c r="A1349" s="236" t="s">
        <v>415</v>
      </c>
      <c r="B1349" s="236"/>
      <c r="C1349" s="237">
        <v>3.8</v>
      </c>
      <c r="D1349" s="4">
        <v>43965</v>
      </c>
      <c r="E1349" s="236" t="s">
        <v>12</v>
      </c>
      <c r="F1349" s="236" t="s">
        <v>34</v>
      </c>
      <c r="G1349" s="387">
        <v>71.150000000000006</v>
      </c>
    </row>
    <row r="1350" spans="1:7" x14ac:dyDescent="0.25">
      <c r="A1350" s="236" t="s">
        <v>43</v>
      </c>
      <c r="B1350" s="236"/>
      <c r="C1350" s="237">
        <v>18.079999999999998</v>
      </c>
      <c r="D1350" s="4">
        <v>43965</v>
      </c>
      <c r="E1350" s="236" t="s">
        <v>21</v>
      </c>
      <c r="F1350" s="236" t="s">
        <v>34</v>
      </c>
    </row>
    <row r="1351" spans="1:7" x14ac:dyDescent="0.25">
      <c r="A1351" s="236" t="s">
        <v>672</v>
      </c>
      <c r="B1351" s="236" t="s">
        <v>673</v>
      </c>
      <c r="C1351" s="237">
        <v>44.15</v>
      </c>
      <c r="D1351" s="4">
        <v>43966</v>
      </c>
      <c r="E1351" s="236" t="s">
        <v>8</v>
      </c>
      <c r="F1351" s="236" t="s">
        <v>34</v>
      </c>
    </row>
    <row r="1352" spans="1:7" x14ac:dyDescent="0.25">
      <c r="A1352" s="238" t="s">
        <v>32</v>
      </c>
      <c r="B1352" s="238"/>
      <c r="C1352" s="239">
        <v>13.09</v>
      </c>
      <c r="D1352" s="4">
        <v>43967</v>
      </c>
      <c r="E1352" s="238" t="s">
        <v>4</v>
      </c>
      <c r="F1352" s="238" t="s">
        <v>34</v>
      </c>
    </row>
    <row r="1353" spans="1:7" x14ac:dyDescent="0.25">
      <c r="A1353" s="238" t="s">
        <v>46</v>
      </c>
      <c r="B1353" s="238" t="s">
        <v>674</v>
      </c>
      <c r="C1353" s="239">
        <v>11.73</v>
      </c>
      <c r="D1353" s="4">
        <v>43967</v>
      </c>
      <c r="E1353" s="238" t="s">
        <v>8</v>
      </c>
      <c r="F1353" s="238" t="s">
        <v>34</v>
      </c>
    </row>
    <row r="1354" spans="1:7" x14ac:dyDescent="0.25">
      <c r="A1354" s="238" t="s">
        <v>49</v>
      </c>
      <c r="B1354" s="238"/>
      <c r="C1354" s="239">
        <v>152</v>
      </c>
      <c r="D1354" s="4">
        <v>43968</v>
      </c>
      <c r="E1354" s="238" t="s">
        <v>7</v>
      </c>
      <c r="F1354" s="238" t="s">
        <v>34</v>
      </c>
    </row>
    <row r="1355" spans="1:7" x14ac:dyDescent="0.25">
      <c r="A1355" s="238" t="s">
        <v>43</v>
      </c>
      <c r="B1355" s="238"/>
      <c r="C1355" s="239">
        <v>18.25</v>
      </c>
      <c r="D1355" s="4">
        <v>43968</v>
      </c>
      <c r="E1355" s="238" t="s">
        <v>4</v>
      </c>
      <c r="F1355" s="238" t="s">
        <v>34</v>
      </c>
    </row>
    <row r="1356" spans="1:7" x14ac:dyDescent="0.25">
      <c r="A1356" s="238" t="s">
        <v>73</v>
      </c>
      <c r="B1356" s="238"/>
      <c r="C1356" s="239">
        <v>15.99</v>
      </c>
      <c r="D1356" s="4">
        <v>43969</v>
      </c>
      <c r="E1356" s="238" t="s">
        <v>8</v>
      </c>
      <c r="F1356" s="238" t="s">
        <v>34</v>
      </c>
    </row>
    <row r="1357" spans="1:7" x14ac:dyDescent="0.25">
      <c r="A1357" s="238" t="s">
        <v>46</v>
      </c>
      <c r="B1357" s="238" t="s">
        <v>675</v>
      </c>
      <c r="C1357" s="239">
        <v>3.78</v>
      </c>
      <c r="D1357" s="4">
        <v>43969</v>
      </c>
      <c r="E1357" s="238" t="s">
        <v>8</v>
      </c>
      <c r="F1357" s="238" t="s">
        <v>34</v>
      </c>
    </row>
    <row r="1358" spans="1:7" x14ac:dyDescent="0.25">
      <c r="A1358" s="238" t="s">
        <v>411</v>
      </c>
      <c r="B1358" s="238"/>
      <c r="C1358" s="239">
        <v>19.010000000000002</v>
      </c>
      <c r="D1358" s="4">
        <v>43969</v>
      </c>
      <c r="E1358" s="238" t="s">
        <v>21</v>
      </c>
      <c r="F1358" s="238" t="s">
        <v>34</v>
      </c>
    </row>
    <row r="1359" spans="1:7" x14ac:dyDescent="0.25">
      <c r="A1359" s="240" t="s">
        <v>42</v>
      </c>
      <c r="B1359" s="240"/>
      <c r="C1359" s="241">
        <v>3.11</v>
      </c>
      <c r="D1359" s="4">
        <v>43970</v>
      </c>
      <c r="E1359" s="240" t="s">
        <v>12</v>
      </c>
      <c r="F1359" s="240" t="s">
        <v>34</v>
      </c>
    </row>
    <row r="1360" spans="1:7" x14ac:dyDescent="0.25">
      <c r="A1360" s="240" t="s">
        <v>43</v>
      </c>
      <c r="B1360" s="240"/>
      <c r="C1360" s="241">
        <v>84.1</v>
      </c>
      <c r="D1360" s="4">
        <v>43970</v>
      </c>
      <c r="E1360" s="240" t="s">
        <v>4</v>
      </c>
      <c r="F1360" s="240" t="s">
        <v>34</v>
      </c>
    </row>
    <row r="1361" spans="1:7" x14ac:dyDescent="0.25">
      <c r="A1361" s="240" t="s">
        <v>32</v>
      </c>
      <c r="B1361" s="240" t="s">
        <v>614</v>
      </c>
      <c r="C1361" s="241">
        <v>26.99</v>
      </c>
      <c r="D1361" s="4">
        <v>43971</v>
      </c>
      <c r="E1361" s="240" t="s">
        <v>8</v>
      </c>
      <c r="F1361" s="240" t="s">
        <v>34</v>
      </c>
      <c r="G1361" s="384">
        <v>3.84</v>
      </c>
    </row>
    <row r="1362" spans="1:7" x14ac:dyDescent="0.25">
      <c r="A1362" s="240" t="s">
        <v>46</v>
      </c>
      <c r="B1362" s="240" t="s">
        <v>676</v>
      </c>
      <c r="C1362" s="241"/>
      <c r="D1362" s="4">
        <v>43971</v>
      </c>
      <c r="E1362" s="240" t="s">
        <v>8</v>
      </c>
      <c r="F1362" s="240" t="s">
        <v>34</v>
      </c>
    </row>
    <row r="1363" spans="1:7" x14ac:dyDescent="0.25">
      <c r="A1363" s="240" t="s">
        <v>602</v>
      </c>
      <c r="B1363" s="240" t="s">
        <v>677</v>
      </c>
      <c r="C1363" s="241">
        <v>25</v>
      </c>
      <c r="D1363" s="4">
        <v>43971</v>
      </c>
      <c r="E1363" s="240" t="s">
        <v>650</v>
      </c>
      <c r="F1363" s="240" t="s">
        <v>35</v>
      </c>
    </row>
    <row r="1364" spans="1:7" x14ac:dyDescent="0.25">
      <c r="A1364" s="240" t="s">
        <v>46</v>
      </c>
      <c r="B1364" s="240" t="s">
        <v>678</v>
      </c>
      <c r="C1364" s="241">
        <v>0</v>
      </c>
      <c r="D1364" s="4">
        <v>43972</v>
      </c>
      <c r="E1364" s="240" t="s">
        <v>8</v>
      </c>
      <c r="F1364" s="240" t="s">
        <v>34</v>
      </c>
      <c r="G1364" s="384">
        <v>40</v>
      </c>
    </row>
    <row r="1365" spans="1:7" x14ac:dyDescent="0.25">
      <c r="A1365" s="242" t="s">
        <v>46</v>
      </c>
      <c r="B1365" s="242" t="s">
        <v>679</v>
      </c>
      <c r="C1365" s="243">
        <v>0.27</v>
      </c>
      <c r="D1365" s="4">
        <v>43972</v>
      </c>
      <c r="E1365" s="242" t="s">
        <v>8</v>
      </c>
      <c r="F1365" s="242" t="s">
        <v>34</v>
      </c>
    </row>
    <row r="1366" spans="1:7" x14ac:dyDescent="0.25">
      <c r="A1366" s="242" t="s">
        <v>411</v>
      </c>
      <c r="B1366" s="242"/>
      <c r="C1366" s="243">
        <v>12</v>
      </c>
      <c r="D1366" s="4">
        <v>43973</v>
      </c>
      <c r="E1366" s="242" t="s">
        <v>21</v>
      </c>
      <c r="F1366" s="242" t="s">
        <v>34</v>
      </c>
    </row>
    <row r="1367" spans="1:7" x14ac:dyDescent="0.25">
      <c r="A1367" s="242" t="s">
        <v>46</v>
      </c>
      <c r="B1367" s="242" t="s">
        <v>680</v>
      </c>
      <c r="C1367" s="243">
        <v>0</v>
      </c>
      <c r="D1367" s="4">
        <v>43974</v>
      </c>
      <c r="E1367" s="242" t="s">
        <v>8</v>
      </c>
      <c r="F1367" s="242" t="s">
        <v>34</v>
      </c>
      <c r="G1367" s="384" t="s">
        <v>681</v>
      </c>
    </row>
    <row r="1368" spans="1:7" x14ac:dyDescent="0.25">
      <c r="A1368" s="242" t="s">
        <v>46</v>
      </c>
      <c r="B1368" s="242" t="s">
        <v>682</v>
      </c>
      <c r="C1368" s="243">
        <v>0.99</v>
      </c>
      <c r="D1368" s="4">
        <v>43975</v>
      </c>
      <c r="E1368" s="242" t="s">
        <v>8</v>
      </c>
      <c r="F1368" s="242" t="s">
        <v>34</v>
      </c>
    </row>
    <row r="1369" spans="1:7" x14ac:dyDescent="0.25">
      <c r="A1369" s="242" t="s">
        <v>683</v>
      </c>
      <c r="B1369" s="242"/>
      <c r="C1369" s="243">
        <v>5.38</v>
      </c>
      <c r="D1369" s="4">
        <v>43975</v>
      </c>
      <c r="E1369" s="242" t="s">
        <v>12</v>
      </c>
      <c r="F1369" s="242" t="s">
        <v>34</v>
      </c>
    </row>
    <row r="1370" spans="1:7" x14ac:dyDescent="0.25">
      <c r="A1370" s="242" t="s">
        <v>684</v>
      </c>
      <c r="B1370" s="242" t="s">
        <v>685</v>
      </c>
      <c r="C1370" s="243">
        <v>17.72</v>
      </c>
      <c r="D1370" s="4">
        <v>43975</v>
      </c>
      <c r="E1370" s="242" t="s">
        <v>8</v>
      </c>
      <c r="F1370" s="242" t="s">
        <v>34</v>
      </c>
    </row>
    <row r="1371" spans="1:7" x14ac:dyDescent="0.25">
      <c r="A1371" s="244" t="s">
        <v>43</v>
      </c>
      <c r="B1371" s="244"/>
      <c r="C1371" s="245">
        <v>85</v>
      </c>
      <c r="D1371" s="4">
        <v>43977</v>
      </c>
      <c r="E1371" s="244" t="s">
        <v>4</v>
      </c>
      <c r="F1371" s="244" t="s">
        <v>33</v>
      </c>
    </row>
    <row r="1372" spans="1:7" x14ac:dyDescent="0.25">
      <c r="A1372" s="244" t="s">
        <v>629</v>
      </c>
      <c r="B1372" s="244" t="s">
        <v>686</v>
      </c>
      <c r="C1372" s="245">
        <v>-21.36</v>
      </c>
      <c r="D1372" s="4">
        <v>43978</v>
      </c>
      <c r="E1372" s="244" t="s">
        <v>8</v>
      </c>
      <c r="F1372" s="244" t="s">
        <v>34</v>
      </c>
    </row>
    <row r="1373" spans="1:7" x14ac:dyDescent="0.25">
      <c r="A1373" s="244" t="s">
        <v>46</v>
      </c>
      <c r="B1373" s="244" t="s">
        <v>273</v>
      </c>
      <c r="C1373" s="245">
        <v>12.74</v>
      </c>
      <c r="D1373" s="4">
        <v>43978</v>
      </c>
      <c r="E1373" s="244" t="s">
        <v>8</v>
      </c>
      <c r="F1373" s="244" t="s">
        <v>34</v>
      </c>
      <c r="G1373" s="384" t="s">
        <v>687</v>
      </c>
    </row>
    <row r="1374" spans="1:7" x14ac:dyDescent="0.25">
      <c r="A1374" s="244" t="s">
        <v>46</v>
      </c>
      <c r="B1374" s="244"/>
      <c r="C1374" s="245">
        <v>0</v>
      </c>
      <c r="D1374" s="4">
        <v>43978</v>
      </c>
      <c r="E1374" s="244" t="s">
        <v>8</v>
      </c>
      <c r="F1374" s="244" t="s">
        <v>34</v>
      </c>
    </row>
    <row r="1375" spans="1:7" x14ac:dyDescent="0.25">
      <c r="A1375" s="246" t="s">
        <v>46</v>
      </c>
      <c r="B1375" s="246" t="s">
        <v>689</v>
      </c>
      <c r="C1375" s="247">
        <v>12.74</v>
      </c>
      <c r="D1375" s="4">
        <v>43978</v>
      </c>
      <c r="E1375" s="246" t="s">
        <v>8</v>
      </c>
      <c r="F1375" s="246" t="s">
        <v>34</v>
      </c>
    </row>
    <row r="1376" spans="1:7" x14ac:dyDescent="0.25">
      <c r="A1376" s="246" t="s">
        <v>43</v>
      </c>
      <c r="B1376" s="246"/>
      <c r="C1376" s="247">
        <v>4.9000000000000004</v>
      </c>
      <c r="D1376" s="4">
        <v>43980</v>
      </c>
      <c r="E1376" s="246" t="s">
        <v>4</v>
      </c>
      <c r="F1376" s="246" t="s">
        <v>34</v>
      </c>
    </row>
    <row r="1377" spans="1:7" x14ac:dyDescent="0.25">
      <c r="A1377" s="246" t="s">
        <v>520</v>
      </c>
      <c r="B1377" s="246"/>
      <c r="C1377" s="247">
        <v>52.96</v>
      </c>
      <c r="D1377" s="4">
        <v>43980</v>
      </c>
      <c r="E1377" s="246" t="s">
        <v>5</v>
      </c>
      <c r="F1377" s="246" t="s">
        <v>34</v>
      </c>
    </row>
    <row r="1378" spans="1:7" x14ac:dyDescent="0.25">
      <c r="A1378" s="246" t="s">
        <v>491</v>
      </c>
      <c r="B1378" s="246"/>
      <c r="C1378" s="247">
        <v>65</v>
      </c>
      <c r="D1378" s="4">
        <v>43980</v>
      </c>
      <c r="E1378" s="246" t="s">
        <v>209</v>
      </c>
      <c r="F1378" s="246" t="s">
        <v>34</v>
      </c>
    </row>
    <row r="1379" spans="1:7" x14ac:dyDescent="0.25">
      <c r="A1379" s="246" t="s">
        <v>50</v>
      </c>
      <c r="B1379" s="246"/>
      <c r="C1379" s="247">
        <v>21.28</v>
      </c>
      <c r="D1379" s="4">
        <v>43980</v>
      </c>
      <c r="E1379" s="246" t="s">
        <v>21</v>
      </c>
      <c r="F1379" s="246" t="s">
        <v>34</v>
      </c>
      <c r="G1379" s="384">
        <v>22.09</v>
      </c>
    </row>
    <row r="1380" spans="1:7" x14ac:dyDescent="0.25">
      <c r="A1380" s="246" t="s">
        <v>46</v>
      </c>
      <c r="B1380" s="246" t="s">
        <v>688</v>
      </c>
      <c r="C1380" s="247">
        <v>0</v>
      </c>
      <c r="D1380" s="4">
        <v>43980</v>
      </c>
      <c r="E1380" s="246" t="s">
        <v>8</v>
      </c>
      <c r="F1380" s="246" t="s">
        <v>34</v>
      </c>
    </row>
    <row r="1381" spans="1:7" x14ac:dyDescent="0.25">
      <c r="A1381" s="248" t="s">
        <v>32</v>
      </c>
      <c r="B1381" s="248" t="s">
        <v>690</v>
      </c>
      <c r="C1381" s="249">
        <v>40</v>
      </c>
      <c r="D1381" s="4">
        <v>43981</v>
      </c>
      <c r="E1381" s="248" t="s">
        <v>650</v>
      </c>
      <c r="F1381" s="248" t="s">
        <v>34</v>
      </c>
    </row>
    <row r="1382" spans="1:7" x14ac:dyDescent="0.25">
      <c r="A1382" s="248" t="s">
        <v>32</v>
      </c>
      <c r="B1382" s="248"/>
      <c r="C1382" s="249">
        <v>2</v>
      </c>
      <c r="D1382" s="4">
        <v>43982</v>
      </c>
      <c r="E1382" s="248" t="s">
        <v>4</v>
      </c>
      <c r="F1382" s="248" t="s">
        <v>33</v>
      </c>
    </row>
    <row r="1383" spans="1:7" x14ac:dyDescent="0.25">
      <c r="A1383" s="248" t="s">
        <v>32</v>
      </c>
      <c r="B1383" s="248"/>
      <c r="C1383" s="249">
        <v>28.25</v>
      </c>
      <c r="D1383" s="4">
        <v>43983</v>
      </c>
      <c r="E1383" s="248" t="s">
        <v>4</v>
      </c>
      <c r="F1383" s="248" t="s">
        <v>34</v>
      </c>
    </row>
    <row r="1384" spans="1:7" x14ac:dyDescent="0.25">
      <c r="A1384" s="250" t="s">
        <v>411</v>
      </c>
      <c r="B1384" s="250"/>
      <c r="C1384" s="251">
        <v>19.399999999999999</v>
      </c>
      <c r="D1384" s="4">
        <v>43984</v>
      </c>
      <c r="E1384" s="250" t="s">
        <v>21</v>
      </c>
      <c r="F1384" s="250" t="s">
        <v>34</v>
      </c>
    </row>
    <row r="1385" spans="1:7" x14ac:dyDescent="0.25">
      <c r="A1385" s="250" t="s">
        <v>43</v>
      </c>
      <c r="B1385" s="250"/>
      <c r="C1385" s="251">
        <v>95.14</v>
      </c>
      <c r="D1385" s="4">
        <v>43984</v>
      </c>
      <c r="E1385" s="250" t="s">
        <v>4</v>
      </c>
      <c r="F1385" s="250" t="s">
        <v>34</v>
      </c>
    </row>
    <row r="1386" spans="1:7" x14ac:dyDescent="0.25">
      <c r="A1386" s="250" t="s">
        <v>46</v>
      </c>
      <c r="B1386" s="250" t="s">
        <v>692</v>
      </c>
      <c r="C1386" s="251">
        <v>11.54</v>
      </c>
      <c r="D1386" s="4">
        <v>43985</v>
      </c>
      <c r="E1386" s="250" t="s">
        <v>8</v>
      </c>
      <c r="F1386" s="250" t="s">
        <v>34</v>
      </c>
    </row>
    <row r="1387" spans="1:7" x14ac:dyDescent="0.25">
      <c r="A1387" s="250" t="s">
        <v>528</v>
      </c>
      <c r="B1387" s="250" t="s">
        <v>574</v>
      </c>
      <c r="C1387" s="251">
        <v>46</v>
      </c>
      <c r="D1387" s="4">
        <v>43985</v>
      </c>
      <c r="E1387" s="250" t="s">
        <v>8</v>
      </c>
      <c r="F1387" s="250" t="s">
        <v>34</v>
      </c>
    </row>
    <row r="1388" spans="1:7" x14ac:dyDescent="0.25">
      <c r="A1388" s="252" t="s">
        <v>32</v>
      </c>
      <c r="B1388" s="252" t="s">
        <v>451</v>
      </c>
      <c r="C1388" s="253">
        <v>24.29</v>
      </c>
      <c r="D1388" s="4">
        <v>43986</v>
      </c>
      <c r="E1388" s="252" t="s">
        <v>650</v>
      </c>
      <c r="F1388" s="252" t="s">
        <v>34</v>
      </c>
    </row>
    <row r="1389" spans="1:7" x14ac:dyDescent="0.25">
      <c r="A1389" s="252" t="s">
        <v>46</v>
      </c>
      <c r="B1389" s="252" t="s">
        <v>694</v>
      </c>
      <c r="C1389" s="253">
        <v>13.2</v>
      </c>
      <c r="D1389" s="4">
        <v>43986</v>
      </c>
      <c r="E1389" s="252" t="s">
        <v>8</v>
      </c>
      <c r="F1389" s="252" t="s">
        <v>34</v>
      </c>
    </row>
    <row r="1390" spans="1:7" x14ac:dyDescent="0.25">
      <c r="A1390" s="252" t="s">
        <v>46</v>
      </c>
      <c r="B1390" s="252" t="s">
        <v>693</v>
      </c>
      <c r="C1390" s="253">
        <v>21.23</v>
      </c>
      <c r="D1390" s="4">
        <v>43987</v>
      </c>
      <c r="E1390" s="252" t="s">
        <v>8</v>
      </c>
      <c r="F1390" s="252" t="s">
        <v>34</v>
      </c>
    </row>
    <row r="1391" spans="1:7" x14ac:dyDescent="0.25">
      <c r="A1391" s="252" t="s">
        <v>46</v>
      </c>
      <c r="B1391" s="252" t="s">
        <v>688</v>
      </c>
      <c r="C1391" s="253">
        <v>17</v>
      </c>
      <c r="D1391" s="4">
        <v>43987</v>
      </c>
      <c r="E1391" s="252" t="s">
        <v>8</v>
      </c>
      <c r="F1391" s="252" t="s">
        <v>34</v>
      </c>
    </row>
    <row r="1392" spans="1:7" x14ac:dyDescent="0.25">
      <c r="A1392" s="254" t="s">
        <v>695</v>
      </c>
      <c r="B1392" s="254" t="s">
        <v>696</v>
      </c>
      <c r="C1392" s="255">
        <v>8.1300000000000008</v>
      </c>
      <c r="D1392" s="4">
        <v>43988</v>
      </c>
      <c r="E1392" s="254" t="s">
        <v>21</v>
      </c>
      <c r="F1392" s="254" t="s">
        <v>34</v>
      </c>
    </row>
    <row r="1393" spans="1:7" x14ac:dyDescent="0.25">
      <c r="A1393" s="254" t="s">
        <v>32</v>
      </c>
      <c r="B1393" s="254" t="s">
        <v>702</v>
      </c>
      <c r="C1393" s="255">
        <v>0</v>
      </c>
      <c r="D1393" s="4">
        <v>43988</v>
      </c>
      <c r="E1393" s="254" t="s">
        <v>12</v>
      </c>
      <c r="F1393" s="254" t="s">
        <v>34</v>
      </c>
      <c r="G1393" s="384">
        <v>254.99</v>
      </c>
    </row>
    <row r="1394" spans="1:7" x14ac:dyDescent="0.25">
      <c r="A1394" s="254" t="s">
        <v>701</v>
      </c>
      <c r="B1394" s="254" t="s">
        <v>702</v>
      </c>
      <c r="C1394" s="255">
        <v>0</v>
      </c>
      <c r="D1394" s="4">
        <v>43988</v>
      </c>
      <c r="E1394" s="254" t="s">
        <v>12</v>
      </c>
      <c r="F1394" s="254" t="s">
        <v>34</v>
      </c>
    </row>
    <row r="1395" spans="1:7" x14ac:dyDescent="0.25">
      <c r="A1395" s="254" t="s">
        <v>697</v>
      </c>
      <c r="B1395" s="254" t="s">
        <v>704</v>
      </c>
      <c r="C1395" s="255">
        <v>254.99</v>
      </c>
      <c r="D1395" s="4">
        <v>43990</v>
      </c>
      <c r="E1395" s="254" t="s">
        <v>8</v>
      </c>
      <c r="F1395" s="254" t="s">
        <v>34</v>
      </c>
    </row>
    <row r="1396" spans="1:7" x14ac:dyDescent="0.25">
      <c r="A1396" s="254" t="s">
        <v>567</v>
      </c>
      <c r="B1396" s="254"/>
      <c r="C1396" s="255">
        <v>49.86</v>
      </c>
      <c r="D1396" s="4">
        <v>43990</v>
      </c>
      <c r="E1396" s="254" t="s">
        <v>11</v>
      </c>
      <c r="F1396" s="254" t="s">
        <v>34</v>
      </c>
      <c r="G1396" s="395">
        <v>65</v>
      </c>
    </row>
    <row r="1397" spans="1:7" x14ac:dyDescent="0.25">
      <c r="A1397" s="254" t="s">
        <v>43</v>
      </c>
      <c r="B1397" s="254"/>
      <c r="C1397" s="255">
        <v>58.26</v>
      </c>
      <c r="D1397" s="4">
        <v>43990</v>
      </c>
      <c r="E1397" s="254" t="s">
        <v>4</v>
      </c>
      <c r="F1397" s="254" t="s">
        <v>34</v>
      </c>
      <c r="G1397" s="395"/>
    </row>
    <row r="1398" spans="1:7" x14ac:dyDescent="0.25">
      <c r="A1398" s="254" t="s">
        <v>65</v>
      </c>
      <c r="B1398" s="254"/>
      <c r="C1398" s="255">
        <v>50</v>
      </c>
      <c r="D1398" s="4">
        <v>43990</v>
      </c>
      <c r="E1398" s="254" t="s">
        <v>4</v>
      </c>
      <c r="F1398" s="254" t="s">
        <v>34</v>
      </c>
    </row>
    <row r="1399" spans="1:7" x14ac:dyDescent="0.25">
      <c r="A1399" s="254" t="s">
        <v>65</v>
      </c>
      <c r="B1399" s="254" t="s">
        <v>698</v>
      </c>
      <c r="C1399" s="255">
        <v>15</v>
      </c>
      <c r="D1399" s="4">
        <v>43990</v>
      </c>
      <c r="E1399" s="254" t="s">
        <v>8</v>
      </c>
      <c r="F1399" s="254" t="s">
        <v>34</v>
      </c>
    </row>
    <row r="1400" spans="1:7" x14ac:dyDescent="0.25">
      <c r="A1400" s="254" t="s">
        <v>576</v>
      </c>
      <c r="B1400" s="254"/>
      <c r="C1400" s="255">
        <v>650</v>
      </c>
      <c r="D1400" s="4">
        <v>43990</v>
      </c>
      <c r="E1400" s="254" t="s">
        <v>214</v>
      </c>
      <c r="F1400" s="254" t="s">
        <v>35</v>
      </c>
      <c r="G1400" s="384" t="s">
        <v>703</v>
      </c>
    </row>
    <row r="1401" spans="1:7" x14ac:dyDescent="0.25">
      <c r="A1401" s="256" t="s">
        <v>50</v>
      </c>
      <c r="B1401" s="256"/>
      <c r="C1401" s="257">
        <v>23.69</v>
      </c>
      <c r="D1401" s="4">
        <v>43990</v>
      </c>
      <c r="E1401" s="256" t="s">
        <v>21</v>
      </c>
      <c r="F1401" s="256" t="s">
        <v>34</v>
      </c>
    </row>
    <row r="1402" spans="1:7" x14ac:dyDescent="0.25">
      <c r="A1402" s="256" t="s">
        <v>538</v>
      </c>
      <c r="B1402" s="256" t="s">
        <v>705</v>
      </c>
      <c r="C1402" s="257">
        <v>20</v>
      </c>
      <c r="D1402" s="4">
        <v>43990</v>
      </c>
      <c r="E1402" s="256" t="s">
        <v>650</v>
      </c>
      <c r="F1402" s="256" t="s">
        <v>34</v>
      </c>
    </row>
    <row r="1403" spans="1:7" x14ac:dyDescent="0.25">
      <c r="A1403" s="256" t="s">
        <v>60</v>
      </c>
      <c r="B1403" s="256" t="s">
        <v>191</v>
      </c>
      <c r="C1403" s="257">
        <v>10</v>
      </c>
      <c r="D1403" s="4">
        <v>43991</v>
      </c>
      <c r="E1403" s="256" t="s">
        <v>8</v>
      </c>
      <c r="F1403" s="256" t="s">
        <v>34</v>
      </c>
    </row>
    <row r="1404" spans="1:7" x14ac:dyDescent="0.25">
      <c r="A1404" s="256" t="s">
        <v>46</v>
      </c>
      <c r="B1404" s="256" t="s">
        <v>282</v>
      </c>
      <c r="C1404" s="257">
        <v>20.18</v>
      </c>
      <c r="D1404" s="4">
        <v>43991</v>
      </c>
      <c r="E1404" s="256" t="s">
        <v>650</v>
      </c>
      <c r="F1404" s="256" t="s">
        <v>34</v>
      </c>
    </row>
    <row r="1405" spans="1:7" x14ac:dyDescent="0.25">
      <c r="A1405" s="256" t="s">
        <v>521</v>
      </c>
      <c r="B1405" s="256"/>
      <c r="C1405" s="257">
        <v>632</v>
      </c>
      <c r="D1405" s="4">
        <v>43992</v>
      </c>
      <c r="E1405" s="256" t="s">
        <v>9</v>
      </c>
      <c r="F1405" s="256" t="s">
        <v>34</v>
      </c>
    </row>
    <row r="1406" spans="1:7" x14ac:dyDescent="0.25">
      <c r="A1406" s="256" t="s">
        <v>699</v>
      </c>
      <c r="B1406" s="256" t="s">
        <v>700</v>
      </c>
      <c r="C1406" s="257">
        <v>19.75</v>
      </c>
      <c r="D1406" s="4">
        <v>43992</v>
      </c>
      <c r="E1406" s="256" t="s">
        <v>650</v>
      </c>
      <c r="F1406" s="256" t="s">
        <v>34</v>
      </c>
      <c r="G1406" s="384">
        <v>120</v>
      </c>
    </row>
    <row r="1407" spans="1:7" x14ac:dyDescent="0.25">
      <c r="A1407" s="256" t="s">
        <v>611</v>
      </c>
      <c r="B1407" s="256"/>
      <c r="C1407" s="257">
        <v>89.74</v>
      </c>
      <c r="D1407" s="4">
        <v>43992</v>
      </c>
      <c r="E1407" s="256" t="s">
        <v>6</v>
      </c>
      <c r="F1407" s="256" t="s">
        <v>34</v>
      </c>
    </row>
    <row r="1408" spans="1:7" x14ac:dyDescent="0.25">
      <c r="A1408" s="256" t="s">
        <v>43</v>
      </c>
      <c r="B1408" s="256"/>
      <c r="C1408" s="257">
        <v>47.57</v>
      </c>
      <c r="D1408" s="4">
        <v>43992</v>
      </c>
      <c r="E1408" s="256" t="s">
        <v>4</v>
      </c>
      <c r="F1408" s="256" t="s">
        <v>33</v>
      </c>
    </row>
    <row r="1409" spans="1:7" x14ac:dyDescent="0.25">
      <c r="A1409" s="258" t="s">
        <v>32</v>
      </c>
      <c r="B1409" s="258" t="s">
        <v>614</v>
      </c>
      <c r="C1409" s="259">
        <v>27.02</v>
      </c>
      <c r="D1409" s="4">
        <v>43994</v>
      </c>
      <c r="E1409" s="258" t="s">
        <v>8</v>
      </c>
      <c r="F1409" s="258" t="s">
        <v>34</v>
      </c>
      <c r="G1409" s="395" t="s">
        <v>708</v>
      </c>
    </row>
    <row r="1410" spans="1:7" x14ac:dyDescent="0.25">
      <c r="A1410" s="258" t="s">
        <v>32</v>
      </c>
      <c r="B1410" s="258"/>
      <c r="C1410" s="259">
        <v>11</v>
      </c>
      <c r="D1410" s="4">
        <v>43994</v>
      </c>
      <c r="E1410" s="258" t="s">
        <v>4</v>
      </c>
      <c r="F1410" s="258" t="s">
        <v>34</v>
      </c>
      <c r="G1410" s="395"/>
    </row>
    <row r="1411" spans="1:7" x14ac:dyDescent="0.25">
      <c r="A1411" s="258" t="s">
        <v>411</v>
      </c>
      <c r="B1411" s="258"/>
      <c r="C1411" s="259">
        <v>24.5</v>
      </c>
      <c r="D1411" s="4">
        <v>43995</v>
      </c>
      <c r="E1411" s="258" t="s">
        <v>21</v>
      </c>
      <c r="F1411" s="258" t="s">
        <v>34</v>
      </c>
    </row>
    <row r="1412" spans="1:7" x14ac:dyDescent="0.25">
      <c r="A1412" s="258" t="s">
        <v>32</v>
      </c>
      <c r="B1412" s="258"/>
      <c r="C1412" s="259">
        <v>4.66</v>
      </c>
      <c r="D1412" s="4">
        <v>43995</v>
      </c>
      <c r="E1412" s="258" t="s">
        <v>4</v>
      </c>
      <c r="F1412" s="258" t="s">
        <v>34</v>
      </c>
    </row>
    <row r="1413" spans="1:7" x14ac:dyDescent="0.25">
      <c r="A1413" s="258" t="s">
        <v>32</v>
      </c>
      <c r="B1413" s="258" t="s">
        <v>707</v>
      </c>
      <c r="C1413" s="259">
        <v>13.97</v>
      </c>
      <c r="D1413" s="4">
        <v>43995</v>
      </c>
      <c r="E1413" s="258" t="s">
        <v>8</v>
      </c>
      <c r="F1413" s="258" t="s">
        <v>34</v>
      </c>
    </row>
    <row r="1414" spans="1:7" x14ac:dyDescent="0.25">
      <c r="A1414" s="258" t="s">
        <v>425</v>
      </c>
      <c r="B1414" s="258" t="s">
        <v>623</v>
      </c>
      <c r="C1414" s="259">
        <v>26.09</v>
      </c>
      <c r="D1414" s="4">
        <v>43995</v>
      </c>
      <c r="E1414" s="258" t="s">
        <v>8</v>
      </c>
      <c r="F1414" s="258" t="s">
        <v>34</v>
      </c>
    </row>
    <row r="1415" spans="1:7" x14ac:dyDescent="0.25">
      <c r="A1415" s="258" t="s">
        <v>176</v>
      </c>
      <c r="B1415" s="258" t="s">
        <v>177</v>
      </c>
      <c r="C1415" s="259">
        <v>28</v>
      </c>
      <c r="D1415" s="4">
        <v>43995</v>
      </c>
      <c r="E1415" s="258" t="s">
        <v>8</v>
      </c>
      <c r="F1415" s="258" t="s">
        <v>34</v>
      </c>
    </row>
    <row r="1416" spans="1:7" x14ac:dyDescent="0.25">
      <c r="A1416" s="258" t="s">
        <v>200</v>
      </c>
      <c r="B1416" s="258" t="s">
        <v>166</v>
      </c>
      <c r="C1416" s="259">
        <v>9.99</v>
      </c>
      <c r="D1416" s="4">
        <v>43995</v>
      </c>
      <c r="E1416" s="258" t="s">
        <v>8</v>
      </c>
      <c r="F1416" s="258" t="s">
        <v>34</v>
      </c>
    </row>
    <row r="1417" spans="1:7" x14ac:dyDescent="0.25">
      <c r="A1417" s="260" t="s">
        <v>49</v>
      </c>
      <c r="B1417" s="260"/>
      <c r="C1417" s="261">
        <v>285</v>
      </c>
      <c r="D1417" s="4">
        <v>43996</v>
      </c>
      <c r="E1417" s="260" t="s">
        <v>7</v>
      </c>
      <c r="F1417" s="260" t="s">
        <v>35</v>
      </c>
    </row>
    <row r="1418" spans="1:7" x14ac:dyDescent="0.25">
      <c r="A1418" s="260" t="s">
        <v>713</v>
      </c>
      <c r="B1418" s="260"/>
      <c r="C1418" s="261">
        <v>18.64</v>
      </c>
      <c r="D1418" s="4">
        <v>43996</v>
      </c>
      <c r="E1418" s="260" t="s">
        <v>12</v>
      </c>
      <c r="F1418" s="260" t="s">
        <v>34</v>
      </c>
    </row>
    <row r="1419" spans="1:7" x14ac:dyDescent="0.25">
      <c r="A1419" s="260" t="s">
        <v>43</v>
      </c>
      <c r="B1419" s="260"/>
      <c r="C1419" s="261">
        <v>10.84</v>
      </c>
      <c r="D1419" s="4">
        <v>43996</v>
      </c>
      <c r="E1419" s="260" t="s">
        <v>4</v>
      </c>
      <c r="F1419" s="260" t="s">
        <v>34</v>
      </c>
    </row>
    <row r="1420" spans="1:7" x14ac:dyDescent="0.25">
      <c r="A1420" s="260" t="s">
        <v>46</v>
      </c>
      <c r="B1420" s="260" t="s">
        <v>709</v>
      </c>
      <c r="C1420" s="261">
        <v>8.91</v>
      </c>
      <c r="D1420" s="4">
        <v>43997</v>
      </c>
      <c r="E1420" s="260" t="s">
        <v>8</v>
      </c>
      <c r="F1420" s="260" t="s">
        <v>34</v>
      </c>
    </row>
    <row r="1421" spans="1:7" x14ac:dyDescent="0.25">
      <c r="A1421" s="260" t="s">
        <v>46</v>
      </c>
      <c r="B1421" s="260" t="s">
        <v>710</v>
      </c>
      <c r="C1421" s="261">
        <v>10.61</v>
      </c>
      <c r="D1421" s="4">
        <v>43997</v>
      </c>
      <c r="E1421" s="260" t="s">
        <v>8</v>
      </c>
      <c r="F1421" s="260" t="s">
        <v>34</v>
      </c>
    </row>
    <row r="1422" spans="1:7" x14ac:dyDescent="0.25">
      <c r="A1422" s="260" t="s">
        <v>711</v>
      </c>
      <c r="B1422" s="260" t="s">
        <v>712</v>
      </c>
      <c r="C1422" s="261">
        <v>-350</v>
      </c>
      <c r="D1422" s="4">
        <v>43997</v>
      </c>
      <c r="E1422" s="260" t="s">
        <v>8</v>
      </c>
      <c r="F1422" s="260" t="s">
        <v>35</v>
      </c>
    </row>
    <row r="1423" spans="1:7" x14ac:dyDescent="0.25">
      <c r="A1423" s="260" t="s">
        <v>65</v>
      </c>
      <c r="B1423" s="260"/>
      <c r="C1423" s="261">
        <v>28.64</v>
      </c>
      <c r="D1423" s="4">
        <v>43997</v>
      </c>
      <c r="E1423" s="260" t="s">
        <v>4</v>
      </c>
      <c r="F1423" s="260" t="s">
        <v>34</v>
      </c>
    </row>
    <row r="1424" spans="1:7" x14ac:dyDescent="0.25">
      <c r="A1424" s="260" t="s">
        <v>43</v>
      </c>
      <c r="B1424" s="260"/>
      <c r="C1424" s="261">
        <v>19.37</v>
      </c>
      <c r="D1424" s="4">
        <v>43997</v>
      </c>
      <c r="E1424" s="260" t="s">
        <v>21</v>
      </c>
      <c r="F1424" s="260" t="s">
        <v>34</v>
      </c>
    </row>
    <row r="1425" spans="1:7" x14ac:dyDescent="0.25">
      <c r="A1425" s="262" t="s">
        <v>662</v>
      </c>
      <c r="B1425" s="262" t="s">
        <v>714</v>
      </c>
      <c r="C1425" s="263">
        <v>344.72</v>
      </c>
      <c r="D1425" s="4">
        <v>43997</v>
      </c>
      <c r="E1425" s="262" t="s">
        <v>650</v>
      </c>
      <c r="F1425" s="262" t="s">
        <v>34</v>
      </c>
    </row>
    <row r="1426" spans="1:7" x14ac:dyDescent="0.25">
      <c r="A1426" s="262" t="s">
        <v>43</v>
      </c>
      <c r="B1426" s="262"/>
      <c r="C1426" s="263">
        <v>31.33</v>
      </c>
      <c r="D1426" s="4">
        <v>43998</v>
      </c>
      <c r="E1426" s="262" t="s">
        <v>4</v>
      </c>
      <c r="F1426" s="262" t="s">
        <v>34</v>
      </c>
      <c r="G1426" s="395">
        <v>43.33</v>
      </c>
    </row>
    <row r="1427" spans="1:7" x14ac:dyDescent="0.25">
      <c r="A1427" s="262" t="s">
        <v>43</v>
      </c>
      <c r="B1427" s="262" t="s">
        <v>715</v>
      </c>
      <c r="C1427" s="263">
        <v>12</v>
      </c>
      <c r="D1427" s="4">
        <v>43998</v>
      </c>
      <c r="E1427" s="262" t="s">
        <v>4</v>
      </c>
      <c r="F1427" s="262" t="s">
        <v>34</v>
      </c>
      <c r="G1427" s="395"/>
    </row>
    <row r="1428" spans="1:7" x14ac:dyDescent="0.25">
      <c r="A1428" s="262" t="s">
        <v>49</v>
      </c>
      <c r="B1428" s="262" t="s">
        <v>716</v>
      </c>
      <c r="C1428" s="263">
        <v>0</v>
      </c>
      <c r="D1428" s="4">
        <v>43999</v>
      </c>
      <c r="E1428" s="262" t="s">
        <v>12</v>
      </c>
      <c r="F1428" s="262" t="s">
        <v>35</v>
      </c>
      <c r="G1428" s="384">
        <v>-133.47</v>
      </c>
    </row>
    <row r="1429" spans="1:7" x14ac:dyDescent="0.25">
      <c r="A1429" s="262" t="s">
        <v>476</v>
      </c>
      <c r="B1429" s="262" t="s">
        <v>717</v>
      </c>
      <c r="C1429" s="263">
        <v>40</v>
      </c>
      <c r="D1429" s="4">
        <v>44001</v>
      </c>
      <c r="E1429" s="262" t="s">
        <v>8</v>
      </c>
      <c r="F1429" s="262" t="s">
        <v>34</v>
      </c>
    </row>
    <row r="1430" spans="1:7" x14ac:dyDescent="0.25">
      <c r="A1430" s="264" t="s">
        <v>73</v>
      </c>
      <c r="B1430" s="264" t="s">
        <v>204</v>
      </c>
      <c r="C1430" s="265">
        <v>15.99</v>
      </c>
      <c r="D1430" s="4">
        <v>44002</v>
      </c>
      <c r="E1430" s="264" t="s">
        <v>8</v>
      </c>
      <c r="F1430" s="264" t="s">
        <v>34</v>
      </c>
    </row>
    <row r="1431" spans="1:7" x14ac:dyDescent="0.25">
      <c r="A1431" s="264" t="s">
        <v>718</v>
      </c>
      <c r="B1431" s="264"/>
      <c r="C1431" s="265">
        <v>26.89</v>
      </c>
      <c r="D1431" s="4">
        <v>44002</v>
      </c>
      <c r="E1431" s="264" t="s">
        <v>4</v>
      </c>
      <c r="F1431" s="264" t="s">
        <v>34</v>
      </c>
    </row>
    <row r="1432" spans="1:7" x14ac:dyDescent="0.25">
      <c r="A1432" s="264" t="s">
        <v>32</v>
      </c>
      <c r="B1432" s="264"/>
      <c r="C1432" s="265">
        <v>38.61</v>
      </c>
      <c r="D1432" s="4">
        <v>44002</v>
      </c>
      <c r="E1432" s="264" t="s">
        <v>4</v>
      </c>
      <c r="F1432" s="264" t="s">
        <v>34</v>
      </c>
    </row>
    <row r="1433" spans="1:7" x14ac:dyDescent="0.25">
      <c r="A1433" s="266" t="s">
        <v>538</v>
      </c>
      <c r="B1433" s="266" t="s">
        <v>204</v>
      </c>
      <c r="C1433" s="267">
        <v>-25</v>
      </c>
      <c r="D1433" s="4">
        <v>44004</v>
      </c>
      <c r="E1433" s="266" t="s">
        <v>8</v>
      </c>
      <c r="F1433" s="266" t="s">
        <v>34</v>
      </c>
    </row>
    <row r="1434" spans="1:7" x14ac:dyDescent="0.25">
      <c r="A1434" s="268" t="s">
        <v>719</v>
      </c>
      <c r="B1434" s="268"/>
      <c r="C1434" s="269">
        <v>15.06</v>
      </c>
      <c r="D1434" s="4">
        <v>44004</v>
      </c>
      <c r="E1434" s="268" t="s">
        <v>12</v>
      </c>
      <c r="F1434" s="268" t="s">
        <v>34</v>
      </c>
    </row>
    <row r="1435" spans="1:7" x14ac:dyDescent="0.25">
      <c r="A1435" s="268" t="s">
        <v>77</v>
      </c>
      <c r="B1435" s="268"/>
      <c r="C1435" s="269">
        <v>3.73</v>
      </c>
      <c r="D1435" s="4">
        <v>44005</v>
      </c>
      <c r="E1435" s="268" t="s">
        <v>4</v>
      </c>
      <c r="F1435" s="268" t="s">
        <v>34</v>
      </c>
    </row>
    <row r="1436" spans="1:7" x14ac:dyDescent="0.25">
      <c r="A1436" s="268" t="s">
        <v>43</v>
      </c>
      <c r="B1436" s="268"/>
      <c r="C1436" s="269">
        <v>25.09</v>
      </c>
      <c r="D1436" s="4">
        <v>44005</v>
      </c>
      <c r="E1436" s="268" t="s">
        <v>4</v>
      </c>
      <c r="F1436" s="268" t="s">
        <v>34</v>
      </c>
    </row>
    <row r="1437" spans="1:7" x14ac:dyDescent="0.25">
      <c r="A1437" s="268" t="s">
        <v>43</v>
      </c>
      <c r="B1437" s="268"/>
      <c r="C1437" s="269">
        <v>16.149999999999999</v>
      </c>
      <c r="D1437" s="4">
        <v>44005</v>
      </c>
      <c r="E1437" s="268" t="s">
        <v>4</v>
      </c>
      <c r="F1437" s="268" t="s">
        <v>34</v>
      </c>
    </row>
    <row r="1438" spans="1:7" x14ac:dyDescent="0.25">
      <c r="A1438" s="268" t="s">
        <v>225</v>
      </c>
      <c r="B1438" s="268" t="s">
        <v>720</v>
      </c>
      <c r="C1438" s="269">
        <v>35.1</v>
      </c>
      <c r="D1438" s="4">
        <v>44005</v>
      </c>
      <c r="E1438" s="268" t="s">
        <v>8</v>
      </c>
      <c r="F1438" s="268" t="s">
        <v>34</v>
      </c>
    </row>
    <row r="1439" spans="1:7" x14ac:dyDescent="0.25">
      <c r="A1439" s="268" t="s">
        <v>50</v>
      </c>
      <c r="B1439" s="268"/>
      <c r="C1439" s="269">
        <v>22.02</v>
      </c>
      <c r="D1439" s="4">
        <v>44005</v>
      </c>
      <c r="E1439" s="268" t="s">
        <v>21</v>
      </c>
      <c r="F1439" s="268" t="s">
        <v>34</v>
      </c>
    </row>
    <row r="1440" spans="1:7" x14ac:dyDescent="0.25">
      <c r="A1440" s="268" t="s">
        <v>73</v>
      </c>
      <c r="B1440" s="268" t="s">
        <v>721</v>
      </c>
      <c r="C1440" s="269">
        <v>-133</v>
      </c>
      <c r="D1440" s="4">
        <v>44005</v>
      </c>
      <c r="E1440" s="268" t="s">
        <v>8</v>
      </c>
      <c r="F1440" s="268" t="s">
        <v>34</v>
      </c>
    </row>
    <row r="1441" spans="1:7" x14ac:dyDescent="0.25">
      <c r="A1441" s="270" t="s">
        <v>51</v>
      </c>
      <c r="B1441" s="270" t="s">
        <v>149</v>
      </c>
      <c r="C1441" s="271">
        <v>27.34</v>
      </c>
      <c r="D1441" s="4">
        <v>44008</v>
      </c>
      <c r="E1441" s="270" t="s">
        <v>8</v>
      </c>
      <c r="F1441" s="270" t="s">
        <v>34</v>
      </c>
      <c r="G1441" s="387">
        <v>126.1</v>
      </c>
    </row>
    <row r="1442" spans="1:7" x14ac:dyDescent="0.25">
      <c r="A1442" s="270" t="s">
        <v>722</v>
      </c>
      <c r="B1442" s="270" t="s">
        <v>723</v>
      </c>
      <c r="C1442" s="271">
        <v>7.94</v>
      </c>
      <c r="D1442" s="4">
        <v>44008</v>
      </c>
      <c r="E1442" s="270" t="s">
        <v>8</v>
      </c>
      <c r="F1442" s="270" t="s">
        <v>34</v>
      </c>
    </row>
    <row r="1443" spans="1:7" x14ac:dyDescent="0.25">
      <c r="A1443" s="272" t="s">
        <v>724</v>
      </c>
      <c r="B1443" s="272"/>
      <c r="C1443" s="273">
        <v>12.12</v>
      </c>
      <c r="D1443" s="4">
        <v>44009</v>
      </c>
      <c r="E1443" s="272" t="s">
        <v>4</v>
      </c>
      <c r="F1443" s="272" t="s">
        <v>34</v>
      </c>
    </row>
    <row r="1444" spans="1:7" x14ac:dyDescent="0.25">
      <c r="A1444" s="272" t="s">
        <v>32</v>
      </c>
      <c r="B1444" s="272"/>
      <c r="C1444" s="273">
        <v>41.15</v>
      </c>
      <c r="D1444" s="4">
        <v>44009</v>
      </c>
      <c r="E1444" s="272" t="s">
        <v>4</v>
      </c>
      <c r="F1444" s="272" t="s">
        <v>34</v>
      </c>
    </row>
    <row r="1445" spans="1:7" x14ac:dyDescent="0.25">
      <c r="A1445" s="272" t="s">
        <v>43</v>
      </c>
      <c r="B1445" s="272"/>
      <c r="C1445" s="273">
        <v>25.88</v>
      </c>
      <c r="D1445" s="4">
        <v>44010</v>
      </c>
      <c r="E1445" s="272" t="s">
        <v>21</v>
      </c>
      <c r="F1445" s="272" t="s">
        <v>34</v>
      </c>
    </row>
    <row r="1446" spans="1:7" x14ac:dyDescent="0.25">
      <c r="A1446" s="272" t="s">
        <v>722</v>
      </c>
      <c r="B1446" s="272" t="s">
        <v>723</v>
      </c>
      <c r="C1446" s="273">
        <v>7.94</v>
      </c>
      <c r="D1446" s="4">
        <v>44010</v>
      </c>
      <c r="E1446" s="272" t="s">
        <v>8</v>
      </c>
      <c r="F1446" s="272" t="s">
        <v>34</v>
      </c>
    </row>
    <row r="1447" spans="1:7" x14ac:dyDescent="0.25">
      <c r="A1447" s="272" t="s">
        <v>411</v>
      </c>
      <c r="B1447" s="272"/>
      <c r="C1447" s="273">
        <v>3.06</v>
      </c>
      <c r="D1447" s="4">
        <v>44010</v>
      </c>
      <c r="E1447" s="272" t="s">
        <v>4</v>
      </c>
      <c r="F1447" s="272" t="s">
        <v>34</v>
      </c>
    </row>
    <row r="1448" spans="1:7" x14ac:dyDescent="0.25">
      <c r="A1448" s="272" t="s">
        <v>621</v>
      </c>
      <c r="B1448" s="272" t="s">
        <v>726</v>
      </c>
      <c r="C1448" s="273">
        <v>30</v>
      </c>
      <c r="D1448" s="4">
        <v>44010</v>
      </c>
      <c r="E1448" s="272" t="s">
        <v>650</v>
      </c>
      <c r="F1448" s="272" t="s">
        <v>34</v>
      </c>
    </row>
    <row r="1449" spans="1:7" x14ac:dyDescent="0.25">
      <c r="A1449" s="272" t="s">
        <v>491</v>
      </c>
      <c r="B1449" s="272"/>
      <c r="C1449" s="273">
        <v>65</v>
      </c>
      <c r="D1449" s="4">
        <v>44011</v>
      </c>
      <c r="E1449" s="272" t="s">
        <v>209</v>
      </c>
      <c r="F1449" s="272" t="s">
        <v>34</v>
      </c>
    </row>
    <row r="1450" spans="1:7" x14ac:dyDescent="0.25">
      <c r="A1450" s="274" t="s">
        <v>520</v>
      </c>
      <c r="B1450" s="274"/>
      <c r="C1450" s="275">
        <v>99.11</v>
      </c>
      <c r="D1450" s="4">
        <v>44011</v>
      </c>
      <c r="E1450" s="274" t="s">
        <v>5</v>
      </c>
      <c r="F1450" s="274" t="s">
        <v>34</v>
      </c>
      <c r="G1450" s="395"/>
    </row>
    <row r="1451" spans="1:7" x14ac:dyDescent="0.25">
      <c r="A1451" s="274" t="s">
        <v>77</v>
      </c>
      <c r="B1451" s="274"/>
      <c r="C1451" s="275">
        <v>2.48</v>
      </c>
      <c r="D1451" s="4">
        <v>44012</v>
      </c>
      <c r="E1451" s="274" t="s">
        <v>4</v>
      </c>
      <c r="F1451" s="274" t="s">
        <v>34</v>
      </c>
      <c r="G1451" s="395"/>
    </row>
    <row r="1452" spans="1:7" x14ac:dyDescent="0.25">
      <c r="A1452" s="274" t="s">
        <v>32</v>
      </c>
      <c r="B1452" s="274" t="s">
        <v>660</v>
      </c>
      <c r="C1452" s="275">
        <v>9</v>
      </c>
      <c r="D1452" s="4">
        <v>44013</v>
      </c>
      <c r="E1452" s="274" t="s">
        <v>8</v>
      </c>
      <c r="F1452" s="274" t="s">
        <v>34</v>
      </c>
    </row>
    <row r="1453" spans="1:7" x14ac:dyDescent="0.25">
      <c r="A1453" s="274" t="s">
        <v>32</v>
      </c>
      <c r="B1453" s="274"/>
      <c r="C1453" s="275">
        <v>4.91</v>
      </c>
      <c r="D1453" s="4">
        <v>44013</v>
      </c>
      <c r="E1453" s="274" t="s">
        <v>4</v>
      </c>
      <c r="F1453" s="274" t="s">
        <v>34</v>
      </c>
    </row>
    <row r="1454" spans="1:7" x14ac:dyDescent="0.25">
      <c r="A1454" s="274" t="s">
        <v>725</v>
      </c>
      <c r="B1454" s="274"/>
      <c r="C1454" s="275">
        <v>28</v>
      </c>
      <c r="D1454" s="4">
        <v>44013</v>
      </c>
      <c r="E1454" s="274" t="s">
        <v>12</v>
      </c>
      <c r="F1454" s="274" t="s">
        <v>34</v>
      </c>
    </row>
    <row r="1455" spans="1:7" x14ac:dyDescent="0.25">
      <c r="A1455" s="274" t="s">
        <v>528</v>
      </c>
      <c r="B1455" s="274" t="s">
        <v>574</v>
      </c>
      <c r="C1455" s="275">
        <v>35</v>
      </c>
      <c r="D1455" s="4">
        <v>44013</v>
      </c>
      <c r="E1455" s="274" t="s">
        <v>8</v>
      </c>
      <c r="F1455" s="274" t="s">
        <v>34</v>
      </c>
    </row>
    <row r="1456" spans="1:7" x14ac:dyDescent="0.25">
      <c r="A1456" s="274" t="s">
        <v>32</v>
      </c>
      <c r="B1456" s="274"/>
      <c r="C1456" s="275">
        <v>5.64</v>
      </c>
      <c r="D1456" s="4">
        <v>44013</v>
      </c>
      <c r="E1456" s="274" t="s">
        <v>4</v>
      </c>
      <c r="F1456" s="274" t="s">
        <v>34</v>
      </c>
    </row>
    <row r="1457" spans="1:7" x14ac:dyDescent="0.25">
      <c r="A1457" s="276" t="s">
        <v>43</v>
      </c>
      <c r="B1457" s="276"/>
      <c r="C1457" s="277">
        <v>6.04</v>
      </c>
      <c r="D1457" s="4">
        <v>44013</v>
      </c>
      <c r="E1457" s="276" t="s">
        <v>4</v>
      </c>
      <c r="F1457" s="276" t="s">
        <v>34</v>
      </c>
    </row>
    <row r="1458" spans="1:7" x14ac:dyDescent="0.25">
      <c r="A1458" s="276" t="s">
        <v>65</v>
      </c>
      <c r="B1458" s="276"/>
      <c r="C1458" s="277">
        <v>60.46</v>
      </c>
      <c r="D1458" s="4">
        <v>44014</v>
      </c>
      <c r="E1458" s="276" t="s">
        <v>4</v>
      </c>
      <c r="F1458" s="276" t="s">
        <v>34</v>
      </c>
      <c r="G1458" s="395">
        <v>88.03</v>
      </c>
    </row>
    <row r="1459" spans="1:7" x14ac:dyDescent="0.25">
      <c r="A1459" s="276" t="s">
        <v>32</v>
      </c>
      <c r="B1459" s="276"/>
      <c r="C1459" s="277">
        <v>68.03</v>
      </c>
      <c r="D1459" s="4">
        <v>44015</v>
      </c>
      <c r="E1459" s="276" t="s">
        <v>4</v>
      </c>
      <c r="F1459" s="276" t="s">
        <v>34</v>
      </c>
      <c r="G1459" s="395"/>
    </row>
    <row r="1460" spans="1:7" x14ac:dyDescent="0.25">
      <c r="A1460" s="276" t="s">
        <v>32</v>
      </c>
      <c r="B1460" s="276" t="s">
        <v>730</v>
      </c>
      <c r="C1460" s="277">
        <v>20</v>
      </c>
      <c r="D1460" s="4">
        <v>44015</v>
      </c>
      <c r="E1460" s="276" t="s">
        <v>8</v>
      </c>
      <c r="F1460" s="276" t="s">
        <v>34</v>
      </c>
      <c r="G1460" s="395">
        <v>39.119999999999997</v>
      </c>
    </row>
    <row r="1461" spans="1:7" x14ac:dyDescent="0.25">
      <c r="A1461" s="276" t="s">
        <v>411</v>
      </c>
      <c r="B1461" s="276"/>
      <c r="C1461" s="277">
        <v>26.95</v>
      </c>
      <c r="D1461" s="4">
        <v>44015</v>
      </c>
      <c r="E1461" s="276" t="s">
        <v>21</v>
      </c>
      <c r="F1461" s="276" t="s">
        <v>34</v>
      </c>
      <c r="G1461" s="395"/>
    </row>
    <row r="1462" spans="1:7" x14ac:dyDescent="0.25">
      <c r="A1462" s="276" t="s">
        <v>43</v>
      </c>
      <c r="B1462" s="276" t="s">
        <v>729</v>
      </c>
      <c r="C1462" s="277">
        <v>11.53</v>
      </c>
      <c r="D1462" s="4">
        <v>44015</v>
      </c>
      <c r="E1462" s="276" t="s">
        <v>4</v>
      </c>
      <c r="F1462" s="276" t="s">
        <v>34</v>
      </c>
    </row>
    <row r="1463" spans="1:7" x14ac:dyDescent="0.25">
      <c r="A1463" s="276" t="s">
        <v>43</v>
      </c>
      <c r="B1463" s="276" t="s">
        <v>728</v>
      </c>
      <c r="C1463" s="277">
        <v>27.59</v>
      </c>
      <c r="D1463" s="4">
        <v>44015</v>
      </c>
      <c r="E1463" s="276" t="s">
        <v>650</v>
      </c>
      <c r="F1463" s="276" t="s">
        <v>34</v>
      </c>
    </row>
    <row r="1464" spans="1:7" x14ac:dyDescent="0.25">
      <c r="A1464" s="276" t="s">
        <v>43</v>
      </c>
      <c r="B1464" s="276" t="s">
        <v>157</v>
      </c>
      <c r="C1464" s="277">
        <v>16.149999999999999</v>
      </c>
      <c r="D1464" s="4">
        <v>44015</v>
      </c>
      <c r="E1464" s="276" t="s">
        <v>650</v>
      </c>
      <c r="F1464" s="276" t="s">
        <v>34</v>
      </c>
    </row>
    <row r="1465" spans="1:7" x14ac:dyDescent="0.25">
      <c r="A1465" s="276" t="s">
        <v>727</v>
      </c>
      <c r="B1465" s="276"/>
      <c r="C1465" s="277">
        <v>24.5</v>
      </c>
      <c r="D1465" s="4">
        <v>44016</v>
      </c>
      <c r="E1465" s="276" t="s">
        <v>12</v>
      </c>
      <c r="F1465" s="276" t="s">
        <v>34</v>
      </c>
    </row>
    <row r="1466" spans="1:7" x14ac:dyDescent="0.25">
      <c r="A1466" s="278" t="s">
        <v>159</v>
      </c>
      <c r="B1466" s="278" t="s">
        <v>731</v>
      </c>
      <c r="C1466" s="279">
        <v>24.52</v>
      </c>
      <c r="D1466" s="4">
        <v>44017</v>
      </c>
      <c r="E1466" s="278" t="s">
        <v>650</v>
      </c>
      <c r="F1466" s="278" t="s">
        <v>34</v>
      </c>
    </row>
    <row r="1467" spans="1:7" x14ac:dyDescent="0.25">
      <c r="A1467" s="278" t="s">
        <v>49</v>
      </c>
      <c r="B1467" s="278"/>
      <c r="C1467" s="279"/>
      <c r="D1467" s="4">
        <v>44017</v>
      </c>
      <c r="E1467" s="278" t="s">
        <v>7</v>
      </c>
      <c r="F1467" s="278" t="s">
        <v>35</v>
      </c>
    </row>
    <row r="1468" spans="1:7" x14ac:dyDescent="0.25">
      <c r="A1468" s="278" t="s">
        <v>734</v>
      </c>
      <c r="B1468" s="278" t="s">
        <v>614</v>
      </c>
      <c r="C1468" s="279">
        <v>36.14</v>
      </c>
      <c r="D1468" s="4">
        <v>44017</v>
      </c>
      <c r="E1468" s="278" t="s">
        <v>8</v>
      </c>
      <c r="F1468" s="278" t="s">
        <v>34</v>
      </c>
    </row>
    <row r="1469" spans="1:7" x14ac:dyDescent="0.25">
      <c r="A1469" s="278" t="s">
        <v>732</v>
      </c>
      <c r="B1469" s="278" t="s">
        <v>733</v>
      </c>
      <c r="C1469" s="279">
        <v>70</v>
      </c>
      <c r="D1469" s="4">
        <v>44018</v>
      </c>
      <c r="E1469" s="278" t="s">
        <v>650</v>
      </c>
      <c r="F1469" s="278" t="s">
        <v>34</v>
      </c>
    </row>
    <row r="1470" spans="1:7" x14ac:dyDescent="0.25">
      <c r="A1470" s="278" t="s">
        <v>50</v>
      </c>
      <c r="B1470" s="278"/>
      <c r="C1470" s="279">
        <v>25.1</v>
      </c>
      <c r="D1470" s="4">
        <v>44018</v>
      </c>
      <c r="E1470" s="278" t="s">
        <v>21</v>
      </c>
      <c r="F1470" s="278" t="s">
        <v>34</v>
      </c>
    </row>
    <row r="1471" spans="1:7" x14ac:dyDescent="0.25">
      <c r="A1471" s="280" t="s">
        <v>32</v>
      </c>
      <c r="B1471" s="280" t="s">
        <v>614</v>
      </c>
      <c r="C1471" s="281">
        <v>37.17</v>
      </c>
      <c r="D1471" s="4">
        <v>44020</v>
      </c>
      <c r="E1471" s="280" t="s">
        <v>8</v>
      </c>
      <c r="F1471" s="280" t="s">
        <v>34</v>
      </c>
    </row>
    <row r="1472" spans="1:7" x14ac:dyDescent="0.25">
      <c r="A1472" s="280" t="s">
        <v>567</v>
      </c>
      <c r="B1472" s="280"/>
      <c r="C1472" s="281">
        <v>49.86</v>
      </c>
      <c r="D1472" s="4">
        <v>44021</v>
      </c>
      <c r="E1472" s="280" t="s">
        <v>11</v>
      </c>
      <c r="F1472" s="280" t="s">
        <v>34</v>
      </c>
    </row>
    <row r="1473" spans="1:6" x14ac:dyDescent="0.25">
      <c r="A1473" s="280" t="s">
        <v>46</v>
      </c>
      <c r="B1473" s="280" t="s">
        <v>432</v>
      </c>
      <c r="C1473" s="281">
        <v>25.49</v>
      </c>
      <c r="D1473" s="4">
        <v>44021</v>
      </c>
      <c r="E1473" s="280" t="s">
        <v>8</v>
      </c>
      <c r="F1473" s="280" t="s">
        <v>34</v>
      </c>
    </row>
    <row r="1474" spans="1:6" x14ac:dyDescent="0.25">
      <c r="A1474" s="280" t="s">
        <v>60</v>
      </c>
      <c r="B1474" s="280" t="s">
        <v>191</v>
      </c>
      <c r="C1474" s="281">
        <v>10</v>
      </c>
      <c r="D1474" s="4">
        <v>44021</v>
      </c>
      <c r="E1474" s="280" t="s">
        <v>8</v>
      </c>
      <c r="F1474" s="280" t="s">
        <v>34</v>
      </c>
    </row>
    <row r="1475" spans="1:6" x14ac:dyDescent="0.25">
      <c r="A1475" s="282" t="s">
        <v>611</v>
      </c>
      <c r="B1475" s="282"/>
      <c r="C1475" s="283">
        <v>95.74</v>
      </c>
      <c r="D1475" s="4">
        <v>44022</v>
      </c>
      <c r="E1475" s="282" t="s">
        <v>6</v>
      </c>
      <c r="F1475" s="282" t="s">
        <v>35</v>
      </c>
    </row>
    <row r="1476" spans="1:6" x14ac:dyDescent="0.25">
      <c r="A1476" s="282" t="s">
        <v>576</v>
      </c>
      <c r="B1476" s="282"/>
      <c r="C1476" s="283">
        <v>239</v>
      </c>
      <c r="D1476" s="4">
        <v>44022</v>
      </c>
      <c r="E1476" s="282" t="s">
        <v>214</v>
      </c>
      <c r="F1476" s="282" t="s">
        <v>35</v>
      </c>
    </row>
    <row r="1477" spans="1:6" x14ac:dyDescent="0.25">
      <c r="A1477" s="282" t="s">
        <v>43</v>
      </c>
      <c r="B1477" s="282"/>
      <c r="C1477" s="283">
        <v>29.4</v>
      </c>
      <c r="D1477" s="4">
        <v>44022</v>
      </c>
      <c r="E1477" s="282" t="s">
        <v>21</v>
      </c>
      <c r="F1477" s="282" t="s">
        <v>34</v>
      </c>
    </row>
    <row r="1478" spans="1:6" x14ac:dyDescent="0.25">
      <c r="A1478" s="282" t="s">
        <v>200</v>
      </c>
      <c r="B1478" s="282" t="s">
        <v>166</v>
      </c>
      <c r="C1478" s="283">
        <v>9.99</v>
      </c>
      <c r="D1478" s="4">
        <v>44022</v>
      </c>
      <c r="E1478" s="282" t="s">
        <v>8</v>
      </c>
      <c r="F1478" s="282" t="s">
        <v>34</v>
      </c>
    </row>
    <row r="1479" spans="1:6" x14ac:dyDescent="0.25">
      <c r="A1479" s="282" t="s">
        <v>43</v>
      </c>
      <c r="B1479" s="282"/>
      <c r="C1479" s="283">
        <v>37.85</v>
      </c>
      <c r="D1479" s="4">
        <v>44022</v>
      </c>
      <c r="E1479" s="282" t="s">
        <v>4</v>
      </c>
      <c r="F1479" s="282" t="s">
        <v>34</v>
      </c>
    </row>
    <row r="1480" spans="1:6" x14ac:dyDescent="0.25">
      <c r="A1480" s="282" t="s">
        <v>43</v>
      </c>
      <c r="B1480" s="282"/>
      <c r="C1480" s="283">
        <v>14.87</v>
      </c>
      <c r="D1480" s="4">
        <v>44022</v>
      </c>
      <c r="E1480" s="282" t="s">
        <v>4</v>
      </c>
      <c r="F1480" s="282" t="s">
        <v>34</v>
      </c>
    </row>
    <row r="1481" spans="1:6" x14ac:dyDescent="0.25">
      <c r="A1481" s="284" t="s">
        <v>46</v>
      </c>
      <c r="B1481" s="284" t="s">
        <v>735</v>
      </c>
      <c r="C1481" s="285">
        <v>30.29</v>
      </c>
      <c r="D1481" s="4">
        <v>44024</v>
      </c>
      <c r="E1481" s="284" t="s">
        <v>8</v>
      </c>
      <c r="F1481" s="284" t="s">
        <v>34</v>
      </c>
    </row>
    <row r="1482" spans="1:6" x14ac:dyDescent="0.25">
      <c r="A1482" s="284" t="s">
        <v>43</v>
      </c>
      <c r="B1482" s="284"/>
      <c r="C1482" s="285">
        <v>34.39</v>
      </c>
      <c r="D1482" s="4">
        <v>44024</v>
      </c>
      <c r="E1482" s="284" t="s">
        <v>4</v>
      </c>
      <c r="F1482" s="284" t="s">
        <v>34</v>
      </c>
    </row>
    <row r="1483" spans="1:6" x14ac:dyDescent="0.25">
      <c r="A1483" s="284" t="s">
        <v>32</v>
      </c>
      <c r="B1483" s="284" t="s">
        <v>738</v>
      </c>
      <c r="C1483" s="285">
        <v>69.38</v>
      </c>
      <c r="D1483" s="4">
        <v>44024</v>
      </c>
      <c r="E1483" s="284" t="s">
        <v>650</v>
      </c>
      <c r="F1483" s="284" t="s">
        <v>34</v>
      </c>
    </row>
    <row r="1484" spans="1:6" x14ac:dyDescent="0.25">
      <c r="A1484" s="284" t="s">
        <v>49</v>
      </c>
      <c r="B1484" s="284"/>
      <c r="C1484" s="285">
        <v>107</v>
      </c>
      <c r="D1484" s="4">
        <v>44024</v>
      </c>
      <c r="E1484" s="284" t="s">
        <v>7</v>
      </c>
      <c r="F1484" s="284" t="s">
        <v>35</v>
      </c>
    </row>
    <row r="1485" spans="1:6" x14ac:dyDescent="0.25">
      <c r="A1485" s="284" t="s">
        <v>736</v>
      </c>
      <c r="B1485" s="284" t="s">
        <v>737</v>
      </c>
      <c r="C1485" s="285">
        <v>284.27</v>
      </c>
      <c r="D1485" s="4">
        <v>44025</v>
      </c>
      <c r="E1485" s="284" t="s">
        <v>21</v>
      </c>
      <c r="F1485" s="284" t="s">
        <v>34</v>
      </c>
    </row>
    <row r="1486" spans="1:6" x14ac:dyDescent="0.25">
      <c r="A1486" s="284" t="s">
        <v>576</v>
      </c>
      <c r="B1486" s="284"/>
      <c r="C1486" s="285">
        <v>281</v>
      </c>
      <c r="D1486" s="4">
        <v>44025</v>
      </c>
      <c r="E1486" s="284" t="s">
        <v>214</v>
      </c>
      <c r="F1486" s="284" t="s">
        <v>35</v>
      </c>
    </row>
    <row r="1487" spans="1:6" x14ac:dyDescent="0.25">
      <c r="A1487" s="286" t="s">
        <v>32</v>
      </c>
      <c r="B1487" s="286"/>
      <c r="C1487" s="287">
        <v>42.32</v>
      </c>
      <c r="D1487" s="4">
        <v>44026</v>
      </c>
      <c r="E1487" s="286" t="s">
        <v>4</v>
      </c>
      <c r="F1487" s="286" t="s">
        <v>34</v>
      </c>
    </row>
    <row r="1488" spans="1:6" x14ac:dyDescent="0.25">
      <c r="A1488" s="286" t="s">
        <v>43</v>
      </c>
      <c r="B1488" s="286" t="s">
        <v>157</v>
      </c>
      <c r="C1488" s="287">
        <v>14.03</v>
      </c>
      <c r="D1488" s="4">
        <v>44027</v>
      </c>
      <c r="E1488" s="286" t="s">
        <v>650</v>
      </c>
      <c r="F1488" s="286" t="s">
        <v>34</v>
      </c>
    </row>
    <row r="1489" spans="1:7" x14ac:dyDescent="0.25">
      <c r="A1489" s="286" t="s">
        <v>411</v>
      </c>
      <c r="B1489" s="286"/>
      <c r="C1489" s="287">
        <v>24.97</v>
      </c>
      <c r="D1489" s="4">
        <v>44027</v>
      </c>
      <c r="E1489" s="286" t="s">
        <v>21</v>
      </c>
      <c r="F1489" s="286" t="s">
        <v>34</v>
      </c>
    </row>
    <row r="1490" spans="1:7" x14ac:dyDescent="0.25">
      <c r="A1490" s="286" t="s">
        <v>476</v>
      </c>
      <c r="B1490" s="286"/>
      <c r="C1490" s="287">
        <v>0</v>
      </c>
      <c r="D1490" s="4">
        <v>44027</v>
      </c>
      <c r="E1490" s="286" t="s">
        <v>8</v>
      </c>
      <c r="F1490" s="286" t="s">
        <v>34</v>
      </c>
      <c r="G1490" s="384">
        <v>40</v>
      </c>
    </row>
    <row r="1491" spans="1:7" x14ac:dyDescent="0.25">
      <c r="A1491" s="286" t="s">
        <v>46</v>
      </c>
      <c r="B1491" s="286" t="s">
        <v>739</v>
      </c>
      <c r="C1491" s="287">
        <v>7.43</v>
      </c>
      <c r="D1491" s="4">
        <v>44027</v>
      </c>
      <c r="E1491" s="286" t="s">
        <v>8</v>
      </c>
      <c r="F1491" s="286" t="s">
        <v>34</v>
      </c>
    </row>
    <row r="1492" spans="1:7" x14ac:dyDescent="0.25">
      <c r="A1492" s="286" t="s">
        <v>46</v>
      </c>
      <c r="B1492" s="286" t="s">
        <v>694</v>
      </c>
      <c r="C1492" s="287">
        <v>17.39</v>
      </c>
      <c r="D1492" s="4">
        <v>44027</v>
      </c>
      <c r="E1492" s="286" t="s">
        <v>8</v>
      </c>
      <c r="F1492" s="286" t="s">
        <v>34</v>
      </c>
    </row>
    <row r="1493" spans="1:7" x14ac:dyDescent="0.25">
      <c r="A1493" s="288" t="s">
        <v>627</v>
      </c>
      <c r="B1493" s="288"/>
      <c r="C1493" s="289">
        <v>21.57</v>
      </c>
      <c r="D1493" s="4">
        <v>44029</v>
      </c>
      <c r="E1493" s="288" t="s">
        <v>12</v>
      </c>
      <c r="F1493" s="288" t="s">
        <v>34</v>
      </c>
    </row>
    <row r="1494" spans="1:7" x14ac:dyDescent="0.25">
      <c r="A1494" s="288" t="s">
        <v>32</v>
      </c>
      <c r="B1494" s="288"/>
      <c r="C1494" s="289">
        <v>20</v>
      </c>
      <c r="D1494" s="4">
        <v>44029</v>
      </c>
      <c r="E1494" s="288" t="s">
        <v>4</v>
      </c>
      <c r="F1494" s="288" t="s">
        <v>34</v>
      </c>
      <c r="G1494" s="395">
        <v>39.19</v>
      </c>
    </row>
    <row r="1495" spans="1:7" x14ac:dyDescent="0.25">
      <c r="A1495" s="288" t="s">
        <v>32</v>
      </c>
      <c r="B1495" s="288" t="s">
        <v>740</v>
      </c>
      <c r="C1495" s="289">
        <v>19.190000000000001</v>
      </c>
      <c r="D1495" s="4">
        <v>44029</v>
      </c>
      <c r="E1495" s="288" t="s">
        <v>8</v>
      </c>
      <c r="F1495" s="288" t="s">
        <v>34</v>
      </c>
      <c r="G1495" s="395"/>
    </row>
    <row r="1496" spans="1:7" x14ac:dyDescent="0.25">
      <c r="A1496" s="290" t="s">
        <v>333</v>
      </c>
      <c r="B1496" s="290"/>
      <c r="C1496" s="291">
        <v>23.79</v>
      </c>
      <c r="D1496" s="4">
        <v>44032</v>
      </c>
      <c r="E1496" s="290" t="s">
        <v>144</v>
      </c>
      <c r="F1496" s="290" t="s">
        <v>34</v>
      </c>
    </row>
    <row r="1497" spans="1:7" x14ac:dyDescent="0.25">
      <c r="A1497" s="290" t="s">
        <v>56</v>
      </c>
      <c r="B1497" s="290"/>
      <c r="C1497" s="291">
        <v>13.94</v>
      </c>
      <c r="D1497" s="4">
        <v>44032</v>
      </c>
      <c r="E1497" s="290" t="s">
        <v>144</v>
      </c>
      <c r="F1497" s="290" t="s">
        <v>34</v>
      </c>
    </row>
    <row r="1498" spans="1:7" x14ac:dyDescent="0.25">
      <c r="A1498" s="290" t="s">
        <v>741</v>
      </c>
      <c r="B1498" s="290"/>
      <c r="C1498" s="291">
        <v>10</v>
      </c>
      <c r="D1498" s="4">
        <v>44032</v>
      </c>
      <c r="E1498" s="290" t="s">
        <v>144</v>
      </c>
      <c r="F1498" s="290" t="s">
        <v>33</v>
      </c>
    </row>
    <row r="1499" spans="1:7" x14ac:dyDescent="0.25">
      <c r="A1499" s="290" t="s">
        <v>350</v>
      </c>
      <c r="B1499" s="290"/>
      <c r="C1499" s="291">
        <v>32.700000000000003</v>
      </c>
      <c r="D1499" s="4">
        <v>44032</v>
      </c>
      <c r="E1499" s="290" t="s">
        <v>144</v>
      </c>
      <c r="F1499" s="290" t="s">
        <v>34</v>
      </c>
    </row>
    <row r="1500" spans="1:7" x14ac:dyDescent="0.25">
      <c r="A1500" s="290" t="s">
        <v>743</v>
      </c>
      <c r="B1500" s="290"/>
      <c r="C1500" s="291">
        <v>52</v>
      </c>
      <c r="D1500" s="4">
        <v>44032</v>
      </c>
      <c r="E1500" s="290" t="s">
        <v>144</v>
      </c>
      <c r="F1500" s="290" t="s">
        <v>34</v>
      </c>
    </row>
    <row r="1501" spans="1:7" x14ac:dyDescent="0.25">
      <c r="A1501" s="290" t="s">
        <v>744</v>
      </c>
      <c r="B1501" s="290"/>
      <c r="C1501" s="291">
        <v>17.600000000000001</v>
      </c>
      <c r="D1501" s="4">
        <v>44032</v>
      </c>
      <c r="E1501" s="290" t="s">
        <v>144</v>
      </c>
      <c r="F1501" s="290" t="s">
        <v>34</v>
      </c>
    </row>
    <row r="1502" spans="1:7" x14ac:dyDescent="0.25">
      <c r="A1502" s="290" t="s">
        <v>745</v>
      </c>
      <c r="B1502" s="290"/>
      <c r="C1502" s="291">
        <v>4.3899999999999997</v>
      </c>
      <c r="D1502" s="4">
        <v>44032</v>
      </c>
      <c r="E1502" s="290" t="s">
        <v>144</v>
      </c>
      <c r="F1502" s="290" t="s">
        <v>34</v>
      </c>
    </row>
    <row r="1503" spans="1:7" x14ac:dyDescent="0.25">
      <c r="A1503" s="290" t="s">
        <v>746</v>
      </c>
      <c r="B1503" s="290"/>
      <c r="C1503" s="291">
        <v>5.0199999999999996</v>
      </c>
      <c r="D1503" s="4">
        <v>44032</v>
      </c>
      <c r="E1503" s="290" t="s">
        <v>144</v>
      </c>
      <c r="F1503" s="290" t="s">
        <v>34</v>
      </c>
    </row>
    <row r="1504" spans="1:7" x14ac:dyDescent="0.25">
      <c r="A1504" s="290" t="s">
        <v>495</v>
      </c>
      <c r="B1504" s="290"/>
      <c r="C1504" s="291">
        <v>112</v>
      </c>
      <c r="D1504" s="4">
        <v>44032</v>
      </c>
      <c r="E1504" s="290" t="s">
        <v>144</v>
      </c>
      <c r="F1504" s="290" t="s">
        <v>35</v>
      </c>
    </row>
    <row r="1505" spans="1:6" x14ac:dyDescent="0.25">
      <c r="A1505" s="290" t="s">
        <v>150</v>
      </c>
      <c r="B1505" s="290"/>
      <c r="C1505" s="291">
        <v>25.48</v>
      </c>
      <c r="D1505" s="4">
        <v>44032</v>
      </c>
      <c r="E1505" s="290" t="s">
        <v>144</v>
      </c>
      <c r="F1505" s="290" t="s">
        <v>34</v>
      </c>
    </row>
    <row r="1506" spans="1:6" x14ac:dyDescent="0.25">
      <c r="A1506" s="290" t="s">
        <v>749</v>
      </c>
      <c r="B1506" s="290"/>
      <c r="C1506" s="291">
        <v>40</v>
      </c>
      <c r="D1506" s="4">
        <v>44032</v>
      </c>
      <c r="E1506" s="290" t="s">
        <v>144</v>
      </c>
      <c r="F1506" s="290" t="s">
        <v>34</v>
      </c>
    </row>
    <row r="1507" spans="1:6" x14ac:dyDescent="0.25">
      <c r="A1507" s="290" t="s">
        <v>750</v>
      </c>
      <c r="B1507" s="290"/>
      <c r="C1507" s="291">
        <v>55</v>
      </c>
      <c r="D1507" s="4">
        <v>44032</v>
      </c>
      <c r="E1507" s="290" t="s">
        <v>144</v>
      </c>
      <c r="F1507" s="290" t="s">
        <v>34</v>
      </c>
    </row>
    <row r="1508" spans="1:6" x14ac:dyDescent="0.25">
      <c r="A1508" s="290" t="s">
        <v>742</v>
      </c>
      <c r="B1508" s="290"/>
      <c r="C1508" s="291">
        <v>42.11</v>
      </c>
      <c r="D1508" s="4">
        <v>44032</v>
      </c>
      <c r="E1508" s="290" t="s">
        <v>144</v>
      </c>
      <c r="F1508" s="290" t="s">
        <v>34</v>
      </c>
    </row>
    <row r="1509" spans="1:6" x14ac:dyDescent="0.25">
      <c r="A1509" s="290" t="s">
        <v>751</v>
      </c>
      <c r="B1509" s="290"/>
      <c r="C1509" s="291">
        <v>22</v>
      </c>
      <c r="D1509" s="4">
        <v>44032</v>
      </c>
      <c r="E1509" s="290" t="s">
        <v>144</v>
      </c>
      <c r="F1509" s="290" t="s">
        <v>34</v>
      </c>
    </row>
    <row r="1510" spans="1:6" x14ac:dyDescent="0.25">
      <c r="A1510" s="290" t="s">
        <v>56</v>
      </c>
      <c r="B1510" s="290"/>
      <c r="C1510" s="291">
        <v>10.08</v>
      </c>
      <c r="D1510" s="4">
        <v>44035</v>
      </c>
      <c r="E1510" s="290" t="s">
        <v>12</v>
      </c>
      <c r="F1510" s="290" t="s">
        <v>34</v>
      </c>
    </row>
    <row r="1511" spans="1:6" x14ac:dyDescent="0.25">
      <c r="A1511" s="290" t="s">
        <v>627</v>
      </c>
      <c r="B1511" s="290"/>
      <c r="C1511" s="291">
        <v>38.61</v>
      </c>
      <c r="D1511" s="4">
        <v>44036</v>
      </c>
      <c r="E1511" s="290" t="s">
        <v>12</v>
      </c>
      <c r="F1511" s="290" t="s">
        <v>34</v>
      </c>
    </row>
    <row r="1512" spans="1:6" x14ac:dyDescent="0.25">
      <c r="A1512" s="290" t="s">
        <v>415</v>
      </c>
      <c r="B1512" s="290"/>
      <c r="C1512" s="291">
        <v>5</v>
      </c>
      <c r="D1512" s="4">
        <v>44036</v>
      </c>
      <c r="E1512" s="290" t="s">
        <v>21</v>
      </c>
      <c r="F1512" s="290" t="s">
        <v>34</v>
      </c>
    </row>
    <row r="1513" spans="1:6" x14ac:dyDescent="0.25">
      <c r="A1513" s="290" t="s">
        <v>725</v>
      </c>
      <c r="B1513" s="290"/>
      <c r="C1513" s="291">
        <v>27</v>
      </c>
      <c r="D1513" s="4">
        <v>44036</v>
      </c>
      <c r="E1513" s="290" t="s">
        <v>12</v>
      </c>
      <c r="F1513" s="290" t="s">
        <v>34</v>
      </c>
    </row>
    <row r="1514" spans="1:6" x14ac:dyDescent="0.25">
      <c r="A1514" s="290" t="s">
        <v>747</v>
      </c>
      <c r="B1514" s="290" t="s">
        <v>748</v>
      </c>
      <c r="C1514" s="291">
        <v>41676.07</v>
      </c>
      <c r="D1514" s="4">
        <v>44036</v>
      </c>
      <c r="E1514" s="290" t="s">
        <v>650</v>
      </c>
      <c r="F1514" s="290" t="s">
        <v>35</v>
      </c>
    </row>
    <row r="1515" spans="1:6" x14ac:dyDescent="0.25">
      <c r="A1515" s="290" t="s">
        <v>73</v>
      </c>
      <c r="B1515" s="290" t="s">
        <v>204</v>
      </c>
      <c r="C1515" s="291">
        <v>15.99</v>
      </c>
      <c r="D1515" s="4">
        <v>44037</v>
      </c>
      <c r="E1515" s="290" t="s">
        <v>8</v>
      </c>
      <c r="F1515" s="290" t="s">
        <v>34</v>
      </c>
    </row>
    <row r="1516" spans="1:6" x14ac:dyDescent="0.25">
      <c r="A1516" s="292" t="s">
        <v>46</v>
      </c>
      <c r="B1516" s="292" t="s">
        <v>758</v>
      </c>
      <c r="C1516" s="293">
        <v>169.99</v>
      </c>
      <c r="D1516" s="4">
        <v>44037</v>
      </c>
      <c r="E1516" s="292" t="s">
        <v>8</v>
      </c>
      <c r="F1516" s="292" t="s">
        <v>34</v>
      </c>
    </row>
    <row r="1517" spans="1:6" x14ac:dyDescent="0.25">
      <c r="A1517" s="292" t="s">
        <v>46</v>
      </c>
      <c r="B1517" s="292" t="s">
        <v>759</v>
      </c>
      <c r="C1517" s="293">
        <v>10.53</v>
      </c>
      <c r="D1517" s="4">
        <v>44037</v>
      </c>
      <c r="E1517" s="292" t="s">
        <v>8</v>
      </c>
      <c r="F1517" s="292" t="s">
        <v>34</v>
      </c>
    </row>
    <row r="1518" spans="1:6" x14ac:dyDescent="0.25">
      <c r="A1518" s="292" t="s">
        <v>32</v>
      </c>
      <c r="B1518" s="292" t="s">
        <v>752</v>
      </c>
      <c r="C1518" s="293">
        <v>45.49</v>
      </c>
      <c r="D1518" s="4">
        <v>44037</v>
      </c>
      <c r="E1518" s="292" t="s">
        <v>8</v>
      </c>
      <c r="F1518" s="292" t="s">
        <v>34</v>
      </c>
    </row>
    <row r="1519" spans="1:6" x14ac:dyDescent="0.25">
      <c r="A1519" s="292" t="s">
        <v>32</v>
      </c>
      <c r="B1519" s="292" t="s">
        <v>753</v>
      </c>
      <c r="C1519" s="293">
        <v>16.12</v>
      </c>
      <c r="D1519" s="4">
        <v>44037</v>
      </c>
      <c r="E1519" s="292" t="s">
        <v>650</v>
      </c>
      <c r="F1519" s="292" t="s">
        <v>34</v>
      </c>
    </row>
    <row r="1520" spans="1:6" x14ac:dyDescent="0.25">
      <c r="A1520" s="292" t="s">
        <v>32</v>
      </c>
      <c r="B1520" s="292" t="s">
        <v>754</v>
      </c>
      <c r="C1520" s="293">
        <v>14.59</v>
      </c>
      <c r="D1520" s="4">
        <v>44037</v>
      </c>
      <c r="E1520" s="292" t="s">
        <v>8</v>
      </c>
      <c r="F1520" s="292" t="s">
        <v>34</v>
      </c>
    </row>
    <row r="1521" spans="1:7" x14ac:dyDescent="0.25">
      <c r="A1521" s="292" t="s">
        <v>32</v>
      </c>
      <c r="B1521" s="292"/>
      <c r="C1521" s="293">
        <v>11.22</v>
      </c>
      <c r="D1521" s="4">
        <v>44037</v>
      </c>
      <c r="E1521" s="292" t="s">
        <v>4</v>
      </c>
      <c r="F1521" s="292" t="s">
        <v>34</v>
      </c>
    </row>
    <row r="1522" spans="1:7" x14ac:dyDescent="0.25">
      <c r="A1522" s="292" t="s">
        <v>32</v>
      </c>
      <c r="B1522" s="292"/>
      <c r="C1522" s="293">
        <v>64.260000000000005</v>
      </c>
      <c r="D1522" s="4">
        <v>44037</v>
      </c>
      <c r="E1522" s="292" t="s">
        <v>4</v>
      </c>
      <c r="F1522" s="292" t="s">
        <v>34</v>
      </c>
    </row>
    <row r="1523" spans="1:7" x14ac:dyDescent="0.25">
      <c r="A1523" s="292" t="s">
        <v>755</v>
      </c>
      <c r="B1523" s="292"/>
      <c r="C1523" s="293">
        <v>10</v>
      </c>
      <c r="D1523" s="4">
        <v>44038</v>
      </c>
      <c r="E1523" s="292" t="s">
        <v>21</v>
      </c>
      <c r="F1523" s="292" t="s">
        <v>34</v>
      </c>
    </row>
    <row r="1524" spans="1:7" x14ac:dyDescent="0.25">
      <c r="A1524" s="292" t="s">
        <v>761</v>
      </c>
      <c r="B1524" s="292" t="s">
        <v>762</v>
      </c>
      <c r="C1524" s="293">
        <v>200</v>
      </c>
      <c r="D1524" s="4">
        <v>44038</v>
      </c>
      <c r="E1524" s="292" t="s">
        <v>8</v>
      </c>
      <c r="F1524" s="292" t="s">
        <v>34</v>
      </c>
    </row>
    <row r="1525" spans="1:7" x14ac:dyDescent="0.25">
      <c r="A1525" s="292" t="s">
        <v>109</v>
      </c>
      <c r="B1525" s="292"/>
      <c r="C1525" s="293">
        <v>8.7100000000000009</v>
      </c>
      <c r="D1525" s="4">
        <v>44038</v>
      </c>
      <c r="E1525" s="292" t="s">
        <v>12</v>
      </c>
      <c r="F1525" s="292" t="s">
        <v>34</v>
      </c>
    </row>
    <row r="1526" spans="1:7" x14ac:dyDescent="0.25">
      <c r="A1526" s="292" t="s">
        <v>756</v>
      </c>
      <c r="B1526" s="292" t="s">
        <v>757</v>
      </c>
      <c r="C1526" s="293">
        <v>35</v>
      </c>
      <c r="D1526" s="4">
        <v>44039</v>
      </c>
      <c r="E1526" s="292" t="s">
        <v>650</v>
      </c>
      <c r="F1526" s="292" t="s">
        <v>34</v>
      </c>
    </row>
    <row r="1527" spans="1:7" x14ac:dyDescent="0.25">
      <c r="A1527" s="292" t="s">
        <v>50</v>
      </c>
      <c r="B1527" s="292"/>
      <c r="C1527" s="293">
        <v>24.24</v>
      </c>
      <c r="D1527" s="4">
        <v>44039</v>
      </c>
      <c r="E1527" s="292" t="s">
        <v>21</v>
      </c>
      <c r="F1527" s="292" t="s">
        <v>34</v>
      </c>
    </row>
    <row r="1528" spans="1:7" x14ac:dyDescent="0.25">
      <c r="A1528" s="292" t="s">
        <v>46</v>
      </c>
      <c r="B1528" s="292" t="s">
        <v>760</v>
      </c>
      <c r="C1528" s="293">
        <v>9.5500000000000007</v>
      </c>
      <c r="D1528" s="4">
        <v>44039</v>
      </c>
      <c r="E1528" s="292" t="s">
        <v>8</v>
      </c>
      <c r="F1528" s="292" t="s">
        <v>34</v>
      </c>
    </row>
    <row r="1529" spans="1:7" x14ac:dyDescent="0.25">
      <c r="A1529" s="294" t="s">
        <v>330</v>
      </c>
      <c r="B1529" s="294" t="s">
        <v>502</v>
      </c>
      <c r="C1529" s="295">
        <v>1.05</v>
      </c>
      <c r="D1529" s="4">
        <v>44040</v>
      </c>
      <c r="E1529" s="294" t="s">
        <v>650</v>
      </c>
      <c r="F1529" s="294" t="s">
        <v>34</v>
      </c>
    </row>
    <row r="1530" spans="1:7" x14ac:dyDescent="0.25">
      <c r="A1530" s="294" t="s">
        <v>46</v>
      </c>
      <c r="B1530" s="294" t="s">
        <v>766</v>
      </c>
      <c r="C1530" s="295">
        <v>13.8</v>
      </c>
      <c r="D1530" s="4">
        <v>44041</v>
      </c>
      <c r="E1530" s="294" t="s">
        <v>8</v>
      </c>
      <c r="F1530" s="294" t="s">
        <v>34</v>
      </c>
      <c r="G1530" s="384" t="s">
        <v>765</v>
      </c>
    </row>
    <row r="1531" spans="1:7" x14ac:dyDescent="0.25">
      <c r="A1531" s="294" t="s">
        <v>763</v>
      </c>
      <c r="B1531" s="294" t="s">
        <v>764</v>
      </c>
      <c r="C1531" s="295">
        <v>48</v>
      </c>
      <c r="D1531" s="4">
        <v>44042</v>
      </c>
      <c r="E1531" s="294" t="s">
        <v>8</v>
      </c>
      <c r="F1531" s="294" t="s">
        <v>33</v>
      </c>
    </row>
    <row r="1532" spans="1:7" x14ac:dyDescent="0.25">
      <c r="A1532" s="294" t="s">
        <v>627</v>
      </c>
      <c r="B1532" s="294"/>
      <c r="C1532" s="295">
        <v>29.16</v>
      </c>
      <c r="D1532" s="4">
        <v>44042</v>
      </c>
      <c r="E1532" s="294" t="s">
        <v>12</v>
      </c>
      <c r="F1532" s="294" t="s">
        <v>34</v>
      </c>
    </row>
    <row r="1533" spans="1:7" x14ac:dyDescent="0.25">
      <c r="A1533" s="294" t="s">
        <v>32</v>
      </c>
      <c r="B1533" s="294"/>
      <c r="C1533" s="295">
        <v>33.869999999999997</v>
      </c>
      <c r="D1533" s="4">
        <v>44042</v>
      </c>
      <c r="E1533" s="294" t="s">
        <v>4</v>
      </c>
      <c r="F1533" s="294" t="s">
        <v>34</v>
      </c>
    </row>
    <row r="1534" spans="1:7" x14ac:dyDescent="0.25">
      <c r="A1534" s="296" t="s">
        <v>32</v>
      </c>
      <c r="B1534" s="296" t="s">
        <v>767</v>
      </c>
      <c r="C1534" s="297">
        <v>36.479999999999997</v>
      </c>
      <c r="D1534" s="4">
        <v>44044</v>
      </c>
      <c r="E1534" s="296" t="s">
        <v>8</v>
      </c>
      <c r="F1534" s="296" t="s">
        <v>34</v>
      </c>
    </row>
    <row r="1535" spans="1:7" x14ac:dyDescent="0.25">
      <c r="A1535" s="296" t="s">
        <v>32</v>
      </c>
      <c r="B1535" s="296" t="s">
        <v>768</v>
      </c>
      <c r="C1535" s="297">
        <v>18.41</v>
      </c>
      <c r="D1535" s="4">
        <v>44044</v>
      </c>
      <c r="E1535" s="296" t="s">
        <v>8</v>
      </c>
      <c r="F1535" s="296" t="s">
        <v>34</v>
      </c>
    </row>
    <row r="1536" spans="1:7" x14ac:dyDescent="0.25">
      <c r="A1536" s="296" t="s">
        <v>49</v>
      </c>
      <c r="B1536" s="296"/>
      <c r="C1536" s="297">
        <v>160</v>
      </c>
      <c r="D1536" s="4">
        <v>44044</v>
      </c>
      <c r="E1536" s="296" t="s">
        <v>7</v>
      </c>
      <c r="F1536" s="296" t="s">
        <v>35</v>
      </c>
    </row>
    <row r="1537" spans="1:7" x14ac:dyDescent="0.25">
      <c r="A1537" s="296" t="s">
        <v>611</v>
      </c>
      <c r="B1537" s="296"/>
      <c r="C1537" s="297">
        <v>91.35</v>
      </c>
      <c r="D1537" s="4">
        <v>44045</v>
      </c>
      <c r="E1537" s="296" t="s">
        <v>6</v>
      </c>
      <c r="F1537" s="296" t="s">
        <v>35</v>
      </c>
    </row>
    <row r="1538" spans="1:7" x14ac:dyDescent="0.25">
      <c r="A1538" s="296" t="s">
        <v>611</v>
      </c>
      <c r="B1538" s="296" t="s">
        <v>769</v>
      </c>
      <c r="C1538" s="297">
        <v>-250</v>
      </c>
      <c r="D1538" s="4">
        <v>44045</v>
      </c>
      <c r="E1538" s="296" t="s">
        <v>6</v>
      </c>
      <c r="F1538" s="296" t="s">
        <v>35</v>
      </c>
      <c r="G1538" s="384">
        <v>-158.65</v>
      </c>
    </row>
    <row r="1539" spans="1:7" x14ac:dyDescent="0.25">
      <c r="A1539" s="296" t="s">
        <v>520</v>
      </c>
      <c r="B1539" s="296"/>
      <c r="C1539" s="297">
        <v>122.91</v>
      </c>
      <c r="D1539" s="4">
        <v>44045</v>
      </c>
      <c r="E1539" s="296" t="s">
        <v>5</v>
      </c>
      <c r="F1539" s="296" t="s">
        <v>34</v>
      </c>
    </row>
    <row r="1540" spans="1:7" x14ac:dyDescent="0.25">
      <c r="A1540" s="296" t="s">
        <v>520</v>
      </c>
      <c r="B1540" s="296"/>
      <c r="C1540" s="297">
        <v>19.329999999999998</v>
      </c>
      <c r="D1540" s="4">
        <v>44045</v>
      </c>
      <c r="E1540" s="296" t="s">
        <v>5</v>
      </c>
      <c r="F1540" s="296" t="s">
        <v>34</v>
      </c>
    </row>
    <row r="1541" spans="1:7" x14ac:dyDescent="0.25">
      <c r="A1541" s="296" t="s">
        <v>528</v>
      </c>
      <c r="B1541" s="296" t="s">
        <v>574</v>
      </c>
      <c r="C1541" s="297">
        <v>35</v>
      </c>
      <c r="D1541" s="4">
        <v>44045</v>
      </c>
      <c r="E1541" s="296" t="s">
        <v>8</v>
      </c>
      <c r="F1541" s="296" t="s">
        <v>34</v>
      </c>
    </row>
    <row r="1542" spans="1:7" x14ac:dyDescent="0.25">
      <c r="A1542" s="296" t="s">
        <v>32</v>
      </c>
      <c r="B1542" s="296"/>
      <c r="C1542" s="297">
        <v>25</v>
      </c>
      <c r="D1542" s="4">
        <v>44045</v>
      </c>
      <c r="E1542" s="296" t="s">
        <v>4</v>
      </c>
      <c r="F1542" s="296" t="s">
        <v>34</v>
      </c>
      <c r="G1542" s="384">
        <v>54.78</v>
      </c>
    </row>
    <row r="1543" spans="1:7" x14ac:dyDescent="0.25">
      <c r="A1543" s="298" t="s">
        <v>43</v>
      </c>
      <c r="B1543" s="298"/>
      <c r="C1543" s="299">
        <v>20</v>
      </c>
      <c r="D1543" s="4">
        <v>44047</v>
      </c>
      <c r="E1543" s="298" t="s">
        <v>21</v>
      </c>
      <c r="F1543" s="298" t="s">
        <v>34</v>
      </c>
    </row>
    <row r="1544" spans="1:7" x14ac:dyDescent="0.25">
      <c r="A1544" s="298" t="s">
        <v>32</v>
      </c>
      <c r="B1544" s="298"/>
      <c r="C1544" s="299">
        <v>72.05</v>
      </c>
      <c r="D1544" s="4">
        <v>44047</v>
      </c>
      <c r="E1544" s="298" t="s">
        <v>4</v>
      </c>
      <c r="F1544" s="298" t="s">
        <v>34</v>
      </c>
    </row>
    <row r="1545" spans="1:7" x14ac:dyDescent="0.25">
      <c r="A1545" s="298" t="s">
        <v>763</v>
      </c>
      <c r="B1545" s="298" t="s">
        <v>770</v>
      </c>
      <c r="C1545" s="299">
        <v>150</v>
      </c>
      <c r="D1545" s="4">
        <v>44047</v>
      </c>
      <c r="E1545" s="298" t="s">
        <v>8</v>
      </c>
      <c r="F1545" s="298" t="s">
        <v>33</v>
      </c>
      <c r="G1545" s="384">
        <v>160</v>
      </c>
    </row>
    <row r="1546" spans="1:7" x14ac:dyDescent="0.25">
      <c r="A1546" s="298" t="s">
        <v>43</v>
      </c>
      <c r="B1546" s="298" t="s">
        <v>753</v>
      </c>
      <c r="C1546" s="299">
        <v>8.07</v>
      </c>
      <c r="D1546" s="4">
        <v>44048</v>
      </c>
      <c r="E1546" s="298" t="s">
        <v>650</v>
      </c>
      <c r="F1546" s="298" t="s">
        <v>34</v>
      </c>
    </row>
    <row r="1547" spans="1:7" x14ac:dyDescent="0.25">
      <c r="A1547" s="300" t="s">
        <v>32</v>
      </c>
      <c r="B1547" s="300" t="s">
        <v>771</v>
      </c>
      <c r="C1547" s="301">
        <v>5.29</v>
      </c>
      <c r="D1547" s="4">
        <v>44049</v>
      </c>
      <c r="E1547" s="300" t="s">
        <v>8</v>
      </c>
      <c r="F1547" s="300" t="s">
        <v>34</v>
      </c>
    </row>
    <row r="1548" spans="1:7" x14ac:dyDescent="0.25">
      <c r="A1548" s="300" t="s">
        <v>567</v>
      </c>
      <c r="B1548" s="300"/>
      <c r="C1548" s="301">
        <v>49.86</v>
      </c>
      <c r="D1548" s="4">
        <v>44049</v>
      </c>
      <c r="E1548" s="300" t="s">
        <v>11</v>
      </c>
      <c r="F1548" s="300" t="s">
        <v>34</v>
      </c>
    </row>
    <row r="1549" spans="1:7" x14ac:dyDescent="0.25">
      <c r="A1549" s="300" t="s">
        <v>517</v>
      </c>
      <c r="B1549" s="300"/>
      <c r="C1549" s="301">
        <v>24.49</v>
      </c>
      <c r="D1549" s="4">
        <v>44049</v>
      </c>
      <c r="E1549" s="300" t="s">
        <v>21</v>
      </c>
      <c r="F1549" s="300" t="s">
        <v>34</v>
      </c>
    </row>
    <row r="1550" spans="1:7" x14ac:dyDescent="0.25">
      <c r="A1550" s="302" t="s">
        <v>392</v>
      </c>
      <c r="B1550" s="302"/>
      <c r="C1550" s="303">
        <v>17.72</v>
      </c>
      <c r="D1550" s="4">
        <v>44052</v>
      </c>
      <c r="E1550" s="302" t="s">
        <v>12</v>
      </c>
      <c r="F1550" s="302" t="s">
        <v>34</v>
      </c>
    </row>
    <row r="1551" spans="1:7" x14ac:dyDescent="0.25">
      <c r="A1551" s="302" t="s">
        <v>60</v>
      </c>
      <c r="B1551" s="302" t="s">
        <v>191</v>
      </c>
      <c r="C1551" s="303">
        <v>10</v>
      </c>
      <c r="D1551" s="4">
        <v>44052</v>
      </c>
      <c r="E1551" s="302" t="s">
        <v>8</v>
      </c>
      <c r="F1551" s="302" t="s">
        <v>34</v>
      </c>
    </row>
    <row r="1552" spans="1:7" x14ac:dyDescent="0.25">
      <c r="A1552" s="302" t="s">
        <v>32</v>
      </c>
      <c r="B1552" s="302" t="s">
        <v>772</v>
      </c>
      <c r="C1552" s="303">
        <v>-17</v>
      </c>
      <c r="D1552" s="4">
        <v>44053</v>
      </c>
      <c r="E1552" s="302" t="s">
        <v>8</v>
      </c>
      <c r="F1552" s="302" t="s">
        <v>33</v>
      </c>
      <c r="G1552" s="395">
        <v>95.02</v>
      </c>
    </row>
    <row r="1553" spans="1:7" x14ac:dyDescent="0.25">
      <c r="A1553" s="302" t="s">
        <v>32</v>
      </c>
      <c r="B1553" s="302"/>
      <c r="C1553" s="303">
        <v>74</v>
      </c>
      <c r="D1553" s="4">
        <v>44053</v>
      </c>
      <c r="E1553" s="302" t="s">
        <v>4</v>
      </c>
      <c r="F1553" s="302" t="s">
        <v>34</v>
      </c>
      <c r="G1553" s="395"/>
    </row>
    <row r="1554" spans="1:7" x14ac:dyDescent="0.25">
      <c r="A1554" s="302" t="s">
        <v>32</v>
      </c>
      <c r="B1554" s="302" t="s">
        <v>773</v>
      </c>
      <c r="C1554" s="303">
        <v>21.02</v>
      </c>
      <c r="D1554" s="4">
        <v>44053</v>
      </c>
      <c r="E1554" s="302" t="s">
        <v>8</v>
      </c>
      <c r="F1554" s="302" t="s">
        <v>34</v>
      </c>
    </row>
    <row r="1555" spans="1:7" x14ac:dyDescent="0.25">
      <c r="A1555" s="302" t="s">
        <v>46</v>
      </c>
      <c r="B1555" s="302" t="s">
        <v>774</v>
      </c>
      <c r="C1555" s="303">
        <v>26.35</v>
      </c>
      <c r="D1555" s="4">
        <v>44053</v>
      </c>
      <c r="E1555" s="302" t="s">
        <v>8</v>
      </c>
      <c r="F1555" s="302" t="s">
        <v>34</v>
      </c>
    </row>
    <row r="1556" spans="1:7" x14ac:dyDescent="0.25">
      <c r="A1556" s="302" t="s">
        <v>775</v>
      </c>
      <c r="B1556" s="302"/>
      <c r="C1556" s="303">
        <v>-75.19</v>
      </c>
      <c r="D1556" s="4">
        <v>44053</v>
      </c>
      <c r="E1556" s="302" t="s">
        <v>650</v>
      </c>
      <c r="F1556" s="302" t="s">
        <v>35</v>
      </c>
    </row>
    <row r="1557" spans="1:7" x14ac:dyDescent="0.25">
      <c r="A1557" s="302" t="s">
        <v>32</v>
      </c>
      <c r="B1557" s="302" t="s">
        <v>776</v>
      </c>
      <c r="C1557" s="303">
        <v>13.93</v>
      </c>
      <c r="D1557" s="4">
        <v>44053</v>
      </c>
      <c r="E1557" s="302" t="s">
        <v>8</v>
      </c>
      <c r="F1557" s="302" t="s">
        <v>34</v>
      </c>
    </row>
    <row r="1558" spans="1:7" x14ac:dyDescent="0.25">
      <c r="A1558" s="302" t="s">
        <v>517</v>
      </c>
      <c r="B1558" s="302"/>
      <c r="C1558" s="303">
        <v>6</v>
      </c>
      <c r="D1558" s="4">
        <v>44053</v>
      </c>
      <c r="E1558" s="302" t="s">
        <v>21</v>
      </c>
      <c r="F1558" s="302" t="s">
        <v>34</v>
      </c>
    </row>
    <row r="1559" spans="1:7" x14ac:dyDescent="0.25">
      <c r="A1559" s="302" t="s">
        <v>777</v>
      </c>
      <c r="B1559" s="302" t="s">
        <v>778</v>
      </c>
      <c r="C1559" s="303">
        <v>4.82</v>
      </c>
      <c r="D1559" s="4">
        <v>44053</v>
      </c>
      <c r="E1559" s="302" t="s">
        <v>8</v>
      </c>
      <c r="F1559" s="302" t="s">
        <v>34</v>
      </c>
    </row>
    <row r="1560" spans="1:7" x14ac:dyDescent="0.25">
      <c r="A1560" s="304" t="s">
        <v>49</v>
      </c>
      <c r="B1560" s="304"/>
      <c r="C1560" s="305">
        <v>13</v>
      </c>
      <c r="D1560" s="4">
        <v>44053</v>
      </c>
      <c r="E1560" s="304" t="s">
        <v>7</v>
      </c>
      <c r="F1560" s="304" t="s">
        <v>35</v>
      </c>
    </row>
    <row r="1561" spans="1:7" x14ac:dyDescent="0.25">
      <c r="A1561" s="304" t="s">
        <v>150</v>
      </c>
      <c r="B1561" s="304"/>
      <c r="C1561" s="305">
        <v>3.26</v>
      </c>
      <c r="D1561" s="4">
        <v>44055</v>
      </c>
      <c r="E1561" s="304" t="s">
        <v>12</v>
      </c>
      <c r="F1561" s="304" t="s">
        <v>34</v>
      </c>
      <c r="G1561" s="395">
        <v>91.85</v>
      </c>
    </row>
    <row r="1562" spans="1:7" x14ac:dyDescent="0.25">
      <c r="A1562" s="304" t="s">
        <v>32</v>
      </c>
      <c r="B1562" s="304" t="s">
        <v>779</v>
      </c>
      <c r="C1562" s="305">
        <v>3</v>
      </c>
      <c r="D1562" s="4">
        <v>44056</v>
      </c>
      <c r="E1562" s="304" t="s">
        <v>8</v>
      </c>
      <c r="F1562" s="304" t="s">
        <v>34</v>
      </c>
      <c r="G1562" s="395"/>
    </row>
    <row r="1563" spans="1:7" x14ac:dyDescent="0.25">
      <c r="A1563" s="304" t="s">
        <v>32</v>
      </c>
      <c r="B1563" s="304"/>
      <c r="C1563" s="305">
        <v>88.85</v>
      </c>
      <c r="D1563" s="4">
        <v>44056</v>
      </c>
      <c r="E1563" s="304" t="s">
        <v>4</v>
      </c>
      <c r="F1563" s="304" t="s">
        <v>34</v>
      </c>
    </row>
    <row r="1564" spans="1:7" x14ac:dyDescent="0.25">
      <c r="A1564" s="304" t="s">
        <v>200</v>
      </c>
      <c r="B1564" s="304" t="s">
        <v>166</v>
      </c>
      <c r="C1564" s="305">
        <v>9.99</v>
      </c>
      <c r="D1564" s="4">
        <v>44056</v>
      </c>
      <c r="E1564" s="304" t="s">
        <v>8</v>
      </c>
      <c r="F1564" s="304" t="s">
        <v>34</v>
      </c>
      <c r="G1564" s="395">
        <v>52.06</v>
      </c>
    </row>
    <row r="1565" spans="1:7" x14ac:dyDescent="0.25">
      <c r="A1565" s="304" t="s">
        <v>627</v>
      </c>
      <c r="B1565" s="304"/>
      <c r="C1565" s="305">
        <v>21.57</v>
      </c>
      <c r="D1565" s="4">
        <v>44057</v>
      </c>
      <c r="E1565" s="304" t="s">
        <v>12</v>
      </c>
      <c r="F1565" s="304" t="s">
        <v>34</v>
      </c>
      <c r="G1565" s="395"/>
    </row>
    <row r="1566" spans="1:7" x14ac:dyDescent="0.25">
      <c r="A1566" s="304" t="s">
        <v>50</v>
      </c>
      <c r="B1566" s="304"/>
      <c r="C1566" s="305">
        <v>25.4</v>
      </c>
      <c r="D1566" s="4">
        <v>44057</v>
      </c>
      <c r="E1566" s="304" t="s">
        <v>21</v>
      </c>
      <c r="F1566" s="304" t="s">
        <v>34</v>
      </c>
    </row>
    <row r="1567" spans="1:7" x14ac:dyDescent="0.25">
      <c r="A1567" s="304" t="s">
        <v>780</v>
      </c>
      <c r="B1567" s="304" t="s">
        <v>781</v>
      </c>
      <c r="C1567" s="305">
        <v>139.96</v>
      </c>
      <c r="D1567" s="4">
        <v>44058</v>
      </c>
      <c r="E1567" s="304" t="s">
        <v>650</v>
      </c>
      <c r="F1567" s="304" t="s">
        <v>34</v>
      </c>
    </row>
    <row r="1568" spans="1:7" x14ac:dyDescent="0.25">
      <c r="A1568" s="304" t="s">
        <v>32</v>
      </c>
      <c r="B1568" s="304"/>
      <c r="C1568" s="305">
        <v>29.06</v>
      </c>
      <c r="D1568" s="4">
        <v>44058</v>
      </c>
      <c r="E1568" s="304" t="s">
        <v>4</v>
      </c>
      <c r="F1568" s="304" t="s">
        <v>34</v>
      </c>
    </row>
    <row r="1569" spans="1:7" x14ac:dyDescent="0.25">
      <c r="A1569" s="304" t="s">
        <v>32</v>
      </c>
      <c r="B1569" s="304" t="s">
        <v>782</v>
      </c>
      <c r="C1569" s="305">
        <v>23</v>
      </c>
      <c r="D1569" s="4">
        <v>44058</v>
      </c>
      <c r="E1569" s="304" t="s">
        <v>8</v>
      </c>
      <c r="F1569" s="304" t="s">
        <v>34</v>
      </c>
    </row>
    <row r="1570" spans="1:7" x14ac:dyDescent="0.25">
      <c r="A1570" s="306" t="s">
        <v>49</v>
      </c>
      <c r="B1570" s="306"/>
      <c r="C1570" s="307">
        <v>163</v>
      </c>
      <c r="D1570" s="4">
        <v>44059</v>
      </c>
      <c r="E1570" s="306" t="s">
        <v>7</v>
      </c>
      <c r="F1570" s="306" t="s">
        <v>35</v>
      </c>
    </row>
    <row r="1571" spans="1:7" x14ac:dyDescent="0.25">
      <c r="A1571" s="306" t="s">
        <v>46</v>
      </c>
      <c r="B1571" s="306" t="s">
        <v>112</v>
      </c>
      <c r="C1571" s="307">
        <v>40.590000000000003</v>
      </c>
      <c r="D1571" s="4">
        <v>44060</v>
      </c>
      <c r="E1571" s="306" t="s">
        <v>650</v>
      </c>
      <c r="F1571" s="306" t="s">
        <v>34</v>
      </c>
    </row>
    <row r="1572" spans="1:7" x14ac:dyDescent="0.25">
      <c r="A1572" s="306" t="s">
        <v>122</v>
      </c>
      <c r="B1572" s="306" t="s">
        <v>783</v>
      </c>
      <c r="C1572" s="307">
        <v>4.3899999999999997</v>
      </c>
      <c r="D1572" s="4">
        <v>44060</v>
      </c>
      <c r="E1572" s="306" t="s">
        <v>8</v>
      </c>
      <c r="F1572" s="306" t="s">
        <v>34</v>
      </c>
    </row>
    <row r="1573" spans="1:7" x14ac:dyDescent="0.25">
      <c r="A1573" s="306" t="s">
        <v>46</v>
      </c>
      <c r="B1573" s="306" t="s">
        <v>792</v>
      </c>
      <c r="C1573" s="307">
        <v>0</v>
      </c>
      <c r="D1573" s="4">
        <v>44060</v>
      </c>
      <c r="E1573" s="306" t="s">
        <v>650</v>
      </c>
      <c r="F1573" s="306" t="s">
        <v>34</v>
      </c>
    </row>
    <row r="1574" spans="1:7" x14ac:dyDescent="0.25">
      <c r="A1574" s="306" t="s">
        <v>46</v>
      </c>
      <c r="B1574" s="306" t="s">
        <v>784</v>
      </c>
      <c r="C1574" s="307">
        <v>39.43</v>
      </c>
      <c r="D1574" s="4">
        <v>44060</v>
      </c>
      <c r="E1574" s="306" t="s">
        <v>650</v>
      </c>
      <c r="F1574" s="306" t="s">
        <v>34</v>
      </c>
    </row>
    <row r="1575" spans="1:7" x14ac:dyDescent="0.25">
      <c r="A1575" s="308" t="s">
        <v>73</v>
      </c>
      <c r="B1575" s="308" t="s">
        <v>204</v>
      </c>
      <c r="C1575" s="309">
        <v>15.99</v>
      </c>
      <c r="D1575" s="4">
        <v>44061</v>
      </c>
      <c r="E1575" s="308" t="s">
        <v>8</v>
      </c>
      <c r="F1575" s="308" t="s">
        <v>34</v>
      </c>
    </row>
    <row r="1576" spans="1:7" x14ac:dyDescent="0.25">
      <c r="A1576" s="308" t="s">
        <v>785</v>
      </c>
      <c r="B1576" s="308"/>
      <c r="C1576" s="309">
        <v>26.13</v>
      </c>
      <c r="D1576" s="4">
        <v>44062</v>
      </c>
      <c r="E1576" s="308" t="s">
        <v>12</v>
      </c>
      <c r="F1576" s="308" t="s">
        <v>34</v>
      </c>
    </row>
    <row r="1577" spans="1:7" x14ac:dyDescent="0.25">
      <c r="A1577" s="308" t="s">
        <v>32</v>
      </c>
      <c r="B1577" s="308" t="s">
        <v>786</v>
      </c>
      <c r="C1577" s="309">
        <v>-27</v>
      </c>
      <c r="D1577" s="4">
        <v>44062</v>
      </c>
      <c r="E1577" s="308" t="s">
        <v>8</v>
      </c>
      <c r="F1577" s="308" t="s">
        <v>33</v>
      </c>
    </row>
    <row r="1578" spans="1:7" x14ac:dyDescent="0.25">
      <c r="A1578" s="308" t="s">
        <v>46</v>
      </c>
      <c r="B1578" s="308" t="s">
        <v>786</v>
      </c>
      <c r="C1578" s="309">
        <v>-47.11</v>
      </c>
      <c r="D1578" s="4">
        <v>44062</v>
      </c>
      <c r="E1578" s="308" t="s">
        <v>8</v>
      </c>
      <c r="F1578" s="308" t="s">
        <v>34</v>
      </c>
    </row>
    <row r="1579" spans="1:7" x14ac:dyDescent="0.25">
      <c r="A1579" s="308" t="s">
        <v>46</v>
      </c>
      <c r="B1579" s="308" t="s">
        <v>789</v>
      </c>
      <c r="C1579" s="309">
        <v>30.9</v>
      </c>
      <c r="D1579" s="4">
        <v>44062</v>
      </c>
      <c r="E1579" s="308" t="s">
        <v>8</v>
      </c>
      <c r="F1579" s="308" t="s">
        <v>34</v>
      </c>
    </row>
    <row r="1580" spans="1:7" x14ac:dyDescent="0.25">
      <c r="A1580" s="308" t="s">
        <v>787</v>
      </c>
      <c r="B1580" s="308" t="s">
        <v>788</v>
      </c>
      <c r="C1580" s="309">
        <v>100</v>
      </c>
      <c r="D1580" s="4">
        <v>44063</v>
      </c>
      <c r="E1580" s="308" t="s">
        <v>8</v>
      </c>
      <c r="F1580" s="308" t="s">
        <v>34</v>
      </c>
    </row>
    <row r="1581" spans="1:7" x14ac:dyDescent="0.25">
      <c r="A1581" s="310" t="s">
        <v>43</v>
      </c>
      <c r="B1581" s="310"/>
      <c r="C1581" s="311">
        <v>23.76</v>
      </c>
      <c r="D1581" s="4">
        <v>44063</v>
      </c>
      <c r="E1581" s="310" t="s">
        <v>21</v>
      </c>
      <c r="F1581" s="310" t="s">
        <v>34</v>
      </c>
    </row>
    <row r="1582" spans="1:7" x14ac:dyDescent="0.25">
      <c r="A1582" s="310" t="s">
        <v>49</v>
      </c>
      <c r="B1582" s="310"/>
      <c r="C1582" s="311">
        <v>-12</v>
      </c>
      <c r="D1582" s="4">
        <v>44063</v>
      </c>
      <c r="E1582" s="310" t="s">
        <v>4</v>
      </c>
      <c r="F1582" s="310" t="s">
        <v>34</v>
      </c>
      <c r="G1582" s="395">
        <v>-28.44</v>
      </c>
    </row>
    <row r="1583" spans="1:7" x14ac:dyDescent="0.25">
      <c r="A1583" s="310" t="s">
        <v>44</v>
      </c>
      <c r="B1583" s="310"/>
      <c r="C1583" s="311">
        <v>-16.440000000000001</v>
      </c>
      <c r="D1583" s="4">
        <v>44064</v>
      </c>
      <c r="E1583" s="310" t="s">
        <v>5</v>
      </c>
      <c r="F1583" s="310" t="s">
        <v>34</v>
      </c>
      <c r="G1583" s="395"/>
    </row>
    <row r="1584" spans="1:7" x14ac:dyDescent="0.25">
      <c r="A1584" s="310" t="s">
        <v>404</v>
      </c>
      <c r="B1584" s="310" t="s">
        <v>290</v>
      </c>
      <c r="C1584" s="311">
        <v>841</v>
      </c>
      <c r="D1584" s="4">
        <v>44064</v>
      </c>
      <c r="E1584" s="310" t="s">
        <v>650</v>
      </c>
      <c r="F1584" s="310" t="s">
        <v>34</v>
      </c>
    </row>
    <row r="1585" spans="1:6" x14ac:dyDescent="0.25">
      <c r="A1585" s="310" t="s">
        <v>392</v>
      </c>
      <c r="B1585" s="310"/>
      <c r="C1585" s="311">
        <v>7.18</v>
      </c>
      <c r="D1585" s="4">
        <v>44064</v>
      </c>
      <c r="E1585" s="310" t="s">
        <v>12</v>
      </c>
      <c r="F1585" s="310" t="s">
        <v>33</v>
      </c>
    </row>
    <row r="1586" spans="1:6" x14ac:dyDescent="0.25">
      <c r="A1586" s="310" t="s">
        <v>46</v>
      </c>
      <c r="B1586" s="310" t="s">
        <v>793</v>
      </c>
      <c r="C1586" s="311">
        <v>-22.3</v>
      </c>
      <c r="D1586" s="4">
        <v>44064</v>
      </c>
      <c r="E1586" s="310" t="s">
        <v>650</v>
      </c>
      <c r="F1586" s="310" t="s">
        <v>34</v>
      </c>
    </row>
    <row r="1587" spans="1:6" x14ac:dyDescent="0.25">
      <c r="A1587" s="310" t="s">
        <v>65</v>
      </c>
      <c r="B1587" s="310"/>
      <c r="C1587" s="311">
        <v>10.86</v>
      </c>
      <c r="D1587" s="4">
        <v>44065</v>
      </c>
      <c r="E1587" s="310" t="s">
        <v>4</v>
      </c>
      <c r="F1587" s="310" t="s">
        <v>33</v>
      </c>
    </row>
    <row r="1588" spans="1:6" x14ac:dyDescent="0.25">
      <c r="A1588" s="310" t="s">
        <v>43</v>
      </c>
      <c r="B1588" s="310" t="s">
        <v>790</v>
      </c>
      <c r="C1588" s="311">
        <v>8.1</v>
      </c>
      <c r="D1588" s="4">
        <v>44065</v>
      </c>
      <c r="E1588" s="310" t="s">
        <v>650</v>
      </c>
      <c r="F1588" s="310" t="s">
        <v>33</v>
      </c>
    </row>
    <row r="1589" spans="1:6" x14ac:dyDescent="0.25">
      <c r="A1589" s="310" t="s">
        <v>43</v>
      </c>
      <c r="B1589" s="310"/>
      <c r="C1589" s="311">
        <v>20.059999999999999</v>
      </c>
      <c r="D1589" s="4">
        <v>44065</v>
      </c>
      <c r="E1589" s="310" t="s">
        <v>4</v>
      </c>
      <c r="F1589" s="310" t="s">
        <v>34</v>
      </c>
    </row>
    <row r="1590" spans="1:6" x14ac:dyDescent="0.25">
      <c r="A1590" s="310" t="s">
        <v>791</v>
      </c>
      <c r="B1590" s="310" t="s">
        <v>614</v>
      </c>
      <c r="C1590" s="311">
        <v>71.34</v>
      </c>
      <c r="D1590" s="4">
        <v>44065</v>
      </c>
      <c r="E1590" s="310" t="s">
        <v>8</v>
      </c>
      <c r="F1590" s="310" t="s">
        <v>34</v>
      </c>
    </row>
    <row r="1591" spans="1:6" x14ac:dyDescent="0.25">
      <c r="A1591" s="310" t="s">
        <v>32</v>
      </c>
      <c r="B1591" s="310"/>
      <c r="C1591" s="311">
        <v>60.95</v>
      </c>
      <c r="D1591" s="4">
        <v>44065</v>
      </c>
      <c r="E1591" s="310" t="s">
        <v>4</v>
      </c>
      <c r="F1591" s="310" t="s">
        <v>34</v>
      </c>
    </row>
    <row r="1592" spans="1:6" x14ac:dyDescent="0.25">
      <c r="A1592" s="312" t="s">
        <v>49</v>
      </c>
      <c r="B1592" s="312"/>
      <c r="C1592" s="313">
        <v>11</v>
      </c>
      <c r="D1592" s="4">
        <v>44066</v>
      </c>
      <c r="E1592" s="312" t="s">
        <v>7</v>
      </c>
      <c r="F1592" s="312" t="s">
        <v>35</v>
      </c>
    </row>
    <row r="1593" spans="1:6" x14ac:dyDescent="0.25">
      <c r="A1593" s="312" t="s">
        <v>791</v>
      </c>
      <c r="B1593" s="312" t="s">
        <v>794</v>
      </c>
      <c r="C1593" s="313">
        <v>-16.440000000000001</v>
      </c>
      <c r="D1593" s="4">
        <v>44067</v>
      </c>
      <c r="E1593" s="312" t="s">
        <v>8</v>
      </c>
      <c r="F1593" s="312" t="s">
        <v>34</v>
      </c>
    </row>
    <row r="1594" spans="1:6" x14ac:dyDescent="0.25">
      <c r="A1594" s="312" t="s">
        <v>576</v>
      </c>
      <c r="B1594" s="312"/>
      <c r="C1594" s="313">
        <v>-650</v>
      </c>
      <c r="D1594" s="4">
        <v>44068</v>
      </c>
      <c r="E1594" s="312" t="s">
        <v>214</v>
      </c>
      <c r="F1594" s="312" t="s">
        <v>35</v>
      </c>
    </row>
    <row r="1595" spans="1:6" x14ac:dyDescent="0.25">
      <c r="A1595" s="312" t="s">
        <v>780</v>
      </c>
      <c r="B1595" s="312" t="s">
        <v>795</v>
      </c>
      <c r="C1595" s="313">
        <v>-139.96</v>
      </c>
      <c r="D1595" s="4">
        <v>44068</v>
      </c>
      <c r="E1595" s="312" t="s">
        <v>650</v>
      </c>
      <c r="F1595" s="312" t="s">
        <v>34</v>
      </c>
    </row>
    <row r="1596" spans="1:6" x14ac:dyDescent="0.25">
      <c r="A1596" s="314" t="s">
        <v>32</v>
      </c>
      <c r="B1596" s="314"/>
      <c r="C1596" s="315">
        <v>7.96</v>
      </c>
      <c r="D1596" s="4">
        <v>44069</v>
      </c>
      <c r="E1596" s="314" t="s">
        <v>4</v>
      </c>
      <c r="F1596" s="314" t="s">
        <v>33</v>
      </c>
    </row>
    <row r="1597" spans="1:6" x14ac:dyDescent="0.25">
      <c r="A1597" s="314" t="s">
        <v>751</v>
      </c>
      <c r="B1597" s="314"/>
      <c r="C1597" s="315">
        <v>2.27</v>
      </c>
      <c r="D1597" s="4">
        <v>44070</v>
      </c>
      <c r="E1597" s="314" t="s">
        <v>12</v>
      </c>
      <c r="F1597" s="314" t="s">
        <v>34</v>
      </c>
    </row>
    <row r="1598" spans="1:6" x14ac:dyDescent="0.25">
      <c r="A1598" s="314" t="s">
        <v>796</v>
      </c>
      <c r="B1598" s="314"/>
      <c r="C1598" s="315">
        <v>153.71</v>
      </c>
      <c r="D1598" s="4">
        <v>44071</v>
      </c>
      <c r="E1598" s="314" t="s">
        <v>209</v>
      </c>
      <c r="F1598" s="314" t="s">
        <v>34</v>
      </c>
    </row>
    <row r="1599" spans="1:6" x14ac:dyDescent="0.25">
      <c r="A1599" s="314" t="s">
        <v>46</v>
      </c>
      <c r="B1599" s="314" t="s">
        <v>797</v>
      </c>
      <c r="C1599" s="315">
        <v>15.3</v>
      </c>
      <c r="D1599" s="4">
        <v>44071</v>
      </c>
      <c r="E1599" s="314" t="s">
        <v>8</v>
      </c>
      <c r="F1599" s="314" t="s">
        <v>34</v>
      </c>
    </row>
    <row r="1600" spans="1:6" x14ac:dyDescent="0.25">
      <c r="A1600" s="314" t="s">
        <v>755</v>
      </c>
      <c r="B1600" s="314"/>
      <c r="C1600" s="315">
        <v>4.3499999999999996</v>
      </c>
      <c r="D1600" s="4">
        <v>44071</v>
      </c>
      <c r="E1600" s="314" t="s">
        <v>12</v>
      </c>
      <c r="F1600" s="314" t="s">
        <v>33</v>
      </c>
    </row>
    <row r="1601" spans="1:7" x14ac:dyDescent="0.25">
      <c r="A1601" s="314" t="s">
        <v>32</v>
      </c>
      <c r="B1601" s="314" t="s">
        <v>798</v>
      </c>
      <c r="C1601" s="315">
        <v>52.43</v>
      </c>
      <c r="D1601" s="4">
        <v>44072</v>
      </c>
      <c r="E1601" s="314" t="s">
        <v>21</v>
      </c>
      <c r="F1601" s="314" t="s">
        <v>34</v>
      </c>
    </row>
    <row r="1602" spans="1:7" x14ac:dyDescent="0.25">
      <c r="A1602" s="314" t="s">
        <v>755</v>
      </c>
      <c r="B1602" s="314"/>
      <c r="C1602" s="315">
        <v>21.13</v>
      </c>
      <c r="D1602" s="4">
        <v>44072</v>
      </c>
      <c r="E1602" s="314" t="s">
        <v>21</v>
      </c>
      <c r="F1602" s="314" t="s">
        <v>34</v>
      </c>
    </row>
    <row r="1603" spans="1:7" x14ac:dyDescent="0.25">
      <c r="A1603" s="314" t="s">
        <v>32</v>
      </c>
      <c r="B1603" s="314"/>
      <c r="C1603" s="315">
        <v>27.3</v>
      </c>
      <c r="D1603" s="4">
        <v>44072</v>
      </c>
      <c r="E1603" s="314" t="s">
        <v>4</v>
      </c>
      <c r="F1603" s="314" t="s">
        <v>34</v>
      </c>
    </row>
    <row r="1604" spans="1:7" x14ac:dyDescent="0.25">
      <c r="A1604" s="314" t="s">
        <v>32</v>
      </c>
      <c r="B1604" s="314"/>
      <c r="C1604" s="315">
        <v>20</v>
      </c>
      <c r="D1604" s="4">
        <v>44072</v>
      </c>
      <c r="E1604" s="314" t="s">
        <v>8</v>
      </c>
      <c r="F1604" s="314" t="s">
        <v>34</v>
      </c>
      <c r="G1604" s="395">
        <v>47.3</v>
      </c>
    </row>
    <row r="1605" spans="1:7" x14ac:dyDescent="0.25">
      <c r="A1605" s="314" t="s">
        <v>799</v>
      </c>
      <c r="B1605" s="314" t="s">
        <v>800</v>
      </c>
      <c r="C1605" s="315">
        <v>0</v>
      </c>
      <c r="D1605" s="4">
        <v>44072</v>
      </c>
      <c r="E1605" s="314" t="s">
        <v>650</v>
      </c>
      <c r="F1605" s="314" t="s">
        <v>34</v>
      </c>
      <c r="G1605" s="395"/>
    </row>
    <row r="1606" spans="1:7" x14ac:dyDescent="0.25">
      <c r="A1606" s="314" t="s">
        <v>43</v>
      </c>
      <c r="B1606" s="314"/>
      <c r="C1606" s="315">
        <v>21.75</v>
      </c>
      <c r="D1606" s="4">
        <v>44072</v>
      </c>
      <c r="E1606" s="314" t="s">
        <v>21</v>
      </c>
      <c r="F1606" s="314" t="s">
        <v>34</v>
      </c>
    </row>
    <row r="1607" spans="1:7" x14ac:dyDescent="0.25">
      <c r="A1607" s="314" t="s">
        <v>43</v>
      </c>
      <c r="B1607" s="314"/>
      <c r="C1607" s="315">
        <v>38.43</v>
      </c>
      <c r="D1607" s="4">
        <v>44072</v>
      </c>
      <c r="E1607" s="314" t="s">
        <v>4</v>
      </c>
      <c r="F1607" s="314" t="s">
        <v>34</v>
      </c>
    </row>
    <row r="1608" spans="1:7" x14ac:dyDescent="0.25">
      <c r="A1608" s="314" t="s">
        <v>621</v>
      </c>
      <c r="B1608" s="314" t="s">
        <v>801</v>
      </c>
      <c r="C1608" s="315">
        <v>15</v>
      </c>
      <c r="D1608" s="4">
        <v>44072</v>
      </c>
      <c r="E1608" s="314" t="s">
        <v>650</v>
      </c>
      <c r="F1608" s="314" t="s">
        <v>34</v>
      </c>
    </row>
    <row r="1609" spans="1:7" x14ac:dyDescent="0.25">
      <c r="A1609" s="316" t="s">
        <v>49</v>
      </c>
      <c r="B1609" s="316"/>
      <c r="C1609" s="317">
        <v>267</v>
      </c>
      <c r="D1609" s="4">
        <v>44073</v>
      </c>
      <c r="E1609" s="316" t="s">
        <v>7</v>
      </c>
      <c r="F1609" s="316" t="s">
        <v>35</v>
      </c>
    </row>
    <row r="1610" spans="1:7" x14ac:dyDescent="0.25">
      <c r="A1610" s="318" t="s">
        <v>621</v>
      </c>
      <c r="B1610" s="318" t="s">
        <v>802</v>
      </c>
      <c r="C1610" s="319">
        <v>0</v>
      </c>
      <c r="D1610" s="4">
        <v>44073</v>
      </c>
      <c r="E1610" s="318" t="s">
        <v>8</v>
      </c>
      <c r="F1610" s="318" t="s">
        <v>34</v>
      </c>
      <c r="G1610" s="384">
        <v>16</v>
      </c>
    </row>
    <row r="1611" spans="1:7" x14ac:dyDescent="0.25">
      <c r="A1611" s="318" t="s">
        <v>43</v>
      </c>
      <c r="B1611" s="318"/>
      <c r="C1611" s="319">
        <v>-27</v>
      </c>
      <c r="D1611" s="4">
        <v>44073</v>
      </c>
      <c r="E1611" s="318" t="s">
        <v>650</v>
      </c>
      <c r="F1611" s="318" t="s">
        <v>33</v>
      </c>
    </row>
    <row r="1612" spans="1:7" x14ac:dyDescent="0.25">
      <c r="A1612" s="318" t="s">
        <v>43</v>
      </c>
      <c r="B1612" s="318"/>
      <c r="C1612" s="319">
        <v>5</v>
      </c>
      <c r="D1612" s="4">
        <v>44073</v>
      </c>
      <c r="E1612" s="318" t="s">
        <v>4</v>
      </c>
      <c r="F1612" s="318" t="s">
        <v>33</v>
      </c>
    </row>
    <row r="1613" spans="1:7" x14ac:dyDescent="0.25">
      <c r="A1613" s="318" t="s">
        <v>32</v>
      </c>
      <c r="B1613" s="318" t="s">
        <v>803</v>
      </c>
      <c r="C1613" s="319">
        <v>-14.07</v>
      </c>
      <c r="D1613" s="4">
        <v>44073</v>
      </c>
      <c r="E1613" s="318" t="s">
        <v>8</v>
      </c>
      <c r="F1613" s="318" t="s">
        <v>34</v>
      </c>
    </row>
    <row r="1614" spans="1:7" x14ac:dyDescent="0.25">
      <c r="A1614" s="318" t="s">
        <v>804</v>
      </c>
      <c r="B1614" s="318" t="s">
        <v>805</v>
      </c>
      <c r="C1614" s="319">
        <v>-5</v>
      </c>
      <c r="D1614" s="4">
        <v>44073</v>
      </c>
      <c r="E1614" s="318" t="s">
        <v>8</v>
      </c>
      <c r="F1614" s="318" t="s">
        <v>33</v>
      </c>
    </row>
    <row r="1615" spans="1:7" x14ac:dyDescent="0.25">
      <c r="A1615" s="318" t="s">
        <v>520</v>
      </c>
      <c r="B1615" s="318"/>
      <c r="C1615" s="319">
        <v>190.09</v>
      </c>
      <c r="D1615" s="4">
        <v>44073</v>
      </c>
      <c r="E1615" s="318" t="s">
        <v>5</v>
      </c>
      <c r="F1615" s="318" t="s">
        <v>34</v>
      </c>
    </row>
    <row r="1616" spans="1:7" x14ac:dyDescent="0.25">
      <c r="A1616" s="318" t="s">
        <v>806</v>
      </c>
      <c r="B1616" s="318" t="s">
        <v>807</v>
      </c>
      <c r="C1616" s="319">
        <v>2.19</v>
      </c>
      <c r="D1616" s="4">
        <v>44074</v>
      </c>
      <c r="E1616" s="318" t="s">
        <v>650</v>
      </c>
      <c r="F1616" s="318" t="s">
        <v>34</v>
      </c>
    </row>
    <row r="1617" spans="1:7" x14ac:dyDescent="0.25">
      <c r="A1617" s="318" t="s">
        <v>42</v>
      </c>
      <c r="B1617" s="318"/>
      <c r="C1617" s="319">
        <v>2.33</v>
      </c>
      <c r="D1617" s="4">
        <v>44074</v>
      </c>
      <c r="E1617" s="318" t="s">
        <v>12</v>
      </c>
      <c r="F1617" s="318" t="s">
        <v>34</v>
      </c>
    </row>
    <row r="1618" spans="1:7" x14ac:dyDescent="0.25">
      <c r="A1618" s="318" t="s">
        <v>49</v>
      </c>
      <c r="B1618" s="318"/>
      <c r="C1618" s="319">
        <v>-17</v>
      </c>
      <c r="D1618" s="4">
        <v>44074</v>
      </c>
      <c r="E1618" s="318" t="s">
        <v>4</v>
      </c>
      <c r="F1618" s="318" t="s">
        <v>35</v>
      </c>
    </row>
    <row r="1619" spans="1:7" x14ac:dyDescent="0.25">
      <c r="A1619" s="318" t="s">
        <v>65</v>
      </c>
      <c r="B1619" s="318"/>
      <c r="C1619" s="319">
        <v>81.739999999999995</v>
      </c>
      <c r="D1619" s="4">
        <v>44075</v>
      </c>
      <c r="E1619" s="318" t="s">
        <v>4</v>
      </c>
      <c r="F1619" s="318" t="s">
        <v>34</v>
      </c>
    </row>
    <row r="1620" spans="1:7" x14ac:dyDescent="0.25">
      <c r="A1620" s="320" t="s">
        <v>808</v>
      </c>
      <c r="B1620" s="320"/>
      <c r="C1620" s="321">
        <v>4.47</v>
      </c>
      <c r="D1620" s="4">
        <v>44075</v>
      </c>
      <c r="E1620" s="320" t="s">
        <v>12</v>
      </c>
      <c r="F1620" s="320" t="s">
        <v>34</v>
      </c>
    </row>
    <row r="1621" spans="1:7" x14ac:dyDescent="0.25">
      <c r="A1621" s="320" t="s">
        <v>809</v>
      </c>
      <c r="B1621" s="320" t="s">
        <v>810</v>
      </c>
      <c r="C1621" s="321">
        <v>46.65</v>
      </c>
      <c r="D1621" s="4">
        <v>44075</v>
      </c>
      <c r="E1621" s="320" t="s">
        <v>8</v>
      </c>
      <c r="F1621" s="320" t="s">
        <v>34</v>
      </c>
    </row>
    <row r="1622" spans="1:7" x14ac:dyDescent="0.25">
      <c r="A1622" s="320" t="s">
        <v>812</v>
      </c>
      <c r="B1622" s="320"/>
      <c r="C1622" s="321">
        <v>550.91</v>
      </c>
      <c r="D1622" s="4">
        <v>44075</v>
      </c>
      <c r="E1622" s="320" t="s">
        <v>813</v>
      </c>
      <c r="F1622" s="320" t="s">
        <v>34</v>
      </c>
    </row>
    <row r="1623" spans="1:7" x14ac:dyDescent="0.25">
      <c r="A1623" s="320" t="s">
        <v>43</v>
      </c>
      <c r="B1623" s="320"/>
      <c r="C1623" s="321">
        <v>35.340000000000003</v>
      </c>
      <c r="D1623" s="4">
        <v>44076</v>
      </c>
      <c r="E1623" s="320" t="s">
        <v>21</v>
      </c>
      <c r="F1623" s="320" t="s">
        <v>34</v>
      </c>
    </row>
    <row r="1624" spans="1:7" x14ac:dyDescent="0.25">
      <c r="A1624" s="320" t="s">
        <v>763</v>
      </c>
      <c r="B1624" s="320" t="s">
        <v>811</v>
      </c>
      <c r="C1624" s="321">
        <v>75</v>
      </c>
      <c r="D1624" s="4">
        <v>44076</v>
      </c>
      <c r="E1624" s="320" t="s">
        <v>8</v>
      </c>
      <c r="F1624" s="320" t="s">
        <v>35</v>
      </c>
      <c r="G1624" s="384">
        <v>54</v>
      </c>
    </row>
    <row r="1625" spans="1:7" x14ac:dyDescent="0.25">
      <c r="A1625" s="320" t="s">
        <v>808</v>
      </c>
      <c r="B1625" s="320"/>
      <c r="C1625" s="321">
        <v>3.26</v>
      </c>
      <c r="D1625" s="4">
        <v>44077</v>
      </c>
      <c r="E1625" s="320" t="s">
        <v>12</v>
      </c>
      <c r="F1625" s="320" t="s">
        <v>34</v>
      </c>
    </row>
    <row r="1626" spans="1:7" x14ac:dyDescent="0.25">
      <c r="A1626" s="320" t="s">
        <v>528</v>
      </c>
      <c r="B1626" s="320" t="s">
        <v>574</v>
      </c>
      <c r="C1626" s="321">
        <v>35</v>
      </c>
      <c r="D1626" s="4">
        <v>44077</v>
      </c>
      <c r="E1626" s="320" t="s">
        <v>8</v>
      </c>
      <c r="F1626" s="320" t="s">
        <v>34</v>
      </c>
    </row>
    <row r="1627" spans="1:7" x14ac:dyDescent="0.25">
      <c r="A1627" s="322" t="s">
        <v>812</v>
      </c>
      <c r="B1627" s="322"/>
      <c r="C1627" s="323">
        <v>1900</v>
      </c>
      <c r="D1627" s="4">
        <v>44077</v>
      </c>
      <c r="E1627" s="322" t="s">
        <v>813</v>
      </c>
      <c r="F1627" s="322" t="s">
        <v>34</v>
      </c>
    </row>
    <row r="1628" spans="1:7" x14ac:dyDescent="0.25">
      <c r="A1628" s="322" t="s">
        <v>567</v>
      </c>
      <c r="B1628" s="322"/>
      <c r="C1628" s="323">
        <v>49.86</v>
      </c>
      <c r="D1628" s="4">
        <v>44078</v>
      </c>
      <c r="E1628" s="322" t="s">
        <v>11</v>
      </c>
      <c r="F1628" s="322" t="s">
        <v>34</v>
      </c>
      <c r="G1628" s="396">
        <v>83.79</v>
      </c>
    </row>
    <row r="1629" spans="1:7" x14ac:dyDescent="0.25">
      <c r="A1629" s="322" t="s">
        <v>378</v>
      </c>
      <c r="B1629" s="322"/>
      <c r="C1629" s="323">
        <v>21.13</v>
      </c>
      <c r="D1629" s="4">
        <v>44078</v>
      </c>
      <c r="E1629" s="322" t="s">
        <v>12</v>
      </c>
      <c r="F1629" s="322" t="s">
        <v>34</v>
      </c>
      <c r="G1629" s="395"/>
    </row>
    <row r="1630" spans="1:7" x14ac:dyDescent="0.25">
      <c r="A1630" s="322" t="s">
        <v>814</v>
      </c>
      <c r="B1630" s="322" t="s">
        <v>81</v>
      </c>
      <c r="C1630" s="323">
        <v>30</v>
      </c>
      <c r="D1630" s="4">
        <v>44079</v>
      </c>
      <c r="E1630" s="322" t="s">
        <v>650</v>
      </c>
      <c r="F1630" s="322" t="s">
        <v>33</v>
      </c>
    </row>
    <row r="1631" spans="1:7" x14ac:dyDescent="0.25">
      <c r="A1631" s="322" t="s">
        <v>46</v>
      </c>
      <c r="B1631" s="322" t="s">
        <v>771</v>
      </c>
      <c r="C1631" s="323">
        <v>16.53</v>
      </c>
      <c r="D1631" s="4">
        <v>44079</v>
      </c>
      <c r="E1631" s="322" t="s">
        <v>8</v>
      </c>
      <c r="F1631" s="322" t="s">
        <v>34</v>
      </c>
    </row>
    <row r="1632" spans="1:7" x14ac:dyDescent="0.25">
      <c r="A1632" s="322" t="s">
        <v>816</v>
      </c>
      <c r="B1632" s="322" t="s">
        <v>817</v>
      </c>
      <c r="C1632" s="323">
        <v>5.3</v>
      </c>
      <c r="D1632" s="4">
        <v>44079</v>
      </c>
      <c r="E1632" s="322" t="s">
        <v>8</v>
      </c>
      <c r="F1632" s="322" t="s">
        <v>34</v>
      </c>
    </row>
    <row r="1633" spans="1:7" x14ac:dyDescent="0.25">
      <c r="A1633" s="322" t="s">
        <v>816</v>
      </c>
      <c r="B1633" s="322" t="s">
        <v>818</v>
      </c>
      <c r="C1633" s="323">
        <v>21.24</v>
      </c>
      <c r="D1633" s="4">
        <v>44079</v>
      </c>
      <c r="E1633" s="322" t="s">
        <v>8</v>
      </c>
      <c r="F1633" s="322" t="s">
        <v>34</v>
      </c>
    </row>
    <row r="1634" spans="1:7" x14ac:dyDescent="0.25">
      <c r="A1634" s="322" t="s">
        <v>150</v>
      </c>
      <c r="B1634" s="322"/>
      <c r="C1634" s="323">
        <v>2.7</v>
      </c>
      <c r="D1634" s="4">
        <v>44079</v>
      </c>
      <c r="E1634" s="322" t="s">
        <v>12</v>
      </c>
      <c r="F1634" s="322" t="s">
        <v>34</v>
      </c>
    </row>
    <row r="1635" spans="1:7" x14ac:dyDescent="0.25">
      <c r="A1635" s="322" t="s">
        <v>32</v>
      </c>
      <c r="B1635" s="322" t="s">
        <v>815</v>
      </c>
      <c r="C1635" s="323">
        <v>33.770000000000003</v>
      </c>
      <c r="D1635" s="4">
        <v>44080</v>
      </c>
      <c r="E1635" s="322" t="s">
        <v>8</v>
      </c>
      <c r="F1635" s="322" t="s">
        <v>34</v>
      </c>
    </row>
    <row r="1636" spans="1:7" x14ac:dyDescent="0.25">
      <c r="A1636" s="322" t="s">
        <v>32</v>
      </c>
      <c r="B1636" s="322"/>
      <c r="C1636" s="323">
        <v>50.02</v>
      </c>
      <c r="D1636" s="4">
        <v>44080</v>
      </c>
      <c r="E1636" s="322" t="s">
        <v>4</v>
      </c>
      <c r="F1636" s="322" t="s">
        <v>34</v>
      </c>
    </row>
    <row r="1637" spans="1:7" x14ac:dyDescent="0.25">
      <c r="A1637" s="324" t="s">
        <v>517</v>
      </c>
      <c r="B1637" s="324"/>
      <c r="C1637" s="325">
        <v>26.35</v>
      </c>
      <c r="D1637" s="4">
        <v>44082</v>
      </c>
      <c r="E1637" s="324" t="s">
        <v>21</v>
      </c>
      <c r="F1637" s="324" t="s">
        <v>34</v>
      </c>
    </row>
    <row r="1638" spans="1:7" x14ac:dyDescent="0.25">
      <c r="A1638" s="324" t="s">
        <v>819</v>
      </c>
      <c r="B1638" s="324" t="s">
        <v>119</v>
      </c>
      <c r="C1638" s="325">
        <v>13</v>
      </c>
      <c r="D1638" s="4">
        <v>44082</v>
      </c>
      <c r="E1638" s="324" t="s">
        <v>8</v>
      </c>
      <c r="F1638" s="324" t="s">
        <v>34</v>
      </c>
    </row>
    <row r="1639" spans="1:7" x14ac:dyDescent="0.25">
      <c r="A1639" s="324" t="s">
        <v>178</v>
      </c>
      <c r="B1639" s="324" t="s">
        <v>820</v>
      </c>
      <c r="C1639" s="325">
        <v>3.29</v>
      </c>
      <c r="D1639" s="4">
        <v>44082</v>
      </c>
      <c r="E1639" s="324" t="s">
        <v>8</v>
      </c>
      <c r="F1639" s="324" t="s">
        <v>34</v>
      </c>
    </row>
    <row r="1640" spans="1:7" x14ac:dyDescent="0.25">
      <c r="A1640" s="324" t="s">
        <v>425</v>
      </c>
      <c r="B1640" s="324" t="s">
        <v>821</v>
      </c>
      <c r="C1640" s="325">
        <v>11.06</v>
      </c>
      <c r="D1640" s="4">
        <v>44082</v>
      </c>
      <c r="E1640" s="324" t="s">
        <v>8</v>
      </c>
      <c r="F1640" s="324" t="s">
        <v>34</v>
      </c>
    </row>
    <row r="1641" spans="1:7" x14ac:dyDescent="0.25">
      <c r="A1641" s="324" t="s">
        <v>60</v>
      </c>
      <c r="B1641" s="324" t="s">
        <v>191</v>
      </c>
      <c r="C1641" s="325">
        <v>10</v>
      </c>
      <c r="D1641" s="4">
        <v>44083</v>
      </c>
      <c r="E1641" s="324" t="s">
        <v>8</v>
      </c>
      <c r="F1641" s="324" t="s">
        <v>34</v>
      </c>
    </row>
    <row r="1642" spans="1:7" x14ac:dyDescent="0.25">
      <c r="A1642" s="324" t="s">
        <v>42</v>
      </c>
      <c r="B1642" s="324"/>
      <c r="C1642" s="325">
        <v>4.68</v>
      </c>
      <c r="D1642" s="4">
        <v>44083</v>
      </c>
      <c r="E1642" s="324" t="s">
        <v>12</v>
      </c>
      <c r="F1642" s="324" t="s">
        <v>34</v>
      </c>
    </row>
    <row r="1643" spans="1:7" x14ac:dyDescent="0.25">
      <c r="A1643" s="324" t="s">
        <v>611</v>
      </c>
      <c r="B1643" s="324" t="s">
        <v>822</v>
      </c>
      <c r="C1643" s="325">
        <v>117.46</v>
      </c>
      <c r="D1643" s="4">
        <v>44084</v>
      </c>
      <c r="E1643" s="324" t="s">
        <v>6</v>
      </c>
      <c r="F1643" s="324" t="s">
        <v>35</v>
      </c>
    </row>
    <row r="1644" spans="1:7" x14ac:dyDescent="0.25">
      <c r="A1644" s="327" t="s">
        <v>32</v>
      </c>
      <c r="B1644" s="327" t="s">
        <v>823</v>
      </c>
      <c r="C1644" s="326">
        <v>43.34</v>
      </c>
      <c r="D1644" s="4">
        <v>44084</v>
      </c>
      <c r="E1644" s="327" t="s">
        <v>650</v>
      </c>
      <c r="F1644" s="327" t="s">
        <v>34</v>
      </c>
      <c r="G1644" s="396">
        <v>67.67</v>
      </c>
    </row>
    <row r="1645" spans="1:7" x14ac:dyDescent="0.25">
      <c r="A1645" s="327" t="s">
        <v>32</v>
      </c>
      <c r="B1645" s="327"/>
      <c r="C1645" s="326">
        <v>24.33</v>
      </c>
      <c r="D1645" s="4">
        <v>44084</v>
      </c>
      <c r="E1645" s="327" t="s">
        <v>4</v>
      </c>
      <c r="F1645" s="327" t="s">
        <v>34</v>
      </c>
      <c r="G1645" s="395"/>
    </row>
    <row r="1646" spans="1:7" x14ac:dyDescent="0.25">
      <c r="A1646" s="327" t="s">
        <v>833</v>
      </c>
      <c r="B1646" s="327" t="s">
        <v>824</v>
      </c>
      <c r="C1646" s="326">
        <v>46.26</v>
      </c>
      <c r="D1646" s="4">
        <v>44084</v>
      </c>
      <c r="E1646" s="327" t="s">
        <v>650</v>
      </c>
      <c r="F1646" s="327" t="s">
        <v>34</v>
      </c>
    </row>
    <row r="1647" spans="1:7" x14ac:dyDescent="0.25">
      <c r="A1647" s="327" t="s">
        <v>32</v>
      </c>
      <c r="B1647" s="327" t="s">
        <v>825</v>
      </c>
      <c r="C1647" s="326">
        <v>41.5</v>
      </c>
      <c r="D1647" s="4">
        <v>44085</v>
      </c>
      <c r="E1647" s="327" t="s">
        <v>650</v>
      </c>
      <c r="F1647" s="327" t="s">
        <v>34</v>
      </c>
    </row>
    <row r="1648" spans="1:7" x14ac:dyDescent="0.25">
      <c r="A1648" s="327" t="s">
        <v>832</v>
      </c>
      <c r="B1648" s="327" t="s">
        <v>825</v>
      </c>
      <c r="C1648" s="326">
        <v>6.46</v>
      </c>
      <c r="D1648" s="4">
        <v>44085</v>
      </c>
      <c r="E1648" s="327" t="s">
        <v>650</v>
      </c>
      <c r="F1648" s="327" t="s">
        <v>34</v>
      </c>
      <c r="G1648" s="396">
        <f>SUM(C1648:C1649)</f>
        <v>16.45</v>
      </c>
    </row>
    <row r="1649" spans="1:7" x14ac:dyDescent="0.25">
      <c r="A1649" s="327" t="s">
        <v>200</v>
      </c>
      <c r="B1649" s="327" t="s">
        <v>166</v>
      </c>
      <c r="C1649" s="326">
        <v>9.99</v>
      </c>
      <c r="D1649" s="4">
        <v>44085</v>
      </c>
      <c r="E1649" s="327" t="s">
        <v>8</v>
      </c>
      <c r="F1649" s="327" t="s">
        <v>34</v>
      </c>
      <c r="G1649" s="395"/>
    </row>
    <row r="1650" spans="1:7" x14ac:dyDescent="0.25">
      <c r="A1650" s="327" t="s">
        <v>724</v>
      </c>
      <c r="B1650" s="327" t="s">
        <v>826</v>
      </c>
      <c r="C1650" s="326">
        <v>6.99</v>
      </c>
      <c r="D1650" s="4">
        <v>44086</v>
      </c>
      <c r="E1650" s="327" t="s">
        <v>650</v>
      </c>
      <c r="F1650" s="327" t="s">
        <v>34</v>
      </c>
    </row>
    <row r="1651" spans="1:7" x14ac:dyDescent="0.25">
      <c r="A1651" s="327" t="s">
        <v>724</v>
      </c>
      <c r="B1651" s="327"/>
      <c r="C1651" s="326">
        <v>17.22</v>
      </c>
      <c r="D1651" s="4">
        <v>44086</v>
      </c>
      <c r="E1651" s="327" t="s">
        <v>12</v>
      </c>
      <c r="F1651" s="327" t="s">
        <v>34</v>
      </c>
      <c r="G1651" s="384">
        <v>34.71</v>
      </c>
    </row>
    <row r="1652" spans="1:7" x14ac:dyDescent="0.25">
      <c r="A1652" s="327" t="s">
        <v>695</v>
      </c>
      <c r="B1652" s="327" t="s">
        <v>827</v>
      </c>
      <c r="C1652" s="326">
        <v>21.69</v>
      </c>
      <c r="D1652" s="4">
        <v>44086</v>
      </c>
      <c r="E1652" s="327" t="s">
        <v>650</v>
      </c>
      <c r="F1652" s="327" t="s">
        <v>34</v>
      </c>
    </row>
    <row r="1653" spans="1:7" x14ac:dyDescent="0.25">
      <c r="A1653" s="327" t="s">
        <v>828</v>
      </c>
      <c r="B1653" s="327" t="s">
        <v>829</v>
      </c>
      <c r="C1653" s="326">
        <v>0</v>
      </c>
      <c r="D1653" s="4">
        <v>44086</v>
      </c>
      <c r="E1653" s="327" t="s">
        <v>8</v>
      </c>
      <c r="F1653" s="327" t="s">
        <v>34</v>
      </c>
    </row>
    <row r="1654" spans="1:7" x14ac:dyDescent="0.25">
      <c r="A1654" s="327" t="s">
        <v>32</v>
      </c>
      <c r="B1654" s="327"/>
      <c r="C1654" s="326">
        <v>88.51</v>
      </c>
      <c r="D1654" s="4">
        <v>44086</v>
      </c>
      <c r="E1654" s="327" t="s">
        <v>4</v>
      </c>
      <c r="F1654" s="327" t="s">
        <v>34</v>
      </c>
    </row>
    <row r="1655" spans="1:7" x14ac:dyDescent="0.25">
      <c r="A1655" s="327" t="s">
        <v>167</v>
      </c>
      <c r="B1655" s="327" t="s">
        <v>830</v>
      </c>
      <c r="C1655" s="326">
        <v>4.3099999999999996</v>
      </c>
      <c r="D1655" s="4">
        <v>44086</v>
      </c>
      <c r="E1655" s="327" t="s">
        <v>8</v>
      </c>
      <c r="F1655" s="327" t="s">
        <v>34</v>
      </c>
    </row>
    <row r="1656" spans="1:7" x14ac:dyDescent="0.25">
      <c r="A1656" s="327" t="s">
        <v>799</v>
      </c>
      <c r="B1656" s="327" t="s">
        <v>831</v>
      </c>
      <c r="C1656" s="326">
        <v>17.47</v>
      </c>
      <c r="D1656" s="4">
        <v>44086</v>
      </c>
      <c r="E1656" s="327" t="s">
        <v>8</v>
      </c>
      <c r="F1656" s="327" t="s">
        <v>34</v>
      </c>
    </row>
    <row r="1657" spans="1:7" x14ac:dyDescent="0.25">
      <c r="A1657" s="328" t="s">
        <v>49</v>
      </c>
      <c r="B1657" s="328"/>
      <c r="C1657" s="329">
        <v>125</v>
      </c>
      <c r="D1657" s="4">
        <v>44087</v>
      </c>
      <c r="E1657" s="328" t="s">
        <v>7</v>
      </c>
      <c r="F1657" s="328" t="s">
        <v>35</v>
      </c>
    </row>
    <row r="1658" spans="1:7" x14ac:dyDescent="0.25">
      <c r="A1658" s="328" t="s">
        <v>150</v>
      </c>
      <c r="B1658" s="328"/>
      <c r="C1658" s="329">
        <v>3.33</v>
      </c>
      <c r="D1658" s="4">
        <v>44088</v>
      </c>
      <c r="E1658" s="328" t="s">
        <v>12</v>
      </c>
      <c r="F1658" s="328" t="s">
        <v>34</v>
      </c>
    </row>
    <row r="1659" spans="1:7" x14ac:dyDescent="0.25">
      <c r="A1659" s="328" t="s">
        <v>427</v>
      </c>
      <c r="B1659" s="328" t="s">
        <v>835</v>
      </c>
      <c r="C1659" s="329">
        <v>652.66999999999996</v>
      </c>
      <c r="D1659" s="4">
        <v>44088</v>
      </c>
      <c r="E1659" s="328" t="s">
        <v>650</v>
      </c>
      <c r="F1659" s="328" t="s">
        <v>34</v>
      </c>
    </row>
    <row r="1660" spans="1:7" x14ac:dyDescent="0.25">
      <c r="A1660" s="328" t="s">
        <v>43</v>
      </c>
      <c r="B1660" s="328"/>
      <c r="C1660" s="329">
        <v>46.42</v>
      </c>
      <c r="D1660" s="4">
        <v>44088</v>
      </c>
      <c r="E1660" s="328" t="s">
        <v>4</v>
      </c>
      <c r="F1660" s="328" t="s">
        <v>34</v>
      </c>
    </row>
    <row r="1661" spans="1:7" x14ac:dyDescent="0.25">
      <c r="A1661" s="328" t="s">
        <v>32</v>
      </c>
      <c r="B1661" s="328" t="s">
        <v>834</v>
      </c>
      <c r="C1661" s="329">
        <v>69.05</v>
      </c>
      <c r="D1661" s="4">
        <v>44089</v>
      </c>
      <c r="E1661" s="328" t="s">
        <v>650</v>
      </c>
      <c r="F1661" s="328" t="s">
        <v>34</v>
      </c>
    </row>
    <row r="1662" spans="1:7" x14ac:dyDescent="0.25">
      <c r="A1662" s="331" t="s">
        <v>32</v>
      </c>
      <c r="B1662" s="331" t="s">
        <v>784</v>
      </c>
      <c r="C1662" s="330">
        <v>56.15</v>
      </c>
      <c r="D1662" s="4">
        <v>44091</v>
      </c>
      <c r="E1662" s="331" t="s">
        <v>650</v>
      </c>
      <c r="F1662" s="331" t="s">
        <v>34</v>
      </c>
    </row>
    <row r="1663" spans="1:7" x14ac:dyDescent="0.25">
      <c r="A1663" s="331" t="s">
        <v>32</v>
      </c>
      <c r="B1663" s="331"/>
      <c r="C1663" s="330">
        <v>7.47</v>
      </c>
      <c r="D1663" s="4">
        <v>44091</v>
      </c>
      <c r="E1663" s="331" t="s">
        <v>4</v>
      </c>
      <c r="F1663" s="331" t="s">
        <v>34</v>
      </c>
    </row>
    <row r="1664" spans="1:7" x14ac:dyDescent="0.25">
      <c r="A1664" s="331" t="s">
        <v>32</v>
      </c>
      <c r="B1664" s="331" t="s">
        <v>8</v>
      </c>
      <c r="C1664" s="330">
        <f>G1662-C1662-C1663</f>
        <v>-63.62</v>
      </c>
      <c r="D1664" s="4">
        <v>44091</v>
      </c>
      <c r="E1664" s="331" t="s">
        <v>8</v>
      </c>
      <c r="F1664" s="331" t="s">
        <v>34</v>
      </c>
    </row>
    <row r="1665" spans="1:7" x14ac:dyDescent="0.25">
      <c r="A1665" s="331" t="s">
        <v>43</v>
      </c>
      <c r="B1665" s="331"/>
      <c r="C1665" s="330">
        <v>29.33</v>
      </c>
      <c r="D1665" s="4">
        <v>44092</v>
      </c>
      <c r="E1665" s="331" t="s">
        <v>21</v>
      </c>
      <c r="F1665" s="331" t="s">
        <v>34</v>
      </c>
    </row>
    <row r="1666" spans="1:7" x14ac:dyDescent="0.25">
      <c r="A1666" s="331" t="s">
        <v>832</v>
      </c>
      <c r="B1666" s="331" t="s">
        <v>835</v>
      </c>
      <c r="C1666" s="330">
        <v>22.75</v>
      </c>
      <c r="D1666" s="4">
        <v>44092</v>
      </c>
      <c r="E1666" s="331" t="s">
        <v>650</v>
      </c>
      <c r="F1666" s="331" t="s">
        <v>34</v>
      </c>
    </row>
    <row r="1667" spans="1:7" x14ac:dyDescent="0.25">
      <c r="A1667" s="331" t="s">
        <v>32</v>
      </c>
      <c r="B1667" s="331" t="s">
        <v>835</v>
      </c>
      <c r="C1667" s="330">
        <v>6.75</v>
      </c>
      <c r="D1667" s="4">
        <v>44092</v>
      </c>
      <c r="E1667" s="331" t="s">
        <v>650</v>
      </c>
      <c r="F1667" s="331" t="s">
        <v>34</v>
      </c>
    </row>
    <row r="1668" spans="1:7" x14ac:dyDescent="0.25">
      <c r="A1668" s="331" t="s">
        <v>150</v>
      </c>
      <c r="B1668" s="331"/>
      <c r="C1668" s="330">
        <v>2.17</v>
      </c>
      <c r="D1668" s="4">
        <v>44092</v>
      </c>
      <c r="E1668" s="331" t="s">
        <v>12</v>
      </c>
      <c r="F1668" s="331" t="s">
        <v>34</v>
      </c>
    </row>
    <row r="1669" spans="1:7" x14ac:dyDescent="0.25">
      <c r="A1669" s="331" t="s">
        <v>517</v>
      </c>
      <c r="B1669" s="331"/>
      <c r="C1669" s="330">
        <v>26.79</v>
      </c>
      <c r="D1669" s="4">
        <v>44092</v>
      </c>
      <c r="E1669" s="331" t="s">
        <v>21</v>
      </c>
      <c r="F1669" s="331" t="s">
        <v>34</v>
      </c>
    </row>
    <row r="1670" spans="1:7" x14ac:dyDescent="0.25">
      <c r="A1670" s="331" t="s">
        <v>832</v>
      </c>
      <c r="B1670" s="331" t="s">
        <v>835</v>
      </c>
      <c r="C1670" s="330">
        <v>7.58</v>
      </c>
      <c r="D1670" s="4">
        <v>44093</v>
      </c>
      <c r="E1670" s="331" t="s">
        <v>650</v>
      </c>
      <c r="F1670" s="331" t="s">
        <v>34</v>
      </c>
    </row>
    <row r="1671" spans="1:7" x14ac:dyDescent="0.25">
      <c r="A1671" s="331" t="s">
        <v>32</v>
      </c>
      <c r="B1671" s="331"/>
      <c r="C1671" s="330">
        <v>8.81</v>
      </c>
      <c r="D1671" s="4">
        <v>44093</v>
      </c>
      <c r="E1671" s="331" t="s">
        <v>4</v>
      </c>
      <c r="F1671" s="331" t="s">
        <v>34</v>
      </c>
    </row>
    <row r="1672" spans="1:7" x14ac:dyDescent="0.25">
      <c r="A1672" s="331" t="s">
        <v>43</v>
      </c>
      <c r="B1672" s="331"/>
      <c r="C1672" s="330">
        <v>86.71</v>
      </c>
      <c r="D1672" s="4">
        <v>44093</v>
      </c>
      <c r="E1672" s="331" t="s">
        <v>4</v>
      </c>
      <c r="F1672" s="331" t="s">
        <v>34</v>
      </c>
    </row>
    <row r="1673" spans="1:7" x14ac:dyDescent="0.25">
      <c r="A1673" s="331" t="s">
        <v>672</v>
      </c>
      <c r="B1673" s="331" t="s">
        <v>836</v>
      </c>
      <c r="C1673" s="330">
        <v>28.03</v>
      </c>
      <c r="D1673" s="4">
        <v>44093</v>
      </c>
      <c r="E1673" s="331" t="s">
        <v>650</v>
      </c>
      <c r="F1673" s="331" t="s">
        <v>34</v>
      </c>
    </row>
    <row r="1674" spans="1:7" x14ac:dyDescent="0.25">
      <c r="A1674" s="331" t="s">
        <v>799</v>
      </c>
      <c r="B1674" s="331" t="s">
        <v>91</v>
      </c>
      <c r="C1674" s="330">
        <v>16.190000000000001</v>
      </c>
      <c r="D1674" s="4">
        <v>44093</v>
      </c>
      <c r="E1674" s="331" t="s">
        <v>8</v>
      </c>
      <c r="F1674" s="331" t="s">
        <v>34</v>
      </c>
      <c r="G1674" s="395">
        <v>79.86</v>
      </c>
    </row>
    <row r="1675" spans="1:7" x14ac:dyDescent="0.25">
      <c r="A1675" s="331" t="s">
        <v>32</v>
      </c>
      <c r="B1675" s="331" t="s">
        <v>837</v>
      </c>
      <c r="C1675" s="330">
        <v>-60.43</v>
      </c>
      <c r="D1675" s="4">
        <v>44093</v>
      </c>
      <c r="E1675" s="331" t="s">
        <v>8</v>
      </c>
      <c r="F1675" s="331" t="s">
        <v>34</v>
      </c>
      <c r="G1675" s="395"/>
    </row>
    <row r="1676" spans="1:7" x14ac:dyDescent="0.25">
      <c r="A1676" s="331" t="s">
        <v>254</v>
      </c>
      <c r="B1676" s="331"/>
      <c r="C1676" s="330">
        <v>26</v>
      </c>
      <c r="D1676" s="4">
        <v>44094</v>
      </c>
      <c r="E1676" s="331" t="s">
        <v>8</v>
      </c>
      <c r="F1676" s="331" t="s">
        <v>34</v>
      </c>
      <c r="G1676" s="395"/>
    </row>
    <row r="1677" spans="1:7" x14ac:dyDescent="0.25">
      <c r="A1677" s="332" t="s">
        <v>463</v>
      </c>
      <c r="B1677" s="332" t="s">
        <v>839</v>
      </c>
      <c r="C1677" s="333">
        <v>20</v>
      </c>
      <c r="D1677" s="4">
        <v>44096</v>
      </c>
      <c r="E1677" s="332" t="s">
        <v>8</v>
      </c>
      <c r="F1677" s="332" t="s">
        <v>34</v>
      </c>
    </row>
    <row r="1678" spans="1:7" x14ac:dyDescent="0.25">
      <c r="A1678" s="332" t="s">
        <v>150</v>
      </c>
      <c r="B1678" s="332"/>
      <c r="C1678" s="333">
        <v>6.68</v>
      </c>
      <c r="D1678" s="4">
        <v>44097</v>
      </c>
      <c r="E1678" s="332" t="s">
        <v>12</v>
      </c>
      <c r="F1678" s="332" t="s">
        <v>34</v>
      </c>
    </row>
    <row r="1679" spans="1:7" x14ac:dyDescent="0.25">
      <c r="A1679" s="332" t="s">
        <v>43</v>
      </c>
      <c r="B1679" s="332"/>
      <c r="C1679" s="333">
        <v>38.64</v>
      </c>
      <c r="D1679" s="4">
        <v>44097</v>
      </c>
      <c r="E1679" s="332" t="s">
        <v>4</v>
      </c>
      <c r="F1679" s="332" t="s">
        <v>34</v>
      </c>
    </row>
    <row r="1680" spans="1:7" x14ac:dyDescent="0.25">
      <c r="A1680" s="332" t="s">
        <v>32</v>
      </c>
      <c r="B1680" s="332" t="s">
        <v>838</v>
      </c>
      <c r="C1680" s="333">
        <v>33.75</v>
      </c>
      <c r="D1680" s="4">
        <v>44098</v>
      </c>
      <c r="E1680" s="332" t="s">
        <v>8</v>
      </c>
      <c r="F1680" s="332" t="s">
        <v>34</v>
      </c>
    </row>
    <row r="1681" spans="1:6" x14ac:dyDescent="0.25">
      <c r="A1681" s="332" t="s">
        <v>90</v>
      </c>
      <c r="B1681" s="332" t="s">
        <v>784</v>
      </c>
      <c r="C1681" s="333">
        <v>176.8</v>
      </c>
      <c r="D1681" s="4">
        <v>44098</v>
      </c>
      <c r="E1681" s="332" t="s">
        <v>650</v>
      </c>
      <c r="F1681" s="332" t="s">
        <v>34</v>
      </c>
    </row>
    <row r="1682" spans="1:6" x14ac:dyDescent="0.25">
      <c r="A1682" s="334" t="s">
        <v>32</v>
      </c>
      <c r="B1682" s="334" t="s">
        <v>835</v>
      </c>
      <c r="C1682" s="335">
        <v>55.65</v>
      </c>
      <c r="D1682" s="4">
        <v>44098</v>
      </c>
      <c r="E1682" s="334" t="s">
        <v>650</v>
      </c>
      <c r="F1682" s="334" t="s">
        <v>34</v>
      </c>
    </row>
    <row r="1683" spans="1:6" x14ac:dyDescent="0.25">
      <c r="A1683" s="334" t="s">
        <v>725</v>
      </c>
      <c r="B1683" s="334"/>
      <c r="C1683" s="335">
        <v>7</v>
      </c>
      <c r="D1683" s="4">
        <v>44099</v>
      </c>
      <c r="E1683" s="334" t="s">
        <v>12</v>
      </c>
      <c r="F1683" s="334" t="s">
        <v>34</v>
      </c>
    </row>
    <row r="1684" spans="1:6" x14ac:dyDescent="0.25">
      <c r="A1684" s="334" t="s">
        <v>32</v>
      </c>
      <c r="B1684" s="334"/>
      <c r="C1684" s="335">
        <v>56.33</v>
      </c>
      <c r="D1684" s="4">
        <v>44100</v>
      </c>
      <c r="E1684" s="334" t="s">
        <v>4</v>
      </c>
      <c r="F1684" s="334" t="s">
        <v>34</v>
      </c>
    </row>
    <row r="1685" spans="1:6" x14ac:dyDescent="0.25">
      <c r="A1685" s="334" t="s">
        <v>43</v>
      </c>
      <c r="B1685" s="334" t="s">
        <v>157</v>
      </c>
      <c r="C1685" s="335">
        <v>2.25</v>
      </c>
      <c r="D1685" s="4">
        <v>44100</v>
      </c>
      <c r="E1685" s="334" t="s">
        <v>650</v>
      </c>
      <c r="F1685" s="334" t="s">
        <v>34</v>
      </c>
    </row>
    <row r="1686" spans="1:6" x14ac:dyDescent="0.25">
      <c r="A1686" s="336" t="s">
        <v>49</v>
      </c>
      <c r="B1686" s="336"/>
      <c r="C1686" s="337">
        <v>40</v>
      </c>
      <c r="D1686" s="4">
        <v>44101</v>
      </c>
      <c r="E1686" s="336" t="s">
        <v>7</v>
      </c>
      <c r="F1686" s="336" t="s">
        <v>35</v>
      </c>
    </row>
    <row r="1687" spans="1:6" x14ac:dyDescent="0.25">
      <c r="A1687" s="336" t="s">
        <v>415</v>
      </c>
      <c r="B1687" s="336"/>
      <c r="C1687" s="337">
        <v>1.29</v>
      </c>
      <c r="D1687" s="4">
        <v>44101</v>
      </c>
      <c r="E1687" s="336" t="s">
        <v>12</v>
      </c>
      <c r="F1687" s="336" t="s">
        <v>34</v>
      </c>
    </row>
    <row r="1688" spans="1:6" x14ac:dyDescent="0.25">
      <c r="A1688" s="336" t="s">
        <v>796</v>
      </c>
      <c r="B1688" s="336"/>
      <c r="C1688" s="337">
        <v>65</v>
      </c>
      <c r="D1688" s="4">
        <v>44102</v>
      </c>
      <c r="E1688" s="336" t="s">
        <v>209</v>
      </c>
      <c r="F1688" s="336" t="s">
        <v>34</v>
      </c>
    </row>
    <row r="1689" spans="1:6" x14ac:dyDescent="0.25">
      <c r="A1689" s="338" t="s">
        <v>840</v>
      </c>
      <c r="B1689" s="338" t="s">
        <v>835</v>
      </c>
      <c r="C1689" s="339">
        <v>50</v>
      </c>
      <c r="D1689" s="4">
        <v>44103</v>
      </c>
      <c r="E1689" s="338" t="s">
        <v>650</v>
      </c>
      <c r="F1689" s="338" t="s">
        <v>35</v>
      </c>
    </row>
    <row r="1690" spans="1:6" x14ac:dyDescent="0.25">
      <c r="A1690" s="338" t="s">
        <v>520</v>
      </c>
      <c r="B1690" s="338"/>
      <c r="C1690" s="339">
        <v>149.66999999999999</v>
      </c>
      <c r="D1690" s="4">
        <v>44104</v>
      </c>
      <c r="E1690" s="338" t="s">
        <v>5</v>
      </c>
      <c r="F1690" s="338" t="s">
        <v>34</v>
      </c>
    </row>
    <row r="1691" spans="1:6" x14ac:dyDescent="0.25">
      <c r="A1691" s="338" t="s">
        <v>150</v>
      </c>
      <c r="B1691" s="338"/>
      <c r="C1691" s="339">
        <v>6.51</v>
      </c>
      <c r="D1691" s="4">
        <v>44104</v>
      </c>
      <c r="E1691" s="338" t="s">
        <v>12</v>
      </c>
      <c r="F1691" s="338" t="s">
        <v>34</v>
      </c>
    </row>
    <row r="1692" spans="1:6" x14ac:dyDescent="0.25">
      <c r="A1692" s="338" t="s">
        <v>90</v>
      </c>
      <c r="B1692" s="338" t="s">
        <v>786</v>
      </c>
      <c r="C1692" s="339">
        <v>-93.76</v>
      </c>
      <c r="D1692" s="4">
        <v>44104</v>
      </c>
      <c r="E1692" s="338" t="s">
        <v>650</v>
      </c>
      <c r="F1692" s="338" t="s">
        <v>34</v>
      </c>
    </row>
    <row r="1693" spans="1:6" x14ac:dyDescent="0.25">
      <c r="A1693" s="338" t="s">
        <v>50</v>
      </c>
      <c r="B1693" s="338"/>
      <c r="C1693" s="339">
        <v>26.93</v>
      </c>
      <c r="D1693" s="4">
        <v>44104</v>
      </c>
      <c r="E1693" s="338" t="s">
        <v>21</v>
      </c>
      <c r="F1693" s="338" t="s">
        <v>34</v>
      </c>
    </row>
    <row r="1694" spans="1:6" x14ac:dyDescent="0.25">
      <c r="A1694" s="370" t="s">
        <v>32</v>
      </c>
      <c r="B1694" s="338" t="s">
        <v>843</v>
      </c>
      <c r="C1694" s="339">
        <v>267.68</v>
      </c>
      <c r="D1694" s="4">
        <v>44105</v>
      </c>
      <c r="E1694" s="338" t="s">
        <v>4</v>
      </c>
      <c r="F1694" s="338" t="s">
        <v>34</v>
      </c>
    </row>
    <row r="1695" spans="1:6" x14ac:dyDescent="0.25">
      <c r="A1695" s="338" t="s">
        <v>65</v>
      </c>
      <c r="B1695" s="338"/>
      <c r="C1695" s="339">
        <v>9.06</v>
      </c>
      <c r="D1695" s="4">
        <v>44105</v>
      </c>
      <c r="E1695" s="338" t="s">
        <v>4</v>
      </c>
      <c r="F1695" s="338" t="s">
        <v>34</v>
      </c>
    </row>
    <row r="1696" spans="1:6" x14ac:dyDescent="0.25">
      <c r="A1696" s="178" t="s">
        <v>812</v>
      </c>
      <c r="B1696" s="338"/>
      <c r="C1696" s="339">
        <v>1000</v>
      </c>
      <c r="D1696" s="4">
        <v>44105</v>
      </c>
      <c r="E1696" s="338" t="s">
        <v>813</v>
      </c>
      <c r="F1696" s="338" t="s">
        <v>34</v>
      </c>
    </row>
    <row r="1697" spans="1:7" x14ac:dyDescent="0.25">
      <c r="A1697" s="338" t="s">
        <v>43</v>
      </c>
      <c r="B1697" s="338"/>
      <c r="C1697" s="339">
        <v>74.73</v>
      </c>
      <c r="D1697" s="4">
        <v>44105</v>
      </c>
      <c r="E1697" s="338" t="s">
        <v>4</v>
      </c>
      <c r="F1697" s="338" t="s">
        <v>34</v>
      </c>
    </row>
    <row r="1698" spans="1:7" x14ac:dyDescent="0.25">
      <c r="A1698" s="338" t="s">
        <v>425</v>
      </c>
      <c r="B1698" s="338" t="s">
        <v>841</v>
      </c>
      <c r="C1698" s="339">
        <v>31.79</v>
      </c>
      <c r="D1698" s="4">
        <v>44105</v>
      </c>
      <c r="E1698" s="338" t="s">
        <v>650</v>
      </c>
      <c r="F1698" s="338" t="s">
        <v>34</v>
      </c>
    </row>
    <row r="1699" spans="1:7" x14ac:dyDescent="0.25">
      <c r="A1699" s="338" t="s">
        <v>528</v>
      </c>
      <c r="B1699" s="338" t="s">
        <v>574</v>
      </c>
      <c r="C1699" s="339">
        <v>60</v>
      </c>
      <c r="D1699" s="4">
        <v>44105</v>
      </c>
      <c r="E1699" s="338" t="s">
        <v>8</v>
      </c>
      <c r="F1699" s="338" t="s">
        <v>34</v>
      </c>
    </row>
    <row r="1700" spans="1:7" x14ac:dyDescent="0.25">
      <c r="A1700" s="338" t="s">
        <v>799</v>
      </c>
      <c r="B1700" s="338" t="s">
        <v>614</v>
      </c>
      <c r="C1700" s="339">
        <v>16.46</v>
      </c>
      <c r="D1700" s="4">
        <v>44105</v>
      </c>
      <c r="E1700" s="338" t="s">
        <v>8</v>
      </c>
      <c r="F1700" s="338" t="s">
        <v>34</v>
      </c>
    </row>
    <row r="1701" spans="1:7" x14ac:dyDescent="0.25">
      <c r="A1701" s="338" t="s">
        <v>90</v>
      </c>
      <c r="B1701" s="338" t="s">
        <v>842</v>
      </c>
      <c r="C1701" s="339">
        <v>19.48</v>
      </c>
      <c r="D1701" s="4">
        <v>44105</v>
      </c>
      <c r="E1701" s="338" t="s">
        <v>8</v>
      </c>
      <c r="F1701" s="338" t="s">
        <v>34</v>
      </c>
    </row>
    <row r="1702" spans="1:7" x14ac:dyDescent="0.25">
      <c r="A1702" s="338" t="s">
        <v>844</v>
      </c>
      <c r="B1702" s="338"/>
      <c r="C1702" s="339">
        <v>0</v>
      </c>
      <c r="D1702" s="4">
        <v>44105</v>
      </c>
      <c r="E1702" s="338" t="s">
        <v>12</v>
      </c>
      <c r="F1702" s="338" t="s">
        <v>34</v>
      </c>
    </row>
    <row r="1703" spans="1:7" x14ac:dyDescent="0.25">
      <c r="A1703" s="340" t="s">
        <v>812</v>
      </c>
      <c r="B1703" s="340"/>
      <c r="C1703" s="341">
        <v>550.91</v>
      </c>
      <c r="D1703" s="4">
        <v>44105</v>
      </c>
      <c r="E1703" s="340" t="s">
        <v>813</v>
      </c>
      <c r="F1703" s="340" t="s">
        <v>34</v>
      </c>
    </row>
    <row r="1704" spans="1:7" x14ac:dyDescent="0.25">
      <c r="A1704" s="340" t="s">
        <v>32</v>
      </c>
      <c r="B1704" s="340" t="s">
        <v>846</v>
      </c>
      <c r="C1704" s="341">
        <v>20</v>
      </c>
      <c r="D1704" s="4">
        <v>44107</v>
      </c>
      <c r="E1704" s="340" t="s">
        <v>8</v>
      </c>
      <c r="F1704" s="340" t="s">
        <v>34</v>
      </c>
      <c r="G1704" s="395">
        <v>54.3</v>
      </c>
    </row>
    <row r="1705" spans="1:7" x14ac:dyDescent="0.25">
      <c r="A1705" s="340" t="s">
        <v>32</v>
      </c>
      <c r="B1705" s="340" t="s">
        <v>445</v>
      </c>
      <c r="C1705" s="341">
        <v>15</v>
      </c>
      <c r="D1705" s="4">
        <v>44107</v>
      </c>
      <c r="E1705" s="340" t="s">
        <v>650</v>
      </c>
      <c r="F1705" s="340" t="s">
        <v>34</v>
      </c>
      <c r="G1705" s="395"/>
    </row>
    <row r="1706" spans="1:7" x14ac:dyDescent="0.25">
      <c r="A1706" s="340" t="s">
        <v>32</v>
      </c>
      <c r="B1706" s="340"/>
      <c r="C1706" s="341">
        <v>19.3</v>
      </c>
      <c r="D1706" s="4">
        <v>44107</v>
      </c>
      <c r="E1706" s="340" t="s">
        <v>4</v>
      </c>
      <c r="F1706" s="340" t="s">
        <v>34</v>
      </c>
      <c r="G1706" s="395"/>
    </row>
    <row r="1707" spans="1:7" x14ac:dyDescent="0.25">
      <c r="A1707" s="340" t="s">
        <v>388</v>
      </c>
      <c r="B1707" s="340" t="s">
        <v>845</v>
      </c>
      <c r="C1707" s="341">
        <v>19.25</v>
      </c>
      <c r="D1707" s="4">
        <v>44108</v>
      </c>
      <c r="E1707" s="340" t="s">
        <v>650</v>
      </c>
      <c r="F1707" s="340" t="s">
        <v>35</v>
      </c>
    </row>
    <row r="1708" spans="1:7" x14ac:dyDescent="0.25">
      <c r="A1708" s="340" t="s">
        <v>32</v>
      </c>
      <c r="B1708" s="340" t="s">
        <v>309</v>
      </c>
      <c r="C1708" s="341">
        <v>8.61</v>
      </c>
      <c r="D1708" s="4">
        <v>44108</v>
      </c>
      <c r="E1708" s="340" t="s">
        <v>8</v>
      </c>
      <c r="F1708" s="340" t="s">
        <v>34</v>
      </c>
    </row>
    <row r="1709" spans="1:7" x14ac:dyDescent="0.25">
      <c r="A1709" s="340" t="s">
        <v>49</v>
      </c>
      <c r="B1709" s="340"/>
      <c r="C1709" s="341">
        <v>152</v>
      </c>
      <c r="D1709" s="4">
        <v>44108</v>
      </c>
      <c r="E1709" s="340" t="s">
        <v>7</v>
      </c>
      <c r="F1709" s="340" t="s">
        <v>35</v>
      </c>
    </row>
    <row r="1710" spans="1:7" x14ac:dyDescent="0.25">
      <c r="A1710" s="340" t="s">
        <v>567</v>
      </c>
      <c r="B1710" s="340"/>
      <c r="C1710" s="341">
        <v>49.86</v>
      </c>
      <c r="D1710" s="4">
        <v>44109</v>
      </c>
      <c r="E1710" s="340" t="s">
        <v>11</v>
      </c>
      <c r="F1710" s="340" t="s">
        <v>34</v>
      </c>
    </row>
    <row r="1711" spans="1:7" x14ac:dyDescent="0.25">
      <c r="A1711" s="342" t="s">
        <v>388</v>
      </c>
      <c r="B1711" s="342" t="s">
        <v>847</v>
      </c>
      <c r="C1711" s="343">
        <v>533</v>
      </c>
      <c r="D1711" s="4">
        <v>44109</v>
      </c>
      <c r="E1711" s="342" t="s">
        <v>650</v>
      </c>
      <c r="F1711" s="342" t="s">
        <v>35</v>
      </c>
      <c r="G1711" s="395">
        <v>29.04</v>
      </c>
    </row>
    <row r="1712" spans="1:7" x14ac:dyDescent="0.25">
      <c r="A1712" s="342" t="s">
        <v>43</v>
      </c>
      <c r="B1712" s="342" t="s">
        <v>848</v>
      </c>
      <c r="C1712" s="343">
        <v>22.04</v>
      </c>
      <c r="D1712" s="4">
        <v>44110</v>
      </c>
      <c r="E1712" s="342" t="s">
        <v>8</v>
      </c>
      <c r="F1712" s="342" t="s">
        <v>34</v>
      </c>
      <c r="G1712" s="395"/>
    </row>
    <row r="1713" spans="1:7" x14ac:dyDescent="0.25">
      <c r="A1713" s="342" t="s">
        <v>43</v>
      </c>
      <c r="B1713" s="342"/>
      <c r="C1713" s="343">
        <v>7</v>
      </c>
      <c r="D1713" s="4">
        <v>44110</v>
      </c>
      <c r="E1713" s="342" t="s">
        <v>4</v>
      </c>
      <c r="F1713" s="342" t="s">
        <v>34</v>
      </c>
    </row>
    <row r="1714" spans="1:7" x14ac:dyDescent="0.25">
      <c r="A1714" s="342" t="s">
        <v>46</v>
      </c>
      <c r="B1714" s="342" t="s">
        <v>851</v>
      </c>
      <c r="C1714" s="343">
        <v>115.05</v>
      </c>
      <c r="D1714" s="4">
        <v>44110</v>
      </c>
      <c r="E1714" s="342" t="s">
        <v>8</v>
      </c>
      <c r="F1714" s="342" t="s">
        <v>34</v>
      </c>
    </row>
    <row r="1715" spans="1:7" x14ac:dyDescent="0.25">
      <c r="A1715" s="342" t="s">
        <v>46</v>
      </c>
      <c r="B1715" s="342" t="s">
        <v>852</v>
      </c>
      <c r="C1715" s="343">
        <v>255.54</v>
      </c>
      <c r="D1715" s="4">
        <v>44110</v>
      </c>
      <c r="E1715" s="342" t="s">
        <v>921</v>
      </c>
      <c r="F1715" s="342" t="s">
        <v>34</v>
      </c>
    </row>
    <row r="1716" spans="1:7" x14ac:dyDescent="0.25">
      <c r="A1716" s="342" t="s">
        <v>427</v>
      </c>
      <c r="B1716" s="342" t="s">
        <v>849</v>
      </c>
      <c r="C1716" s="343">
        <v>13.72</v>
      </c>
      <c r="D1716" s="4">
        <v>44111</v>
      </c>
      <c r="E1716" s="342" t="s">
        <v>8</v>
      </c>
      <c r="F1716" s="342" t="s">
        <v>34</v>
      </c>
    </row>
    <row r="1717" spans="1:7" x14ac:dyDescent="0.25">
      <c r="A1717" s="342" t="s">
        <v>755</v>
      </c>
      <c r="B1717" s="342"/>
      <c r="C1717" s="343">
        <v>21.05</v>
      </c>
      <c r="D1717" s="4">
        <v>44111</v>
      </c>
      <c r="E1717" s="342" t="s">
        <v>21</v>
      </c>
      <c r="F1717" s="342" t="s">
        <v>34</v>
      </c>
    </row>
    <row r="1718" spans="1:7" x14ac:dyDescent="0.25">
      <c r="A1718" s="342" t="s">
        <v>425</v>
      </c>
      <c r="B1718" s="342" t="s">
        <v>431</v>
      </c>
      <c r="C1718" s="343">
        <v>12.7</v>
      </c>
      <c r="D1718" s="4">
        <v>44111</v>
      </c>
      <c r="E1718" s="342" t="s">
        <v>8</v>
      </c>
      <c r="F1718" s="342" t="s">
        <v>34</v>
      </c>
      <c r="G1718" s="388"/>
    </row>
    <row r="1719" spans="1:7" x14ac:dyDescent="0.25">
      <c r="A1719" s="342" t="s">
        <v>419</v>
      </c>
      <c r="B1719" s="342"/>
      <c r="C1719" s="343">
        <v>55</v>
      </c>
      <c r="D1719" s="4">
        <v>44111</v>
      </c>
      <c r="E1719" s="342" t="s">
        <v>650</v>
      </c>
      <c r="F1719" s="342" t="s">
        <v>34</v>
      </c>
      <c r="G1719" s="388" t="s">
        <v>853</v>
      </c>
    </row>
    <row r="1720" spans="1:7" x14ac:dyDescent="0.25">
      <c r="A1720" s="342" t="s">
        <v>850</v>
      </c>
      <c r="B1720" s="342"/>
      <c r="C1720" s="343">
        <v>11.51</v>
      </c>
      <c r="D1720" s="4">
        <v>44111</v>
      </c>
      <c r="E1720" s="342" t="s">
        <v>8</v>
      </c>
      <c r="F1720" s="342" t="s">
        <v>34</v>
      </c>
    </row>
    <row r="1721" spans="1:7" x14ac:dyDescent="0.25">
      <c r="A1721" s="344" t="s">
        <v>46</v>
      </c>
      <c r="B1721" s="344" t="s">
        <v>943</v>
      </c>
      <c r="C1721" s="345">
        <v>119</v>
      </c>
      <c r="D1721" s="4">
        <v>44112</v>
      </c>
      <c r="E1721" s="344" t="s">
        <v>8</v>
      </c>
      <c r="F1721" s="344" t="s">
        <v>34</v>
      </c>
      <c r="G1721" s="395">
        <v>65.8</v>
      </c>
    </row>
    <row r="1722" spans="1:7" x14ac:dyDescent="0.25">
      <c r="A1722" s="344" t="s">
        <v>46</v>
      </c>
      <c r="B1722" s="344" t="s">
        <v>944</v>
      </c>
      <c r="C1722" s="345">
        <v>-31.89</v>
      </c>
      <c r="D1722" s="4">
        <v>44112</v>
      </c>
      <c r="E1722" s="344" t="s">
        <v>921</v>
      </c>
      <c r="F1722" s="344" t="s">
        <v>34</v>
      </c>
      <c r="G1722" s="395"/>
    </row>
    <row r="1723" spans="1:7" x14ac:dyDescent="0.25">
      <c r="A1723" s="344" t="s">
        <v>32</v>
      </c>
      <c r="B1723" s="344"/>
      <c r="C1723" s="345">
        <v>7.35</v>
      </c>
      <c r="D1723" s="4">
        <v>44114</v>
      </c>
      <c r="E1723" s="344" t="s">
        <v>4</v>
      </c>
      <c r="F1723" s="344" t="s">
        <v>34</v>
      </c>
      <c r="G1723" s="395"/>
    </row>
    <row r="1724" spans="1:7" x14ac:dyDescent="0.25">
      <c r="A1724" s="344" t="s">
        <v>32</v>
      </c>
      <c r="B1724" s="344" t="s">
        <v>149</v>
      </c>
      <c r="C1724" s="345">
        <v>16.940000000000001</v>
      </c>
      <c r="D1724" s="4">
        <v>44114</v>
      </c>
      <c r="E1724" s="344" t="s">
        <v>8</v>
      </c>
      <c r="F1724" s="344" t="s">
        <v>34</v>
      </c>
    </row>
    <row r="1725" spans="1:7" x14ac:dyDescent="0.25">
      <c r="A1725" s="344" t="s">
        <v>32</v>
      </c>
      <c r="B1725" s="344" t="s">
        <v>445</v>
      </c>
      <c r="C1725" s="345">
        <v>40</v>
      </c>
      <c r="D1725" s="4">
        <v>44114</v>
      </c>
      <c r="E1725" s="344" t="s">
        <v>650</v>
      </c>
      <c r="F1725" s="344" t="s">
        <v>34</v>
      </c>
    </row>
    <row r="1726" spans="1:7" x14ac:dyDescent="0.25">
      <c r="A1726" s="344" t="s">
        <v>46</v>
      </c>
      <c r="B1726" s="344" t="s">
        <v>854</v>
      </c>
      <c r="C1726" s="345">
        <v>66.75</v>
      </c>
      <c r="D1726" s="4">
        <v>44114</v>
      </c>
      <c r="E1726" s="344" t="s">
        <v>8</v>
      </c>
      <c r="F1726" s="344" t="s">
        <v>34</v>
      </c>
    </row>
    <row r="1727" spans="1:7" x14ac:dyDescent="0.25">
      <c r="A1727" s="344" t="s">
        <v>611</v>
      </c>
      <c r="B1727" s="344">
        <v>101.87</v>
      </c>
      <c r="C1727" s="345">
        <v>101.87</v>
      </c>
      <c r="D1727" s="4">
        <v>44114</v>
      </c>
      <c r="E1727" s="344" t="s">
        <v>6</v>
      </c>
      <c r="F1727" s="344" t="s">
        <v>35</v>
      </c>
    </row>
    <row r="1728" spans="1:7" x14ac:dyDescent="0.25">
      <c r="A1728" s="344" t="s">
        <v>60</v>
      </c>
      <c r="B1728" s="344" t="s">
        <v>191</v>
      </c>
      <c r="C1728" s="345">
        <v>10</v>
      </c>
      <c r="D1728" s="4">
        <v>44114</v>
      </c>
      <c r="E1728" s="344" t="s">
        <v>8</v>
      </c>
      <c r="F1728" s="344" t="s">
        <v>34</v>
      </c>
    </row>
    <row r="1729" spans="1:7" x14ac:dyDescent="0.25">
      <c r="A1729" s="344" t="s">
        <v>415</v>
      </c>
      <c r="B1729" s="344"/>
      <c r="C1729" s="345">
        <v>1.32</v>
      </c>
      <c r="D1729" s="4">
        <v>44114</v>
      </c>
      <c r="E1729" s="344" t="s">
        <v>12</v>
      </c>
      <c r="F1729" s="344" t="s">
        <v>34</v>
      </c>
    </row>
    <row r="1730" spans="1:7" x14ac:dyDescent="0.25">
      <c r="A1730" s="344" t="s">
        <v>755</v>
      </c>
      <c r="B1730" s="344"/>
      <c r="C1730" s="345">
        <v>31.18</v>
      </c>
      <c r="D1730" s="4">
        <v>44115</v>
      </c>
      <c r="E1730" s="344" t="s">
        <v>21</v>
      </c>
      <c r="F1730" s="344" t="s">
        <v>34</v>
      </c>
    </row>
    <row r="1731" spans="1:7" x14ac:dyDescent="0.25">
      <c r="A1731" s="344" t="s">
        <v>724</v>
      </c>
      <c r="B1731" s="344" t="s">
        <v>855</v>
      </c>
      <c r="C1731" s="345">
        <v>10.46</v>
      </c>
      <c r="D1731" s="4">
        <v>44115</v>
      </c>
      <c r="E1731" s="344" t="s">
        <v>8</v>
      </c>
      <c r="F1731" s="344" t="s">
        <v>34</v>
      </c>
    </row>
    <row r="1732" spans="1:7" x14ac:dyDescent="0.25">
      <c r="A1732" s="344" t="s">
        <v>724</v>
      </c>
      <c r="B1732" s="344" t="s">
        <v>856</v>
      </c>
      <c r="C1732" s="345">
        <v>22.82</v>
      </c>
      <c r="D1732" s="4">
        <v>44115</v>
      </c>
      <c r="E1732" s="344" t="s">
        <v>8</v>
      </c>
      <c r="F1732" s="344" t="s">
        <v>34</v>
      </c>
    </row>
    <row r="1733" spans="1:7" x14ac:dyDescent="0.25">
      <c r="A1733" s="344" t="s">
        <v>46</v>
      </c>
      <c r="B1733" s="344" t="s">
        <v>859</v>
      </c>
      <c r="C1733" s="345">
        <v>16.989999999999998</v>
      </c>
      <c r="D1733" s="4">
        <v>44115</v>
      </c>
      <c r="E1733" s="344" t="s">
        <v>921</v>
      </c>
      <c r="F1733" s="344" t="s">
        <v>34</v>
      </c>
    </row>
    <row r="1734" spans="1:7" x14ac:dyDescent="0.25">
      <c r="A1734" s="344" t="s">
        <v>83</v>
      </c>
      <c r="B1734" s="344" t="s">
        <v>860</v>
      </c>
      <c r="C1734" s="345">
        <v>1.06</v>
      </c>
      <c r="D1734" s="4">
        <v>44115</v>
      </c>
      <c r="E1734" s="344" t="s">
        <v>8</v>
      </c>
      <c r="F1734" s="344" t="s">
        <v>34</v>
      </c>
    </row>
    <row r="1735" spans="1:7" x14ac:dyDescent="0.25">
      <c r="A1735" s="346" t="s">
        <v>225</v>
      </c>
      <c r="B1735" s="346" t="s">
        <v>857</v>
      </c>
      <c r="C1735" s="347">
        <v>59.22</v>
      </c>
      <c r="D1735" s="4">
        <v>44116</v>
      </c>
      <c r="E1735" s="346" t="s">
        <v>8</v>
      </c>
      <c r="F1735" s="346" t="s">
        <v>34</v>
      </c>
    </row>
    <row r="1736" spans="1:7" x14ac:dyDescent="0.25">
      <c r="A1736" s="346" t="s">
        <v>425</v>
      </c>
      <c r="B1736" s="346" t="s">
        <v>858</v>
      </c>
      <c r="C1736" s="347">
        <v>3.94</v>
      </c>
      <c r="D1736" s="4">
        <v>44116</v>
      </c>
      <c r="E1736" s="346" t="s">
        <v>8</v>
      </c>
      <c r="F1736" s="346" t="s">
        <v>34</v>
      </c>
    </row>
    <row r="1737" spans="1:7" x14ac:dyDescent="0.25">
      <c r="A1737" s="346" t="s">
        <v>46</v>
      </c>
      <c r="B1737" s="346" t="s">
        <v>861</v>
      </c>
      <c r="C1737" s="347">
        <v>331.27</v>
      </c>
      <c r="D1737" s="4">
        <v>44117</v>
      </c>
      <c r="E1737" s="346" t="s">
        <v>8</v>
      </c>
      <c r="F1737" s="346" t="s">
        <v>34</v>
      </c>
    </row>
    <row r="1738" spans="1:7" x14ac:dyDescent="0.25">
      <c r="A1738" s="346" t="s">
        <v>46</v>
      </c>
      <c r="B1738" s="346" t="s">
        <v>862</v>
      </c>
      <c r="C1738" s="347">
        <v>39.83</v>
      </c>
      <c r="D1738" s="4">
        <v>44117</v>
      </c>
      <c r="E1738" s="346" t="s">
        <v>921</v>
      </c>
      <c r="F1738" s="346" t="s">
        <v>34</v>
      </c>
    </row>
    <row r="1739" spans="1:7" x14ac:dyDescent="0.25">
      <c r="A1739" s="346" t="s">
        <v>200</v>
      </c>
      <c r="B1739" s="346" t="s">
        <v>166</v>
      </c>
      <c r="C1739" s="347">
        <v>9.99</v>
      </c>
      <c r="D1739" s="4">
        <v>44117</v>
      </c>
      <c r="E1739" s="346" t="s">
        <v>8</v>
      </c>
      <c r="F1739" s="346" t="s">
        <v>34</v>
      </c>
    </row>
    <row r="1740" spans="1:7" x14ac:dyDescent="0.25">
      <c r="A1740" s="346" t="s">
        <v>42</v>
      </c>
      <c r="B1740" s="346"/>
      <c r="C1740" s="347">
        <v>1.0900000000000001</v>
      </c>
      <c r="D1740" s="4">
        <v>44118</v>
      </c>
      <c r="E1740" s="346" t="s">
        <v>12</v>
      </c>
      <c r="F1740" s="346" t="s">
        <v>34</v>
      </c>
    </row>
    <row r="1741" spans="1:7" x14ac:dyDescent="0.25">
      <c r="A1741" s="348" t="s">
        <v>567</v>
      </c>
      <c r="B1741" s="348"/>
      <c r="C1741" s="349">
        <v>1.07</v>
      </c>
      <c r="D1741" s="4">
        <v>44119</v>
      </c>
      <c r="E1741" s="348" t="s">
        <v>11</v>
      </c>
      <c r="F1741" s="348" t="s">
        <v>34</v>
      </c>
    </row>
    <row r="1742" spans="1:7" x14ac:dyDescent="0.25">
      <c r="A1742" s="348" t="s">
        <v>46</v>
      </c>
      <c r="B1742" s="348" t="s">
        <v>863</v>
      </c>
      <c r="C1742" s="349">
        <v>4.07</v>
      </c>
      <c r="D1742" s="4">
        <v>44119</v>
      </c>
      <c r="E1742" s="348" t="s">
        <v>8</v>
      </c>
      <c r="F1742" s="348" t="s">
        <v>34</v>
      </c>
      <c r="G1742" s="395">
        <v>30.94</v>
      </c>
    </row>
    <row r="1743" spans="1:7" x14ac:dyDescent="0.25">
      <c r="A1743" s="348" t="s">
        <v>32</v>
      </c>
      <c r="B1743" s="348"/>
      <c r="C1743" s="349">
        <v>20</v>
      </c>
      <c r="D1743" s="4">
        <v>44120</v>
      </c>
      <c r="E1743" s="348" t="s">
        <v>4</v>
      </c>
      <c r="F1743" s="348" t="s">
        <v>34</v>
      </c>
      <c r="G1743" s="395"/>
    </row>
    <row r="1744" spans="1:7" x14ac:dyDescent="0.25">
      <c r="A1744" s="348" t="s">
        <v>32</v>
      </c>
      <c r="B1744" s="348" t="s">
        <v>864</v>
      </c>
      <c r="C1744" s="349">
        <v>10.94</v>
      </c>
      <c r="D1744" s="4">
        <v>44120</v>
      </c>
      <c r="E1744" s="348" t="s">
        <v>8</v>
      </c>
      <c r="F1744" s="348" t="s">
        <v>34</v>
      </c>
    </row>
    <row r="1745" spans="1:7" x14ac:dyDescent="0.25">
      <c r="A1745" s="348" t="s">
        <v>517</v>
      </c>
      <c r="B1745" s="348"/>
      <c r="C1745" s="349">
        <v>1.25</v>
      </c>
      <c r="D1745" s="4">
        <v>44120</v>
      </c>
      <c r="E1745" s="348" t="s">
        <v>12</v>
      </c>
      <c r="F1745" s="348" t="s">
        <v>34</v>
      </c>
    </row>
    <row r="1746" spans="1:7" x14ac:dyDescent="0.25">
      <c r="A1746" s="348" t="s">
        <v>32</v>
      </c>
      <c r="B1746" s="348" t="s">
        <v>157</v>
      </c>
      <c r="C1746" s="349">
        <v>9.43</v>
      </c>
      <c r="D1746" s="4">
        <v>44121</v>
      </c>
      <c r="E1746" s="348" t="s">
        <v>650</v>
      </c>
      <c r="F1746" s="348" t="s">
        <v>34</v>
      </c>
    </row>
    <row r="1747" spans="1:7" x14ac:dyDescent="0.25">
      <c r="A1747" s="348" t="s">
        <v>102</v>
      </c>
      <c r="B1747" s="348"/>
      <c r="C1747" s="349">
        <v>31.27</v>
      </c>
      <c r="D1747" s="4">
        <v>44121</v>
      </c>
      <c r="E1747" s="348" t="s">
        <v>12</v>
      </c>
      <c r="F1747" s="348" t="s">
        <v>34</v>
      </c>
    </row>
    <row r="1748" spans="1:7" x14ac:dyDescent="0.25">
      <c r="A1748" s="348" t="s">
        <v>46</v>
      </c>
      <c r="B1748" s="348" t="s">
        <v>922</v>
      </c>
      <c r="C1748" s="349">
        <v>20.18</v>
      </c>
      <c r="D1748" s="4">
        <v>44122</v>
      </c>
      <c r="E1748" s="348" t="s">
        <v>8</v>
      </c>
      <c r="F1748" s="348" t="s">
        <v>34</v>
      </c>
    </row>
    <row r="1749" spans="1:7" x14ac:dyDescent="0.25">
      <c r="A1749" s="348" t="s">
        <v>32</v>
      </c>
      <c r="B1749" s="348" t="s">
        <v>865</v>
      </c>
      <c r="C1749" s="349">
        <v>25.65</v>
      </c>
      <c r="D1749" s="4">
        <v>44122</v>
      </c>
      <c r="E1749" s="348" t="s">
        <v>921</v>
      </c>
      <c r="F1749" s="348" t="s">
        <v>34</v>
      </c>
    </row>
    <row r="1750" spans="1:7" x14ac:dyDescent="0.25">
      <c r="A1750" s="348" t="s">
        <v>867</v>
      </c>
      <c r="B1750" s="348" t="s">
        <v>865</v>
      </c>
      <c r="C1750" s="349">
        <v>49.35</v>
      </c>
      <c r="D1750" s="4">
        <v>44122</v>
      </c>
      <c r="E1750" s="348" t="s">
        <v>921</v>
      </c>
      <c r="F1750" s="348" t="s">
        <v>34</v>
      </c>
    </row>
    <row r="1751" spans="1:7" x14ac:dyDescent="0.25">
      <c r="A1751" s="348" t="s">
        <v>49</v>
      </c>
      <c r="B1751" s="348"/>
      <c r="C1751" s="349">
        <v>196.6</v>
      </c>
      <c r="D1751" s="4">
        <v>44122</v>
      </c>
      <c r="E1751" s="348" t="s">
        <v>7</v>
      </c>
      <c r="F1751" s="348" t="s">
        <v>35</v>
      </c>
    </row>
    <row r="1752" spans="1:7" x14ac:dyDescent="0.25">
      <c r="A1752" s="350" t="s">
        <v>187</v>
      </c>
      <c r="B1752" s="350" t="s">
        <v>95</v>
      </c>
      <c r="C1752" s="351">
        <v>-14.26</v>
      </c>
      <c r="D1752" s="4">
        <v>44123</v>
      </c>
      <c r="E1752" s="350" t="s">
        <v>650</v>
      </c>
      <c r="F1752" s="350" t="s">
        <v>33</v>
      </c>
    </row>
    <row r="1753" spans="1:7" x14ac:dyDescent="0.25">
      <c r="A1753" s="350" t="s">
        <v>806</v>
      </c>
      <c r="B1753" s="350" t="s">
        <v>866</v>
      </c>
      <c r="C1753" s="351">
        <v>3.26</v>
      </c>
      <c r="D1753" s="4">
        <v>44123</v>
      </c>
      <c r="E1753" s="350" t="s">
        <v>921</v>
      </c>
      <c r="F1753" s="350" t="s">
        <v>34</v>
      </c>
      <c r="G1753" s="395">
        <v>78.25</v>
      </c>
    </row>
    <row r="1754" spans="1:7" x14ac:dyDescent="0.25">
      <c r="A1754" s="350" t="s">
        <v>755</v>
      </c>
      <c r="B1754" s="350"/>
      <c r="C1754" s="351">
        <v>7.06</v>
      </c>
      <c r="D1754" s="4">
        <v>44123</v>
      </c>
      <c r="E1754" s="350" t="s">
        <v>8</v>
      </c>
      <c r="F1754" s="350" t="s">
        <v>34</v>
      </c>
      <c r="G1754" s="395"/>
    </row>
    <row r="1755" spans="1:7" x14ac:dyDescent="0.25">
      <c r="A1755" s="350" t="s">
        <v>392</v>
      </c>
      <c r="B1755" s="350"/>
      <c r="C1755" s="351">
        <v>6.54</v>
      </c>
      <c r="D1755" s="4">
        <v>44124</v>
      </c>
      <c r="E1755" s="350" t="s">
        <v>12</v>
      </c>
      <c r="F1755" s="350" t="s">
        <v>34</v>
      </c>
    </row>
    <row r="1756" spans="1:7" x14ac:dyDescent="0.25">
      <c r="A1756" s="350" t="s">
        <v>32</v>
      </c>
      <c r="B1756" s="350"/>
      <c r="C1756" s="351">
        <v>52.08</v>
      </c>
      <c r="D1756" s="4">
        <v>44125</v>
      </c>
      <c r="E1756" s="350" t="s">
        <v>4</v>
      </c>
      <c r="F1756" s="350" t="s">
        <v>34</v>
      </c>
    </row>
    <row r="1757" spans="1:7" x14ac:dyDescent="0.25">
      <c r="A1757" s="350" t="s">
        <v>32</v>
      </c>
      <c r="B1757" s="350" t="s">
        <v>868</v>
      </c>
      <c r="C1757" s="351">
        <v>26.17</v>
      </c>
      <c r="D1757" s="4">
        <v>44125</v>
      </c>
      <c r="E1757" s="350" t="s">
        <v>8</v>
      </c>
      <c r="F1757" s="350" t="s">
        <v>34</v>
      </c>
    </row>
    <row r="1758" spans="1:7" x14ac:dyDescent="0.25">
      <c r="A1758" s="352" t="s">
        <v>46</v>
      </c>
      <c r="B1758" s="352" t="s">
        <v>865</v>
      </c>
      <c r="C1758" s="353">
        <v>369.64</v>
      </c>
      <c r="D1758" s="4">
        <v>44125</v>
      </c>
      <c r="E1758" s="352" t="s">
        <v>921</v>
      </c>
      <c r="F1758" s="352" t="s">
        <v>34</v>
      </c>
    </row>
    <row r="1759" spans="1:7" x14ac:dyDescent="0.25">
      <c r="A1759" s="352" t="s">
        <v>46</v>
      </c>
      <c r="B1759" s="352" t="s">
        <v>865</v>
      </c>
      <c r="C1759" s="353">
        <v>31.89</v>
      </c>
      <c r="D1759" s="4">
        <v>44125</v>
      </c>
      <c r="E1759" s="352" t="s">
        <v>921</v>
      </c>
      <c r="F1759" s="352" t="s">
        <v>34</v>
      </c>
    </row>
    <row r="1760" spans="1:7" x14ac:dyDescent="0.25">
      <c r="A1760" s="352" t="s">
        <v>46</v>
      </c>
      <c r="B1760" s="352" t="s">
        <v>872</v>
      </c>
      <c r="C1760" s="353">
        <v>-2.78</v>
      </c>
      <c r="D1760" s="4">
        <v>44126</v>
      </c>
      <c r="E1760" s="352" t="s">
        <v>650</v>
      </c>
      <c r="F1760" s="352" t="s">
        <v>34</v>
      </c>
    </row>
    <row r="1761" spans="1:7" x14ac:dyDescent="0.25">
      <c r="A1761" s="352" t="s">
        <v>46</v>
      </c>
      <c r="B1761" s="352" t="s">
        <v>873</v>
      </c>
      <c r="C1761" s="353">
        <v>20.77</v>
      </c>
      <c r="D1761" s="4">
        <v>44127</v>
      </c>
      <c r="E1761" s="352" t="s">
        <v>921</v>
      </c>
      <c r="F1761" s="352" t="s">
        <v>34</v>
      </c>
    </row>
    <row r="1762" spans="1:7" x14ac:dyDescent="0.25">
      <c r="A1762" s="352" t="s">
        <v>46</v>
      </c>
      <c r="B1762" s="352" t="s">
        <v>872</v>
      </c>
      <c r="C1762" s="353">
        <v>-21.2</v>
      </c>
      <c r="D1762" s="4">
        <v>44127</v>
      </c>
      <c r="E1762" s="352" t="s">
        <v>8</v>
      </c>
      <c r="F1762" s="352" t="s">
        <v>34</v>
      </c>
    </row>
    <row r="1763" spans="1:7" x14ac:dyDescent="0.25">
      <c r="A1763" s="352" t="s">
        <v>32</v>
      </c>
      <c r="B1763" s="352" t="s">
        <v>870</v>
      </c>
      <c r="C1763" s="353">
        <v>17.97</v>
      </c>
      <c r="D1763" s="4">
        <v>44128</v>
      </c>
      <c r="E1763" s="352" t="s">
        <v>8</v>
      </c>
      <c r="F1763" s="352" t="s">
        <v>34</v>
      </c>
    </row>
    <row r="1764" spans="1:7" x14ac:dyDescent="0.25">
      <c r="A1764" s="354" t="s">
        <v>46</v>
      </c>
      <c r="B1764" s="354" t="s">
        <v>871</v>
      </c>
      <c r="C1764" s="355">
        <v>20.05</v>
      </c>
      <c r="D1764" s="4">
        <v>44128</v>
      </c>
      <c r="E1764" s="354" t="s">
        <v>8</v>
      </c>
      <c r="F1764" s="354" t="s">
        <v>34</v>
      </c>
    </row>
    <row r="1765" spans="1:7" x14ac:dyDescent="0.25">
      <c r="A1765" s="356" t="s">
        <v>43</v>
      </c>
      <c r="B1765" s="356" t="s">
        <v>157</v>
      </c>
      <c r="C1765" s="357">
        <v>2.25</v>
      </c>
      <c r="D1765" s="4">
        <v>44128</v>
      </c>
      <c r="E1765" s="356" t="s">
        <v>650</v>
      </c>
      <c r="F1765" s="356" t="s">
        <v>34</v>
      </c>
    </row>
    <row r="1766" spans="1:7" x14ac:dyDescent="0.25">
      <c r="A1766" s="356" t="s">
        <v>517</v>
      </c>
      <c r="B1766" s="356"/>
      <c r="C1766" s="357">
        <v>23.84</v>
      </c>
      <c r="D1766" s="4">
        <v>44129</v>
      </c>
      <c r="E1766" s="356" t="s">
        <v>21</v>
      </c>
      <c r="F1766" s="356" t="s">
        <v>34</v>
      </c>
    </row>
    <row r="1767" spans="1:7" x14ac:dyDescent="0.25">
      <c r="A1767" s="356" t="s">
        <v>49</v>
      </c>
      <c r="B1767" s="356"/>
      <c r="C1767" s="357">
        <v>9</v>
      </c>
      <c r="D1767" s="4">
        <v>44131</v>
      </c>
      <c r="E1767" s="356" t="s">
        <v>7</v>
      </c>
      <c r="F1767" s="356" t="s">
        <v>35</v>
      </c>
    </row>
    <row r="1768" spans="1:7" x14ac:dyDescent="0.25">
      <c r="A1768" s="356" t="s">
        <v>419</v>
      </c>
      <c r="B1768" s="356" t="s">
        <v>877</v>
      </c>
      <c r="C1768" s="357">
        <v>45</v>
      </c>
      <c r="D1768" s="4">
        <v>44132</v>
      </c>
      <c r="E1768" s="356" t="s">
        <v>8</v>
      </c>
      <c r="F1768" s="356" t="s">
        <v>34</v>
      </c>
    </row>
    <row r="1769" spans="1:7" x14ac:dyDescent="0.25">
      <c r="A1769" s="356" t="s">
        <v>520</v>
      </c>
      <c r="B1769" s="356"/>
      <c r="C1769" s="357">
        <v>65.42</v>
      </c>
      <c r="D1769" s="4">
        <v>44133</v>
      </c>
      <c r="E1769" s="356" t="s">
        <v>5</v>
      </c>
      <c r="F1769" s="356" t="s">
        <v>34</v>
      </c>
    </row>
    <row r="1770" spans="1:7" x14ac:dyDescent="0.25">
      <c r="A1770" s="356" t="s">
        <v>388</v>
      </c>
      <c r="B1770" s="356" t="s">
        <v>149</v>
      </c>
      <c r="C1770" s="357">
        <v>19.75</v>
      </c>
      <c r="D1770" s="4">
        <v>44133</v>
      </c>
      <c r="E1770" s="356" t="s">
        <v>8</v>
      </c>
      <c r="F1770" s="356" t="s">
        <v>35</v>
      </c>
      <c r="G1770" s="396">
        <f>SUM(C1770:C1771)</f>
        <v>93.94</v>
      </c>
    </row>
    <row r="1771" spans="1:7" x14ac:dyDescent="0.25">
      <c r="A1771" s="356" t="s">
        <v>270</v>
      </c>
      <c r="B1771" s="356" t="s">
        <v>91</v>
      </c>
      <c r="C1771" s="357">
        <v>74.19</v>
      </c>
      <c r="D1771" s="4">
        <v>44133</v>
      </c>
      <c r="E1771" s="356" t="s">
        <v>650</v>
      </c>
      <c r="F1771" s="356" t="s">
        <v>34</v>
      </c>
      <c r="G1771" s="395"/>
    </row>
    <row r="1772" spans="1:7" x14ac:dyDescent="0.25">
      <c r="A1772" s="356" t="s">
        <v>43</v>
      </c>
      <c r="B1772" s="356"/>
      <c r="C1772" s="357">
        <v>4.68</v>
      </c>
      <c r="D1772" s="4">
        <v>44133</v>
      </c>
      <c r="E1772" s="356" t="s">
        <v>4</v>
      </c>
      <c r="F1772" s="356" t="s">
        <v>34</v>
      </c>
    </row>
    <row r="1773" spans="1:7" x14ac:dyDescent="0.25">
      <c r="A1773" s="356" t="s">
        <v>874</v>
      </c>
      <c r="B1773" s="356" t="s">
        <v>232</v>
      </c>
      <c r="C1773" s="357">
        <v>11</v>
      </c>
      <c r="D1773" s="4">
        <v>44134</v>
      </c>
      <c r="E1773" s="356" t="s">
        <v>650</v>
      </c>
      <c r="F1773" s="356" t="s">
        <v>34</v>
      </c>
    </row>
    <row r="1774" spans="1:7" x14ac:dyDescent="0.25">
      <c r="A1774" s="356" t="s">
        <v>42</v>
      </c>
      <c r="B1774" s="356"/>
      <c r="C1774" s="357">
        <v>6.11</v>
      </c>
      <c r="D1774" s="4">
        <v>44134</v>
      </c>
      <c r="E1774" s="356" t="s">
        <v>12</v>
      </c>
      <c r="F1774" s="356" t="s">
        <v>34</v>
      </c>
    </row>
    <row r="1775" spans="1:7" x14ac:dyDescent="0.25">
      <c r="A1775" s="356" t="s">
        <v>32</v>
      </c>
      <c r="B1775" s="356" t="s">
        <v>878</v>
      </c>
      <c r="C1775" s="357">
        <v>-16.77</v>
      </c>
      <c r="D1775" s="4">
        <v>44135</v>
      </c>
      <c r="E1775" s="356" t="s">
        <v>8</v>
      </c>
      <c r="F1775" s="356" t="s">
        <v>33</v>
      </c>
    </row>
    <row r="1776" spans="1:7" x14ac:dyDescent="0.25">
      <c r="A1776" s="356" t="s">
        <v>425</v>
      </c>
      <c r="B1776" s="356" t="s">
        <v>879</v>
      </c>
      <c r="C1776" s="357">
        <v>17.11</v>
      </c>
      <c r="D1776" s="4">
        <v>44135</v>
      </c>
      <c r="E1776" s="356" t="s">
        <v>445</v>
      </c>
      <c r="F1776" s="356" t="s">
        <v>34</v>
      </c>
    </row>
    <row r="1777" spans="1:6" x14ac:dyDescent="0.25">
      <c r="A1777" s="356" t="s">
        <v>46</v>
      </c>
      <c r="B1777" s="356" t="s">
        <v>880</v>
      </c>
      <c r="C1777" s="357">
        <v>12.13</v>
      </c>
      <c r="D1777" s="4">
        <v>44135</v>
      </c>
      <c r="E1777" s="356" t="s">
        <v>921</v>
      </c>
      <c r="F1777" s="356" t="s">
        <v>34</v>
      </c>
    </row>
    <row r="1778" spans="1:6" x14ac:dyDescent="0.25">
      <c r="A1778" s="356" t="s">
        <v>43</v>
      </c>
      <c r="B1778" s="356" t="s">
        <v>157</v>
      </c>
      <c r="C1778" s="357">
        <v>8.07</v>
      </c>
      <c r="D1778" s="4">
        <v>44135</v>
      </c>
      <c r="E1778" s="356" t="s">
        <v>650</v>
      </c>
      <c r="F1778" s="356" t="s">
        <v>33</v>
      </c>
    </row>
    <row r="1779" spans="1:6" x14ac:dyDescent="0.25">
      <c r="A1779" s="356" t="s">
        <v>476</v>
      </c>
      <c r="B1779" s="356" t="s">
        <v>434</v>
      </c>
      <c r="C1779" s="357">
        <v>20</v>
      </c>
      <c r="D1779" s="4">
        <v>44135</v>
      </c>
      <c r="E1779" s="356" t="s">
        <v>445</v>
      </c>
      <c r="F1779" s="356" t="s">
        <v>34</v>
      </c>
    </row>
    <row r="1780" spans="1:6" x14ac:dyDescent="0.25">
      <c r="A1780" s="356" t="s">
        <v>49</v>
      </c>
      <c r="B1780" s="356"/>
      <c r="C1780" s="357">
        <v>313.37</v>
      </c>
      <c r="D1780" s="4">
        <v>44136</v>
      </c>
      <c r="E1780" s="356" t="s">
        <v>7</v>
      </c>
      <c r="F1780" s="356" t="s">
        <v>35</v>
      </c>
    </row>
    <row r="1781" spans="1:6" x14ac:dyDescent="0.25">
      <c r="A1781" s="356" t="s">
        <v>32</v>
      </c>
      <c r="B1781" s="356"/>
      <c r="C1781" s="357">
        <v>3.42</v>
      </c>
      <c r="D1781" s="4">
        <v>44136</v>
      </c>
      <c r="E1781" s="356" t="s">
        <v>4</v>
      </c>
      <c r="F1781" s="356" t="s">
        <v>34</v>
      </c>
    </row>
    <row r="1782" spans="1:6" x14ac:dyDescent="0.25">
      <c r="A1782" s="356" t="s">
        <v>32</v>
      </c>
      <c r="B1782" s="356"/>
      <c r="C1782" s="357">
        <v>270.14999999999998</v>
      </c>
      <c r="D1782" s="4">
        <v>44136</v>
      </c>
      <c r="E1782" s="356" t="s">
        <v>4</v>
      </c>
      <c r="F1782" s="356" t="s">
        <v>34</v>
      </c>
    </row>
    <row r="1783" spans="1:6" x14ac:dyDescent="0.25">
      <c r="A1783" s="358" t="s">
        <v>43</v>
      </c>
      <c r="B1783" s="358"/>
      <c r="C1783" s="359">
        <v>14.42</v>
      </c>
      <c r="D1783" s="4">
        <v>44136</v>
      </c>
      <c r="E1783" s="358" t="s">
        <v>4</v>
      </c>
      <c r="F1783" s="358" t="s">
        <v>34</v>
      </c>
    </row>
    <row r="1784" spans="1:6" x14ac:dyDescent="0.25">
      <c r="A1784" s="358" t="s">
        <v>719</v>
      </c>
      <c r="B1784" s="358"/>
      <c r="C1784" s="359">
        <v>7.6</v>
      </c>
      <c r="D1784" s="4">
        <v>44136</v>
      </c>
      <c r="E1784" s="358" t="s">
        <v>12</v>
      </c>
      <c r="F1784" s="358" t="s">
        <v>34</v>
      </c>
    </row>
    <row r="1785" spans="1:6" x14ac:dyDescent="0.25">
      <c r="A1785" s="358" t="s">
        <v>415</v>
      </c>
      <c r="B1785" s="358"/>
      <c r="C1785" s="359">
        <v>24.31</v>
      </c>
      <c r="D1785" s="4">
        <v>44136</v>
      </c>
      <c r="E1785" s="358" t="s">
        <v>21</v>
      </c>
      <c r="F1785" s="358" t="s">
        <v>34</v>
      </c>
    </row>
    <row r="1786" spans="1:6" x14ac:dyDescent="0.25">
      <c r="A1786" s="358" t="s">
        <v>43</v>
      </c>
      <c r="B1786" s="358"/>
      <c r="C1786" s="359">
        <v>8.33</v>
      </c>
      <c r="D1786" s="4">
        <v>44136</v>
      </c>
      <c r="E1786" s="358" t="s">
        <v>4</v>
      </c>
      <c r="F1786" s="358" t="s">
        <v>34</v>
      </c>
    </row>
    <row r="1787" spans="1:6" x14ac:dyDescent="0.25">
      <c r="A1787" s="358" t="s">
        <v>884</v>
      </c>
      <c r="B1787" s="358" t="s">
        <v>885</v>
      </c>
      <c r="C1787" s="359">
        <v>-30</v>
      </c>
      <c r="D1787" s="4">
        <v>44136</v>
      </c>
      <c r="E1787" s="358" t="s">
        <v>8</v>
      </c>
      <c r="F1787" s="358" t="s">
        <v>34</v>
      </c>
    </row>
    <row r="1788" spans="1:6" x14ac:dyDescent="0.25">
      <c r="A1788" s="358" t="s">
        <v>882</v>
      </c>
      <c r="B1788" s="358" t="s">
        <v>883</v>
      </c>
      <c r="C1788" s="359">
        <v>35</v>
      </c>
      <c r="D1788" s="4">
        <v>44137</v>
      </c>
      <c r="E1788" s="358" t="s">
        <v>650</v>
      </c>
      <c r="F1788" s="358" t="s">
        <v>34</v>
      </c>
    </row>
    <row r="1789" spans="1:6" x14ac:dyDescent="0.25">
      <c r="A1789" s="358" t="s">
        <v>812</v>
      </c>
      <c r="B1789" s="358"/>
      <c r="C1789" s="359">
        <v>550.91</v>
      </c>
      <c r="D1789" s="4">
        <v>44137</v>
      </c>
      <c r="E1789" s="358" t="s">
        <v>813</v>
      </c>
      <c r="F1789" s="358" t="s">
        <v>34</v>
      </c>
    </row>
    <row r="1790" spans="1:6" x14ac:dyDescent="0.25">
      <c r="A1790" s="358" t="s">
        <v>43</v>
      </c>
      <c r="B1790" s="358"/>
      <c r="C1790" s="359">
        <v>8.61</v>
      </c>
      <c r="D1790" s="4">
        <v>44138</v>
      </c>
      <c r="E1790" s="358" t="s">
        <v>650</v>
      </c>
      <c r="F1790" s="358" t="s">
        <v>34</v>
      </c>
    </row>
    <row r="1791" spans="1:6" x14ac:dyDescent="0.25">
      <c r="A1791" s="358" t="s">
        <v>65</v>
      </c>
      <c r="B1791" s="358"/>
      <c r="C1791" s="359">
        <v>13.29</v>
      </c>
      <c r="D1791" s="4">
        <v>44138</v>
      </c>
      <c r="E1791" s="358" t="s">
        <v>4</v>
      </c>
      <c r="F1791" s="358" t="s">
        <v>34</v>
      </c>
    </row>
    <row r="1792" spans="1:6" x14ac:dyDescent="0.25">
      <c r="A1792" s="358" t="s">
        <v>567</v>
      </c>
      <c r="B1792" s="358"/>
      <c r="C1792" s="359">
        <v>49.86</v>
      </c>
      <c r="D1792" s="4">
        <v>44139</v>
      </c>
      <c r="E1792" s="358" t="s">
        <v>11</v>
      </c>
      <c r="F1792" s="358" t="s">
        <v>34</v>
      </c>
    </row>
    <row r="1793" spans="1:9" x14ac:dyDescent="0.25">
      <c r="A1793" s="361" t="s">
        <v>46</v>
      </c>
      <c r="B1793" s="361" t="s">
        <v>886</v>
      </c>
      <c r="C1793" s="360">
        <v>22.3</v>
      </c>
      <c r="D1793" s="4">
        <v>44139</v>
      </c>
      <c r="E1793" s="361" t="s">
        <v>8</v>
      </c>
      <c r="F1793" s="361" t="s">
        <v>34</v>
      </c>
      <c r="I1793" s="367"/>
    </row>
    <row r="1794" spans="1:9" x14ac:dyDescent="0.25">
      <c r="A1794" s="361" t="s">
        <v>46</v>
      </c>
      <c r="B1794" s="361" t="s">
        <v>887</v>
      </c>
      <c r="C1794" s="360">
        <v>0.28999999999999998</v>
      </c>
      <c r="D1794" s="4">
        <v>44139</v>
      </c>
      <c r="E1794" s="361" t="s">
        <v>8</v>
      </c>
      <c r="F1794" s="361" t="s">
        <v>34</v>
      </c>
    </row>
    <row r="1795" spans="1:9" x14ac:dyDescent="0.25">
      <c r="A1795" s="361" t="s">
        <v>528</v>
      </c>
      <c r="B1795" s="361" t="s">
        <v>574</v>
      </c>
      <c r="C1795" s="360">
        <v>35</v>
      </c>
      <c r="D1795" s="4">
        <v>44139</v>
      </c>
      <c r="E1795" s="361" t="s">
        <v>8</v>
      </c>
      <c r="F1795" s="361" t="s">
        <v>34</v>
      </c>
    </row>
    <row r="1796" spans="1:9" x14ac:dyDescent="0.25">
      <c r="A1796" s="362" t="s">
        <v>796</v>
      </c>
      <c r="B1796" s="362"/>
      <c r="C1796" s="363">
        <v>65</v>
      </c>
      <c r="D1796" s="366">
        <v>44140</v>
      </c>
      <c r="E1796" s="362" t="s">
        <v>209</v>
      </c>
      <c r="F1796" s="362" t="s">
        <v>34</v>
      </c>
      <c r="G1796" s="395">
        <v>18.510000000000002</v>
      </c>
    </row>
    <row r="1797" spans="1:9" x14ac:dyDescent="0.25">
      <c r="A1797" s="362" t="s">
        <v>888</v>
      </c>
      <c r="B1797" s="362" t="s">
        <v>889</v>
      </c>
      <c r="C1797" s="363">
        <v>70.95</v>
      </c>
      <c r="D1797" s="366">
        <v>44140</v>
      </c>
      <c r="E1797" s="362" t="s">
        <v>921</v>
      </c>
      <c r="F1797" s="362" t="s">
        <v>34</v>
      </c>
      <c r="G1797" s="395"/>
    </row>
    <row r="1798" spans="1:9" x14ac:dyDescent="0.25">
      <c r="A1798" s="362" t="s">
        <v>756</v>
      </c>
      <c r="B1798" s="362" t="s">
        <v>890</v>
      </c>
      <c r="C1798" s="363">
        <v>35</v>
      </c>
      <c r="D1798" s="366">
        <v>44140</v>
      </c>
      <c r="E1798" s="362" t="s">
        <v>650</v>
      </c>
      <c r="F1798" s="362" t="s">
        <v>34</v>
      </c>
    </row>
    <row r="1799" spans="1:9" x14ac:dyDescent="0.25">
      <c r="A1799" s="362" t="s">
        <v>415</v>
      </c>
      <c r="B1799" s="362"/>
      <c r="C1799" s="363">
        <v>6.35</v>
      </c>
      <c r="D1799" s="366">
        <v>44142</v>
      </c>
      <c r="E1799" s="362" t="s">
        <v>12</v>
      </c>
      <c r="F1799" s="362" t="s">
        <v>34</v>
      </c>
    </row>
    <row r="1800" spans="1:9" x14ac:dyDescent="0.25">
      <c r="A1800" s="362" t="s">
        <v>32</v>
      </c>
      <c r="B1800" s="362"/>
      <c r="C1800" s="363">
        <v>15.08</v>
      </c>
      <c r="D1800" s="366">
        <v>44143</v>
      </c>
      <c r="E1800" s="362" t="s">
        <v>4</v>
      </c>
      <c r="F1800" s="362" t="s">
        <v>34</v>
      </c>
    </row>
    <row r="1801" spans="1:9" x14ac:dyDescent="0.25">
      <c r="A1801" s="365" t="s">
        <v>49</v>
      </c>
      <c r="B1801" s="365"/>
      <c r="C1801" s="364">
        <v>123</v>
      </c>
      <c r="D1801" s="366">
        <v>44143</v>
      </c>
      <c r="E1801" s="365" t="s">
        <v>7</v>
      </c>
      <c r="F1801" s="365" t="s">
        <v>35</v>
      </c>
    </row>
    <row r="1802" spans="1:9" x14ac:dyDescent="0.25">
      <c r="A1802" s="365" t="s">
        <v>32</v>
      </c>
      <c r="B1802" s="365"/>
      <c r="C1802" s="364">
        <v>18</v>
      </c>
      <c r="D1802" s="366">
        <v>44144</v>
      </c>
      <c r="E1802" s="365" t="s">
        <v>4</v>
      </c>
      <c r="F1802" s="365" t="s">
        <v>34</v>
      </c>
    </row>
    <row r="1803" spans="1:9" x14ac:dyDescent="0.25">
      <c r="A1803" s="365" t="s">
        <v>32</v>
      </c>
      <c r="B1803" s="365" t="s">
        <v>891</v>
      </c>
      <c r="C1803" s="364">
        <v>59.86</v>
      </c>
      <c r="D1803" s="366">
        <v>44144</v>
      </c>
      <c r="E1803" s="365" t="s">
        <v>8</v>
      </c>
      <c r="F1803" s="365" t="s">
        <v>34</v>
      </c>
    </row>
    <row r="1804" spans="1:9" x14ac:dyDescent="0.25">
      <c r="A1804" s="365" t="s">
        <v>60</v>
      </c>
      <c r="B1804" s="365" t="s">
        <v>191</v>
      </c>
      <c r="C1804" s="364">
        <v>10</v>
      </c>
      <c r="D1804" s="366">
        <v>44144</v>
      </c>
      <c r="E1804" s="365" t="s">
        <v>8</v>
      </c>
      <c r="F1804" s="365" t="s">
        <v>34</v>
      </c>
    </row>
    <row r="1805" spans="1:9" x14ac:dyDescent="0.25">
      <c r="A1805" s="368" t="s">
        <v>517</v>
      </c>
      <c r="B1805" s="368"/>
      <c r="C1805" s="369">
        <v>24.51</v>
      </c>
      <c r="D1805" s="366">
        <v>44146</v>
      </c>
      <c r="E1805" s="368" t="s">
        <v>21</v>
      </c>
      <c r="F1805" s="368" t="s">
        <v>34</v>
      </c>
      <c r="G1805" s="395">
        <v>49.41</v>
      </c>
    </row>
    <row r="1806" spans="1:9" x14ac:dyDescent="0.25">
      <c r="A1806" s="368" t="s">
        <v>90</v>
      </c>
      <c r="B1806" s="368" t="s">
        <v>892</v>
      </c>
      <c r="C1806" s="369">
        <v>10.96</v>
      </c>
      <c r="D1806" s="366">
        <v>44146</v>
      </c>
      <c r="E1806" s="368" t="s">
        <v>8</v>
      </c>
      <c r="F1806" s="368" t="s">
        <v>34</v>
      </c>
      <c r="G1806" s="395"/>
    </row>
    <row r="1807" spans="1:9" x14ac:dyDescent="0.25">
      <c r="A1807" s="368" t="s">
        <v>88</v>
      </c>
      <c r="B1807" s="368"/>
      <c r="C1807" s="369">
        <v>14</v>
      </c>
      <c r="D1807" s="366">
        <v>44146</v>
      </c>
      <c r="E1807" s="368" t="s">
        <v>12</v>
      </c>
      <c r="F1807" s="368" t="s">
        <v>34</v>
      </c>
    </row>
    <row r="1808" spans="1:9" x14ac:dyDescent="0.25">
      <c r="A1808" s="368" t="s">
        <v>32</v>
      </c>
      <c r="B1808" s="368" t="s">
        <v>893</v>
      </c>
      <c r="C1808" s="369">
        <v>9</v>
      </c>
      <c r="D1808" s="366">
        <v>44147</v>
      </c>
      <c r="E1808" s="368" t="s">
        <v>8</v>
      </c>
      <c r="F1808" s="368" t="s">
        <v>34</v>
      </c>
    </row>
    <row r="1809" spans="1:7" x14ac:dyDescent="0.25">
      <c r="A1809" s="368" t="s">
        <v>32</v>
      </c>
      <c r="B1809" s="368"/>
      <c r="C1809" s="369">
        <v>40.409999999999997</v>
      </c>
      <c r="D1809" s="366">
        <v>44147</v>
      </c>
      <c r="E1809" s="368" t="s">
        <v>4</v>
      </c>
      <c r="F1809" s="368" t="s">
        <v>34</v>
      </c>
    </row>
    <row r="1810" spans="1:7" x14ac:dyDescent="0.25">
      <c r="A1810" s="368" t="s">
        <v>32</v>
      </c>
      <c r="B1810" s="368"/>
      <c r="C1810" s="369">
        <v>2.0499999999999998</v>
      </c>
      <c r="D1810" s="366">
        <v>44147</v>
      </c>
      <c r="E1810" s="368" t="s">
        <v>12</v>
      </c>
      <c r="F1810" s="368" t="s">
        <v>34</v>
      </c>
    </row>
    <row r="1811" spans="1:7" x14ac:dyDescent="0.25">
      <c r="A1811" s="368" t="s">
        <v>200</v>
      </c>
      <c r="B1811" s="368" t="s">
        <v>166</v>
      </c>
      <c r="C1811" s="369">
        <v>9.99</v>
      </c>
      <c r="D1811" s="366">
        <v>44147</v>
      </c>
      <c r="E1811" s="368" t="s">
        <v>8</v>
      </c>
      <c r="F1811" s="368" t="s">
        <v>34</v>
      </c>
    </row>
    <row r="1812" spans="1:7" x14ac:dyDescent="0.25">
      <c r="A1812" s="368" t="s">
        <v>32</v>
      </c>
      <c r="B1812" s="368" t="s">
        <v>91</v>
      </c>
      <c r="C1812" s="369">
        <v>7.84</v>
      </c>
      <c r="D1812" s="366">
        <v>44148</v>
      </c>
      <c r="E1812" s="368" t="s">
        <v>8</v>
      </c>
      <c r="F1812" s="368" t="s">
        <v>34</v>
      </c>
    </row>
    <row r="1813" spans="1:7" x14ac:dyDescent="0.25">
      <c r="A1813" s="370" t="s">
        <v>43</v>
      </c>
      <c r="B1813" s="370"/>
      <c r="C1813" s="371">
        <v>28.88</v>
      </c>
      <c r="D1813" s="366">
        <v>44148</v>
      </c>
      <c r="E1813" s="370" t="s">
        <v>21</v>
      </c>
      <c r="F1813" s="370" t="s">
        <v>34</v>
      </c>
    </row>
    <row r="1814" spans="1:7" x14ac:dyDescent="0.25">
      <c r="A1814" s="370" t="s">
        <v>894</v>
      </c>
      <c r="B1814" s="370"/>
      <c r="C1814" s="371">
        <v>20.34</v>
      </c>
      <c r="D1814" s="366">
        <v>44148</v>
      </c>
      <c r="E1814" s="370" t="s">
        <v>12</v>
      </c>
      <c r="F1814" s="370" t="s">
        <v>34</v>
      </c>
    </row>
    <row r="1815" spans="1:7" x14ac:dyDescent="0.25">
      <c r="A1815" s="370" t="s">
        <v>32</v>
      </c>
      <c r="B1815" s="370" t="s">
        <v>753</v>
      </c>
      <c r="C1815" s="371">
        <v>9.43</v>
      </c>
      <c r="D1815" s="366">
        <v>44148</v>
      </c>
      <c r="E1815" s="370" t="s">
        <v>650</v>
      </c>
      <c r="F1815" s="370" t="s">
        <v>34</v>
      </c>
    </row>
    <row r="1816" spans="1:7" x14ac:dyDescent="0.25">
      <c r="A1816" s="370" t="s">
        <v>49</v>
      </c>
      <c r="B1816" s="370"/>
      <c r="C1816" s="371">
        <v>164</v>
      </c>
      <c r="D1816" s="366">
        <v>44150</v>
      </c>
      <c r="E1816" s="370" t="s">
        <v>7</v>
      </c>
      <c r="F1816" s="370" t="s">
        <v>35</v>
      </c>
      <c r="G1816" s="395">
        <v>29</v>
      </c>
    </row>
    <row r="1817" spans="1:7" x14ac:dyDescent="0.25">
      <c r="A1817" s="370" t="s">
        <v>895</v>
      </c>
      <c r="B1817" s="370"/>
      <c r="C1817" s="371">
        <v>15.96</v>
      </c>
      <c r="D1817" s="366">
        <v>44150</v>
      </c>
      <c r="E1817" s="370" t="s">
        <v>12</v>
      </c>
      <c r="F1817" s="370" t="s">
        <v>34</v>
      </c>
      <c r="G1817" s="395"/>
    </row>
    <row r="1818" spans="1:7" x14ac:dyDescent="0.25">
      <c r="A1818" s="370" t="s">
        <v>896</v>
      </c>
      <c r="B1818" s="370" t="s">
        <v>442</v>
      </c>
      <c r="C1818" s="371">
        <v>15</v>
      </c>
      <c r="D1818" s="366">
        <v>44150</v>
      </c>
      <c r="E1818" s="370" t="s">
        <v>445</v>
      </c>
      <c r="F1818" s="370" t="s">
        <v>34</v>
      </c>
    </row>
    <row r="1819" spans="1:7" x14ac:dyDescent="0.25">
      <c r="A1819" s="372" t="s">
        <v>896</v>
      </c>
      <c r="B1819" s="372" t="s">
        <v>897</v>
      </c>
      <c r="C1819" s="373">
        <v>14</v>
      </c>
      <c r="D1819" s="366">
        <v>44150</v>
      </c>
      <c r="E1819" s="372" t="s">
        <v>8</v>
      </c>
      <c r="F1819" s="372" t="s">
        <v>34</v>
      </c>
    </row>
    <row r="1820" spans="1:7" x14ac:dyDescent="0.25">
      <c r="A1820" s="372" t="s">
        <v>46</v>
      </c>
      <c r="B1820" s="372" t="s">
        <v>898</v>
      </c>
      <c r="C1820" s="373">
        <v>15.4</v>
      </c>
      <c r="D1820" s="366">
        <v>44150</v>
      </c>
      <c r="E1820" s="372" t="s">
        <v>8</v>
      </c>
      <c r="F1820" s="372" t="s">
        <v>34</v>
      </c>
    </row>
    <row r="1821" spans="1:7" x14ac:dyDescent="0.25">
      <c r="A1821" s="372" t="s">
        <v>42</v>
      </c>
      <c r="B1821" s="372"/>
      <c r="C1821" s="373">
        <v>10.58</v>
      </c>
      <c r="D1821" s="366">
        <v>44152</v>
      </c>
      <c r="E1821" s="372" t="s">
        <v>12</v>
      </c>
      <c r="F1821" s="372" t="s">
        <v>34</v>
      </c>
    </row>
    <row r="1822" spans="1:7" x14ac:dyDescent="0.25">
      <c r="A1822" s="372" t="s">
        <v>65</v>
      </c>
      <c r="B1822" s="372"/>
      <c r="C1822" s="373">
        <v>23.5</v>
      </c>
      <c r="D1822" s="366">
        <v>44152</v>
      </c>
      <c r="E1822" s="372" t="s">
        <v>4</v>
      </c>
      <c r="F1822" s="372" t="s">
        <v>34</v>
      </c>
    </row>
    <row r="1823" spans="1:7" x14ac:dyDescent="0.25">
      <c r="A1823" s="372" t="s">
        <v>611</v>
      </c>
      <c r="B1823" s="372"/>
      <c r="C1823" s="373">
        <v>149.49</v>
      </c>
      <c r="D1823" s="366">
        <v>44154</v>
      </c>
      <c r="E1823" s="372" t="s">
        <v>6</v>
      </c>
      <c r="F1823" s="372" t="s">
        <v>35</v>
      </c>
    </row>
    <row r="1824" spans="1:7" x14ac:dyDescent="0.25">
      <c r="A1824" s="372" t="s">
        <v>392</v>
      </c>
      <c r="B1824" s="372"/>
      <c r="C1824" s="373">
        <v>9.34</v>
      </c>
      <c r="D1824" s="366">
        <v>44155</v>
      </c>
      <c r="E1824" s="372" t="s">
        <v>12</v>
      </c>
      <c r="F1824" s="372" t="s">
        <v>34</v>
      </c>
    </row>
    <row r="1825" spans="1:7" x14ac:dyDescent="0.25">
      <c r="A1825" s="372" t="s">
        <v>32</v>
      </c>
      <c r="B1825" s="372"/>
      <c r="C1825" s="373">
        <v>0.75</v>
      </c>
      <c r="D1825" s="366">
        <v>44155</v>
      </c>
      <c r="E1825" s="372" t="s">
        <v>4</v>
      </c>
      <c r="F1825" s="372" t="s">
        <v>34</v>
      </c>
    </row>
    <row r="1826" spans="1:7" x14ac:dyDescent="0.25">
      <c r="A1826" s="372" t="s">
        <v>51</v>
      </c>
      <c r="B1826" s="372" t="s">
        <v>149</v>
      </c>
      <c r="C1826" s="373">
        <v>23.05</v>
      </c>
      <c r="D1826" s="366">
        <v>44155</v>
      </c>
      <c r="E1826" s="372" t="s">
        <v>8</v>
      </c>
      <c r="F1826" s="372" t="s">
        <v>34</v>
      </c>
    </row>
    <row r="1827" spans="1:7" x14ac:dyDescent="0.25">
      <c r="A1827" s="372" t="s">
        <v>32</v>
      </c>
      <c r="B1827" s="372"/>
      <c r="C1827" s="373">
        <v>55.03</v>
      </c>
      <c r="D1827" s="366">
        <v>44156</v>
      </c>
      <c r="E1827" s="372" t="s">
        <v>4</v>
      </c>
      <c r="F1827" s="372" t="s">
        <v>34</v>
      </c>
    </row>
    <row r="1828" spans="1:7" x14ac:dyDescent="0.25">
      <c r="A1828" s="372" t="s">
        <v>425</v>
      </c>
      <c r="B1828" s="372" t="s">
        <v>865</v>
      </c>
      <c r="C1828" s="373">
        <v>6.76</v>
      </c>
      <c r="D1828" s="366">
        <v>44156</v>
      </c>
      <c r="E1828" s="372" t="s">
        <v>921</v>
      </c>
      <c r="F1828" s="372" t="s">
        <v>34</v>
      </c>
    </row>
    <row r="1829" spans="1:7" x14ac:dyDescent="0.25">
      <c r="A1829" s="372" t="s">
        <v>899</v>
      </c>
      <c r="B1829" s="372" t="s">
        <v>81</v>
      </c>
      <c r="C1829" s="373">
        <v>16</v>
      </c>
      <c r="D1829" s="366">
        <v>44156</v>
      </c>
      <c r="E1829" s="372" t="s">
        <v>8</v>
      </c>
      <c r="F1829" s="372" t="s">
        <v>34</v>
      </c>
    </row>
    <row r="1830" spans="1:7" x14ac:dyDescent="0.25">
      <c r="A1830" s="374" t="s">
        <v>900</v>
      </c>
      <c r="B1830" s="374" t="s">
        <v>901</v>
      </c>
      <c r="C1830" s="375">
        <v>13.48</v>
      </c>
      <c r="D1830" s="366">
        <v>44156</v>
      </c>
      <c r="E1830" s="374" t="s">
        <v>921</v>
      </c>
      <c r="F1830" s="374" t="s">
        <v>34</v>
      </c>
    </row>
    <row r="1831" spans="1:7" x14ac:dyDescent="0.25">
      <c r="A1831" s="374" t="s">
        <v>517</v>
      </c>
      <c r="B1831" s="374"/>
      <c r="C1831" s="375">
        <v>24.09</v>
      </c>
      <c r="D1831" s="366">
        <v>44156</v>
      </c>
      <c r="E1831" s="374" t="s">
        <v>21</v>
      </c>
      <c r="F1831" s="374" t="s">
        <v>34</v>
      </c>
    </row>
    <row r="1832" spans="1:7" x14ac:dyDescent="0.25">
      <c r="A1832" s="374" t="s">
        <v>7</v>
      </c>
      <c r="B1832" s="374"/>
      <c r="C1832" s="375">
        <v>25</v>
      </c>
      <c r="D1832" s="366">
        <v>44157</v>
      </c>
      <c r="E1832" s="374" t="s">
        <v>7</v>
      </c>
      <c r="F1832" s="374" t="s">
        <v>35</v>
      </c>
    </row>
    <row r="1833" spans="1:7" x14ac:dyDescent="0.25">
      <c r="A1833" s="374" t="s">
        <v>647</v>
      </c>
      <c r="B1833" s="374" t="s">
        <v>902</v>
      </c>
      <c r="C1833" s="375">
        <v>27.5</v>
      </c>
      <c r="D1833" s="366">
        <v>44157</v>
      </c>
      <c r="E1833" s="374" t="s">
        <v>445</v>
      </c>
      <c r="F1833" s="374" t="s">
        <v>34</v>
      </c>
    </row>
    <row r="1834" spans="1:7" x14ac:dyDescent="0.25">
      <c r="A1834" s="374" t="s">
        <v>268</v>
      </c>
      <c r="B1834" s="374" t="s">
        <v>442</v>
      </c>
      <c r="C1834" s="375">
        <v>10</v>
      </c>
      <c r="D1834" s="366">
        <v>44157</v>
      </c>
      <c r="E1834" s="374" t="s">
        <v>445</v>
      </c>
      <c r="F1834" s="374" t="s">
        <v>34</v>
      </c>
      <c r="G1834" s="395" t="s">
        <v>905</v>
      </c>
    </row>
    <row r="1835" spans="1:7" x14ac:dyDescent="0.25">
      <c r="A1835" s="374" t="s">
        <v>32</v>
      </c>
      <c r="B1835" s="374" t="s">
        <v>606</v>
      </c>
      <c r="C1835" s="375">
        <v>10</v>
      </c>
      <c r="D1835" s="366">
        <v>44157</v>
      </c>
      <c r="E1835" s="374" t="s">
        <v>8</v>
      </c>
      <c r="F1835" s="374" t="s">
        <v>34</v>
      </c>
      <c r="G1835" s="395"/>
    </row>
    <row r="1836" spans="1:7" x14ac:dyDescent="0.25">
      <c r="A1836" s="376" t="s">
        <v>32</v>
      </c>
      <c r="B1836" s="376" t="s">
        <v>904</v>
      </c>
      <c r="C1836" s="377">
        <v>18.95</v>
      </c>
      <c r="D1836" s="366">
        <v>44157</v>
      </c>
      <c r="E1836" s="376" t="s">
        <v>8</v>
      </c>
      <c r="F1836" s="376" t="s">
        <v>34</v>
      </c>
      <c r="G1836" s="384" t="s">
        <v>906</v>
      </c>
    </row>
    <row r="1837" spans="1:7" x14ac:dyDescent="0.25">
      <c r="A1837" s="378" t="s">
        <v>43</v>
      </c>
      <c r="B1837" s="378" t="s">
        <v>903</v>
      </c>
      <c r="C1837" s="379">
        <v>25</v>
      </c>
      <c r="D1837" s="366">
        <v>44158</v>
      </c>
      <c r="E1837" s="378" t="s">
        <v>650</v>
      </c>
      <c r="F1837" s="378" t="s">
        <v>34</v>
      </c>
      <c r="G1837" s="395" t="s">
        <v>918</v>
      </c>
    </row>
    <row r="1838" spans="1:7" x14ac:dyDescent="0.25">
      <c r="A1838" s="378" t="s">
        <v>914</v>
      </c>
      <c r="B1838" s="378" t="s">
        <v>915</v>
      </c>
      <c r="C1838" s="379">
        <v>15</v>
      </c>
      <c r="D1838" s="366">
        <v>44161</v>
      </c>
      <c r="E1838" s="378" t="s">
        <v>8</v>
      </c>
      <c r="F1838" s="378" t="s">
        <v>34</v>
      </c>
      <c r="G1838" s="395"/>
    </row>
    <row r="1839" spans="1:7" x14ac:dyDescent="0.25">
      <c r="A1839" s="380" t="s">
        <v>46</v>
      </c>
      <c r="B1839" s="380" t="s">
        <v>916</v>
      </c>
      <c r="C1839" s="381">
        <v>25.28</v>
      </c>
      <c r="D1839" s="366">
        <v>44161</v>
      </c>
      <c r="E1839" s="380" t="s">
        <v>8</v>
      </c>
      <c r="F1839" s="380" t="s">
        <v>34</v>
      </c>
    </row>
    <row r="1840" spans="1:7" x14ac:dyDescent="0.25">
      <c r="A1840" s="380" t="s">
        <v>46</v>
      </c>
      <c r="B1840" s="380" t="s">
        <v>908</v>
      </c>
      <c r="C1840" s="381">
        <v>128.28</v>
      </c>
      <c r="D1840" s="366">
        <v>44162</v>
      </c>
      <c r="E1840" s="380" t="s">
        <v>8</v>
      </c>
      <c r="F1840" s="380" t="s">
        <v>34</v>
      </c>
    </row>
    <row r="1841" spans="1:7" x14ac:dyDescent="0.25">
      <c r="A1841" s="380" t="s">
        <v>46</v>
      </c>
      <c r="B1841" s="380" t="s">
        <v>907</v>
      </c>
      <c r="C1841" s="381">
        <v>144.66</v>
      </c>
      <c r="D1841" s="366">
        <v>44162</v>
      </c>
      <c r="E1841" s="380" t="s">
        <v>445</v>
      </c>
      <c r="F1841" s="380" t="s">
        <v>34</v>
      </c>
    </row>
    <row r="1842" spans="1:7" x14ac:dyDescent="0.25">
      <c r="A1842" s="380" t="s">
        <v>919</v>
      </c>
      <c r="B1842" s="380" t="s">
        <v>920</v>
      </c>
      <c r="C1842" s="381">
        <v>29.72</v>
      </c>
      <c r="D1842" s="366">
        <v>44163</v>
      </c>
      <c r="E1842" s="380" t="s">
        <v>8</v>
      </c>
      <c r="F1842" s="380" t="s">
        <v>34</v>
      </c>
    </row>
    <row r="1843" spans="1:7" x14ac:dyDescent="0.25">
      <c r="A1843" s="380" t="s">
        <v>476</v>
      </c>
      <c r="B1843" s="380" t="s">
        <v>917</v>
      </c>
      <c r="C1843" s="381">
        <v>24</v>
      </c>
      <c r="D1843" s="366">
        <v>44165</v>
      </c>
      <c r="E1843" s="380" t="s">
        <v>12</v>
      </c>
      <c r="F1843" s="380" t="s">
        <v>34</v>
      </c>
    </row>
    <row r="1844" spans="1:7" x14ac:dyDescent="0.25">
      <c r="A1844" s="380" t="s">
        <v>32</v>
      </c>
      <c r="B1844" s="380"/>
      <c r="C1844" s="381">
        <f>SUM(153.82,19.75,4.89,2.87,3)</f>
        <v>184.32999999999998</v>
      </c>
      <c r="D1844" s="366">
        <v>44166</v>
      </c>
      <c r="E1844" s="380" t="s">
        <v>4</v>
      </c>
      <c r="F1844" s="380" t="s">
        <v>34</v>
      </c>
    </row>
    <row r="1845" spans="1:7" x14ac:dyDescent="0.25">
      <c r="A1845" s="380" t="s">
        <v>812</v>
      </c>
      <c r="B1845" s="380"/>
      <c r="C1845" s="381">
        <v>550.91</v>
      </c>
      <c r="D1845" s="366">
        <v>44166</v>
      </c>
      <c r="E1845" s="380" t="s">
        <v>813</v>
      </c>
      <c r="F1845" s="380" t="s">
        <v>34</v>
      </c>
    </row>
    <row r="1846" spans="1:7" x14ac:dyDescent="0.25">
      <c r="A1846" s="380" t="s">
        <v>32</v>
      </c>
      <c r="B1846" s="380"/>
      <c r="C1846" s="381">
        <v>41.95</v>
      </c>
      <c r="D1846" s="366">
        <v>44166</v>
      </c>
      <c r="E1846" s="380" t="s">
        <v>4</v>
      </c>
      <c r="F1846" s="380" t="s">
        <v>34</v>
      </c>
    </row>
    <row r="1847" spans="1:7" x14ac:dyDescent="0.25">
      <c r="A1847" s="380" t="s">
        <v>56</v>
      </c>
      <c r="B1847" s="380"/>
      <c r="C1847" s="381">
        <v>18.440000000000001</v>
      </c>
      <c r="D1847" s="366">
        <v>44166</v>
      </c>
      <c r="E1847" s="380" t="s">
        <v>12</v>
      </c>
      <c r="F1847" s="380" t="s">
        <v>34</v>
      </c>
      <c r="G1847" s="384">
        <v>8.44</v>
      </c>
    </row>
    <row r="1848" spans="1:7" x14ac:dyDescent="0.25">
      <c r="A1848" s="380" t="s">
        <v>46</v>
      </c>
      <c r="B1848" s="380" t="s">
        <v>911</v>
      </c>
      <c r="C1848" s="381">
        <v>14.86</v>
      </c>
      <c r="D1848" s="366">
        <v>44166</v>
      </c>
      <c r="E1848" s="380" t="s">
        <v>921</v>
      </c>
      <c r="F1848" s="380" t="s">
        <v>34</v>
      </c>
    </row>
    <row r="1849" spans="1:7" x14ac:dyDescent="0.25">
      <c r="A1849" s="380" t="s">
        <v>538</v>
      </c>
      <c r="B1849" s="380" t="s">
        <v>913</v>
      </c>
      <c r="C1849" s="381">
        <v>41.08</v>
      </c>
      <c r="D1849" s="366">
        <v>44166</v>
      </c>
      <c r="E1849" s="380" t="s">
        <v>12</v>
      </c>
      <c r="F1849" s="380" t="s">
        <v>34</v>
      </c>
    </row>
    <row r="1850" spans="1:7" x14ac:dyDescent="0.25">
      <c r="A1850" s="380" t="s">
        <v>520</v>
      </c>
      <c r="B1850" s="380"/>
      <c r="C1850" s="381">
        <v>58.94</v>
      </c>
      <c r="D1850" s="366">
        <v>44167</v>
      </c>
      <c r="E1850" s="380" t="s">
        <v>5</v>
      </c>
      <c r="F1850" s="380" t="s">
        <v>34</v>
      </c>
      <c r="G1850" s="384">
        <v>18</v>
      </c>
    </row>
    <row r="1851" spans="1:7" x14ac:dyDescent="0.25">
      <c r="A1851" s="380" t="s">
        <v>910</v>
      </c>
      <c r="B1851" s="380"/>
      <c r="C1851" s="381">
        <v>33.18</v>
      </c>
      <c r="D1851" s="366">
        <v>44167</v>
      </c>
      <c r="E1851" s="380" t="s">
        <v>12</v>
      </c>
      <c r="F1851" s="380" t="s">
        <v>34</v>
      </c>
    </row>
    <row r="1852" spans="1:7" x14ac:dyDescent="0.25">
      <c r="A1852" s="380" t="s">
        <v>268</v>
      </c>
      <c r="B1852" s="380"/>
      <c r="C1852" s="381">
        <v>6.45</v>
      </c>
      <c r="D1852" s="366">
        <v>44168</v>
      </c>
      <c r="E1852" s="380" t="s">
        <v>12</v>
      </c>
      <c r="F1852" s="380" t="s">
        <v>34</v>
      </c>
    </row>
    <row r="1853" spans="1:7" x14ac:dyDescent="0.25">
      <c r="A1853" s="380" t="s">
        <v>32</v>
      </c>
      <c r="B1853" s="380" t="s">
        <v>909</v>
      </c>
      <c r="C1853" s="381">
        <v>27.46</v>
      </c>
      <c r="D1853" s="366">
        <v>44168</v>
      </c>
      <c r="E1853" s="380" t="s">
        <v>921</v>
      </c>
      <c r="F1853" s="380" t="s">
        <v>34</v>
      </c>
    </row>
    <row r="1854" spans="1:7" x14ac:dyDescent="0.25">
      <c r="A1854" s="380" t="s">
        <v>567</v>
      </c>
      <c r="B1854" s="380"/>
      <c r="C1854" s="381">
        <v>49.86</v>
      </c>
      <c r="D1854" s="366">
        <v>44169</v>
      </c>
      <c r="E1854" s="380" t="s">
        <v>11</v>
      </c>
      <c r="F1854" s="380" t="s">
        <v>34</v>
      </c>
    </row>
    <row r="1855" spans="1:7" x14ac:dyDescent="0.25">
      <c r="A1855" s="382" t="s">
        <v>528</v>
      </c>
      <c r="B1855" s="382"/>
      <c r="C1855" s="383">
        <v>35</v>
      </c>
      <c r="D1855" s="366">
        <v>44169</v>
      </c>
      <c r="E1855" s="382" t="s">
        <v>8</v>
      </c>
      <c r="F1855" s="382" t="s">
        <v>34</v>
      </c>
      <c r="G1855" s="395">
        <v>101.15</v>
      </c>
    </row>
    <row r="1856" spans="1:7" x14ac:dyDescent="0.25">
      <c r="A1856" s="382" t="s">
        <v>796</v>
      </c>
      <c r="B1856" s="382"/>
      <c r="C1856" s="383">
        <v>65</v>
      </c>
      <c r="D1856" s="366">
        <v>44169</v>
      </c>
      <c r="E1856" s="382" t="s">
        <v>209</v>
      </c>
      <c r="F1856" s="382" t="s">
        <v>34</v>
      </c>
      <c r="G1856" s="395"/>
    </row>
    <row r="1857" spans="1:7" x14ac:dyDescent="0.25">
      <c r="A1857" s="382" t="s">
        <v>32</v>
      </c>
      <c r="B1857" s="382"/>
      <c r="C1857" s="383">
        <v>41.67</v>
      </c>
      <c r="D1857" s="366">
        <v>44169</v>
      </c>
      <c r="E1857" s="382" t="s">
        <v>4</v>
      </c>
      <c r="F1857" s="382" t="s">
        <v>34</v>
      </c>
      <c r="G1857" s="395"/>
    </row>
    <row r="1858" spans="1:7" x14ac:dyDescent="0.25">
      <c r="A1858" s="382" t="s">
        <v>32</v>
      </c>
      <c r="B1858" s="382" t="s">
        <v>924</v>
      </c>
      <c r="C1858" s="383">
        <v>19.98</v>
      </c>
      <c r="D1858" s="366">
        <v>44169</v>
      </c>
      <c r="E1858" s="382" t="s">
        <v>8</v>
      </c>
      <c r="F1858" s="382" t="s">
        <v>34</v>
      </c>
      <c r="G1858" s="395"/>
    </row>
    <row r="1859" spans="1:7" x14ac:dyDescent="0.25">
      <c r="A1859" s="382" t="s">
        <v>32</v>
      </c>
      <c r="B1859" s="382" t="s">
        <v>157</v>
      </c>
      <c r="C1859" s="383">
        <v>15</v>
      </c>
      <c r="D1859" s="366">
        <v>44169</v>
      </c>
      <c r="E1859" s="382" t="s">
        <v>650</v>
      </c>
      <c r="F1859" s="382" t="s">
        <v>34</v>
      </c>
    </row>
    <row r="1860" spans="1:7" x14ac:dyDescent="0.25">
      <c r="A1860" s="382" t="s">
        <v>32</v>
      </c>
      <c r="B1860" s="382" t="s">
        <v>923</v>
      </c>
      <c r="C1860" s="383">
        <v>24.5</v>
      </c>
      <c r="D1860" s="366">
        <v>44169</v>
      </c>
      <c r="E1860" s="382" t="s">
        <v>921</v>
      </c>
      <c r="F1860" s="382" t="s">
        <v>34</v>
      </c>
      <c r="G1860" s="395">
        <v>51.34</v>
      </c>
    </row>
    <row r="1861" spans="1:7" x14ac:dyDescent="0.25">
      <c r="A1861" s="382" t="s">
        <v>32</v>
      </c>
      <c r="B1861" s="382" t="s">
        <v>925</v>
      </c>
      <c r="C1861" s="383">
        <v>21.57</v>
      </c>
      <c r="D1861" s="366">
        <v>44170</v>
      </c>
      <c r="E1861" s="382" t="s">
        <v>445</v>
      </c>
      <c r="F1861" s="382" t="s">
        <v>34</v>
      </c>
      <c r="G1861" s="395"/>
    </row>
    <row r="1862" spans="1:7" x14ac:dyDescent="0.25">
      <c r="A1862" s="382" t="s">
        <v>32</v>
      </c>
      <c r="B1862" s="382"/>
      <c r="C1862" s="383">
        <v>10.34</v>
      </c>
      <c r="D1862" s="366">
        <v>44171</v>
      </c>
      <c r="E1862" s="382" t="s">
        <v>4</v>
      </c>
      <c r="F1862" s="382" t="s">
        <v>34</v>
      </c>
    </row>
    <row r="1863" spans="1:7" x14ac:dyDescent="0.25">
      <c r="A1863" s="382" t="s">
        <v>32</v>
      </c>
      <c r="B1863" s="382" t="s">
        <v>926</v>
      </c>
      <c r="C1863" s="383">
        <v>41</v>
      </c>
      <c r="D1863" s="366">
        <v>44171</v>
      </c>
      <c r="E1863" s="382" t="s">
        <v>8</v>
      </c>
      <c r="F1863" s="382" t="s">
        <v>34</v>
      </c>
    </row>
    <row r="1864" spans="1:7" x14ac:dyDescent="0.25">
      <c r="A1864" s="382" t="s">
        <v>874</v>
      </c>
      <c r="B1864" s="382" t="s">
        <v>927</v>
      </c>
      <c r="C1864" s="383">
        <v>1</v>
      </c>
      <c r="D1864" s="366">
        <v>44171</v>
      </c>
      <c r="E1864" s="382" t="s">
        <v>8</v>
      </c>
      <c r="F1864" s="382" t="s">
        <v>34</v>
      </c>
      <c r="G1864" s="395">
        <v>25.12</v>
      </c>
    </row>
    <row r="1865" spans="1:7" x14ac:dyDescent="0.25">
      <c r="A1865" s="382" t="s">
        <v>46</v>
      </c>
      <c r="B1865" s="382" t="s">
        <v>933</v>
      </c>
      <c r="C1865" s="383">
        <v>18.05</v>
      </c>
      <c r="D1865" s="366">
        <v>44171</v>
      </c>
      <c r="E1865" s="382" t="s">
        <v>921</v>
      </c>
      <c r="F1865" s="382" t="s">
        <v>34</v>
      </c>
      <c r="G1865" s="395"/>
    </row>
    <row r="1866" spans="1:7" x14ac:dyDescent="0.25">
      <c r="A1866" s="382" t="s">
        <v>415</v>
      </c>
      <c r="B1866" s="382"/>
      <c r="C1866" s="383">
        <v>22</v>
      </c>
      <c r="D1866" s="366">
        <v>44172</v>
      </c>
      <c r="E1866" s="382" t="s">
        <v>21</v>
      </c>
      <c r="F1866" s="382" t="s">
        <v>34</v>
      </c>
      <c r="G1866" s="395">
        <v>-28.24</v>
      </c>
    </row>
    <row r="1867" spans="1:7" x14ac:dyDescent="0.25">
      <c r="A1867" s="382" t="s">
        <v>32</v>
      </c>
      <c r="B1867" s="382"/>
      <c r="C1867" s="383">
        <v>12.12</v>
      </c>
      <c r="D1867" s="366">
        <v>44172</v>
      </c>
      <c r="E1867" s="382" t="s">
        <v>4</v>
      </c>
      <c r="F1867" s="382" t="s">
        <v>34</v>
      </c>
      <c r="G1867" s="395"/>
    </row>
    <row r="1868" spans="1:7" x14ac:dyDescent="0.25">
      <c r="A1868" s="382" t="s">
        <v>32</v>
      </c>
      <c r="B1868" s="382" t="s">
        <v>928</v>
      </c>
      <c r="C1868" s="383">
        <v>13</v>
      </c>
      <c r="D1868" s="366">
        <v>44172</v>
      </c>
      <c r="E1868" s="382" t="s">
        <v>921</v>
      </c>
      <c r="F1868" s="382" t="s">
        <v>34</v>
      </c>
      <c r="G1868" s="395">
        <v>26.62</v>
      </c>
    </row>
    <row r="1869" spans="1:7" x14ac:dyDescent="0.25">
      <c r="A1869" s="382" t="s">
        <v>150</v>
      </c>
      <c r="B1869" s="382"/>
      <c r="C1869" s="383">
        <v>10.41</v>
      </c>
      <c r="D1869" s="366">
        <v>44172</v>
      </c>
      <c r="E1869" s="382" t="s">
        <v>12</v>
      </c>
      <c r="F1869" s="382" t="s">
        <v>34</v>
      </c>
      <c r="G1869" s="395"/>
    </row>
    <row r="1870" spans="1:7" x14ac:dyDescent="0.25">
      <c r="A1870" s="382" t="s">
        <v>945</v>
      </c>
      <c r="B1870" s="382" t="s">
        <v>946</v>
      </c>
      <c r="C1870" s="383">
        <v>79</v>
      </c>
      <c r="D1870" s="366">
        <v>44172</v>
      </c>
      <c r="E1870" s="382" t="s">
        <v>8</v>
      </c>
      <c r="F1870" s="382" t="s">
        <v>34</v>
      </c>
      <c r="G1870" s="395"/>
    </row>
    <row r="1871" spans="1:7" x14ac:dyDescent="0.25">
      <c r="A1871" s="382" t="s">
        <v>32</v>
      </c>
      <c r="B1871" s="382" t="s">
        <v>929</v>
      </c>
      <c r="C1871" s="383">
        <v>-15.24</v>
      </c>
      <c r="D1871" s="366">
        <v>44173</v>
      </c>
      <c r="E1871" s="382" t="s">
        <v>8</v>
      </c>
      <c r="F1871" s="382" t="s">
        <v>33</v>
      </c>
    </row>
    <row r="1872" spans="1:7" x14ac:dyDescent="0.25">
      <c r="A1872" s="382" t="s">
        <v>32</v>
      </c>
      <c r="B1872" s="382" t="s">
        <v>930</v>
      </c>
      <c r="C1872" s="383">
        <v>-13</v>
      </c>
      <c r="D1872" s="366">
        <v>44173</v>
      </c>
      <c r="E1872" s="382" t="s">
        <v>921</v>
      </c>
      <c r="F1872" s="382" t="s">
        <v>33</v>
      </c>
    </row>
    <row r="1873" spans="1:9" x14ac:dyDescent="0.25">
      <c r="A1873" s="382" t="s">
        <v>32</v>
      </c>
      <c r="B1873" s="382" t="s">
        <v>931</v>
      </c>
      <c r="C1873" s="383">
        <v>8</v>
      </c>
      <c r="D1873" s="366">
        <v>44173</v>
      </c>
      <c r="E1873" s="382" t="s">
        <v>921</v>
      </c>
      <c r="F1873" s="382" t="s">
        <v>33</v>
      </c>
    </row>
    <row r="1874" spans="1:9" x14ac:dyDescent="0.25">
      <c r="A1874" s="382" t="s">
        <v>32</v>
      </c>
      <c r="B1874" s="382" t="s">
        <v>932</v>
      </c>
      <c r="C1874" s="383">
        <v>14.62</v>
      </c>
      <c r="D1874" s="366">
        <v>44173</v>
      </c>
      <c r="E1874" s="382" t="s">
        <v>8</v>
      </c>
      <c r="F1874" s="382" t="s">
        <v>33</v>
      </c>
    </row>
    <row r="1875" spans="1:9" x14ac:dyDescent="0.25">
      <c r="A1875" s="382" t="s">
        <v>32</v>
      </c>
      <c r="B1875" s="382" t="s">
        <v>925</v>
      </c>
      <c r="C1875" s="383">
        <v>4</v>
      </c>
      <c r="D1875" s="366">
        <v>44173</v>
      </c>
      <c r="E1875" s="382" t="s">
        <v>445</v>
      </c>
      <c r="F1875" s="382" t="s">
        <v>33</v>
      </c>
    </row>
    <row r="1876" spans="1:9" x14ac:dyDescent="0.25">
      <c r="A1876" s="382" t="s">
        <v>46</v>
      </c>
      <c r="B1876" s="382" t="s">
        <v>934</v>
      </c>
      <c r="C1876" s="383">
        <v>53.11</v>
      </c>
      <c r="D1876" s="366">
        <v>44173</v>
      </c>
      <c r="E1876" s="382" t="s">
        <v>921</v>
      </c>
      <c r="F1876" s="382" t="s">
        <v>34</v>
      </c>
    </row>
    <row r="1877" spans="1:9" x14ac:dyDescent="0.25">
      <c r="A1877" s="382" t="s">
        <v>60</v>
      </c>
      <c r="B1877" s="382" t="s">
        <v>191</v>
      </c>
      <c r="C1877" s="383">
        <v>10</v>
      </c>
      <c r="D1877" s="366">
        <v>44174</v>
      </c>
      <c r="E1877" s="382" t="s">
        <v>8</v>
      </c>
      <c r="F1877" s="382" t="s">
        <v>34</v>
      </c>
    </row>
    <row r="1878" spans="1:9" x14ac:dyDescent="0.25">
      <c r="A1878" s="382" t="s">
        <v>521</v>
      </c>
      <c r="B1878" s="382" t="s">
        <v>942</v>
      </c>
      <c r="C1878" s="383">
        <v>559</v>
      </c>
      <c r="D1878" s="366">
        <v>44174</v>
      </c>
      <c r="E1878" s="382" t="s">
        <v>9</v>
      </c>
      <c r="F1878" s="382" t="s">
        <v>34</v>
      </c>
      <c r="G1878" s="395">
        <v>138.22999999999999</v>
      </c>
      <c r="I1878" s="367"/>
    </row>
    <row r="1879" spans="1:9" x14ac:dyDescent="0.25">
      <c r="A1879" s="382" t="s">
        <v>32</v>
      </c>
      <c r="B1879" s="382" t="s">
        <v>940</v>
      </c>
      <c r="C1879" s="383">
        <v>17.809999999999999</v>
      </c>
      <c r="D1879" s="366">
        <v>44175</v>
      </c>
      <c r="E1879" s="382" t="s">
        <v>21</v>
      </c>
      <c r="F1879" s="382" t="s">
        <v>34</v>
      </c>
      <c r="G1879" s="395"/>
    </row>
    <row r="1880" spans="1:9" x14ac:dyDescent="0.25">
      <c r="A1880" s="382" t="s">
        <v>32</v>
      </c>
      <c r="B1880" s="382"/>
      <c r="C1880" s="383">
        <v>6.08</v>
      </c>
      <c r="D1880" s="366">
        <v>44175</v>
      </c>
      <c r="E1880" s="382" t="s">
        <v>12</v>
      </c>
      <c r="F1880" s="382" t="s">
        <v>34</v>
      </c>
      <c r="G1880" s="395"/>
    </row>
    <row r="1881" spans="1:9" x14ac:dyDescent="0.25">
      <c r="A1881" s="382" t="s">
        <v>43</v>
      </c>
      <c r="B1881" s="382" t="s">
        <v>157</v>
      </c>
      <c r="C1881" s="383">
        <v>2.34</v>
      </c>
      <c r="D1881" s="366">
        <v>44175</v>
      </c>
      <c r="E1881" s="382" t="s">
        <v>650</v>
      </c>
      <c r="F1881" s="382" t="s">
        <v>34</v>
      </c>
      <c r="G1881" s="395"/>
    </row>
    <row r="1882" spans="1:9" x14ac:dyDescent="0.25">
      <c r="A1882" s="382" t="s">
        <v>46</v>
      </c>
      <c r="B1882" s="382" t="s">
        <v>941</v>
      </c>
      <c r="C1882" s="383">
        <v>31.74</v>
      </c>
      <c r="D1882" s="366">
        <v>44175</v>
      </c>
      <c r="E1882" s="382" t="s">
        <v>445</v>
      </c>
      <c r="F1882" s="382" t="s">
        <v>34</v>
      </c>
    </row>
    <row r="1883" spans="1:9" x14ac:dyDescent="0.25">
      <c r="A1883" s="382" t="s">
        <v>756</v>
      </c>
      <c r="B1883" s="382" t="s">
        <v>890</v>
      </c>
      <c r="C1883" s="383">
        <v>35</v>
      </c>
      <c r="D1883" s="366">
        <v>44176</v>
      </c>
      <c r="E1883" s="382" t="s">
        <v>650</v>
      </c>
      <c r="F1883" s="382" t="s">
        <v>34</v>
      </c>
    </row>
    <row r="1884" spans="1:9" x14ac:dyDescent="0.25">
      <c r="A1884" s="382" t="s">
        <v>32</v>
      </c>
      <c r="B1884" s="382" t="s">
        <v>935</v>
      </c>
      <c r="C1884" s="383">
        <v>46.91</v>
      </c>
      <c r="D1884" s="366">
        <v>44176</v>
      </c>
      <c r="E1884" s="382" t="s">
        <v>445</v>
      </c>
      <c r="F1884" s="382" t="s">
        <v>34</v>
      </c>
    </row>
    <row r="1885" spans="1:9" x14ac:dyDescent="0.25">
      <c r="A1885" s="382" t="s">
        <v>32</v>
      </c>
      <c r="B1885" s="382"/>
      <c r="C1885" s="383">
        <v>43.45</v>
      </c>
      <c r="D1885" s="366">
        <v>44176</v>
      </c>
      <c r="E1885" s="382" t="s">
        <v>4</v>
      </c>
      <c r="F1885" s="382" t="s">
        <v>34</v>
      </c>
    </row>
    <row r="1886" spans="1:9" x14ac:dyDescent="0.25">
      <c r="A1886" s="382" t="s">
        <v>32</v>
      </c>
      <c r="B1886" s="382" t="s">
        <v>937</v>
      </c>
      <c r="C1886" s="383">
        <v>33.909999999999997</v>
      </c>
      <c r="D1886" s="366">
        <v>44176</v>
      </c>
      <c r="E1886" s="382" t="s">
        <v>921</v>
      </c>
      <c r="F1886" s="382" t="s">
        <v>34</v>
      </c>
    </row>
    <row r="1887" spans="1:9" x14ac:dyDescent="0.25">
      <c r="A1887" s="382" t="s">
        <v>32</v>
      </c>
      <c r="B1887" s="382" t="s">
        <v>936</v>
      </c>
      <c r="C1887" s="383">
        <v>13.96</v>
      </c>
      <c r="D1887" s="366">
        <v>44176</v>
      </c>
      <c r="E1887" s="382" t="s">
        <v>8</v>
      </c>
      <c r="F1887" s="382" t="s">
        <v>34</v>
      </c>
    </row>
    <row r="1888" spans="1:9" x14ac:dyDescent="0.25">
      <c r="A1888" s="382" t="s">
        <v>46</v>
      </c>
      <c r="B1888" s="382" t="s">
        <v>939</v>
      </c>
      <c r="C1888" s="383">
        <v>22.49</v>
      </c>
      <c r="D1888" s="366">
        <v>44176</v>
      </c>
      <c r="E1888" s="382" t="s">
        <v>8</v>
      </c>
      <c r="F1888" s="382" t="s">
        <v>34</v>
      </c>
      <c r="G1888" s="395">
        <v>23.89</v>
      </c>
    </row>
    <row r="1889" spans="1:7" x14ac:dyDescent="0.25">
      <c r="A1889" s="382" t="s">
        <v>46</v>
      </c>
      <c r="B1889" s="382" t="s">
        <v>939</v>
      </c>
      <c r="C1889" s="383">
        <v>9.3000000000000007</v>
      </c>
      <c r="D1889" s="366">
        <v>44176</v>
      </c>
      <c r="E1889" s="382" t="s">
        <v>8</v>
      </c>
      <c r="F1889" s="382" t="s">
        <v>34</v>
      </c>
      <c r="G1889" s="395"/>
    </row>
    <row r="1890" spans="1:7" x14ac:dyDescent="0.25">
      <c r="A1890" s="382" t="s">
        <v>200</v>
      </c>
      <c r="B1890" s="382" t="s">
        <v>166</v>
      </c>
      <c r="C1890" s="383">
        <v>9.99</v>
      </c>
      <c r="D1890" s="366">
        <v>44176</v>
      </c>
      <c r="E1890" s="382" t="s">
        <v>8</v>
      </c>
      <c r="F1890" s="382" t="s">
        <v>34</v>
      </c>
    </row>
    <row r="1891" spans="1:7" x14ac:dyDescent="0.25">
      <c r="A1891" s="382" t="s">
        <v>43</v>
      </c>
      <c r="B1891" s="382" t="s">
        <v>232</v>
      </c>
      <c r="C1891" s="383">
        <v>11</v>
      </c>
      <c r="D1891" s="366">
        <v>44177</v>
      </c>
      <c r="E1891" s="382" t="s">
        <v>8</v>
      </c>
      <c r="F1891" s="382" t="s">
        <v>34</v>
      </c>
    </row>
    <row r="1892" spans="1:7" x14ac:dyDescent="0.25">
      <c r="A1892" s="382" t="s">
        <v>32</v>
      </c>
      <c r="B1892" s="382" t="s">
        <v>938</v>
      </c>
      <c r="C1892" s="383">
        <v>40.47</v>
      </c>
      <c r="D1892" s="366">
        <v>44177</v>
      </c>
      <c r="E1892" s="382" t="s">
        <v>921</v>
      </c>
      <c r="F1892" s="382" t="s">
        <v>34</v>
      </c>
      <c r="G1892" s="395">
        <v>76.150000000000006</v>
      </c>
    </row>
    <row r="1893" spans="1:7" x14ac:dyDescent="0.25">
      <c r="A1893" s="382" t="s">
        <v>32</v>
      </c>
      <c r="B1893" s="382" t="s">
        <v>631</v>
      </c>
      <c r="C1893" s="383">
        <v>24.87</v>
      </c>
      <c r="D1893" s="366">
        <v>44177</v>
      </c>
      <c r="E1893" s="382" t="s">
        <v>8</v>
      </c>
      <c r="F1893" s="382" t="s">
        <v>34</v>
      </c>
      <c r="G1893" s="395"/>
    </row>
    <row r="1894" spans="1:7" x14ac:dyDescent="0.25">
      <c r="A1894" s="382" t="s">
        <v>32</v>
      </c>
      <c r="B1894" s="382"/>
      <c r="C1894" s="383">
        <v>10.81</v>
      </c>
      <c r="D1894" s="366">
        <v>44177</v>
      </c>
      <c r="E1894" s="382" t="s">
        <v>4</v>
      </c>
      <c r="F1894" s="382" t="s">
        <v>34</v>
      </c>
      <c r="G1894" s="395"/>
    </row>
    <row r="1895" spans="1:7" x14ac:dyDescent="0.25">
      <c r="A1895" s="382" t="s">
        <v>517</v>
      </c>
      <c r="B1895" s="382"/>
      <c r="C1895" s="383">
        <v>22.64</v>
      </c>
      <c r="D1895" s="366">
        <v>44178</v>
      </c>
      <c r="E1895" s="382" t="s">
        <v>21</v>
      </c>
      <c r="F1895" s="382" t="s">
        <v>34</v>
      </c>
    </row>
    <row r="1896" spans="1:7" x14ac:dyDescent="0.25">
      <c r="A1896" s="382" t="s">
        <v>32</v>
      </c>
      <c r="B1896" s="382" t="s">
        <v>961</v>
      </c>
      <c r="C1896" s="383">
        <v>36.979999999999997</v>
      </c>
      <c r="D1896" s="366">
        <v>44178</v>
      </c>
      <c r="E1896" s="382" t="s">
        <v>921</v>
      </c>
      <c r="F1896" s="382" t="s">
        <v>34</v>
      </c>
    </row>
    <row r="1897" spans="1:7" x14ac:dyDescent="0.25">
      <c r="A1897" s="382" t="s">
        <v>611</v>
      </c>
      <c r="B1897" s="382"/>
      <c r="C1897" s="383">
        <v>105.11</v>
      </c>
      <c r="D1897" s="366">
        <v>44179</v>
      </c>
      <c r="E1897" s="382" t="s">
        <v>6</v>
      </c>
      <c r="F1897" s="382" t="s">
        <v>35</v>
      </c>
    </row>
    <row r="1898" spans="1:7" x14ac:dyDescent="0.25">
      <c r="A1898" s="382" t="s">
        <v>947</v>
      </c>
      <c r="B1898" s="382"/>
      <c r="C1898" s="383">
        <v>96.97</v>
      </c>
      <c r="D1898" s="366">
        <v>44179</v>
      </c>
      <c r="E1898" s="382" t="s">
        <v>650</v>
      </c>
      <c r="F1898" s="382" t="s">
        <v>34</v>
      </c>
    </row>
    <row r="1899" spans="1:7" x14ac:dyDescent="0.25">
      <c r="A1899" s="178" t="s">
        <v>32</v>
      </c>
      <c r="B1899" s="382"/>
      <c r="C1899" s="383">
        <v>13.81</v>
      </c>
      <c r="D1899" s="366">
        <v>44179</v>
      </c>
      <c r="E1899" s="382" t="s">
        <v>4</v>
      </c>
      <c r="F1899" s="382" t="s">
        <v>34</v>
      </c>
      <c r="G1899" s="395">
        <v>33.17</v>
      </c>
    </row>
    <row r="1900" spans="1:7" x14ac:dyDescent="0.25">
      <c r="A1900" s="382" t="s">
        <v>32</v>
      </c>
      <c r="B1900" s="382" t="s">
        <v>485</v>
      </c>
      <c r="C1900" s="383">
        <v>30.92</v>
      </c>
      <c r="D1900" s="366">
        <v>44179</v>
      </c>
      <c r="E1900" s="382" t="s">
        <v>445</v>
      </c>
      <c r="F1900" s="382" t="s">
        <v>34</v>
      </c>
      <c r="G1900" s="395"/>
    </row>
    <row r="1901" spans="1:7" x14ac:dyDescent="0.25">
      <c r="A1901" s="382" t="s">
        <v>46</v>
      </c>
      <c r="B1901" s="382" t="s">
        <v>957</v>
      </c>
      <c r="C1901" s="383">
        <v>37.18</v>
      </c>
      <c r="D1901" s="366">
        <v>44179</v>
      </c>
      <c r="E1901" s="382" t="s">
        <v>921</v>
      </c>
      <c r="F1901" s="382" t="s">
        <v>34</v>
      </c>
    </row>
    <row r="1902" spans="1:7" x14ac:dyDescent="0.25">
      <c r="A1902" s="382" t="s">
        <v>46</v>
      </c>
      <c r="B1902" s="382" t="s">
        <v>958</v>
      </c>
      <c r="C1902" s="383">
        <v>42.49</v>
      </c>
      <c r="D1902" s="366">
        <v>44179</v>
      </c>
      <c r="E1902" s="382" t="s">
        <v>445</v>
      </c>
      <c r="F1902" s="382" t="s">
        <v>34</v>
      </c>
    </row>
    <row r="1903" spans="1:7" x14ac:dyDescent="0.25">
      <c r="A1903" s="382" t="s">
        <v>806</v>
      </c>
      <c r="B1903" s="382" t="s">
        <v>807</v>
      </c>
      <c r="C1903" s="383">
        <v>8.76</v>
      </c>
      <c r="D1903" s="366">
        <v>44180</v>
      </c>
      <c r="E1903" s="382" t="s">
        <v>921</v>
      </c>
      <c r="F1903" s="382" t="s">
        <v>34</v>
      </c>
      <c r="G1903" s="395">
        <v>7.33</v>
      </c>
    </row>
    <row r="1904" spans="1:7" x14ac:dyDescent="0.25">
      <c r="A1904" s="382" t="s">
        <v>46</v>
      </c>
      <c r="B1904" s="382" t="s">
        <v>959</v>
      </c>
      <c r="C1904" s="383">
        <v>-9.3000000000000007</v>
      </c>
      <c r="D1904" s="366">
        <v>44180</v>
      </c>
      <c r="E1904" s="382" t="s">
        <v>650</v>
      </c>
      <c r="F1904" s="382" t="s">
        <v>34</v>
      </c>
      <c r="G1904" s="395"/>
    </row>
    <row r="1905" spans="1:7" x14ac:dyDescent="0.25">
      <c r="A1905" s="382" t="s">
        <v>43</v>
      </c>
      <c r="B1905" s="382" t="s">
        <v>157</v>
      </c>
      <c r="C1905" s="383">
        <v>46.65</v>
      </c>
      <c r="D1905" s="366">
        <v>44181</v>
      </c>
      <c r="E1905" s="382" t="s">
        <v>650</v>
      </c>
      <c r="F1905" s="382" t="s">
        <v>34</v>
      </c>
    </row>
    <row r="1906" spans="1:7" x14ac:dyDescent="0.25">
      <c r="A1906" s="382" t="s">
        <v>43</v>
      </c>
      <c r="B1906" s="382"/>
      <c r="C1906" s="383">
        <v>10.99</v>
      </c>
      <c r="D1906" s="366">
        <v>44181</v>
      </c>
      <c r="E1906" s="382" t="s">
        <v>4</v>
      </c>
      <c r="F1906" s="382" t="s">
        <v>34</v>
      </c>
      <c r="G1906" s="395">
        <v>44.73</v>
      </c>
    </row>
    <row r="1907" spans="1:7" x14ac:dyDescent="0.25">
      <c r="A1907" s="382" t="s">
        <v>43</v>
      </c>
      <c r="B1907" s="382" t="s">
        <v>923</v>
      </c>
      <c r="C1907" s="383">
        <v>22.18</v>
      </c>
      <c r="D1907" s="366">
        <v>44181</v>
      </c>
      <c r="E1907" s="382" t="s">
        <v>921</v>
      </c>
      <c r="F1907" s="382" t="s">
        <v>34</v>
      </c>
      <c r="G1907" s="395"/>
    </row>
    <row r="1908" spans="1:7" x14ac:dyDescent="0.25">
      <c r="A1908" s="382" t="s">
        <v>32</v>
      </c>
      <c r="B1908" s="382"/>
      <c r="C1908" s="383">
        <v>13.17</v>
      </c>
      <c r="D1908" s="366">
        <v>44181</v>
      </c>
      <c r="E1908" s="382" t="s">
        <v>4</v>
      </c>
      <c r="F1908" s="382" t="s">
        <v>34</v>
      </c>
    </row>
    <row r="1909" spans="1:7" x14ac:dyDescent="0.25">
      <c r="A1909" s="382" t="s">
        <v>954</v>
      </c>
      <c r="B1909" s="382" t="s">
        <v>890</v>
      </c>
      <c r="C1909" s="383">
        <v>35</v>
      </c>
      <c r="D1909" s="366">
        <v>44181</v>
      </c>
      <c r="E1909" s="382" t="s">
        <v>650</v>
      </c>
      <c r="F1909" s="382" t="s">
        <v>34</v>
      </c>
    </row>
    <row r="1910" spans="1:7" x14ac:dyDescent="0.25">
      <c r="A1910" s="382" t="s">
        <v>420</v>
      </c>
      <c r="B1910" s="382" t="s">
        <v>949</v>
      </c>
      <c r="C1910" s="383">
        <v>25</v>
      </c>
      <c r="D1910" s="366">
        <v>44182</v>
      </c>
      <c r="E1910" s="382" t="s">
        <v>445</v>
      </c>
      <c r="F1910" s="382" t="s">
        <v>34</v>
      </c>
    </row>
    <row r="1911" spans="1:7" x14ac:dyDescent="0.25">
      <c r="A1911" s="382" t="s">
        <v>950</v>
      </c>
      <c r="B1911" s="382" t="s">
        <v>951</v>
      </c>
      <c r="C1911" s="383">
        <v>22</v>
      </c>
      <c r="D1911" s="366">
        <v>44182</v>
      </c>
      <c r="E1911" s="382" t="s">
        <v>921</v>
      </c>
      <c r="F1911" s="382" t="s">
        <v>35</v>
      </c>
    </row>
    <row r="1912" spans="1:7" x14ac:dyDescent="0.25">
      <c r="A1912" s="382" t="s">
        <v>672</v>
      </c>
      <c r="B1912" s="382" t="s">
        <v>807</v>
      </c>
      <c r="C1912" s="383">
        <v>13.8</v>
      </c>
      <c r="D1912" s="366">
        <v>44182</v>
      </c>
      <c r="E1912" s="382" t="s">
        <v>921</v>
      </c>
      <c r="F1912" s="382" t="s">
        <v>34</v>
      </c>
    </row>
    <row r="1913" spans="1:7" x14ac:dyDescent="0.25">
      <c r="A1913" s="382" t="s">
        <v>672</v>
      </c>
      <c r="B1913" s="382" t="s">
        <v>953</v>
      </c>
      <c r="C1913" s="383">
        <v>19.09</v>
      </c>
      <c r="D1913" s="366">
        <v>44182</v>
      </c>
      <c r="E1913" s="382" t="s">
        <v>445</v>
      </c>
      <c r="F1913" s="382" t="s">
        <v>34</v>
      </c>
    </row>
    <row r="1914" spans="1:7" x14ac:dyDescent="0.25">
      <c r="A1914" s="382" t="s">
        <v>32</v>
      </c>
      <c r="B1914" s="382"/>
      <c r="C1914" s="383">
        <v>31.94</v>
      </c>
      <c r="D1914" s="366">
        <v>44182</v>
      </c>
      <c r="E1914" s="382" t="s">
        <v>4</v>
      </c>
      <c r="F1914" s="382" t="s">
        <v>34</v>
      </c>
      <c r="G1914" s="395">
        <v>53.42</v>
      </c>
    </row>
    <row r="1915" spans="1:7" x14ac:dyDescent="0.25">
      <c r="A1915" s="382" t="s">
        <v>32</v>
      </c>
      <c r="B1915" s="382" t="s">
        <v>956</v>
      </c>
      <c r="C1915" s="383">
        <v>10.5</v>
      </c>
      <c r="D1915" s="366">
        <v>44182</v>
      </c>
      <c r="E1915" s="382" t="s">
        <v>445</v>
      </c>
      <c r="F1915" s="382" t="s">
        <v>34</v>
      </c>
      <c r="G1915" s="395"/>
    </row>
    <row r="1916" spans="1:7" x14ac:dyDescent="0.25">
      <c r="A1916" s="382" t="s">
        <v>32</v>
      </c>
      <c r="B1916" s="382" t="s">
        <v>955</v>
      </c>
      <c r="C1916" s="383">
        <v>10.98</v>
      </c>
      <c r="D1916" s="366">
        <v>44182</v>
      </c>
      <c r="E1916" s="382" t="s">
        <v>921</v>
      </c>
      <c r="F1916" s="382" t="s">
        <v>34</v>
      </c>
      <c r="G1916" s="395"/>
    </row>
    <row r="1917" spans="1:7" x14ac:dyDescent="0.25">
      <c r="A1917" s="382" t="s">
        <v>32</v>
      </c>
      <c r="B1917" s="382" t="s">
        <v>965</v>
      </c>
      <c r="C1917" s="383">
        <v>-7.96</v>
      </c>
      <c r="D1917" s="366">
        <v>44182</v>
      </c>
      <c r="E1917" s="382" t="s">
        <v>650</v>
      </c>
      <c r="F1917" s="382" t="s">
        <v>34</v>
      </c>
    </row>
    <row r="1918" spans="1:7" x14ac:dyDescent="0.25">
      <c r="A1918" s="382" t="s">
        <v>32</v>
      </c>
      <c r="B1918" s="382"/>
      <c r="C1918" s="383">
        <v>3.33</v>
      </c>
      <c r="D1918" s="366">
        <v>44183</v>
      </c>
      <c r="E1918" s="382" t="s">
        <v>4</v>
      </c>
      <c r="F1918" s="382" t="s">
        <v>34</v>
      </c>
    </row>
    <row r="1919" spans="1:7" x14ac:dyDescent="0.25">
      <c r="A1919" s="382" t="s">
        <v>32</v>
      </c>
      <c r="B1919" s="382" t="s">
        <v>952</v>
      </c>
      <c r="C1919" s="383">
        <v>4</v>
      </c>
      <c r="D1919" s="366">
        <v>44183</v>
      </c>
      <c r="E1919" s="382" t="s">
        <v>921</v>
      </c>
      <c r="F1919" s="382" t="s">
        <v>34</v>
      </c>
    </row>
    <row r="1920" spans="1:7" x14ac:dyDescent="0.25">
      <c r="A1920" s="382" t="s">
        <v>46</v>
      </c>
      <c r="B1920" s="382" t="s">
        <v>442</v>
      </c>
      <c r="C1920" s="383">
        <v>10.61</v>
      </c>
      <c r="D1920" s="366">
        <v>44183</v>
      </c>
      <c r="E1920" s="382" t="s">
        <v>445</v>
      </c>
      <c r="F1920" s="382" t="s">
        <v>34</v>
      </c>
    </row>
    <row r="1921" spans="1:8" x14ac:dyDescent="0.25">
      <c r="A1921" s="382" t="s">
        <v>672</v>
      </c>
      <c r="B1921" s="382" t="s">
        <v>953</v>
      </c>
      <c r="C1921" s="383">
        <v>21.78</v>
      </c>
      <c r="D1921" s="366">
        <v>44183</v>
      </c>
      <c r="E1921" s="382" t="s">
        <v>445</v>
      </c>
      <c r="F1921" s="382" t="s">
        <v>34</v>
      </c>
    </row>
    <row r="1922" spans="1:8" x14ac:dyDescent="0.25">
      <c r="A1922" s="382" t="s">
        <v>672</v>
      </c>
      <c r="B1922" s="382" t="s">
        <v>807</v>
      </c>
      <c r="C1922" s="383">
        <v>0.66</v>
      </c>
      <c r="D1922" s="366">
        <v>44183</v>
      </c>
      <c r="E1922" s="382" t="s">
        <v>921</v>
      </c>
      <c r="F1922" s="382" t="s">
        <v>34</v>
      </c>
    </row>
    <row r="1923" spans="1:8" x14ac:dyDescent="0.25">
      <c r="A1923" s="382" t="s">
        <v>32</v>
      </c>
      <c r="B1923" s="382" t="s">
        <v>963</v>
      </c>
      <c r="C1923" s="383">
        <v>3.19</v>
      </c>
      <c r="D1923" s="366">
        <v>44184</v>
      </c>
      <c r="E1923" s="382" t="s">
        <v>8</v>
      </c>
      <c r="F1923" s="382" t="s">
        <v>34</v>
      </c>
      <c r="G1923" s="384">
        <v>4.2300000000000004</v>
      </c>
    </row>
    <row r="1924" spans="1:8" x14ac:dyDescent="0.25">
      <c r="A1924" s="382" t="s">
        <v>32</v>
      </c>
      <c r="B1924" s="382" t="s">
        <v>964</v>
      </c>
      <c r="C1924" s="383">
        <v>55.74</v>
      </c>
      <c r="D1924" s="366">
        <v>44184</v>
      </c>
      <c r="E1924" s="382" t="s">
        <v>445</v>
      </c>
      <c r="F1924" s="382" t="s">
        <v>34</v>
      </c>
    </row>
    <row r="1925" spans="1:8" x14ac:dyDescent="0.25">
      <c r="A1925" s="382" t="s">
        <v>32</v>
      </c>
      <c r="B1925" s="382"/>
      <c r="C1925" s="383">
        <v>10.09</v>
      </c>
      <c r="D1925" s="366">
        <v>44184</v>
      </c>
      <c r="E1925" s="382" t="s">
        <v>4</v>
      </c>
      <c r="F1925" s="382" t="s">
        <v>34</v>
      </c>
      <c r="G1925" s="395">
        <v>67.19</v>
      </c>
      <c r="H1925">
        <v>104.19</v>
      </c>
    </row>
    <row r="1926" spans="1:8" x14ac:dyDescent="0.25">
      <c r="A1926" s="382" t="s">
        <v>49</v>
      </c>
      <c r="B1926" s="382"/>
      <c r="C1926" s="383">
        <v>400</v>
      </c>
      <c r="D1926" s="366">
        <v>44185</v>
      </c>
      <c r="E1926" s="382" t="s">
        <v>7</v>
      </c>
      <c r="F1926" s="382" t="s">
        <v>35</v>
      </c>
      <c r="G1926" s="395"/>
    </row>
    <row r="1927" spans="1:8" x14ac:dyDescent="0.25">
      <c r="A1927" s="382" t="s">
        <v>32</v>
      </c>
      <c r="B1927" s="382"/>
      <c r="C1927" s="383">
        <v>18.690000000000001</v>
      </c>
      <c r="D1927" s="366">
        <v>44185</v>
      </c>
      <c r="E1927" s="382" t="s">
        <v>4</v>
      </c>
      <c r="F1927" s="382" t="s">
        <v>34</v>
      </c>
    </row>
    <row r="1928" spans="1:8" x14ac:dyDescent="0.25">
      <c r="A1928" s="382" t="s">
        <v>32</v>
      </c>
      <c r="B1928" s="382" t="s">
        <v>935</v>
      </c>
      <c r="C1928" s="383">
        <v>53.15</v>
      </c>
      <c r="D1928" s="366">
        <v>44186</v>
      </c>
      <c r="E1928" s="382" t="s">
        <v>445</v>
      </c>
      <c r="F1928" s="382" t="s">
        <v>34</v>
      </c>
    </row>
    <row r="1929" spans="1:8" x14ac:dyDescent="0.25">
      <c r="A1929" s="382" t="s">
        <v>46</v>
      </c>
      <c r="B1929" s="382" t="s">
        <v>960</v>
      </c>
      <c r="C1929" s="383">
        <v>9.99</v>
      </c>
      <c r="D1929" s="366">
        <v>44187</v>
      </c>
      <c r="E1929" s="382" t="s">
        <v>921</v>
      </c>
      <c r="F1929" s="382" t="s">
        <v>34</v>
      </c>
    </row>
    <row r="1930" spans="1:8" x14ac:dyDescent="0.25">
      <c r="A1930" s="382" t="s">
        <v>867</v>
      </c>
      <c r="B1930" s="382" t="s">
        <v>807</v>
      </c>
      <c r="C1930" s="383">
        <v>9.76</v>
      </c>
      <c r="D1930" s="366">
        <v>44188</v>
      </c>
      <c r="E1930" s="382" t="s">
        <v>921</v>
      </c>
      <c r="F1930" s="382" t="s">
        <v>34</v>
      </c>
    </row>
    <row r="1931" spans="1:8" x14ac:dyDescent="0.25">
      <c r="A1931" s="382" t="s">
        <v>32</v>
      </c>
      <c r="B1931" s="382"/>
      <c r="C1931" s="383">
        <v>67.209999999999994</v>
      </c>
      <c r="D1931" s="366">
        <v>44188</v>
      </c>
      <c r="E1931" s="382" t="s">
        <v>4</v>
      </c>
      <c r="F1931" s="382" t="s">
        <v>34</v>
      </c>
    </row>
    <row r="1932" spans="1:8" x14ac:dyDescent="0.25">
      <c r="A1932" s="382" t="s">
        <v>46</v>
      </c>
      <c r="B1932" s="382" t="s">
        <v>923</v>
      </c>
      <c r="C1932" s="383">
        <v>32.14</v>
      </c>
      <c r="D1932" s="366">
        <v>44188</v>
      </c>
      <c r="E1932" s="382" t="s">
        <v>921</v>
      </c>
      <c r="F1932" s="382" t="s">
        <v>34</v>
      </c>
      <c r="G1932" s="395">
        <v>65.83</v>
      </c>
    </row>
    <row r="1933" spans="1:8" x14ac:dyDescent="0.25">
      <c r="A1933" s="382" t="s">
        <v>557</v>
      </c>
      <c r="B1933" s="382" t="s">
        <v>962</v>
      </c>
      <c r="C1933" s="383">
        <v>-881.59</v>
      </c>
      <c r="D1933" s="366">
        <v>44188</v>
      </c>
      <c r="E1933" s="382" t="s">
        <v>650</v>
      </c>
      <c r="F1933" s="382" t="s">
        <v>34</v>
      </c>
      <c r="G1933" s="395"/>
    </row>
    <row r="1934" spans="1:8" x14ac:dyDescent="0.25">
      <c r="A1934" s="382" t="s">
        <v>517</v>
      </c>
      <c r="B1934" s="382"/>
      <c r="C1934" s="383">
        <v>23.89</v>
      </c>
      <c r="D1934" s="366">
        <v>44190</v>
      </c>
      <c r="E1934" s="382" t="s">
        <v>21</v>
      </c>
      <c r="F1934" s="382" t="s">
        <v>34</v>
      </c>
    </row>
    <row r="1935" spans="1:8" x14ac:dyDescent="0.25">
      <c r="A1935" s="382" t="s">
        <v>32</v>
      </c>
      <c r="B1935" s="382" t="s">
        <v>966</v>
      </c>
      <c r="C1935" s="383">
        <v>0</v>
      </c>
      <c r="D1935" s="366">
        <v>44193</v>
      </c>
      <c r="E1935" s="382" t="s">
        <v>8</v>
      </c>
      <c r="F1935" s="382" t="s">
        <v>34</v>
      </c>
      <c r="G1935" s="395">
        <v>72.489999999999995</v>
      </c>
    </row>
    <row r="1936" spans="1:8" x14ac:dyDescent="0.25">
      <c r="A1936" s="382" t="s">
        <v>32</v>
      </c>
      <c r="B1936" s="382" t="s">
        <v>931</v>
      </c>
      <c r="C1936" s="383">
        <v>15.59</v>
      </c>
      <c r="D1936" s="366">
        <v>44193</v>
      </c>
      <c r="E1936" s="382" t="s">
        <v>921</v>
      </c>
      <c r="F1936" s="382" t="s">
        <v>34</v>
      </c>
      <c r="G1936" s="395"/>
    </row>
    <row r="1937" spans="1:7" x14ac:dyDescent="0.25">
      <c r="A1937" s="382" t="s">
        <v>32</v>
      </c>
      <c r="B1937" s="382">
        <v>17.260000000000002</v>
      </c>
      <c r="C1937" s="383">
        <v>17.260000000000002</v>
      </c>
      <c r="D1937" s="366">
        <v>44193</v>
      </c>
      <c r="E1937" s="382" t="s">
        <v>4</v>
      </c>
      <c r="F1937" s="382" t="s">
        <v>34</v>
      </c>
      <c r="G1937" s="395"/>
    </row>
    <row r="1938" spans="1:7" x14ac:dyDescent="0.25">
      <c r="A1938" s="382" t="s">
        <v>320</v>
      </c>
      <c r="B1938" s="382" t="s">
        <v>967</v>
      </c>
      <c r="C1938" s="383">
        <v>63.67</v>
      </c>
      <c r="D1938" s="366">
        <v>44193</v>
      </c>
      <c r="E1938" s="382" t="s">
        <v>21</v>
      </c>
      <c r="F1938" s="382" t="s">
        <v>33</v>
      </c>
    </row>
    <row r="1939" spans="1:7" x14ac:dyDescent="0.25">
      <c r="A1939" s="382" t="s">
        <v>268</v>
      </c>
      <c r="B1939" s="382"/>
      <c r="C1939" s="383">
        <v>4.67</v>
      </c>
      <c r="D1939" s="366">
        <v>44193</v>
      </c>
      <c r="E1939" s="382" t="s">
        <v>12</v>
      </c>
      <c r="F1939" s="382" t="s">
        <v>33</v>
      </c>
    </row>
    <row r="1940" spans="1:7" x14ac:dyDescent="0.25">
      <c r="A1940" s="382" t="s">
        <v>65</v>
      </c>
      <c r="B1940" s="382" t="s">
        <v>968</v>
      </c>
      <c r="C1940" s="383">
        <v>52.49</v>
      </c>
      <c r="D1940" s="366">
        <v>44193</v>
      </c>
      <c r="E1940" s="382" t="s">
        <v>650</v>
      </c>
      <c r="F1940" s="382" t="s">
        <v>33</v>
      </c>
    </row>
    <row r="1941" spans="1:7" x14ac:dyDescent="0.25">
      <c r="A1941" s="382" t="s">
        <v>425</v>
      </c>
      <c r="B1941" s="382" t="s">
        <v>968</v>
      </c>
      <c r="C1941" s="383">
        <v>30.14</v>
      </c>
      <c r="D1941" s="366">
        <v>44193</v>
      </c>
      <c r="E1941" s="382" t="s">
        <v>650</v>
      </c>
      <c r="F1941" s="382" t="s">
        <v>34</v>
      </c>
    </row>
    <row r="1942" spans="1:7" x14ac:dyDescent="0.25">
      <c r="A1942" s="382" t="s">
        <v>763</v>
      </c>
      <c r="B1942" s="382" t="s">
        <v>969</v>
      </c>
      <c r="C1942" s="383">
        <v>3100</v>
      </c>
      <c r="D1942" s="366">
        <v>44193</v>
      </c>
      <c r="E1942" s="382" t="s">
        <v>650</v>
      </c>
      <c r="F1942" s="382" t="s">
        <v>35</v>
      </c>
    </row>
    <row r="1943" spans="1:7" x14ac:dyDescent="0.25">
      <c r="A1943" s="382" t="s">
        <v>816</v>
      </c>
      <c r="B1943" s="382" t="s">
        <v>84</v>
      </c>
      <c r="C1943" s="383">
        <v>1.05</v>
      </c>
      <c r="D1943" s="366">
        <v>44193</v>
      </c>
      <c r="E1943" s="382" t="s">
        <v>8</v>
      </c>
      <c r="F1943" s="382" t="s">
        <v>34</v>
      </c>
    </row>
    <row r="1944" spans="1:7" x14ac:dyDescent="0.25">
      <c r="A1944" s="382" t="s">
        <v>425</v>
      </c>
      <c r="B1944" s="382" t="s">
        <v>968</v>
      </c>
      <c r="C1944" s="383">
        <v>3.94</v>
      </c>
      <c r="D1944" s="366">
        <v>44193</v>
      </c>
      <c r="E1944" s="382" t="s">
        <v>650</v>
      </c>
      <c r="F1944" s="382" t="s">
        <v>34</v>
      </c>
      <c r="G1944" s="384">
        <v>72.7</v>
      </c>
    </row>
    <row r="1945" spans="1:7" x14ac:dyDescent="0.25">
      <c r="A1945" s="382" t="s">
        <v>51</v>
      </c>
      <c r="B1945" s="382" t="s">
        <v>970</v>
      </c>
      <c r="C1945" s="383">
        <v>0</v>
      </c>
      <c r="D1945" s="366">
        <v>44194</v>
      </c>
      <c r="E1945" s="382" t="s">
        <v>8</v>
      </c>
      <c r="F1945" s="382" t="s">
        <v>34</v>
      </c>
    </row>
    <row r="1946" spans="1:7" x14ac:dyDescent="0.25">
      <c r="A1946" s="382" t="s">
        <v>46</v>
      </c>
      <c r="B1946" s="382" t="s">
        <v>971</v>
      </c>
      <c r="C1946" s="383">
        <v>7.43</v>
      </c>
      <c r="D1946" s="366">
        <v>44194</v>
      </c>
      <c r="E1946" s="382" t="s">
        <v>650</v>
      </c>
      <c r="F1946" s="382" t="s">
        <v>34</v>
      </c>
    </row>
    <row r="1947" spans="1:7" x14ac:dyDescent="0.25">
      <c r="A1947" s="382" t="s">
        <v>46</v>
      </c>
      <c r="B1947" s="382" t="s">
        <v>971</v>
      </c>
      <c r="C1947" s="383">
        <v>7.43</v>
      </c>
      <c r="D1947" s="366">
        <v>44194</v>
      </c>
      <c r="E1947" s="382" t="s">
        <v>650</v>
      </c>
      <c r="F1947" s="382" t="s">
        <v>34</v>
      </c>
      <c r="G1947" s="384">
        <v>15.6</v>
      </c>
    </row>
    <row r="1948" spans="1:7" x14ac:dyDescent="0.25">
      <c r="A1948" s="382" t="s">
        <v>46</v>
      </c>
      <c r="B1948" s="382" t="s">
        <v>972</v>
      </c>
      <c r="C1948" s="383">
        <v>0</v>
      </c>
      <c r="D1948" s="366">
        <v>44194</v>
      </c>
      <c r="E1948" s="382" t="s">
        <v>8</v>
      </c>
      <c r="F1948" s="382" t="s">
        <v>34</v>
      </c>
    </row>
    <row r="1949" spans="1:7" x14ac:dyDescent="0.25">
      <c r="A1949" s="382" t="s">
        <v>32</v>
      </c>
      <c r="B1949" s="382"/>
      <c r="C1949" s="383">
        <v>16.440000000000001</v>
      </c>
      <c r="D1949" s="366">
        <v>44194</v>
      </c>
      <c r="E1949" s="382" t="s">
        <v>4</v>
      </c>
      <c r="F1949" s="382" t="s">
        <v>34</v>
      </c>
    </row>
    <row r="1950" spans="1:7" x14ac:dyDescent="0.25">
      <c r="A1950" s="382" t="s">
        <v>46</v>
      </c>
      <c r="B1950" s="382" t="s">
        <v>973</v>
      </c>
      <c r="C1950" s="383">
        <v>-42.48</v>
      </c>
      <c r="D1950" s="366">
        <v>44194</v>
      </c>
      <c r="E1950" s="382" t="s">
        <v>8</v>
      </c>
      <c r="F1950" s="382" t="s">
        <v>34</v>
      </c>
    </row>
    <row r="1951" spans="1:7" x14ac:dyDescent="0.25">
      <c r="A1951" s="382" t="s">
        <v>32</v>
      </c>
      <c r="B1951" s="382"/>
      <c r="C1951" s="383">
        <v>28.01</v>
      </c>
      <c r="D1951" s="366">
        <v>44197</v>
      </c>
      <c r="E1951" s="382" t="s">
        <v>4</v>
      </c>
      <c r="F1951" s="382" t="s">
        <v>34</v>
      </c>
    </row>
    <row r="1952" spans="1:7" x14ac:dyDescent="0.25">
      <c r="A1952" s="382" t="s">
        <v>32</v>
      </c>
      <c r="B1952" s="382"/>
      <c r="C1952" s="383">
        <v>63.74</v>
      </c>
      <c r="D1952" s="366">
        <v>44198</v>
      </c>
      <c r="E1952" s="382" t="s">
        <v>4</v>
      </c>
      <c r="F1952" s="382" t="s">
        <v>33</v>
      </c>
      <c r="G1952" s="396">
        <v>107.18</v>
      </c>
    </row>
    <row r="1953" spans="1:7" x14ac:dyDescent="0.25">
      <c r="A1953" s="382" t="s">
        <v>32</v>
      </c>
      <c r="B1953" s="382" t="s">
        <v>968</v>
      </c>
      <c r="C1953" s="383">
        <v>16.440000000000001</v>
      </c>
      <c r="D1953" s="366">
        <v>44198</v>
      </c>
      <c r="E1953" s="382" t="s">
        <v>650</v>
      </c>
      <c r="F1953" s="382" t="s">
        <v>33</v>
      </c>
      <c r="G1953" s="395"/>
    </row>
    <row r="1954" spans="1:7" x14ac:dyDescent="0.25">
      <c r="A1954" s="382" t="s">
        <v>32</v>
      </c>
      <c r="B1954" s="382" t="s">
        <v>445</v>
      </c>
      <c r="C1954" s="383">
        <v>5</v>
      </c>
      <c r="D1954" s="366">
        <v>44198</v>
      </c>
      <c r="E1954" s="382" t="s">
        <v>445</v>
      </c>
      <c r="F1954" s="382" t="s">
        <v>33</v>
      </c>
      <c r="G1954" s="395"/>
    </row>
    <row r="1955" spans="1:7" x14ac:dyDescent="0.25">
      <c r="A1955" s="382" t="s">
        <v>32</v>
      </c>
      <c r="B1955" s="382" t="s">
        <v>974</v>
      </c>
      <c r="C1955" s="383">
        <v>22</v>
      </c>
      <c r="D1955" s="366">
        <v>44198</v>
      </c>
      <c r="E1955" s="382" t="s">
        <v>8</v>
      </c>
      <c r="F1955" s="382" t="s">
        <v>33</v>
      </c>
      <c r="G1955" s="395"/>
    </row>
    <row r="1956" spans="1:7" x14ac:dyDescent="0.25">
      <c r="A1956" s="382" t="s">
        <v>975</v>
      </c>
      <c r="B1956" s="382" t="s">
        <v>976</v>
      </c>
      <c r="C1956" s="383">
        <v>21.99</v>
      </c>
      <c r="D1956" s="366">
        <v>44198</v>
      </c>
      <c r="E1956" s="382" t="s">
        <v>650</v>
      </c>
      <c r="F1956" s="382" t="s">
        <v>34</v>
      </c>
    </row>
    <row r="1957" spans="1:7" x14ac:dyDescent="0.25">
      <c r="A1957" s="382" t="s">
        <v>32</v>
      </c>
      <c r="B1957" s="382" t="s">
        <v>981</v>
      </c>
      <c r="C1957" s="383">
        <v>9.33</v>
      </c>
      <c r="D1957" s="366">
        <v>44198</v>
      </c>
      <c r="E1957" s="382" t="s">
        <v>650</v>
      </c>
      <c r="F1957" s="382" t="s">
        <v>34</v>
      </c>
    </row>
    <row r="1958" spans="1:7" x14ac:dyDescent="0.25">
      <c r="A1958" s="382" t="s">
        <v>32</v>
      </c>
      <c r="B1958" s="382" t="s">
        <v>968</v>
      </c>
      <c r="C1958" s="383">
        <v>9.33</v>
      </c>
      <c r="D1958" s="366">
        <v>44198</v>
      </c>
      <c r="E1958" s="382" t="s">
        <v>650</v>
      </c>
      <c r="F1958" s="382" t="s">
        <v>34</v>
      </c>
    </row>
    <row r="1959" spans="1:7" x14ac:dyDescent="0.25">
      <c r="A1959" s="382" t="s">
        <v>49</v>
      </c>
      <c r="B1959" s="382"/>
      <c r="C1959" s="383">
        <v>144</v>
      </c>
      <c r="D1959" s="366">
        <v>44199</v>
      </c>
      <c r="E1959" s="382" t="s">
        <v>7</v>
      </c>
      <c r="F1959" s="382" t="s">
        <v>35</v>
      </c>
    </row>
    <row r="1960" spans="1:7" x14ac:dyDescent="0.25">
      <c r="A1960" s="382" t="s">
        <v>517</v>
      </c>
      <c r="B1960" s="382"/>
      <c r="C1960" s="383">
        <v>26.83</v>
      </c>
      <c r="D1960" s="366">
        <v>44199</v>
      </c>
      <c r="E1960" s="382" t="s">
        <v>21</v>
      </c>
      <c r="F1960" s="382" t="s">
        <v>34</v>
      </c>
    </row>
    <row r="1961" spans="1:7" x14ac:dyDescent="0.25">
      <c r="A1961" s="382" t="s">
        <v>763</v>
      </c>
      <c r="B1961" s="382" t="s">
        <v>977</v>
      </c>
      <c r="C1961" s="383">
        <v>-400</v>
      </c>
      <c r="D1961" s="366">
        <v>44199</v>
      </c>
      <c r="E1961" s="382" t="s">
        <v>650</v>
      </c>
      <c r="F1961" s="382" t="s">
        <v>33</v>
      </c>
    </row>
    <row r="1962" spans="1:7" x14ac:dyDescent="0.25">
      <c r="A1962" s="382" t="s">
        <v>32</v>
      </c>
      <c r="B1962" s="382" t="s">
        <v>980</v>
      </c>
      <c r="C1962" s="383">
        <v>3.1</v>
      </c>
      <c r="D1962" s="366">
        <v>44199</v>
      </c>
      <c r="E1962" s="382" t="s">
        <v>8</v>
      </c>
      <c r="F1962" s="382" t="s">
        <v>34</v>
      </c>
      <c r="G1962" s="395">
        <v>12.21</v>
      </c>
    </row>
    <row r="1963" spans="1:7" x14ac:dyDescent="0.25">
      <c r="A1963" s="382" t="s">
        <v>32</v>
      </c>
      <c r="B1963" s="382"/>
      <c r="C1963" s="383">
        <v>9.11</v>
      </c>
      <c r="D1963" s="366">
        <v>44199</v>
      </c>
      <c r="E1963" s="382" t="s">
        <v>4</v>
      </c>
      <c r="F1963" s="382" t="s">
        <v>34</v>
      </c>
      <c r="G1963" s="395"/>
    </row>
    <row r="1964" spans="1:7" x14ac:dyDescent="0.25">
      <c r="A1964" s="382" t="s">
        <v>567</v>
      </c>
      <c r="B1964" s="382"/>
      <c r="C1964" s="383">
        <v>49.86</v>
      </c>
      <c r="D1964" s="366">
        <v>44199</v>
      </c>
      <c r="E1964" s="382" t="s">
        <v>11</v>
      </c>
      <c r="F1964" s="382" t="s">
        <v>34</v>
      </c>
    </row>
    <row r="1965" spans="1:7" x14ac:dyDescent="0.25">
      <c r="A1965" s="382" t="s">
        <v>520</v>
      </c>
      <c r="B1965" s="382"/>
      <c r="C1965" s="383">
        <v>62.89</v>
      </c>
      <c r="D1965" s="366">
        <v>44200</v>
      </c>
      <c r="E1965" s="382" t="s">
        <v>5</v>
      </c>
      <c r="F1965" s="382" t="s">
        <v>34</v>
      </c>
    </row>
    <row r="1966" spans="1:7" x14ac:dyDescent="0.25">
      <c r="A1966" s="382" t="s">
        <v>46</v>
      </c>
      <c r="B1966" s="382" t="s">
        <v>978</v>
      </c>
      <c r="C1966" s="383">
        <v>-22.49</v>
      </c>
      <c r="D1966" s="366">
        <v>44200</v>
      </c>
      <c r="E1966" s="382" t="s">
        <v>8</v>
      </c>
      <c r="F1966" s="382" t="s">
        <v>34</v>
      </c>
    </row>
    <row r="1967" spans="1:7" x14ac:dyDescent="0.25">
      <c r="A1967" s="382" t="s">
        <v>528</v>
      </c>
      <c r="B1967" s="382" t="s">
        <v>979</v>
      </c>
      <c r="C1967" s="383">
        <v>25</v>
      </c>
      <c r="D1967" s="366">
        <v>44200</v>
      </c>
      <c r="E1967" s="382" t="s">
        <v>8</v>
      </c>
      <c r="F1967" s="382" t="s">
        <v>34</v>
      </c>
    </row>
    <row r="1968" spans="1:7" x14ac:dyDescent="0.25">
      <c r="A1968" s="382" t="s">
        <v>46</v>
      </c>
      <c r="B1968" s="382" t="s">
        <v>992</v>
      </c>
      <c r="C1968" s="383">
        <v>0</v>
      </c>
      <c r="D1968" s="366">
        <v>44200</v>
      </c>
      <c r="E1968" s="382" t="s">
        <v>8</v>
      </c>
      <c r="F1968" s="382" t="s">
        <v>34</v>
      </c>
      <c r="G1968" s="384">
        <v>8.67</v>
      </c>
    </row>
    <row r="1969" spans="1:7" x14ac:dyDescent="0.25">
      <c r="A1969" s="382" t="s">
        <v>812</v>
      </c>
      <c r="B1969" s="382"/>
      <c r="C1969" s="383">
        <v>550.91</v>
      </c>
      <c r="D1969" s="366">
        <v>44200</v>
      </c>
      <c r="E1969" s="382" t="s">
        <v>813</v>
      </c>
      <c r="F1969" s="382" t="s">
        <v>34</v>
      </c>
    </row>
    <row r="1970" spans="1:7" x14ac:dyDescent="0.25">
      <c r="A1970" s="382" t="s">
        <v>32</v>
      </c>
      <c r="B1970" s="382"/>
      <c r="C1970" s="383">
        <v>112.79</v>
      </c>
      <c r="D1970" s="366">
        <v>44200</v>
      </c>
      <c r="E1970" s="382" t="s">
        <v>4</v>
      </c>
      <c r="F1970" s="382" t="s">
        <v>34</v>
      </c>
      <c r="G1970" s="395">
        <f>SUM(C1970:C1973)</f>
        <v>237.82000000000002</v>
      </c>
    </row>
    <row r="1971" spans="1:7" x14ac:dyDescent="0.25">
      <c r="A1971" s="382" t="s">
        <v>32</v>
      </c>
      <c r="B1971" s="382" t="s">
        <v>1000</v>
      </c>
      <c r="C1971" s="383">
        <v>112.79</v>
      </c>
      <c r="D1971" s="366">
        <v>44200</v>
      </c>
      <c r="E1971" s="382" t="s">
        <v>4</v>
      </c>
      <c r="F1971" s="382" t="s">
        <v>34</v>
      </c>
      <c r="G1971" s="395"/>
    </row>
    <row r="1972" spans="1:7" x14ac:dyDescent="0.25">
      <c r="A1972" s="382" t="s">
        <v>42</v>
      </c>
      <c r="B1972" s="382"/>
      <c r="C1972" s="383">
        <v>7.24</v>
      </c>
      <c r="D1972" s="366">
        <v>44200</v>
      </c>
      <c r="E1972" s="382" t="s">
        <v>12</v>
      </c>
      <c r="F1972" s="382" t="s">
        <v>34</v>
      </c>
      <c r="G1972" s="395"/>
    </row>
    <row r="1973" spans="1:7" x14ac:dyDescent="0.25">
      <c r="A1973" s="382" t="s">
        <v>533</v>
      </c>
      <c r="B1973" s="382" t="s">
        <v>984</v>
      </c>
      <c r="C1973" s="383">
        <v>5</v>
      </c>
      <c r="D1973" s="366">
        <v>44201</v>
      </c>
      <c r="E1973" s="382" t="s">
        <v>650</v>
      </c>
      <c r="F1973" s="382" t="s">
        <v>35</v>
      </c>
      <c r="G1973" s="395"/>
    </row>
    <row r="1974" spans="1:7" x14ac:dyDescent="0.25">
      <c r="A1974" s="382" t="s">
        <v>533</v>
      </c>
      <c r="B1974" s="382" t="s">
        <v>985</v>
      </c>
      <c r="C1974" s="383">
        <v>301</v>
      </c>
      <c r="D1974" s="366">
        <v>44201</v>
      </c>
      <c r="E1974" s="382" t="s">
        <v>650</v>
      </c>
      <c r="F1974" s="382" t="s">
        <v>35</v>
      </c>
    </row>
    <row r="1975" spans="1:7" x14ac:dyDescent="0.25">
      <c r="A1975" s="382" t="s">
        <v>983</v>
      </c>
      <c r="B1975" s="382" t="s">
        <v>986</v>
      </c>
      <c r="C1975" s="383">
        <v>25</v>
      </c>
      <c r="D1975" s="366">
        <v>44201</v>
      </c>
      <c r="E1975" s="382" t="s">
        <v>650</v>
      </c>
      <c r="F1975" s="382" t="s">
        <v>35</v>
      </c>
    </row>
    <row r="1976" spans="1:7" x14ac:dyDescent="0.25">
      <c r="A1976" s="382" t="s">
        <v>32</v>
      </c>
      <c r="B1976" s="382" t="s">
        <v>1001</v>
      </c>
      <c r="C1976" s="383">
        <v>-112.79</v>
      </c>
      <c r="D1976" s="366">
        <v>44201</v>
      </c>
      <c r="E1976" s="382" t="s">
        <v>4</v>
      </c>
      <c r="F1976" s="382" t="s">
        <v>34</v>
      </c>
    </row>
    <row r="1977" spans="1:7" x14ac:dyDescent="0.25">
      <c r="A1977" s="382" t="s">
        <v>32</v>
      </c>
      <c r="B1977" s="382" t="s">
        <v>987</v>
      </c>
      <c r="C1977" s="383">
        <v>46.98</v>
      </c>
      <c r="D1977" s="366">
        <v>44202</v>
      </c>
      <c r="E1977" s="382" t="s">
        <v>921</v>
      </c>
      <c r="F1977" s="382" t="s">
        <v>33</v>
      </c>
    </row>
    <row r="1978" spans="1:7" x14ac:dyDescent="0.25">
      <c r="A1978" s="382" t="s">
        <v>32</v>
      </c>
      <c r="B1978" s="382" t="s">
        <v>988</v>
      </c>
      <c r="C1978" s="383">
        <v>18.940000000000001</v>
      </c>
      <c r="D1978" s="366">
        <v>44202</v>
      </c>
      <c r="E1978" s="382" t="s">
        <v>8</v>
      </c>
      <c r="F1978" s="382" t="s">
        <v>33</v>
      </c>
    </row>
    <row r="1979" spans="1:7" x14ac:dyDescent="0.25">
      <c r="A1979" s="382" t="s">
        <v>32</v>
      </c>
      <c r="B1979" s="382" t="s">
        <v>968</v>
      </c>
      <c r="C1979" s="383">
        <v>2.42</v>
      </c>
      <c r="D1979" s="366">
        <v>44202</v>
      </c>
      <c r="E1979" s="382" t="s">
        <v>650</v>
      </c>
      <c r="F1979" s="382" t="s">
        <v>33</v>
      </c>
    </row>
    <row r="1980" spans="1:7" x14ac:dyDescent="0.25">
      <c r="A1980" s="382" t="s">
        <v>32</v>
      </c>
      <c r="B1980" s="382"/>
      <c r="C1980" s="383">
        <v>20.81</v>
      </c>
      <c r="D1980" s="366">
        <v>44202</v>
      </c>
      <c r="E1980" s="382" t="s">
        <v>4</v>
      </c>
      <c r="F1980" s="382" t="s">
        <v>33</v>
      </c>
    </row>
    <row r="1981" spans="1:7" x14ac:dyDescent="0.25">
      <c r="A1981" s="382" t="s">
        <v>521</v>
      </c>
      <c r="B1981" s="382" t="s">
        <v>989</v>
      </c>
      <c r="C1981" s="383">
        <v>-46.06</v>
      </c>
      <c r="D1981" s="366">
        <v>44202</v>
      </c>
      <c r="E1981" s="382" t="s">
        <v>9</v>
      </c>
      <c r="F1981" s="382" t="s">
        <v>35</v>
      </c>
      <c r="G1981" s="395">
        <v>9.8699999999999992</v>
      </c>
    </row>
    <row r="1982" spans="1:7" x14ac:dyDescent="0.25">
      <c r="A1982" s="382" t="s">
        <v>521</v>
      </c>
      <c r="B1982" s="382" t="s">
        <v>990</v>
      </c>
      <c r="C1982" s="383">
        <v>24.29</v>
      </c>
      <c r="D1982" s="366">
        <v>44202</v>
      </c>
      <c r="E1982" s="382" t="s">
        <v>9</v>
      </c>
      <c r="F1982" s="382" t="s">
        <v>34</v>
      </c>
      <c r="G1982" s="395"/>
    </row>
    <row r="1983" spans="1:7" x14ac:dyDescent="0.25">
      <c r="A1983" s="382" t="s">
        <v>32</v>
      </c>
      <c r="B1983" s="382" t="s">
        <v>994</v>
      </c>
      <c r="C1983" s="383">
        <v>33.67</v>
      </c>
      <c r="D1983" s="366">
        <v>44202</v>
      </c>
      <c r="E1983" s="382" t="s">
        <v>21</v>
      </c>
      <c r="F1983" s="382" t="s">
        <v>34</v>
      </c>
    </row>
    <row r="1984" spans="1:7" x14ac:dyDescent="0.25">
      <c r="A1984" s="382" t="s">
        <v>32</v>
      </c>
      <c r="B1984" s="382" t="s">
        <v>995</v>
      </c>
      <c r="C1984" s="383">
        <v>31</v>
      </c>
      <c r="D1984" s="366">
        <v>44202</v>
      </c>
      <c r="E1984" s="382" t="s">
        <v>8</v>
      </c>
      <c r="F1984" s="382" t="s">
        <v>34</v>
      </c>
      <c r="G1984" s="384">
        <v>9.8699999999999992</v>
      </c>
    </row>
    <row r="1985" spans="1:7" x14ac:dyDescent="0.25">
      <c r="A1985" s="382" t="s">
        <v>46</v>
      </c>
      <c r="B1985" s="382" t="s">
        <v>998</v>
      </c>
      <c r="C1985" s="383">
        <v>3.99</v>
      </c>
      <c r="D1985" s="366">
        <v>44202</v>
      </c>
      <c r="E1985" s="382" t="s">
        <v>8</v>
      </c>
      <c r="F1985" s="382" t="s">
        <v>34</v>
      </c>
      <c r="G1985" s="395">
        <v>64.67</v>
      </c>
    </row>
    <row r="1986" spans="1:7" x14ac:dyDescent="0.25">
      <c r="A1986" s="382" t="s">
        <v>46</v>
      </c>
      <c r="B1986" s="382" t="s">
        <v>212</v>
      </c>
      <c r="C1986" s="383">
        <v>54.24</v>
      </c>
      <c r="D1986" s="366">
        <v>44202</v>
      </c>
      <c r="E1986" s="382" t="s">
        <v>8</v>
      </c>
      <c r="F1986" s="382" t="s">
        <v>34</v>
      </c>
      <c r="G1986" s="395"/>
    </row>
    <row r="1987" spans="1:7" x14ac:dyDescent="0.25">
      <c r="A1987" s="382" t="s">
        <v>46</v>
      </c>
      <c r="B1987" s="382" t="s">
        <v>999</v>
      </c>
      <c r="C1987" s="383">
        <v>32.54</v>
      </c>
      <c r="D1987" s="366">
        <v>44202</v>
      </c>
      <c r="E1987" s="382" t="s">
        <v>921</v>
      </c>
      <c r="F1987" s="382" t="s">
        <v>34</v>
      </c>
    </row>
    <row r="1988" spans="1:7" x14ac:dyDescent="0.25">
      <c r="A1988" s="382" t="s">
        <v>32</v>
      </c>
      <c r="B1988" s="382" t="s">
        <v>982</v>
      </c>
      <c r="C1988" s="383">
        <v>23.71</v>
      </c>
      <c r="D1988" s="366">
        <v>44203</v>
      </c>
      <c r="E1988" s="382" t="s">
        <v>650</v>
      </c>
      <c r="F1988" s="382" t="s">
        <v>33</v>
      </c>
    </row>
    <row r="1989" spans="1:7" x14ac:dyDescent="0.25">
      <c r="A1989" s="382" t="s">
        <v>114</v>
      </c>
      <c r="B1989" s="382"/>
      <c r="C1989" s="383">
        <v>12.1</v>
      </c>
      <c r="D1989" s="366">
        <v>44203</v>
      </c>
      <c r="E1989" s="382" t="s">
        <v>4</v>
      </c>
      <c r="F1989" s="382" t="s">
        <v>34</v>
      </c>
    </row>
    <row r="1990" spans="1:7" x14ac:dyDescent="0.25">
      <c r="A1990" s="382" t="s">
        <v>975</v>
      </c>
      <c r="B1990" s="382" t="s">
        <v>996</v>
      </c>
      <c r="C1990" s="383">
        <v>14.23</v>
      </c>
      <c r="D1990" s="366">
        <v>44203</v>
      </c>
      <c r="E1990" s="382" t="s">
        <v>650</v>
      </c>
      <c r="F1990" s="382" t="s">
        <v>34</v>
      </c>
    </row>
    <row r="1991" spans="1:7" x14ac:dyDescent="0.25">
      <c r="A1991" s="382" t="s">
        <v>528</v>
      </c>
      <c r="B1991" s="382" t="s">
        <v>997</v>
      </c>
      <c r="C1991" s="383">
        <v>35</v>
      </c>
      <c r="D1991" s="366">
        <v>44203</v>
      </c>
      <c r="E1991" s="382" t="s">
        <v>8</v>
      </c>
      <c r="F1991" s="382" t="s">
        <v>34</v>
      </c>
    </row>
    <row r="1992" spans="1:7" x14ac:dyDescent="0.25">
      <c r="A1992" s="382" t="s">
        <v>32</v>
      </c>
      <c r="B1992" s="382" t="s">
        <v>982</v>
      </c>
      <c r="C1992" s="383">
        <v>9</v>
      </c>
      <c r="D1992" s="366">
        <v>44204</v>
      </c>
      <c r="E1992" s="382" t="s">
        <v>650</v>
      </c>
      <c r="F1992" s="382" t="s">
        <v>34</v>
      </c>
    </row>
    <row r="1993" spans="1:7" x14ac:dyDescent="0.25">
      <c r="A1993" s="382" t="s">
        <v>32</v>
      </c>
      <c r="B1993" s="382"/>
      <c r="C1993" s="383">
        <v>0.87</v>
      </c>
      <c r="D1993" s="366">
        <v>44204</v>
      </c>
      <c r="E1993" s="382" t="s">
        <v>4</v>
      </c>
      <c r="F1993" s="382" t="s">
        <v>34</v>
      </c>
    </row>
    <row r="1994" spans="1:7" x14ac:dyDescent="0.25">
      <c r="A1994" s="382" t="s">
        <v>32</v>
      </c>
      <c r="B1994" s="382" t="s">
        <v>968</v>
      </c>
      <c r="C1994" s="383">
        <v>21.31</v>
      </c>
      <c r="D1994" s="366">
        <v>44204</v>
      </c>
      <c r="E1994" s="382" t="s">
        <v>650</v>
      </c>
      <c r="F1994" s="382" t="s">
        <v>34</v>
      </c>
    </row>
    <row r="1995" spans="1:7" x14ac:dyDescent="0.25">
      <c r="A1995" s="382" t="s">
        <v>60</v>
      </c>
      <c r="B1995" s="382" t="s">
        <v>191</v>
      </c>
      <c r="C1995" s="383">
        <v>10</v>
      </c>
      <c r="D1995" s="366">
        <v>44205</v>
      </c>
      <c r="E1995" s="382" t="s">
        <v>8</v>
      </c>
      <c r="F1995" s="382" t="s">
        <v>34</v>
      </c>
    </row>
    <row r="1996" spans="1:7" x14ac:dyDescent="0.25">
      <c r="A1996" s="382" t="s">
        <v>517</v>
      </c>
      <c r="B1996" s="382"/>
      <c r="C1996" s="383">
        <v>15</v>
      </c>
      <c r="D1996" s="366">
        <v>44206</v>
      </c>
      <c r="E1996" s="382" t="s">
        <v>21</v>
      </c>
      <c r="F1996" s="382" t="s">
        <v>34</v>
      </c>
    </row>
    <row r="1997" spans="1:7" x14ac:dyDescent="0.25">
      <c r="A1997" s="382" t="s">
        <v>517</v>
      </c>
      <c r="B1997" s="382"/>
      <c r="C1997" s="383">
        <v>33.49</v>
      </c>
      <c r="D1997" s="366">
        <v>44206</v>
      </c>
      <c r="E1997" s="382" t="s">
        <v>21</v>
      </c>
      <c r="F1997" s="382" t="s">
        <v>34</v>
      </c>
    </row>
    <row r="1998" spans="1:7" x14ac:dyDescent="0.25">
      <c r="A1998" s="382" t="s">
        <v>991</v>
      </c>
      <c r="B1998" s="382"/>
      <c r="C1998" s="383">
        <v>13</v>
      </c>
      <c r="D1998" s="366">
        <v>44206</v>
      </c>
      <c r="E1998" s="382" t="s">
        <v>12</v>
      </c>
      <c r="F1998" s="382" t="s">
        <v>34</v>
      </c>
    </row>
    <row r="1999" spans="1:7" x14ac:dyDescent="0.25">
      <c r="A1999" s="382" t="s">
        <v>32</v>
      </c>
      <c r="B1999" s="382" t="s">
        <v>1002</v>
      </c>
      <c r="C1999" s="383">
        <v>46.94</v>
      </c>
      <c r="D1999" s="366">
        <v>44208</v>
      </c>
      <c r="E1999" s="382" t="s">
        <v>921</v>
      </c>
      <c r="F1999" s="382" t="s">
        <v>33</v>
      </c>
      <c r="G1999" s="395">
        <v>88.68</v>
      </c>
    </row>
    <row r="2000" spans="1:7" x14ac:dyDescent="0.25">
      <c r="A2000" s="382" t="s">
        <v>32</v>
      </c>
      <c r="B2000" s="382"/>
      <c r="C2000" s="383">
        <v>41.64</v>
      </c>
      <c r="D2000" s="366">
        <v>44208</v>
      </c>
      <c r="E2000" s="382" t="s">
        <v>4</v>
      </c>
      <c r="F2000" s="382" t="s">
        <v>33</v>
      </c>
      <c r="G2000" s="395"/>
    </row>
    <row r="2001" spans="1:7" x14ac:dyDescent="0.25">
      <c r="A2001" s="382" t="s">
        <v>32</v>
      </c>
      <c r="B2001" s="382" t="s">
        <v>1003</v>
      </c>
      <c r="C2001" s="383">
        <v>63</v>
      </c>
      <c r="D2001" s="366">
        <v>44208</v>
      </c>
      <c r="E2001" s="382" t="s">
        <v>8</v>
      </c>
      <c r="F2001" s="382" t="s">
        <v>34</v>
      </c>
      <c r="G2001" s="395">
        <v>102.15</v>
      </c>
    </row>
    <row r="2002" spans="1:7" x14ac:dyDescent="0.25">
      <c r="A2002" s="382" t="s">
        <v>32</v>
      </c>
      <c r="B2002" s="382" t="s">
        <v>961</v>
      </c>
      <c r="C2002" s="383">
        <v>35.979999999999997</v>
      </c>
      <c r="D2002" s="366">
        <v>44208</v>
      </c>
      <c r="E2002" s="382" t="s">
        <v>921</v>
      </c>
      <c r="F2002" s="382" t="s">
        <v>34</v>
      </c>
      <c r="G2002" s="395"/>
    </row>
    <row r="2003" spans="1:7" x14ac:dyDescent="0.25">
      <c r="A2003" s="382" t="s">
        <v>32</v>
      </c>
      <c r="B2003" s="382"/>
      <c r="C2003" s="383">
        <f>G2001-C2002-C2001</f>
        <v>3.1700000000000159</v>
      </c>
      <c r="D2003" s="366">
        <v>44208</v>
      </c>
      <c r="E2003" s="382" t="s">
        <v>4</v>
      </c>
      <c r="F2003" s="382" t="s">
        <v>34</v>
      </c>
      <c r="G2003" s="395"/>
    </row>
    <row r="2004" spans="1:7" x14ac:dyDescent="0.25">
      <c r="A2004" s="382" t="s">
        <v>1004</v>
      </c>
      <c r="B2004" s="382" t="s">
        <v>1005</v>
      </c>
      <c r="C2004" s="383">
        <v>7</v>
      </c>
      <c r="D2004" s="366">
        <v>44209</v>
      </c>
      <c r="E2004" s="382" t="s">
        <v>8</v>
      </c>
      <c r="F2004" s="382" t="s">
        <v>34</v>
      </c>
    </row>
    <row r="2005" spans="1:7" x14ac:dyDescent="0.25">
      <c r="A2005" s="382" t="s">
        <v>32</v>
      </c>
      <c r="B2005" s="382" t="s">
        <v>1006</v>
      </c>
      <c r="C2005" s="383">
        <v>-35.979999999999997</v>
      </c>
      <c r="D2005" s="366">
        <v>44209</v>
      </c>
      <c r="E2005" s="382" t="s">
        <v>921</v>
      </c>
      <c r="F2005" s="382" t="s">
        <v>33</v>
      </c>
    </row>
    <row r="2006" spans="1:7" x14ac:dyDescent="0.25">
      <c r="A2006" s="382" t="s">
        <v>533</v>
      </c>
      <c r="B2006" s="382" t="s">
        <v>1007</v>
      </c>
      <c r="C2006" s="383">
        <v>151</v>
      </c>
      <c r="D2006" s="366">
        <v>44207</v>
      </c>
      <c r="E2006" s="382" t="s">
        <v>650</v>
      </c>
      <c r="F2006" s="382" t="s">
        <v>34</v>
      </c>
    </row>
    <row r="2007" spans="1:7" x14ac:dyDescent="0.25">
      <c r="A2007" s="382" t="s">
        <v>46</v>
      </c>
      <c r="B2007" s="382" t="s">
        <v>1008</v>
      </c>
      <c r="C2007" s="383">
        <v>19.2</v>
      </c>
      <c r="D2007" s="366">
        <v>44209</v>
      </c>
      <c r="E2007" s="382" t="s">
        <v>921</v>
      </c>
      <c r="F2007" s="382" t="s">
        <v>34</v>
      </c>
    </row>
    <row r="2008" spans="1:7" x14ac:dyDescent="0.25">
      <c r="A2008" s="382" t="s">
        <v>46</v>
      </c>
      <c r="B2008" s="382" t="s">
        <v>1009</v>
      </c>
      <c r="C2008" s="383">
        <v>77.27</v>
      </c>
      <c r="D2008" s="366">
        <v>44208</v>
      </c>
      <c r="E2008" s="382" t="s">
        <v>921</v>
      </c>
      <c r="F2008" s="382" t="s">
        <v>34</v>
      </c>
    </row>
    <row r="2009" spans="1:7" x14ac:dyDescent="0.25">
      <c r="A2009" s="382" t="s">
        <v>200</v>
      </c>
      <c r="B2009" s="382" t="s">
        <v>166</v>
      </c>
      <c r="C2009" s="383">
        <v>9.99</v>
      </c>
      <c r="D2009" s="366">
        <v>44208</v>
      </c>
      <c r="E2009" s="382" t="s">
        <v>8</v>
      </c>
      <c r="F2009" s="382" t="s">
        <v>34</v>
      </c>
    </row>
    <row r="2010" spans="1:7" x14ac:dyDescent="0.25">
      <c r="A2010" s="382" t="s">
        <v>46</v>
      </c>
      <c r="B2010" s="382" t="s">
        <v>1010</v>
      </c>
      <c r="C2010" s="383">
        <v>90.04</v>
      </c>
      <c r="D2010" s="366">
        <v>44207</v>
      </c>
      <c r="E2010" s="382" t="s">
        <v>650</v>
      </c>
      <c r="F2010" s="382" t="s">
        <v>34</v>
      </c>
    </row>
    <row r="2011" spans="1:7" x14ac:dyDescent="0.25">
      <c r="A2011" s="382" t="s">
        <v>46</v>
      </c>
      <c r="B2011" s="382" t="s">
        <v>1011</v>
      </c>
      <c r="C2011" s="383">
        <v>35.700000000000003</v>
      </c>
      <c r="D2011" s="366">
        <v>44210</v>
      </c>
      <c r="E2011" s="382" t="s">
        <v>650</v>
      </c>
      <c r="F2011" s="382" t="s">
        <v>34</v>
      </c>
    </row>
    <row r="2012" spans="1:7" x14ac:dyDescent="0.25">
      <c r="A2012" s="382" t="s">
        <v>1012</v>
      </c>
      <c r="B2012" s="382" t="s">
        <v>1014</v>
      </c>
      <c r="C2012" s="383">
        <v>-181.43</v>
      </c>
      <c r="D2012" s="366">
        <v>44211</v>
      </c>
      <c r="E2012" s="382" t="s">
        <v>650</v>
      </c>
      <c r="F2012" s="382" t="s">
        <v>34</v>
      </c>
    </row>
    <row r="2013" spans="1:7" x14ac:dyDescent="0.25">
      <c r="A2013" s="382" t="s">
        <v>1013</v>
      </c>
      <c r="B2013" s="382" t="s">
        <v>1015</v>
      </c>
      <c r="C2013" s="383">
        <v>181.43</v>
      </c>
      <c r="D2013" s="366">
        <v>44211</v>
      </c>
      <c r="E2013" s="382" t="s">
        <v>650</v>
      </c>
      <c r="F2013" s="382" t="s">
        <v>34</v>
      </c>
    </row>
    <row r="2014" spans="1:7" x14ac:dyDescent="0.25">
      <c r="A2014" s="382" t="s">
        <v>910</v>
      </c>
      <c r="B2014" s="382"/>
      <c r="C2014" s="383">
        <v>25.49</v>
      </c>
      <c r="D2014" s="366">
        <v>44210</v>
      </c>
      <c r="E2014" s="382" t="s">
        <v>12</v>
      </c>
      <c r="F2014" s="382" t="s">
        <v>34</v>
      </c>
    </row>
    <row r="2015" spans="1:7" x14ac:dyDescent="0.25">
      <c r="A2015" s="382" t="s">
        <v>32</v>
      </c>
      <c r="B2015" s="382" t="s">
        <v>1016</v>
      </c>
      <c r="C2015" s="383">
        <v>8.16</v>
      </c>
      <c r="D2015" s="366">
        <v>44209</v>
      </c>
      <c r="E2015" s="382" t="s">
        <v>8</v>
      </c>
      <c r="F2015" s="382" t="s">
        <v>34</v>
      </c>
    </row>
    <row r="2016" spans="1:7" x14ac:dyDescent="0.25">
      <c r="A2016" s="382" t="s">
        <v>46</v>
      </c>
      <c r="B2016" s="382" t="s">
        <v>1017</v>
      </c>
      <c r="C2016" s="383">
        <v>13.63</v>
      </c>
      <c r="D2016" s="366">
        <v>44208</v>
      </c>
      <c r="E2016" s="382" t="s">
        <v>8</v>
      </c>
      <c r="F2016" s="382" t="s">
        <v>34</v>
      </c>
    </row>
    <row r="2017" spans="1:7" x14ac:dyDescent="0.25">
      <c r="A2017" s="382" t="s">
        <v>32</v>
      </c>
      <c r="B2017" s="382" t="s">
        <v>614</v>
      </c>
      <c r="C2017" s="383">
        <v>32.44</v>
      </c>
      <c r="D2017" s="366">
        <v>44212</v>
      </c>
      <c r="E2017" s="382" t="s">
        <v>8</v>
      </c>
      <c r="F2017" s="382" t="s">
        <v>34</v>
      </c>
    </row>
    <row r="2018" spans="1:7" x14ac:dyDescent="0.25">
      <c r="A2018" s="382" t="s">
        <v>49</v>
      </c>
      <c r="B2018" s="382"/>
      <c r="C2018" s="383">
        <v>264</v>
      </c>
      <c r="D2018" s="366">
        <v>44213</v>
      </c>
      <c r="E2018" s="382" t="s">
        <v>7</v>
      </c>
      <c r="F2018" s="382" t="s">
        <v>35</v>
      </c>
    </row>
    <row r="2019" spans="1:7" x14ac:dyDescent="0.25">
      <c r="A2019" s="382" t="s">
        <v>46</v>
      </c>
      <c r="B2019" s="382" t="s">
        <v>1018</v>
      </c>
      <c r="C2019" s="383">
        <v>-15.49</v>
      </c>
      <c r="D2019" s="366">
        <v>44214</v>
      </c>
      <c r="E2019" s="382" t="s">
        <v>921</v>
      </c>
      <c r="F2019" s="382" t="s">
        <v>34</v>
      </c>
    </row>
    <row r="2020" spans="1:7" x14ac:dyDescent="0.25">
      <c r="A2020" s="382" t="s">
        <v>32</v>
      </c>
      <c r="B2020" s="382"/>
      <c r="C2020" s="383">
        <v>107.04</v>
      </c>
      <c r="D2020" s="366">
        <v>44213</v>
      </c>
      <c r="E2020" s="382" t="s">
        <v>4</v>
      </c>
      <c r="F2020" s="382" t="s">
        <v>34</v>
      </c>
      <c r="G2020" s="395">
        <v>144.04</v>
      </c>
    </row>
    <row r="2021" spans="1:7" x14ac:dyDescent="0.25">
      <c r="A2021" s="382" t="s">
        <v>32</v>
      </c>
      <c r="B2021" s="382" t="s">
        <v>961</v>
      </c>
      <c r="C2021" s="383">
        <v>37</v>
      </c>
      <c r="D2021" s="366">
        <v>44213</v>
      </c>
      <c r="E2021" s="382" t="s">
        <v>921</v>
      </c>
      <c r="F2021" s="382" t="s">
        <v>34</v>
      </c>
      <c r="G2021" s="395"/>
    </row>
    <row r="2022" spans="1:7" x14ac:dyDescent="0.25">
      <c r="A2022" s="382" t="s">
        <v>411</v>
      </c>
      <c r="B2022" s="382"/>
      <c r="C2022" s="383">
        <v>19.899999999999999</v>
      </c>
      <c r="D2022" s="366">
        <v>44213</v>
      </c>
      <c r="E2022" s="382" t="s">
        <v>21</v>
      </c>
      <c r="F2022" s="382" t="s">
        <v>34</v>
      </c>
    </row>
    <row r="2023" spans="1:7" x14ac:dyDescent="0.25">
      <c r="A2023" s="382" t="s">
        <v>1019</v>
      </c>
      <c r="B2023" s="382"/>
      <c r="C2023" s="383">
        <v>-50</v>
      </c>
      <c r="D2023" s="366">
        <v>44214</v>
      </c>
      <c r="E2023" s="382" t="s">
        <v>921</v>
      </c>
      <c r="F2023" s="382" t="s">
        <v>33</v>
      </c>
    </row>
    <row r="2024" spans="1:7" x14ac:dyDescent="0.25">
      <c r="A2024" s="382" t="s">
        <v>1021</v>
      </c>
      <c r="B2024" s="382" t="s">
        <v>1020</v>
      </c>
      <c r="C2024" s="383">
        <v>148.34</v>
      </c>
      <c r="D2024" s="366">
        <v>44216</v>
      </c>
      <c r="E2024" s="382" t="s">
        <v>650</v>
      </c>
      <c r="F2024" s="382" t="s">
        <v>34</v>
      </c>
    </row>
    <row r="2025" spans="1:7" x14ac:dyDescent="0.25">
      <c r="A2025" s="382" t="s">
        <v>404</v>
      </c>
      <c r="B2025" s="382" t="s">
        <v>290</v>
      </c>
      <c r="C2025" s="383">
        <v>1381</v>
      </c>
      <c r="D2025" s="366">
        <v>44217</v>
      </c>
      <c r="E2025" s="382" t="s">
        <v>650</v>
      </c>
      <c r="F2025" s="382" t="s">
        <v>34</v>
      </c>
    </row>
    <row r="2026" spans="1:7" x14ac:dyDescent="0.25">
      <c r="A2026" s="382" t="s">
        <v>32</v>
      </c>
      <c r="B2026" s="382" t="s">
        <v>1022</v>
      </c>
      <c r="C2026" s="383">
        <v>-10</v>
      </c>
      <c r="D2026" s="366">
        <v>44217</v>
      </c>
      <c r="E2026" s="382" t="s">
        <v>4</v>
      </c>
      <c r="F2026" s="382" t="s">
        <v>34</v>
      </c>
    </row>
    <row r="2027" spans="1:7" x14ac:dyDescent="0.25">
      <c r="A2027" s="382" t="s">
        <v>32</v>
      </c>
      <c r="B2027" s="382" t="s">
        <v>961</v>
      </c>
      <c r="C2027" s="383">
        <v>30</v>
      </c>
      <c r="D2027" s="366">
        <v>44217</v>
      </c>
      <c r="E2027" s="382" t="s">
        <v>921</v>
      </c>
      <c r="F2027" s="382" t="s">
        <v>33</v>
      </c>
    </row>
    <row r="2028" spans="1:7" x14ac:dyDescent="0.25">
      <c r="A2028" s="382" t="s">
        <v>32</v>
      </c>
      <c r="B2028" s="382"/>
      <c r="C2028" s="383">
        <v>17.21</v>
      </c>
      <c r="D2028" s="366">
        <v>44218</v>
      </c>
      <c r="E2028" s="382" t="s">
        <v>4</v>
      </c>
      <c r="F2028" s="382" t="s">
        <v>33</v>
      </c>
    </row>
    <row r="2029" spans="1:7" x14ac:dyDescent="0.25">
      <c r="A2029" s="382" t="s">
        <v>32</v>
      </c>
      <c r="B2029" s="382" t="s">
        <v>1023</v>
      </c>
      <c r="C2029" s="383">
        <v>18.97</v>
      </c>
      <c r="D2029" s="366">
        <v>44218</v>
      </c>
      <c r="E2029" s="382" t="s">
        <v>8</v>
      </c>
      <c r="F2029" s="382" t="s">
        <v>33</v>
      </c>
    </row>
    <row r="2030" spans="1:7" x14ac:dyDescent="0.25">
      <c r="A2030" s="382" t="s">
        <v>1024</v>
      </c>
      <c r="B2030" s="382" t="s">
        <v>1025</v>
      </c>
      <c r="C2030" s="383">
        <v>3.5</v>
      </c>
      <c r="D2030" s="366">
        <v>44218</v>
      </c>
      <c r="E2030" s="382" t="s">
        <v>8</v>
      </c>
      <c r="F2030" s="382" t="s">
        <v>34</v>
      </c>
    </row>
    <row r="2031" spans="1:7" x14ac:dyDescent="0.25">
      <c r="A2031" s="382" t="s">
        <v>1024</v>
      </c>
      <c r="B2031" s="382" t="s">
        <v>1025</v>
      </c>
      <c r="C2031" s="383">
        <v>0.89</v>
      </c>
      <c r="D2031" s="366">
        <v>44218</v>
      </c>
      <c r="E2031" s="382" t="s">
        <v>8</v>
      </c>
      <c r="F2031" s="382" t="s">
        <v>34</v>
      </c>
    </row>
    <row r="2032" spans="1:7" x14ac:dyDescent="0.25">
      <c r="A2032" s="382" t="s">
        <v>1024</v>
      </c>
      <c r="B2032" s="382" t="s">
        <v>1025</v>
      </c>
      <c r="C2032" s="383">
        <v>1</v>
      </c>
      <c r="D2032" s="366">
        <v>44218</v>
      </c>
      <c r="E2032" s="382" t="s">
        <v>8</v>
      </c>
      <c r="F2032" s="382" t="s">
        <v>34</v>
      </c>
    </row>
    <row r="2033" spans="1:7" x14ac:dyDescent="0.25">
      <c r="A2033" s="382" t="s">
        <v>611</v>
      </c>
      <c r="B2033" s="382"/>
      <c r="C2033" s="383">
        <v>194.88</v>
      </c>
      <c r="D2033" s="366">
        <v>44218</v>
      </c>
      <c r="E2033" s="382" t="s">
        <v>6</v>
      </c>
      <c r="F2033" s="382" t="s">
        <v>35</v>
      </c>
    </row>
    <row r="2034" spans="1:7" x14ac:dyDescent="0.25">
      <c r="A2034" s="382" t="s">
        <v>1026</v>
      </c>
      <c r="B2034" s="382"/>
      <c r="C2034" s="383">
        <v>-3.25</v>
      </c>
      <c r="D2034" s="366">
        <v>44219</v>
      </c>
      <c r="E2034" s="382" t="s">
        <v>4</v>
      </c>
      <c r="F2034" s="382" t="s">
        <v>33</v>
      </c>
    </row>
    <row r="2035" spans="1:7" x14ac:dyDescent="0.25">
      <c r="A2035" s="382" t="s">
        <v>1027</v>
      </c>
      <c r="B2035" s="382"/>
      <c r="C2035" s="383">
        <v>23.98</v>
      </c>
      <c r="D2035" s="366">
        <v>44220</v>
      </c>
      <c r="E2035" s="382" t="s">
        <v>12</v>
      </c>
      <c r="F2035" s="382" t="s">
        <v>34</v>
      </c>
    </row>
    <row r="2036" spans="1:7" x14ac:dyDescent="0.25">
      <c r="A2036" s="382" t="s">
        <v>49</v>
      </c>
      <c r="B2036" s="382"/>
      <c r="C2036" s="383">
        <v>3</v>
      </c>
      <c r="D2036" s="366">
        <v>44220</v>
      </c>
      <c r="E2036" s="382" t="s">
        <v>7</v>
      </c>
      <c r="F2036" s="382" t="s">
        <v>33</v>
      </c>
    </row>
    <row r="2037" spans="1:7" x14ac:dyDescent="0.25">
      <c r="A2037" s="382" t="s">
        <v>1028</v>
      </c>
      <c r="B2037" s="382" t="s">
        <v>1029</v>
      </c>
      <c r="C2037" s="383">
        <v>125.91</v>
      </c>
      <c r="D2037" s="366">
        <v>44220</v>
      </c>
      <c r="E2037" s="382" t="s">
        <v>650</v>
      </c>
      <c r="F2037" s="382" t="s">
        <v>34</v>
      </c>
    </row>
    <row r="2038" spans="1:7" x14ac:dyDescent="0.25">
      <c r="A2038" s="382" t="s">
        <v>43</v>
      </c>
      <c r="B2038" s="382" t="s">
        <v>961</v>
      </c>
      <c r="C2038" s="383">
        <v>38</v>
      </c>
      <c r="D2038" s="366">
        <v>44220</v>
      </c>
      <c r="E2038" s="382" t="s">
        <v>921</v>
      </c>
      <c r="F2038" s="382" t="s">
        <v>33</v>
      </c>
      <c r="G2038" s="395" t="s">
        <v>1030</v>
      </c>
    </row>
    <row r="2039" spans="1:7" x14ac:dyDescent="0.25">
      <c r="A2039" s="382" t="s">
        <v>43</v>
      </c>
      <c r="B2039" s="382"/>
      <c r="C2039" s="383">
        <v>33.17</v>
      </c>
      <c r="D2039" s="366">
        <v>44220</v>
      </c>
      <c r="E2039" s="382" t="s">
        <v>4</v>
      </c>
      <c r="F2039" s="382" t="s">
        <v>33</v>
      </c>
      <c r="G2039" s="395"/>
    </row>
    <row r="2040" spans="1:7" x14ac:dyDescent="0.25">
      <c r="A2040" s="382" t="s">
        <v>43</v>
      </c>
      <c r="B2040" s="382" t="s">
        <v>1031</v>
      </c>
      <c r="C2040" s="383">
        <v>16</v>
      </c>
      <c r="D2040" s="366">
        <v>44220</v>
      </c>
      <c r="E2040" s="382" t="s">
        <v>8</v>
      </c>
      <c r="F2040" s="382" t="s">
        <v>33</v>
      </c>
      <c r="G2040" s="395"/>
    </row>
    <row r="2041" spans="1:7" x14ac:dyDescent="0.25">
      <c r="A2041" s="382" t="s">
        <v>90</v>
      </c>
      <c r="B2041" s="382" t="s">
        <v>807</v>
      </c>
      <c r="C2041" s="383">
        <v>14.26</v>
      </c>
      <c r="D2041" s="366">
        <v>44219</v>
      </c>
      <c r="E2041" s="382" t="s">
        <v>921</v>
      </c>
      <c r="F2041" s="382" t="s">
        <v>33</v>
      </c>
    </row>
    <row r="2042" spans="1:7" x14ac:dyDescent="0.25">
      <c r="A2042" s="382" t="s">
        <v>425</v>
      </c>
      <c r="B2042" s="382" t="s">
        <v>968</v>
      </c>
      <c r="C2042" s="383">
        <v>-3.94</v>
      </c>
      <c r="D2042" s="366">
        <v>44219</v>
      </c>
      <c r="E2042" s="382" t="s">
        <v>650</v>
      </c>
      <c r="F2042" s="382" t="s">
        <v>34</v>
      </c>
    </row>
    <row r="2043" spans="1:7" x14ac:dyDescent="0.25">
      <c r="A2043" s="382" t="s">
        <v>43</v>
      </c>
      <c r="B2043" s="382" t="s">
        <v>1032</v>
      </c>
      <c r="C2043" s="383">
        <v>37</v>
      </c>
      <c r="D2043" s="366">
        <v>44224</v>
      </c>
      <c r="E2043" s="382" t="s">
        <v>921</v>
      </c>
      <c r="F2043" s="382" t="s">
        <v>34</v>
      </c>
      <c r="G2043" s="395">
        <v>59.78</v>
      </c>
    </row>
    <row r="2044" spans="1:7" x14ac:dyDescent="0.25">
      <c r="A2044" s="382" t="s">
        <v>43</v>
      </c>
      <c r="B2044" s="382"/>
      <c r="C2044" s="383">
        <v>22.78</v>
      </c>
      <c r="D2044" s="366">
        <v>44224</v>
      </c>
      <c r="E2044" s="382" t="s">
        <v>4</v>
      </c>
      <c r="F2044" s="382" t="s">
        <v>34</v>
      </c>
      <c r="G2044" s="395"/>
    </row>
    <row r="2045" spans="1:7" x14ac:dyDescent="0.25">
      <c r="A2045" s="382" t="s">
        <v>1033</v>
      </c>
      <c r="B2045" s="382"/>
      <c r="C2045" s="383">
        <v>-151.47</v>
      </c>
      <c r="D2045" s="366">
        <v>44222</v>
      </c>
      <c r="E2045" s="382" t="s">
        <v>650</v>
      </c>
      <c r="F2045" s="382" t="s">
        <v>34</v>
      </c>
    </row>
    <row r="2046" spans="1:7" x14ac:dyDescent="0.25">
      <c r="A2046" s="382" t="s">
        <v>1013</v>
      </c>
      <c r="B2046" s="382"/>
      <c r="C2046" s="383">
        <v>151.47</v>
      </c>
      <c r="D2046" s="366">
        <v>44222</v>
      </c>
      <c r="E2046" s="382" t="s">
        <v>650</v>
      </c>
      <c r="F2046" s="382" t="s">
        <v>34</v>
      </c>
    </row>
    <row r="2047" spans="1:7" x14ac:dyDescent="0.25">
      <c r="A2047" s="382" t="s">
        <v>1033</v>
      </c>
      <c r="B2047" s="382"/>
      <c r="C2047" s="383">
        <v>-337.5</v>
      </c>
      <c r="D2047" s="366">
        <v>44222</v>
      </c>
      <c r="E2047" s="382" t="s">
        <v>650</v>
      </c>
      <c r="F2047" s="382" t="s">
        <v>34</v>
      </c>
    </row>
    <row r="2048" spans="1:7" x14ac:dyDescent="0.25">
      <c r="A2048" s="382" t="s">
        <v>1034</v>
      </c>
      <c r="B2048" s="382"/>
      <c r="C2048" s="383">
        <v>337.5</v>
      </c>
      <c r="D2048" s="366">
        <v>44222</v>
      </c>
      <c r="E2048" s="382" t="s">
        <v>650</v>
      </c>
      <c r="F2048" s="382" t="s">
        <v>34</v>
      </c>
    </row>
    <row r="2049" spans="1:7" x14ac:dyDescent="0.25">
      <c r="A2049" s="382" t="s">
        <v>806</v>
      </c>
      <c r="B2049" s="382" t="s">
        <v>1035</v>
      </c>
      <c r="C2049" s="383">
        <v>26.31</v>
      </c>
      <c r="D2049" s="366">
        <v>44225</v>
      </c>
      <c r="E2049" s="382" t="s">
        <v>921</v>
      </c>
      <c r="F2049" s="382" t="s">
        <v>34</v>
      </c>
    </row>
    <row r="2050" spans="1:7" x14ac:dyDescent="0.25">
      <c r="A2050" s="382" t="s">
        <v>32</v>
      </c>
      <c r="B2050" s="382" t="s">
        <v>1036</v>
      </c>
      <c r="C2050" s="383">
        <v>21</v>
      </c>
      <c r="D2050" s="366">
        <v>44223</v>
      </c>
      <c r="E2050" s="382" t="s">
        <v>445</v>
      </c>
      <c r="F2050" s="382" t="s">
        <v>34</v>
      </c>
      <c r="G2050" s="395">
        <v>45.04</v>
      </c>
    </row>
    <row r="2051" spans="1:7" x14ac:dyDescent="0.25">
      <c r="A2051" s="382" t="s">
        <v>32</v>
      </c>
      <c r="B2051" s="382"/>
      <c r="C2051" s="383">
        <v>10.039999999999999</v>
      </c>
      <c r="D2051" s="366">
        <v>44223</v>
      </c>
      <c r="E2051" s="382" t="s">
        <v>4</v>
      </c>
      <c r="F2051" s="382" t="s">
        <v>34</v>
      </c>
      <c r="G2051" s="395"/>
    </row>
    <row r="2052" spans="1:7" x14ac:dyDescent="0.25">
      <c r="A2052" s="382" t="s">
        <v>32</v>
      </c>
      <c r="B2052" s="382" t="s">
        <v>673</v>
      </c>
      <c r="C2052" s="383">
        <v>14</v>
      </c>
      <c r="D2052" s="366">
        <v>44223</v>
      </c>
      <c r="E2052" s="382" t="s">
        <v>8</v>
      </c>
      <c r="F2052" s="382" t="s">
        <v>34</v>
      </c>
      <c r="G2052" s="395"/>
    </row>
    <row r="2053" spans="1:7" x14ac:dyDescent="0.25">
      <c r="A2053" s="382" t="s">
        <v>43</v>
      </c>
      <c r="B2053" s="382" t="s">
        <v>157</v>
      </c>
      <c r="C2053" s="383">
        <v>8.67</v>
      </c>
      <c r="D2053" s="366">
        <v>44222</v>
      </c>
      <c r="E2053" s="382" t="s">
        <v>650</v>
      </c>
      <c r="F2053" s="382" t="s">
        <v>34</v>
      </c>
    </row>
    <row r="2054" spans="1:7" x14ac:dyDescent="0.25">
      <c r="A2054" s="382" t="s">
        <v>517</v>
      </c>
      <c r="B2054" s="382"/>
      <c r="C2054" s="383">
        <v>38.450000000000003</v>
      </c>
      <c r="D2054" s="366">
        <v>44226</v>
      </c>
      <c r="E2054" s="382" t="s">
        <v>21</v>
      </c>
      <c r="F2054" s="382" t="s">
        <v>34</v>
      </c>
    </row>
    <row r="2055" spans="1:7" x14ac:dyDescent="0.25">
      <c r="A2055" s="382" t="s">
        <v>43</v>
      </c>
      <c r="B2055" s="382" t="s">
        <v>157</v>
      </c>
      <c r="C2055" s="383">
        <v>2.34</v>
      </c>
      <c r="D2055" s="366">
        <v>44227</v>
      </c>
      <c r="E2055" s="382" t="s">
        <v>650</v>
      </c>
      <c r="F2055" s="382" t="s">
        <v>34</v>
      </c>
    </row>
    <row r="2056" spans="1:7" x14ac:dyDescent="0.25">
      <c r="A2056" s="382" t="s">
        <v>43</v>
      </c>
      <c r="B2056" s="382"/>
      <c r="C2056" s="383">
        <v>109.19</v>
      </c>
      <c r="D2056" s="366">
        <v>44228</v>
      </c>
      <c r="E2056" s="382" t="s">
        <v>4</v>
      </c>
      <c r="F2056" s="382" t="s">
        <v>34</v>
      </c>
    </row>
    <row r="2057" spans="1:7" x14ac:dyDescent="0.25">
      <c r="A2057" s="382" t="s">
        <v>32</v>
      </c>
      <c r="B2057" s="382" t="s">
        <v>1037</v>
      </c>
      <c r="C2057" s="383">
        <v>65</v>
      </c>
      <c r="D2057" s="366">
        <v>44228</v>
      </c>
      <c r="E2057" s="382" t="s">
        <v>8</v>
      </c>
      <c r="F2057" s="382" t="s">
        <v>34</v>
      </c>
      <c r="G2057" s="395">
        <v>89.64</v>
      </c>
    </row>
    <row r="2058" spans="1:7" x14ac:dyDescent="0.25">
      <c r="A2058" s="382" t="s">
        <v>32</v>
      </c>
      <c r="B2058" s="382"/>
      <c r="C2058" s="383">
        <v>64.64</v>
      </c>
      <c r="D2058" s="366">
        <v>44228</v>
      </c>
      <c r="E2058" s="382" t="s">
        <v>4</v>
      </c>
      <c r="F2058" s="382" t="s">
        <v>34</v>
      </c>
      <c r="G2058" s="395"/>
    </row>
    <row r="2059" spans="1:7" x14ac:dyDescent="0.25">
      <c r="A2059" s="382" t="s">
        <v>32</v>
      </c>
      <c r="B2059" s="382" t="s">
        <v>1038</v>
      </c>
      <c r="C2059" s="383">
        <v>74.58</v>
      </c>
      <c r="D2059" s="366">
        <v>44228</v>
      </c>
      <c r="E2059" s="382" t="s">
        <v>4</v>
      </c>
      <c r="F2059" s="382" t="s">
        <v>34</v>
      </c>
    </row>
    <row r="2060" spans="1:7" x14ac:dyDescent="0.25">
      <c r="A2060" s="382" t="s">
        <v>528</v>
      </c>
      <c r="B2060" s="382" t="s">
        <v>979</v>
      </c>
      <c r="C2060" s="383">
        <v>25</v>
      </c>
      <c r="D2060" s="366">
        <v>44228</v>
      </c>
      <c r="E2060" s="382" t="s">
        <v>8</v>
      </c>
      <c r="F2060" s="382" t="s">
        <v>34</v>
      </c>
    </row>
    <row r="2061" spans="1:7" x14ac:dyDescent="0.25">
      <c r="A2061" s="382" t="s">
        <v>32</v>
      </c>
      <c r="B2061" s="382"/>
      <c r="C2061" s="383">
        <v>11.92</v>
      </c>
      <c r="D2061" s="366">
        <v>44226</v>
      </c>
      <c r="E2061" s="382" t="s">
        <v>12</v>
      </c>
      <c r="F2061" s="382" t="s">
        <v>34</v>
      </c>
    </row>
    <row r="2062" spans="1:7" x14ac:dyDescent="0.25">
      <c r="A2062" s="382" t="s">
        <v>46</v>
      </c>
      <c r="B2062" s="382" t="s">
        <v>1039</v>
      </c>
      <c r="C2062" s="383">
        <v>5.41</v>
      </c>
      <c r="D2062" s="366">
        <v>44228</v>
      </c>
      <c r="E2062" s="382" t="s">
        <v>921</v>
      </c>
      <c r="F2062" s="382" t="s">
        <v>34</v>
      </c>
    </row>
    <row r="2063" spans="1:7" x14ac:dyDescent="0.25">
      <c r="A2063" s="382" t="s">
        <v>520</v>
      </c>
      <c r="B2063" s="382"/>
      <c r="C2063" s="383">
        <v>63.5</v>
      </c>
      <c r="D2063" s="366">
        <v>44228</v>
      </c>
      <c r="E2063" s="382" t="s">
        <v>5</v>
      </c>
      <c r="F2063" s="382" t="s">
        <v>34</v>
      </c>
    </row>
    <row r="2064" spans="1:7" x14ac:dyDescent="0.25">
      <c r="A2064" s="382" t="s">
        <v>796</v>
      </c>
      <c r="B2064" s="382"/>
      <c r="C2064" s="383">
        <v>140.86000000000001</v>
      </c>
      <c r="D2064" s="366">
        <v>44232</v>
      </c>
      <c r="E2064" s="382" t="s">
        <v>209</v>
      </c>
      <c r="F2064" s="382" t="s">
        <v>34</v>
      </c>
    </row>
    <row r="2065" spans="1:6" x14ac:dyDescent="0.25">
      <c r="A2065" s="382" t="s">
        <v>567</v>
      </c>
      <c r="B2065" s="382"/>
      <c r="C2065" s="383">
        <v>50.04</v>
      </c>
      <c r="D2065" s="366">
        <v>44232</v>
      </c>
      <c r="E2065" s="382" t="s">
        <v>11</v>
      </c>
      <c r="F2065" s="382" t="s">
        <v>34</v>
      </c>
    </row>
    <row r="2066" spans="1:6" x14ac:dyDescent="0.25">
      <c r="A2066" s="382" t="s">
        <v>1024</v>
      </c>
      <c r="B2066" s="382" t="s">
        <v>1040</v>
      </c>
      <c r="C2066" s="383">
        <v>2.36</v>
      </c>
      <c r="D2066" s="366">
        <v>44232</v>
      </c>
      <c r="E2066" s="382" t="s">
        <v>8</v>
      </c>
      <c r="F2066" s="382" t="s">
        <v>34</v>
      </c>
    </row>
    <row r="2067" spans="1:6" x14ac:dyDescent="0.25">
      <c r="A2067" s="382" t="s">
        <v>528</v>
      </c>
      <c r="B2067" s="382" t="s">
        <v>997</v>
      </c>
      <c r="C2067" s="383">
        <v>35</v>
      </c>
      <c r="D2067" s="366">
        <v>44231</v>
      </c>
      <c r="E2067" s="382" t="s">
        <v>8</v>
      </c>
      <c r="F2067" s="382" t="s">
        <v>34</v>
      </c>
    </row>
    <row r="2068" spans="1:6" x14ac:dyDescent="0.25">
      <c r="A2068" s="382" t="s">
        <v>49</v>
      </c>
      <c r="B2068" s="382"/>
      <c r="C2068" s="383">
        <v>251</v>
      </c>
      <c r="D2068" s="366">
        <v>44228</v>
      </c>
      <c r="E2068" s="382" t="s">
        <v>7</v>
      </c>
      <c r="F2068" s="382" t="s">
        <v>35</v>
      </c>
    </row>
    <row r="2069" spans="1:6" x14ac:dyDescent="0.25">
      <c r="A2069" s="382" t="s">
        <v>812</v>
      </c>
      <c r="B2069" s="382"/>
      <c r="C2069" s="383">
        <v>550.91</v>
      </c>
      <c r="D2069" s="366">
        <v>44228</v>
      </c>
      <c r="E2069" s="382" t="s">
        <v>813</v>
      </c>
      <c r="F2069" s="382" t="s">
        <v>34</v>
      </c>
    </row>
    <row r="2070" spans="1:6" x14ac:dyDescent="0.25">
      <c r="A2070" s="382" t="s">
        <v>517</v>
      </c>
      <c r="B2070" s="382"/>
      <c r="C2070" s="383">
        <v>22.81</v>
      </c>
      <c r="D2070" s="366">
        <v>44235</v>
      </c>
      <c r="E2070" s="382" t="s">
        <v>21</v>
      </c>
      <c r="F2070" s="382" t="s">
        <v>34</v>
      </c>
    </row>
    <row r="2071" spans="1:6" x14ac:dyDescent="0.25">
      <c r="A2071" s="382" t="s">
        <v>32</v>
      </c>
      <c r="B2071" s="382"/>
      <c r="C2071" s="383">
        <v>74.03</v>
      </c>
      <c r="D2071" s="366">
        <v>44234</v>
      </c>
      <c r="E2071" s="382" t="s">
        <v>4</v>
      </c>
      <c r="F2071" s="382" t="s">
        <v>34</v>
      </c>
    </row>
    <row r="2072" spans="1:6" x14ac:dyDescent="0.25">
      <c r="A2072" s="382" t="s">
        <v>425</v>
      </c>
      <c r="B2072" s="382" t="s">
        <v>1041</v>
      </c>
      <c r="C2072" s="383">
        <v>18.84</v>
      </c>
      <c r="D2072" s="366">
        <v>44233</v>
      </c>
      <c r="E2072" s="382" t="s">
        <v>8</v>
      </c>
      <c r="F2072" s="382" t="s">
        <v>34</v>
      </c>
    </row>
    <row r="2073" spans="1:6" x14ac:dyDescent="0.25">
      <c r="A2073" s="382" t="s">
        <v>150</v>
      </c>
      <c r="B2073" s="382"/>
      <c r="C2073" s="383">
        <v>3.23</v>
      </c>
      <c r="D2073" s="366">
        <v>44232</v>
      </c>
      <c r="E2073" s="382" t="s">
        <v>12</v>
      </c>
      <c r="F2073" s="382" t="s">
        <v>34</v>
      </c>
    </row>
    <row r="2074" spans="1:6" x14ac:dyDescent="0.25">
      <c r="A2074" s="382" t="s">
        <v>42</v>
      </c>
      <c r="B2074" s="382"/>
      <c r="C2074" s="383">
        <v>7.58</v>
      </c>
      <c r="D2074" s="366">
        <v>44232</v>
      </c>
      <c r="E2074" s="382" t="s">
        <v>12</v>
      </c>
      <c r="F2074" s="382" t="s">
        <v>34</v>
      </c>
    </row>
    <row r="2075" spans="1:6" x14ac:dyDescent="0.25">
      <c r="A2075" s="382" t="s">
        <v>42</v>
      </c>
      <c r="B2075" s="382"/>
      <c r="C2075" s="383">
        <v>8.5500000000000007</v>
      </c>
      <c r="D2075" s="366">
        <v>44232</v>
      </c>
      <c r="E2075" s="382" t="s">
        <v>12</v>
      </c>
      <c r="F2075" s="382" t="s">
        <v>34</v>
      </c>
    </row>
    <row r="2076" spans="1:6" x14ac:dyDescent="0.25">
      <c r="A2076" s="382" t="s">
        <v>42</v>
      </c>
      <c r="B2076" s="382"/>
      <c r="C2076" s="383">
        <v>-6.39</v>
      </c>
      <c r="D2076" s="366">
        <v>44232</v>
      </c>
      <c r="E2076" s="382" t="s">
        <v>12</v>
      </c>
      <c r="F2076" s="382" t="s">
        <v>34</v>
      </c>
    </row>
    <row r="2077" spans="1:6" x14ac:dyDescent="0.25">
      <c r="A2077" s="382" t="s">
        <v>1028</v>
      </c>
      <c r="B2077" s="382" t="s">
        <v>1042</v>
      </c>
      <c r="C2077" s="383">
        <v>18.89</v>
      </c>
      <c r="D2077" s="366">
        <v>44233</v>
      </c>
      <c r="E2077" s="382" t="s">
        <v>8</v>
      </c>
      <c r="F2077" s="382" t="s">
        <v>34</v>
      </c>
    </row>
    <row r="2078" spans="1:6" x14ac:dyDescent="0.25">
      <c r="A2078" s="382" t="s">
        <v>611</v>
      </c>
      <c r="B2078" s="382"/>
      <c r="C2078" s="383">
        <v>165.54</v>
      </c>
      <c r="D2078" s="366">
        <v>44237</v>
      </c>
      <c r="E2078" s="382" t="s">
        <v>6</v>
      </c>
      <c r="F2078" s="382" t="s">
        <v>35</v>
      </c>
    </row>
    <row r="2079" spans="1:6" x14ac:dyDescent="0.25">
      <c r="A2079" s="382" t="s">
        <v>60</v>
      </c>
      <c r="B2079" s="382" t="s">
        <v>191</v>
      </c>
      <c r="C2079" s="383">
        <v>10</v>
      </c>
      <c r="D2079" s="366">
        <v>44238</v>
      </c>
      <c r="E2079" s="382" t="s">
        <v>8</v>
      </c>
      <c r="F2079" s="382" t="s">
        <v>34</v>
      </c>
    </row>
    <row r="2080" spans="1:6" x14ac:dyDescent="0.25">
      <c r="A2080" s="382" t="s">
        <v>1043</v>
      </c>
      <c r="B2080" s="382" t="s">
        <v>1044</v>
      </c>
      <c r="C2080" s="383">
        <v>2.99</v>
      </c>
      <c r="D2080" s="366">
        <v>44239</v>
      </c>
      <c r="E2080" s="382" t="s">
        <v>8</v>
      </c>
      <c r="F2080" s="382" t="s">
        <v>34</v>
      </c>
    </row>
    <row r="2081" spans="1:7" x14ac:dyDescent="0.25">
      <c r="A2081" s="382" t="s">
        <v>200</v>
      </c>
      <c r="B2081" s="382" t="s">
        <v>166</v>
      </c>
      <c r="C2081" s="383">
        <v>9.99</v>
      </c>
      <c r="D2081" s="366">
        <v>44239</v>
      </c>
      <c r="E2081" s="382" t="s">
        <v>8</v>
      </c>
      <c r="F2081" s="382" t="s">
        <v>34</v>
      </c>
    </row>
    <row r="2082" spans="1:7" x14ac:dyDescent="0.25">
      <c r="A2082" s="382" t="s">
        <v>1045</v>
      </c>
      <c r="B2082" s="382" t="s">
        <v>1046</v>
      </c>
      <c r="C2082" s="383">
        <v>20.57</v>
      </c>
      <c r="D2082" s="366">
        <v>44235</v>
      </c>
      <c r="E2082" s="382" t="s">
        <v>8</v>
      </c>
      <c r="F2082" s="382" t="s">
        <v>34</v>
      </c>
    </row>
    <row r="2083" spans="1:7" x14ac:dyDescent="0.25">
      <c r="A2083" s="382" t="s">
        <v>1045</v>
      </c>
      <c r="B2083" s="382" t="s">
        <v>1046</v>
      </c>
      <c r="C2083" s="383">
        <v>20.57</v>
      </c>
      <c r="D2083" s="366">
        <v>44235</v>
      </c>
      <c r="E2083" s="382" t="s">
        <v>8</v>
      </c>
      <c r="F2083" s="382" t="s">
        <v>34</v>
      </c>
    </row>
    <row r="2084" spans="1:7" x14ac:dyDescent="0.25">
      <c r="A2084" s="382" t="s">
        <v>1047</v>
      </c>
      <c r="B2084" s="382" t="s">
        <v>1048</v>
      </c>
      <c r="C2084" s="383">
        <v>0.5</v>
      </c>
      <c r="D2084" s="366">
        <v>44234</v>
      </c>
      <c r="E2084" s="382" t="s">
        <v>8</v>
      </c>
      <c r="F2084" s="382" t="s">
        <v>34</v>
      </c>
    </row>
    <row r="2085" spans="1:7" x14ac:dyDescent="0.25">
      <c r="A2085" s="382" t="s">
        <v>32</v>
      </c>
      <c r="B2085" s="382" t="s">
        <v>1049</v>
      </c>
      <c r="C2085" s="383">
        <v>36.67</v>
      </c>
      <c r="D2085" s="366">
        <v>44241</v>
      </c>
      <c r="E2085" s="382" t="s">
        <v>445</v>
      </c>
      <c r="F2085" s="382" t="s">
        <v>34</v>
      </c>
    </row>
    <row r="2086" spans="1:7" x14ac:dyDescent="0.25">
      <c r="A2086" s="382" t="s">
        <v>43</v>
      </c>
      <c r="B2086" s="382"/>
      <c r="C2086" s="383">
        <v>26.3</v>
      </c>
      <c r="D2086" s="366">
        <v>44241</v>
      </c>
      <c r="E2086" s="382" t="s">
        <v>21</v>
      </c>
      <c r="F2086" s="382" t="s">
        <v>34</v>
      </c>
    </row>
    <row r="2087" spans="1:7" x14ac:dyDescent="0.25">
      <c r="A2087" s="382" t="s">
        <v>43</v>
      </c>
      <c r="B2087" s="382"/>
      <c r="C2087" s="383">
        <v>74.13</v>
      </c>
      <c r="D2087" s="366">
        <v>44240</v>
      </c>
      <c r="E2087" s="382" t="s">
        <v>4</v>
      </c>
      <c r="F2087" s="382" t="s">
        <v>34</v>
      </c>
    </row>
    <row r="2088" spans="1:7" x14ac:dyDescent="0.25">
      <c r="A2088" s="382" t="s">
        <v>1050</v>
      </c>
      <c r="B2088" s="382" t="s">
        <v>1051</v>
      </c>
      <c r="C2088" s="383">
        <v>15.13</v>
      </c>
      <c r="D2088" s="366">
        <v>44240</v>
      </c>
      <c r="E2088" s="382" t="s">
        <v>8</v>
      </c>
      <c r="F2088" s="382" t="s">
        <v>34</v>
      </c>
    </row>
    <row r="2089" spans="1:7" x14ac:dyDescent="0.25">
      <c r="A2089" s="382" t="s">
        <v>1052</v>
      </c>
      <c r="B2089" s="382" t="s">
        <v>1053</v>
      </c>
      <c r="C2089" s="383">
        <v>-4</v>
      </c>
      <c r="D2089" s="366">
        <v>44244</v>
      </c>
      <c r="E2089" s="382" t="s">
        <v>8</v>
      </c>
      <c r="F2089" s="382" t="s">
        <v>34</v>
      </c>
    </row>
    <row r="2090" spans="1:7" x14ac:dyDescent="0.25">
      <c r="A2090" s="382" t="s">
        <v>32</v>
      </c>
      <c r="B2090" s="382" t="s">
        <v>1057</v>
      </c>
      <c r="C2090" s="383">
        <v>20.95</v>
      </c>
      <c r="D2090" s="366">
        <v>44247</v>
      </c>
      <c r="E2090" s="382" t="s">
        <v>921</v>
      </c>
      <c r="F2090" s="382" t="s">
        <v>34</v>
      </c>
      <c r="G2090" s="396">
        <v>187.82</v>
      </c>
    </row>
    <row r="2091" spans="1:7" x14ac:dyDescent="0.25">
      <c r="A2091" s="382" t="s">
        <v>32</v>
      </c>
      <c r="B2091" s="382" t="s">
        <v>1054</v>
      </c>
      <c r="C2091" s="383">
        <v>8.48</v>
      </c>
      <c r="D2091" s="366">
        <v>44247</v>
      </c>
      <c r="E2091" s="382" t="s">
        <v>445</v>
      </c>
      <c r="F2091" s="382" t="s">
        <v>34</v>
      </c>
      <c r="G2091" s="395"/>
    </row>
    <row r="2092" spans="1:7" x14ac:dyDescent="0.25">
      <c r="A2092" s="382" t="s">
        <v>32</v>
      </c>
      <c r="B2092" s="382" t="s">
        <v>1055</v>
      </c>
      <c r="C2092" s="383">
        <v>32.880000000000003</v>
      </c>
      <c r="D2092" s="366">
        <v>44247</v>
      </c>
      <c r="E2092" s="382" t="s">
        <v>8</v>
      </c>
      <c r="F2092" s="382" t="s">
        <v>34</v>
      </c>
      <c r="G2092" s="395"/>
    </row>
    <row r="2093" spans="1:7" x14ac:dyDescent="0.25">
      <c r="A2093" s="382" t="s">
        <v>32</v>
      </c>
      <c r="B2093" s="382"/>
      <c r="C2093" s="383">
        <v>125.51</v>
      </c>
      <c r="D2093" s="366">
        <v>44247</v>
      </c>
      <c r="E2093" s="382" t="s">
        <v>4</v>
      </c>
      <c r="F2093" s="382" t="s">
        <v>34</v>
      </c>
      <c r="G2093" s="395"/>
    </row>
    <row r="2094" spans="1:7" x14ac:dyDescent="0.25">
      <c r="A2094" s="382" t="s">
        <v>32</v>
      </c>
      <c r="B2094" s="382"/>
      <c r="C2094" s="383">
        <v>6.75</v>
      </c>
      <c r="D2094" s="366">
        <v>44245</v>
      </c>
      <c r="E2094" s="382" t="s">
        <v>4</v>
      </c>
      <c r="F2094" s="382" t="s">
        <v>34</v>
      </c>
      <c r="G2094" s="395">
        <v>40.75</v>
      </c>
    </row>
    <row r="2095" spans="1:7" x14ac:dyDescent="0.25">
      <c r="A2095" s="382" t="s">
        <v>32</v>
      </c>
      <c r="B2095" s="382" t="s">
        <v>1056</v>
      </c>
      <c r="C2095" s="383">
        <v>34</v>
      </c>
      <c r="D2095" s="366">
        <v>44245</v>
      </c>
      <c r="E2095" s="382" t="s">
        <v>8</v>
      </c>
      <c r="F2095" s="382" t="s">
        <v>34</v>
      </c>
      <c r="G2095" s="395"/>
    </row>
    <row r="2096" spans="1:7" x14ac:dyDescent="0.25">
      <c r="A2096" s="382" t="s">
        <v>49</v>
      </c>
      <c r="B2096" s="382"/>
      <c r="C2096" s="383">
        <v>144</v>
      </c>
      <c r="D2096" s="366">
        <v>44240</v>
      </c>
      <c r="E2096" s="382" t="s">
        <v>7</v>
      </c>
      <c r="F2096" s="382" t="s">
        <v>35</v>
      </c>
    </row>
    <row r="2097" spans="1:7" x14ac:dyDescent="0.25">
      <c r="A2097" s="382" t="s">
        <v>1058</v>
      </c>
      <c r="B2097" s="382" t="s">
        <v>94</v>
      </c>
      <c r="C2097" s="383">
        <v>317</v>
      </c>
      <c r="D2097" s="366">
        <v>44247</v>
      </c>
      <c r="E2097" s="382" t="s">
        <v>650</v>
      </c>
      <c r="F2097" s="382" t="s">
        <v>34</v>
      </c>
    </row>
    <row r="2098" spans="1:7" x14ac:dyDescent="0.25">
      <c r="A2098" s="382" t="s">
        <v>725</v>
      </c>
      <c r="B2098" s="382"/>
      <c r="C2098" s="383">
        <v>13.84</v>
      </c>
      <c r="D2098" s="366">
        <v>44248</v>
      </c>
      <c r="E2098" s="382" t="s">
        <v>12</v>
      </c>
      <c r="F2098" s="382" t="s">
        <v>34</v>
      </c>
    </row>
    <row r="2099" spans="1:7" x14ac:dyDescent="0.25">
      <c r="A2099" s="382" t="s">
        <v>32</v>
      </c>
      <c r="B2099" s="382"/>
      <c r="C2099" s="383">
        <v>11.42</v>
      </c>
      <c r="D2099" s="366">
        <v>44248</v>
      </c>
      <c r="E2099" s="382" t="s">
        <v>4</v>
      </c>
      <c r="F2099" s="382" t="s">
        <v>34</v>
      </c>
      <c r="G2099" s="395">
        <v>34.42</v>
      </c>
    </row>
    <row r="2100" spans="1:7" x14ac:dyDescent="0.25">
      <c r="A2100" s="382" t="s">
        <v>32</v>
      </c>
      <c r="B2100" s="382" t="s">
        <v>1059</v>
      </c>
      <c r="C2100" s="383">
        <v>13</v>
      </c>
      <c r="D2100" s="366">
        <v>44248</v>
      </c>
      <c r="E2100" s="382" t="s">
        <v>921</v>
      </c>
      <c r="F2100" s="382" t="s">
        <v>34</v>
      </c>
      <c r="G2100" s="395"/>
    </row>
    <row r="2101" spans="1:7" x14ac:dyDescent="0.25">
      <c r="A2101" s="382" t="s">
        <v>32</v>
      </c>
      <c r="B2101" s="382" t="s">
        <v>614</v>
      </c>
      <c r="C2101" s="383">
        <v>10</v>
      </c>
      <c r="D2101" s="366">
        <v>44248</v>
      </c>
      <c r="E2101" s="382" t="s">
        <v>8</v>
      </c>
      <c r="F2101" s="382" t="s">
        <v>34</v>
      </c>
      <c r="G2101" s="395"/>
    </row>
    <row r="2102" spans="1:7" x14ac:dyDescent="0.25">
      <c r="A2102" s="382" t="s">
        <v>32</v>
      </c>
      <c r="B2102" s="382" t="s">
        <v>1059</v>
      </c>
      <c r="C2102" s="383">
        <f>G2102-C2103</f>
        <v>38.71</v>
      </c>
      <c r="D2102" s="366">
        <v>44249</v>
      </c>
      <c r="E2102" s="382" t="s">
        <v>921</v>
      </c>
      <c r="F2102" s="382" t="s">
        <v>34</v>
      </c>
      <c r="G2102" s="395">
        <v>42.86</v>
      </c>
    </row>
    <row r="2103" spans="1:7" x14ac:dyDescent="0.25">
      <c r="A2103" s="382" t="s">
        <v>32</v>
      </c>
      <c r="B2103" s="382"/>
      <c r="C2103" s="383">
        <v>4.1500000000000004</v>
      </c>
      <c r="D2103" s="366">
        <v>44249</v>
      </c>
      <c r="E2103" s="382" t="s">
        <v>4</v>
      </c>
      <c r="F2103" s="382" t="s">
        <v>34</v>
      </c>
      <c r="G2103" s="395"/>
    </row>
    <row r="2104" spans="1:7" x14ac:dyDescent="0.25">
      <c r="A2104" s="382" t="s">
        <v>1060</v>
      </c>
      <c r="B2104" s="382" t="s">
        <v>1061</v>
      </c>
      <c r="C2104" s="383">
        <v>71.5</v>
      </c>
      <c r="D2104" s="366">
        <v>44249</v>
      </c>
      <c r="E2104" s="382" t="s">
        <v>921</v>
      </c>
      <c r="F2104" s="382" t="s">
        <v>34</v>
      </c>
    </row>
    <row r="2105" spans="1:7" x14ac:dyDescent="0.25">
      <c r="A2105" s="382" t="s">
        <v>46</v>
      </c>
      <c r="B2105" s="382" t="s">
        <v>1062</v>
      </c>
      <c r="C2105" s="383">
        <v>43.39</v>
      </c>
      <c r="D2105" s="366">
        <v>44253</v>
      </c>
      <c r="E2105" s="382" t="s">
        <v>921</v>
      </c>
      <c r="F2105" s="382" t="s">
        <v>34</v>
      </c>
    </row>
    <row r="2106" spans="1:7" x14ac:dyDescent="0.25">
      <c r="A2106" s="382" t="s">
        <v>1063</v>
      </c>
      <c r="B2106" s="382" t="s">
        <v>1064</v>
      </c>
      <c r="C2106" s="383">
        <v>175</v>
      </c>
      <c r="D2106" s="366">
        <v>44254</v>
      </c>
      <c r="E2106" s="382" t="s">
        <v>650</v>
      </c>
      <c r="F2106" s="382" t="s">
        <v>34</v>
      </c>
    </row>
    <row r="2107" spans="1:7" x14ac:dyDescent="0.25">
      <c r="A2107" s="382" t="s">
        <v>1065</v>
      </c>
      <c r="B2107" s="382" t="s">
        <v>1066</v>
      </c>
      <c r="C2107" s="383">
        <v>1000</v>
      </c>
      <c r="D2107" s="366">
        <v>44254</v>
      </c>
      <c r="E2107" s="382" t="s">
        <v>921</v>
      </c>
      <c r="F2107" s="382" t="s">
        <v>34</v>
      </c>
    </row>
    <row r="2108" spans="1:7" x14ac:dyDescent="0.25">
      <c r="A2108" s="382" t="s">
        <v>43</v>
      </c>
      <c r="B2108" s="382"/>
      <c r="C2108" s="383">
        <v>21.78</v>
      </c>
      <c r="D2108" s="366">
        <v>44254</v>
      </c>
      <c r="E2108" s="382" t="s">
        <v>21</v>
      </c>
      <c r="F2108" s="382" t="s">
        <v>34</v>
      </c>
    </row>
    <row r="2109" spans="1:7" x14ac:dyDescent="0.25">
      <c r="A2109" s="382" t="s">
        <v>43</v>
      </c>
      <c r="B2109" s="382"/>
      <c r="C2109" s="383">
        <v>60.7</v>
      </c>
      <c r="D2109" s="366">
        <v>44252</v>
      </c>
      <c r="E2109" s="382" t="s">
        <v>4</v>
      </c>
      <c r="F2109" s="382" t="s">
        <v>34</v>
      </c>
    </row>
    <row r="2110" spans="1:7" x14ac:dyDescent="0.25">
      <c r="A2110" s="382" t="s">
        <v>1067</v>
      </c>
      <c r="B2110" s="382" t="s">
        <v>1068</v>
      </c>
      <c r="C2110" s="383">
        <v>1187</v>
      </c>
      <c r="D2110" s="366">
        <v>44254</v>
      </c>
      <c r="E2110" s="382" t="s">
        <v>650</v>
      </c>
      <c r="F2110" s="382" t="s">
        <v>34</v>
      </c>
    </row>
    <row r="2111" spans="1:7" x14ac:dyDescent="0.25">
      <c r="A2111" s="382" t="s">
        <v>32</v>
      </c>
      <c r="B2111" s="382" t="s">
        <v>961</v>
      </c>
      <c r="C2111" s="383">
        <v>51</v>
      </c>
      <c r="D2111" s="366">
        <v>44255</v>
      </c>
      <c r="E2111" s="382" t="s">
        <v>921</v>
      </c>
      <c r="F2111" s="382" t="s">
        <v>34</v>
      </c>
      <c r="G2111" s="395">
        <v>62.26</v>
      </c>
    </row>
    <row r="2112" spans="1:7" x14ac:dyDescent="0.25">
      <c r="A2112" s="382" t="s">
        <v>32</v>
      </c>
      <c r="B2112" s="382" t="s">
        <v>606</v>
      </c>
      <c r="C2112" s="383">
        <v>11.26</v>
      </c>
      <c r="D2112" s="366">
        <v>44255</v>
      </c>
      <c r="E2112" s="382" t="s">
        <v>8</v>
      </c>
      <c r="F2112" s="382" t="s">
        <v>34</v>
      </c>
      <c r="G2112" s="395"/>
    </row>
    <row r="2113" spans="1:7" x14ac:dyDescent="0.25">
      <c r="A2113" s="382" t="s">
        <v>317</v>
      </c>
      <c r="B2113" s="382" t="s">
        <v>257</v>
      </c>
      <c r="C2113" s="383">
        <v>18.87</v>
      </c>
      <c r="D2113" s="366">
        <v>44256</v>
      </c>
      <c r="E2113" s="382" t="s">
        <v>8</v>
      </c>
      <c r="F2113" s="382" t="s">
        <v>34</v>
      </c>
    </row>
    <row r="2114" spans="1:7" x14ac:dyDescent="0.25">
      <c r="A2114" s="382" t="s">
        <v>329</v>
      </c>
      <c r="B2114" s="382"/>
      <c r="C2114" s="383">
        <v>18.190000000000001</v>
      </c>
      <c r="D2114" s="366">
        <v>44256</v>
      </c>
      <c r="E2114" s="382" t="s">
        <v>12</v>
      </c>
      <c r="F2114" s="382" t="s">
        <v>34</v>
      </c>
    </row>
    <row r="2115" spans="1:7" x14ac:dyDescent="0.25">
      <c r="A2115" s="382" t="s">
        <v>32</v>
      </c>
      <c r="B2115" s="382"/>
      <c r="C2115" s="383">
        <v>142.02000000000001</v>
      </c>
      <c r="D2115" s="366">
        <v>44256</v>
      </c>
      <c r="E2115" s="382" t="s">
        <v>4</v>
      </c>
      <c r="F2115" s="382" t="s">
        <v>34</v>
      </c>
    </row>
    <row r="2116" spans="1:7" x14ac:dyDescent="0.25">
      <c r="A2116" s="382" t="s">
        <v>1069</v>
      </c>
      <c r="B2116" s="382" t="s">
        <v>1070</v>
      </c>
      <c r="C2116" s="383">
        <v>34.64</v>
      </c>
      <c r="D2116" s="366">
        <v>44256</v>
      </c>
      <c r="E2116" s="382" t="s">
        <v>8</v>
      </c>
      <c r="F2116" s="382" t="s">
        <v>34</v>
      </c>
    </row>
    <row r="2117" spans="1:7" x14ac:dyDescent="0.25">
      <c r="A2117" s="382" t="s">
        <v>520</v>
      </c>
      <c r="B2117" s="382"/>
      <c r="C2117" s="383">
        <v>61.37</v>
      </c>
      <c r="D2117" s="366">
        <v>44258</v>
      </c>
      <c r="E2117" s="382" t="s">
        <v>5</v>
      </c>
      <c r="F2117" s="382" t="s">
        <v>34</v>
      </c>
    </row>
    <row r="2118" spans="1:7" x14ac:dyDescent="0.25">
      <c r="A2118" s="382" t="s">
        <v>796</v>
      </c>
      <c r="B2118" s="382"/>
      <c r="C2118" s="383">
        <v>65</v>
      </c>
      <c r="D2118" s="366">
        <v>44260</v>
      </c>
      <c r="E2118" s="382" t="s">
        <v>209</v>
      </c>
      <c r="F2118" s="382" t="s">
        <v>34</v>
      </c>
    </row>
    <row r="2119" spans="1:7" x14ac:dyDescent="0.25">
      <c r="A2119" s="382" t="s">
        <v>32</v>
      </c>
      <c r="B2119" s="382" t="s">
        <v>961</v>
      </c>
      <c r="C2119" s="383">
        <v>46.54</v>
      </c>
      <c r="D2119" s="366">
        <v>44260</v>
      </c>
      <c r="E2119" s="382" t="s">
        <v>921</v>
      </c>
      <c r="F2119" s="382" t="s">
        <v>34</v>
      </c>
    </row>
    <row r="2120" spans="1:7" x14ac:dyDescent="0.25">
      <c r="A2120" s="382" t="s">
        <v>32</v>
      </c>
      <c r="B2120" s="382" t="s">
        <v>961</v>
      </c>
      <c r="C2120" s="383">
        <v>45.48</v>
      </c>
      <c r="D2120" s="366">
        <v>44260</v>
      </c>
      <c r="E2120" s="382" t="s">
        <v>921</v>
      </c>
      <c r="F2120" s="382" t="s">
        <v>34</v>
      </c>
    </row>
    <row r="2121" spans="1:7" x14ac:dyDescent="0.25">
      <c r="A2121" s="382" t="s">
        <v>56</v>
      </c>
      <c r="B2121" s="382"/>
      <c r="C2121" s="383">
        <v>17.14</v>
      </c>
      <c r="D2121" s="366">
        <v>44260</v>
      </c>
      <c r="E2121" s="382" t="s">
        <v>12</v>
      </c>
      <c r="F2121" s="382" t="s">
        <v>34</v>
      </c>
    </row>
    <row r="2122" spans="1:7" x14ac:dyDescent="0.25">
      <c r="A2122" s="382" t="s">
        <v>46</v>
      </c>
      <c r="B2122" s="382" t="s">
        <v>1071</v>
      </c>
      <c r="C2122" s="383">
        <v>5.41</v>
      </c>
      <c r="D2122" s="366">
        <v>44259</v>
      </c>
      <c r="E2122" s="382" t="s">
        <v>921</v>
      </c>
      <c r="F2122" s="382" t="s">
        <v>34</v>
      </c>
    </row>
    <row r="2123" spans="1:7" x14ac:dyDescent="0.25">
      <c r="A2123" s="382" t="s">
        <v>1072</v>
      </c>
      <c r="B2123" s="382" t="s">
        <v>1073</v>
      </c>
      <c r="C2123" s="383">
        <v>35</v>
      </c>
      <c r="D2123" s="366">
        <v>44258</v>
      </c>
      <c r="E2123" s="382" t="s">
        <v>445</v>
      </c>
      <c r="F2123" s="382" t="s">
        <v>34</v>
      </c>
    </row>
    <row r="2124" spans="1:7" x14ac:dyDescent="0.25">
      <c r="A2124" s="382" t="s">
        <v>528</v>
      </c>
      <c r="B2124" s="382" t="s">
        <v>997</v>
      </c>
      <c r="C2124" s="383">
        <v>35</v>
      </c>
      <c r="D2124" s="366">
        <v>44258</v>
      </c>
      <c r="E2124" s="382" t="s">
        <v>8</v>
      </c>
      <c r="F2124" s="382" t="s">
        <v>34</v>
      </c>
    </row>
    <row r="2125" spans="1:7" x14ac:dyDescent="0.25">
      <c r="A2125" s="382" t="s">
        <v>46</v>
      </c>
      <c r="B2125" s="382" t="s">
        <v>873</v>
      </c>
      <c r="C2125" s="383">
        <v>25.97</v>
      </c>
      <c r="D2125" s="366">
        <v>44258</v>
      </c>
      <c r="E2125" s="382" t="s">
        <v>921</v>
      </c>
      <c r="F2125" s="382" t="s">
        <v>34</v>
      </c>
    </row>
    <row r="2126" spans="1:7" x14ac:dyDescent="0.25">
      <c r="A2126" s="382" t="s">
        <v>49</v>
      </c>
      <c r="B2126" s="382"/>
      <c r="C2126" s="383">
        <v>297</v>
      </c>
      <c r="D2126" s="366">
        <v>44256</v>
      </c>
      <c r="E2126" s="382" t="s">
        <v>7</v>
      </c>
      <c r="F2126" s="382" t="s">
        <v>35</v>
      </c>
    </row>
    <row r="2127" spans="1:7" x14ac:dyDescent="0.25">
      <c r="A2127" s="382" t="s">
        <v>812</v>
      </c>
      <c r="B2127" s="382" t="s">
        <v>813</v>
      </c>
      <c r="C2127" s="393">
        <v>550.91</v>
      </c>
      <c r="D2127" s="366">
        <v>44256</v>
      </c>
      <c r="E2127" s="382" t="s">
        <v>813</v>
      </c>
      <c r="F2127" s="382" t="s">
        <v>34</v>
      </c>
    </row>
    <row r="2128" spans="1:7" x14ac:dyDescent="0.25">
      <c r="A2128" s="382" t="s">
        <v>32</v>
      </c>
      <c r="B2128" s="382" t="s">
        <v>923</v>
      </c>
      <c r="C2128" s="383">
        <v>18</v>
      </c>
      <c r="D2128" s="366">
        <v>44263</v>
      </c>
      <c r="E2128" s="382" t="s">
        <v>921</v>
      </c>
      <c r="F2128" s="382" t="s">
        <v>34</v>
      </c>
      <c r="G2128" s="395">
        <v>31.54</v>
      </c>
    </row>
    <row r="2129" spans="1:7" x14ac:dyDescent="0.25">
      <c r="A2129" s="382" t="s">
        <v>32</v>
      </c>
      <c r="B2129" s="382" t="s">
        <v>1074</v>
      </c>
      <c r="C2129" s="383">
        <v>13.54</v>
      </c>
      <c r="D2129" s="366">
        <v>44263</v>
      </c>
      <c r="E2129" s="382" t="s">
        <v>8</v>
      </c>
      <c r="F2129" s="382" t="s">
        <v>34</v>
      </c>
      <c r="G2129" s="395"/>
    </row>
    <row r="2130" spans="1:7" x14ac:dyDescent="0.25">
      <c r="A2130" s="382" t="s">
        <v>46</v>
      </c>
      <c r="B2130" s="382" t="s">
        <v>1075</v>
      </c>
      <c r="C2130" s="383">
        <v>16.14</v>
      </c>
      <c r="D2130" s="366">
        <v>44264</v>
      </c>
      <c r="E2130" s="382" t="s">
        <v>921</v>
      </c>
      <c r="F2130" s="382" t="s">
        <v>34</v>
      </c>
    </row>
    <row r="2131" spans="1:7" x14ac:dyDescent="0.25">
      <c r="A2131" s="382" t="s">
        <v>32</v>
      </c>
      <c r="B2131" s="382"/>
      <c r="C2131" s="383">
        <v>35.75</v>
      </c>
      <c r="D2131" s="366">
        <v>44259</v>
      </c>
      <c r="E2131" s="382" t="s">
        <v>4</v>
      </c>
      <c r="F2131" s="382" t="s">
        <v>34</v>
      </c>
    </row>
    <row r="2132" spans="1:7" x14ac:dyDescent="0.25">
      <c r="A2132" s="382" t="s">
        <v>32</v>
      </c>
      <c r="B2132" s="382" t="s">
        <v>1076</v>
      </c>
      <c r="C2132" s="383">
        <v>16</v>
      </c>
      <c r="D2132" s="366">
        <v>44264</v>
      </c>
      <c r="E2132" s="382" t="s">
        <v>921</v>
      </c>
      <c r="F2132" s="382" t="s">
        <v>34</v>
      </c>
      <c r="G2132" s="395">
        <v>84.1</v>
      </c>
    </row>
    <row r="2133" spans="1:7" x14ac:dyDescent="0.25">
      <c r="A2133" s="382" t="s">
        <v>32</v>
      </c>
      <c r="B2133" s="382" t="s">
        <v>1077</v>
      </c>
      <c r="C2133" s="383">
        <v>4.6500000000000004</v>
      </c>
      <c r="D2133" s="366">
        <v>44264</v>
      </c>
      <c r="E2133" s="382" t="s">
        <v>8</v>
      </c>
      <c r="F2133" s="382" t="s">
        <v>34</v>
      </c>
      <c r="G2133" s="395"/>
    </row>
    <row r="2134" spans="1:7" x14ac:dyDescent="0.25">
      <c r="A2134" s="382" t="s">
        <v>32</v>
      </c>
      <c r="B2134" s="382"/>
      <c r="C2134" s="383">
        <v>63.45</v>
      </c>
      <c r="D2134" s="366">
        <v>44264</v>
      </c>
      <c r="E2134" s="382" t="s">
        <v>4</v>
      </c>
      <c r="F2134" s="382" t="s">
        <v>34</v>
      </c>
      <c r="G2134" s="395"/>
    </row>
    <row r="2135" spans="1:7" x14ac:dyDescent="0.25">
      <c r="A2135" s="382" t="s">
        <v>32</v>
      </c>
      <c r="B2135" s="382"/>
      <c r="C2135" s="383">
        <v>21.73</v>
      </c>
      <c r="D2135" s="366">
        <v>44263</v>
      </c>
      <c r="E2135" s="382" t="s">
        <v>4</v>
      </c>
      <c r="F2135" s="382" t="s">
        <v>34</v>
      </c>
      <c r="G2135" s="395">
        <v>27.23</v>
      </c>
    </row>
    <row r="2136" spans="1:7" x14ac:dyDescent="0.25">
      <c r="A2136" s="382" t="s">
        <v>32</v>
      </c>
      <c r="B2136" s="382" t="s">
        <v>1074</v>
      </c>
      <c r="C2136" s="383">
        <v>5.5</v>
      </c>
      <c r="D2136" s="366">
        <v>44263</v>
      </c>
      <c r="E2136" s="382" t="s">
        <v>8</v>
      </c>
      <c r="F2136" s="382" t="s">
        <v>34</v>
      </c>
      <c r="G2136" s="395"/>
    </row>
    <row r="2137" spans="1:7" x14ac:dyDescent="0.25">
      <c r="A2137" s="382" t="s">
        <v>701</v>
      </c>
      <c r="B2137" s="382"/>
      <c r="C2137" s="383">
        <v>11</v>
      </c>
      <c r="D2137" s="366">
        <v>44262</v>
      </c>
      <c r="E2137" s="382" t="s">
        <v>12</v>
      </c>
      <c r="F2137" s="382" t="s">
        <v>34</v>
      </c>
    </row>
    <row r="2138" spans="1:7" x14ac:dyDescent="0.25">
      <c r="A2138" s="382" t="s">
        <v>701</v>
      </c>
      <c r="B2138" s="382" t="s">
        <v>1083</v>
      </c>
      <c r="C2138" s="383">
        <v>11.48</v>
      </c>
      <c r="D2138" s="366">
        <v>44262</v>
      </c>
      <c r="E2138" s="382" t="s">
        <v>8</v>
      </c>
      <c r="F2138" s="382" t="s">
        <v>34</v>
      </c>
      <c r="G2138" s="392"/>
    </row>
    <row r="2139" spans="1:7" x14ac:dyDescent="0.25">
      <c r="A2139" s="382" t="s">
        <v>567</v>
      </c>
      <c r="B2139" s="382"/>
      <c r="C2139" s="383">
        <v>46.03</v>
      </c>
      <c r="D2139" s="366">
        <v>44262</v>
      </c>
      <c r="E2139" s="382" t="s">
        <v>11</v>
      </c>
      <c r="F2139" s="382" t="s">
        <v>34</v>
      </c>
    </row>
    <row r="2140" spans="1:7" x14ac:dyDescent="0.25">
      <c r="A2140" s="382" t="s">
        <v>46</v>
      </c>
      <c r="B2140" s="382" t="s">
        <v>1081</v>
      </c>
      <c r="C2140" s="383">
        <v>43.39</v>
      </c>
      <c r="D2140" s="366">
        <v>44262</v>
      </c>
      <c r="E2140" s="382" t="s">
        <v>8</v>
      </c>
      <c r="F2140" s="382" t="s">
        <v>34</v>
      </c>
    </row>
    <row r="2141" spans="1:7" x14ac:dyDescent="0.25">
      <c r="A2141" s="382" t="s">
        <v>32</v>
      </c>
      <c r="B2141" s="382" t="s">
        <v>1078</v>
      </c>
      <c r="C2141" s="383">
        <v>29.5</v>
      </c>
      <c r="D2141" s="366">
        <v>44262</v>
      </c>
      <c r="E2141" s="382" t="s">
        <v>445</v>
      </c>
      <c r="F2141" s="382" t="s">
        <v>34</v>
      </c>
      <c r="G2141" s="395">
        <v>49.5</v>
      </c>
    </row>
    <row r="2142" spans="1:7" x14ac:dyDescent="0.25">
      <c r="A2142" s="382" t="s">
        <v>32</v>
      </c>
      <c r="B2142" s="382"/>
      <c r="C2142" s="383">
        <v>7.5</v>
      </c>
      <c r="D2142" s="366">
        <v>44262</v>
      </c>
      <c r="E2142" s="382" t="s">
        <v>4</v>
      </c>
      <c r="F2142" s="382" t="s">
        <v>34</v>
      </c>
      <c r="G2142" s="395"/>
    </row>
    <row r="2143" spans="1:7" x14ac:dyDescent="0.25">
      <c r="A2143" s="382" t="s">
        <v>32</v>
      </c>
      <c r="B2143" s="382" t="s">
        <v>1070</v>
      </c>
      <c r="C2143" s="383">
        <v>12.5</v>
      </c>
      <c r="D2143" s="366">
        <v>44262</v>
      </c>
      <c r="E2143" s="382" t="s">
        <v>921</v>
      </c>
      <c r="F2143" s="382" t="s">
        <v>34</v>
      </c>
      <c r="G2143" s="395"/>
    </row>
    <row r="2144" spans="1:7" x14ac:dyDescent="0.25">
      <c r="A2144" s="382" t="s">
        <v>425</v>
      </c>
      <c r="B2144" s="382" t="s">
        <v>1079</v>
      </c>
      <c r="C2144" s="383">
        <v>51.53</v>
      </c>
      <c r="D2144" s="366">
        <v>44261</v>
      </c>
      <c r="E2144" s="382" t="s">
        <v>921</v>
      </c>
      <c r="F2144" s="382" t="s">
        <v>34</v>
      </c>
    </row>
    <row r="2145" spans="1:7" x14ac:dyDescent="0.25">
      <c r="A2145" s="382" t="s">
        <v>46</v>
      </c>
      <c r="B2145" s="382" t="s">
        <v>1080</v>
      </c>
      <c r="C2145" s="383">
        <v>24.89</v>
      </c>
      <c r="D2145" s="366">
        <v>44262</v>
      </c>
      <c r="E2145" s="382" t="s">
        <v>8</v>
      </c>
      <c r="F2145" s="382" t="s">
        <v>34</v>
      </c>
    </row>
    <row r="2146" spans="1:7" x14ac:dyDescent="0.25">
      <c r="A2146" s="382" t="s">
        <v>1084</v>
      </c>
      <c r="B2146" s="382" t="s">
        <v>1085</v>
      </c>
      <c r="C2146" s="383">
        <v>33.83</v>
      </c>
      <c r="D2146" s="366">
        <v>44266</v>
      </c>
      <c r="E2146" s="382" t="s">
        <v>650</v>
      </c>
      <c r="F2146" s="382" t="s">
        <v>34</v>
      </c>
    </row>
    <row r="2147" spans="1:7" x14ac:dyDescent="0.25">
      <c r="A2147" s="382" t="s">
        <v>517</v>
      </c>
      <c r="B2147" s="382"/>
      <c r="C2147" s="383">
        <v>33.049999999999997</v>
      </c>
      <c r="D2147" s="366">
        <v>44267</v>
      </c>
      <c r="E2147" s="382" t="s">
        <v>21</v>
      </c>
      <c r="F2147" s="382" t="s">
        <v>34</v>
      </c>
    </row>
    <row r="2148" spans="1:7" x14ac:dyDescent="0.25">
      <c r="A2148" s="382" t="s">
        <v>32</v>
      </c>
      <c r="B2148" s="382" t="s">
        <v>1086</v>
      </c>
      <c r="C2148" s="383">
        <v>57.47</v>
      </c>
      <c r="D2148" s="366">
        <v>44267</v>
      </c>
      <c r="E2148" s="382" t="s">
        <v>8</v>
      </c>
      <c r="F2148" s="382" t="s">
        <v>34</v>
      </c>
    </row>
    <row r="2149" spans="1:7" x14ac:dyDescent="0.25">
      <c r="A2149" s="382" t="s">
        <v>1087</v>
      </c>
      <c r="B2149" s="382"/>
      <c r="C2149" s="383">
        <v>22.76</v>
      </c>
      <c r="D2149" s="366">
        <v>44267</v>
      </c>
      <c r="E2149" s="382" t="s">
        <v>12</v>
      </c>
      <c r="F2149" s="382" t="s">
        <v>34</v>
      </c>
    </row>
    <row r="2150" spans="1:7" x14ac:dyDescent="0.25">
      <c r="A2150" s="382" t="s">
        <v>611</v>
      </c>
      <c r="B2150" s="382"/>
      <c r="C2150" s="383">
        <v>211.8</v>
      </c>
      <c r="D2150" s="366">
        <v>44268</v>
      </c>
      <c r="E2150" s="382" t="s">
        <v>6</v>
      </c>
      <c r="F2150" s="382" t="s">
        <v>34</v>
      </c>
    </row>
    <row r="2151" spans="1:7" x14ac:dyDescent="0.25">
      <c r="A2151" s="382" t="s">
        <v>200</v>
      </c>
      <c r="B2151" s="382" t="s">
        <v>166</v>
      </c>
      <c r="C2151" s="383">
        <v>9.99</v>
      </c>
      <c r="D2151" s="366">
        <v>44268</v>
      </c>
      <c r="E2151" s="382" t="s">
        <v>8</v>
      </c>
      <c r="F2151" s="382" t="s">
        <v>34</v>
      </c>
      <c r="G2151" s="384">
        <v>5.99</v>
      </c>
    </row>
    <row r="2152" spans="1:7" x14ac:dyDescent="0.25">
      <c r="A2152" s="382" t="s">
        <v>32</v>
      </c>
      <c r="B2152" s="382" t="s">
        <v>961</v>
      </c>
      <c r="C2152" s="383">
        <v>46.54</v>
      </c>
      <c r="D2152" s="366">
        <v>44271</v>
      </c>
      <c r="E2152" s="382" t="s">
        <v>921</v>
      </c>
      <c r="F2152" s="382" t="s">
        <v>34</v>
      </c>
    </row>
    <row r="2153" spans="1:7" x14ac:dyDescent="0.25">
      <c r="A2153" s="382" t="s">
        <v>49</v>
      </c>
      <c r="B2153" s="382"/>
      <c r="C2153" s="383">
        <v>191</v>
      </c>
      <c r="D2153" s="366">
        <v>44270</v>
      </c>
      <c r="E2153" s="382" t="s">
        <v>7</v>
      </c>
      <c r="F2153" s="382" t="s">
        <v>35</v>
      </c>
    </row>
    <row r="2154" spans="1:7" x14ac:dyDescent="0.25">
      <c r="A2154" s="382" t="s">
        <v>60</v>
      </c>
      <c r="B2154" s="382" t="s">
        <v>191</v>
      </c>
      <c r="C2154" s="383">
        <v>10</v>
      </c>
      <c r="D2154" s="366">
        <v>44271</v>
      </c>
      <c r="E2154" s="382" t="s">
        <v>8</v>
      </c>
      <c r="F2154" s="382" t="s">
        <v>34</v>
      </c>
    </row>
    <row r="2155" spans="1:7" x14ac:dyDescent="0.25">
      <c r="A2155" s="382" t="s">
        <v>46</v>
      </c>
      <c r="B2155" s="382" t="s">
        <v>1088</v>
      </c>
      <c r="C2155" s="383">
        <v>82.87</v>
      </c>
      <c r="D2155" s="366">
        <v>44271</v>
      </c>
      <c r="E2155" s="382" t="s">
        <v>921</v>
      </c>
      <c r="F2155" s="382" t="s">
        <v>34</v>
      </c>
    </row>
    <row r="2156" spans="1:7" x14ac:dyDescent="0.25">
      <c r="A2156" s="382" t="s">
        <v>732</v>
      </c>
      <c r="B2156" s="382" t="s">
        <v>1089</v>
      </c>
      <c r="C2156" s="383">
        <v>5</v>
      </c>
      <c r="D2156" s="366">
        <v>44272</v>
      </c>
      <c r="E2156" s="382" t="s">
        <v>921</v>
      </c>
      <c r="F2156" s="382" t="s">
        <v>34</v>
      </c>
    </row>
    <row r="2157" spans="1:7" x14ac:dyDescent="0.25">
      <c r="A2157" s="382" t="s">
        <v>517</v>
      </c>
      <c r="B2157" s="382"/>
      <c r="C2157" s="383">
        <v>27.78</v>
      </c>
      <c r="D2157" s="366">
        <v>44272</v>
      </c>
      <c r="E2157" s="382" t="s">
        <v>21</v>
      </c>
      <c r="F2157" s="382" t="s">
        <v>34</v>
      </c>
    </row>
    <row r="2158" spans="1:7" x14ac:dyDescent="0.25">
      <c r="A2158" s="382" t="s">
        <v>43</v>
      </c>
      <c r="B2158" s="382"/>
      <c r="C2158" s="383">
        <v>56.99</v>
      </c>
      <c r="D2158" s="366">
        <v>44270</v>
      </c>
      <c r="E2158" s="382" t="s">
        <v>4</v>
      </c>
      <c r="F2158" s="382" t="s">
        <v>34</v>
      </c>
    </row>
    <row r="2159" spans="1:7" x14ac:dyDescent="0.25">
      <c r="A2159" s="382" t="s">
        <v>32</v>
      </c>
      <c r="B2159" s="382"/>
      <c r="C2159" s="383">
        <v>86.38</v>
      </c>
      <c r="D2159" s="366">
        <v>44270</v>
      </c>
      <c r="E2159" s="382" t="s">
        <v>4</v>
      </c>
      <c r="F2159" s="382" t="s">
        <v>34</v>
      </c>
    </row>
    <row r="2160" spans="1:7" x14ac:dyDescent="0.25">
      <c r="A2160" s="382" t="s">
        <v>32</v>
      </c>
      <c r="B2160" s="382"/>
      <c r="C2160" s="383">
        <v>2</v>
      </c>
      <c r="D2160" s="366">
        <v>44275</v>
      </c>
      <c r="E2160" s="382" t="s">
        <v>4</v>
      </c>
      <c r="F2160" s="382" t="s">
        <v>34</v>
      </c>
      <c r="G2160" s="395">
        <v>33.15</v>
      </c>
    </row>
    <row r="2161" spans="1:7" x14ac:dyDescent="0.25">
      <c r="A2161" s="382" t="s">
        <v>32</v>
      </c>
      <c r="B2161" s="382" t="s">
        <v>1090</v>
      </c>
      <c r="C2161" s="383">
        <v>31.15</v>
      </c>
      <c r="D2161" s="366">
        <v>44275</v>
      </c>
      <c r="E2161" s="382" t="s">
        <v>8</v>
      </c>
      <c r="F2161" s="382" t="s">
        <v>34</v>
      </c>
      <c r="G2161" s="395"/>
    </row>
    <row r="2162" spans="1:7" x14ac:dyDescent="0.25">
      <c r="A2162" s="382" t="s">
        <v>49</v>
      </c>
      <c r="B2162" s="382">
        <v>420</v>
      </c>
      <c r="C2162" s="383">
        <v>420</v>
      </c>
      <c r="D2162" s="366">
        <v>44276</v>
      </c>
      <c r="E2162" s="382" t="s">
        <v>7</v>
      </c>
      <c r="F2162" s="382" t="s">
        <v>35</v>
      </c>
    </row>
    <row r="2163" spans="1:7" x14ac:dyDescent="0.25">
      <c r="A2163" s="382" t="s">
        <v>1091</v>
      </c>
      <c r="B2163" s="382" t="s">
        <v>1092</v>
      </c>
      <c r="C2163" s="383">
        <v>1000</v>
      </c>
      <c r="D2163" s="366">
        <v>44276</v>
      </c>
      <c r="E2163" s="382" t="s">
        <v>8</v>
      </c>
      <c r="F2163" s="382" t="s">
        <v>35</v>
      </c>
    </row>
    <row r="2164" spans="1:7" x14ac:dyDescent="0.25">
      <c r="A2164" s="382" t="s">
        <v>672</v>
      </c>
      <c r="B2164" s="382"/>
      <c r="C2164" s="383">
        <v>0.66</v>
      </c>
      <c r="D2164" s="366">
        <v>44276</v>
      </c>
      <c r="E2164" s="382" t="s">
        <v>921</v>
      </c>
      <c r="F2164" s="382" t="s">
        <v>34</v>
      </c>
      <c r="G2164" s="394"/>
    </row>
    <row r="2165" spans="1:7" x14ac:dyDescent="0.25">
      <c r="A2165" s="382" t="s">
        <v>672</v>
      </c>
      <c r="B2165" s="382" t="s">
        <v>1093</v>
      </c>
      <c r="C2165" s="383">
        <v>62.55</v>
      </c>
      <c r="D2165" s="366">
        <v>44276</v>
      </c>
      <c r="E2165" s="382" t="s">
        <v>921</v>
      </c>
      <c r="F2165" s="382" t="s">
        <v>34</v>
      </c>
    </row>
    <row r="2166" spans="1:7" x14ac:dyDescent="0.25">
      <c r="A2166" s="382" t="s">
        <v>46</v>
      </c>
      <c r="B2166" s="382" t="s">
        <v>99</v>
      </c>
      <c r="C2166" s="383">
        <v>3.99</v>
      </c>
      <c r="D2166" s="366">
        <v>44276</v>
      </c>
      <c r="E2166" s="382" t="s">
        <v>8</v>
      </c>
      <c r="F2166" s="382" t="s">
        <v>34</v>
      </c>
    </row>
    <row r="2167" spans="1:7" x14ac:dyDescent="0.25">
      <c r="A2167" s="382" t="s">
        <v>32</v>
      </c>
      <c r="B2167" s="382" t="s">
        <v>1094</v>
      </c>
      <c r="C2167" s="383">
        <v>33.32</v>
      </c>
      <c r="D2167" s="366">
        <v>44276</v>
      </c>
      <c r="E2167" s="382" t="s">
        <v>8</v>
      </c>
      <c r="F2167" s="382" t="s">
        <v>34</v>
      </c>
    </row>
    <row r="2168" spans="1:7" x14ac:dyDescent="0.25">
      <c r="A2168" s="382" t="s">
        <v>1095</v>
      </c>
      <c r="B2168" s="382"/>
      <c r="C2168" s="383">
        <v>9.2200000000000006</v>
      </c>
      <c r="D2168" s="366">
        <v>44275</v>
      </c>
      <c r="E2168" s="382" t="s">
        <v>12</v>
      </c>
      <c r="F2168" s="382" t="s">
        <v>34</v>
      </c>
    </row>
    <row r="2169" spans="1:7" x14ac:dyDescent="0.25">
      <c r="A2169" s="382" t="s">
        <v>46</v>
      </c>
      <c r="B2169" s="382" t="s">
        <v>1096</v>
      </c>
      <c r="C2169" s="383">
        <v>10.84</v>
      </c>
      <c r="D2169" s="366">
        <v>44274</v>
      </c>
      <c r="E2169" s="382" t="s">
        <v>921</v>
      </c>
      <c r="F2169" s="382" t="s">
        <v>34</v>
      </c>
    </row>
    <row r="2170" spans="1:7" x14ac:dyDescent="0.25">
      <c r="A2170" s="382" t="s">
        <v>32</v>
      </c>
      <c r="B2170" s="382"/>
      <c r="C2170" s="383">
        <v>84.01</v>
      </c>
      <c r="D2170" s="366">
        <v>44274</v>
      </c>
      <c r="E2170" s="382" t="s">
        <v>4</v>
      </c>
      <c r="F2170" s="382" t="s">
        <v>34</v>
      </c>
      <c r="G2170" s="395">
        <v>111.01</v>
      </c>
    </row>
    <row r="2171" spans="1:7" x14ac:dyDescent="0.25">
      <c r="A2171" s="382" t="s">
        <v>32</v>
      </c>
      <c r="B2171" s="382" t="s">
        <v>1097</v>
      </c>
      <c r="C2171" s="383">
        <v>27</v>
      </c>
      <c r="D2171" s="366">
        <v>44274</v>
      </c>
      <c r="E2171" s="382" t="s">
        <v>921</v>
      </c>
      <c r="F2171" s="382" t="s">
        <v>34</v>
      </c>
      <c r="G2171" s="395"/>
    </row>
    <row r="2172" spans="1:7" x14ac:dyDescent="0.25">
      <c r="A2172" s="382" t="s">
        <v>46</v>
      </c>
      <c r="B2172" s="382" t="s">
        <v>1008</v>
      </c>
      <c r="C2172" s="383">
        <v>37.869999999999997</v>
      </c>
      <c r="D2172" s="366">
        <v>44273</v>
      </c>
      <c r="E2172" s="382" t="s">
        <v>921</v>
      </c>
      <c r="F2172" s="382" t="s">
        <v>34</v>
      </c>
    </row>
    <row r="2173" spans="1:7" x14ac:dyDescent="0.25">
      <c r="A2173" s="382" t="s">
        <v>46</v>
      </c>
      <c r="B2173" s="382" t="s">
        <v>1081</v>
      </c>
      <c r="C2173" s="383">
        <v>109.66</v>
      </c>
      <c r="D2173" s="366">
        <v>44273</v>
      </c>
      <c r="E2173" s="382" t="s">
        <v>8</v>
      </c>
      <c r="F2173" s="382" t="s">
        <v>34</v>
      </c>
    </row>
    <row r="2174" spans="1:7" x14ac:dyDescent="0.25">
      <c r="A2174" s="382" t="s">
        <v>1098</v>
      </c>
      <c r="B2174" s="382" t="s">
        <v>961</v>
      </c>
      <c r="C2174" s="383">
        <v>146.27000000000001</v>
      </c>
      <c r="D2174" s="366">
        <v>44272</v>
      </c>
      <c r="E2174" s="382" t="s">
        <v>921</v>
      </c>
      <c r="F2174" s="382" t="s">
        <v>34</v>
      </c>
    </row>
    <row r="2175" spans="1:7" x14ac:dyDescent="0.25">
      <c r="A2175" s="382" t="s">
        <v>46</v>
      </c>
      <c r="B2175" s="382" t="s">
        <v>1099</v>
      </c>
      <c r="C2175" s="383">
        <v>14.09</v>
      </c>
      <c r="D2175" s="366">
        <v>44271</v>
      </c>
      <c r="E2175" s="382" t="s">
        <v>921</v>
      </c>
      <c r="F2175" s="382" t="s">
        <v>34</v>
      </c>
    </row>
    <row r="2176" spans="1:7" x14ac:dyDescent="0.25">
      <c r="A2176" s="382" t="s">
        <v>43</v>
      </c>
      <c r="B2176" s="382" t="s">
        <v>157</v>
      </c>
      <c r="C2176" s="383">
        <v>218.33</v>
      </c>
      <c r="D2176" s="366">
        <v>44271</v>
      </c>
      <c r="E2176" s="382" t="s">
        <v>921</v>
      </c>
      <c r="F2176" s="382" t="s">
        <v>34</v>
      </c>
    </row>
    <row r="2177" spans="1:7" x14ac:dyDescent="0.25">
      <c r="A2177" s="382" t="s">
        <v>392</v>
      </c>
      <c r="B2177" s="382"/>
      <c r="C2177" s="383">
        <v>17.18</v>
      </c>
      <c r="D2177" s="366">
        <v>44281</v>
      </c>
      <c r="E2177" s="382" t="s">
        <v>12</v>
      </c>
      <c r="F2177" s="382" t="s">
        <v>34</v>
      </c>
    </row>
    <row r="2178" spans="1:7" x14ac:dyDescent="0.25">
      <c r="A2178" s="382" t="s">
        <v>167</v>
      </c>
      <c r="B2178" s="382" t="s">
        <v>673</v>
      </c>
      <c r="C2178" s="383">
        <v>21.38</v>
      </c>
      <c r="D2178" s="366">
        <v>44282</v>
      </c>
      <c r="E2178" s="382" t="s">
        <v>8</v>
      </c>
      <c r="F2178" s="382" t="s">
        <v>34</v>
      </c>
    </row>
    <row r="2179" spans="1:7" x14ac:dyDescent="0.25">
      <c r="A2179" s="382" t="s">
        <v>1100</v>
      </c>
      <c r="B2179" s="382" t="s">
        <v>1101</v>
      </c>
      <c r="C2179" s="383">
        <v>65.84</v>
      </c>
      <c r="D2179" s="366">
        <v>44282</v>
      </c>
      <c r="E2179" s="382" t="s">
        <v>8</v>
      </c>
      <c r="F2179" s="382" t="s">
        <v>34</v>
      </c>
    </row>
    <row r="2180" spans="1:7" x14ac:dyDescent="0.25">
      <c r="A2180" s="382" t="s">
        <v>791</v>
      </c>
      <c r="B2180" s="382" t="s">
        <v>673</v>
      </c>
      <c r="C2180" s="383">
        <v>27.4</v>
      </c>
      <c r="D2180" s="366">
        <v>44282</v>
      </c>
      <c r="E2180" s="382" t="s">
        <v>8</v>
      </c>
      <c r="F2180" s="382" t="s">
        <v>34</v>
      </c>
    </row>
    <row r="2181" spans="1:7" x14ac:dyDescent="0.25">
      <c r="A2181" s="382" t="s">
        <v>32</v>
      </c>
      <c r="B2181" s="382" t="s">
        <v>1102</v>
      </c>
      <c r="C2181" s="383">
        <v>28.65</v>
      </c>
      <c r="D2181" s="366">
        <v>44282</v>
      </c>
      <c r="E2181" s="382" t="s">
        <v>921</v>
      </c>
      <c r="F2181" s="382" t="s">
        <v>34</v>
      </c>
    </row>
    <row r="2182" spans="1:7" x14ac:dyDescent="0.25">
      <c r="A2182" s="382" t="s">
        <v>43</v>
      </c>
      <c r="B2182" s="382"/>
      <c r="C2182" s="383">
        <v>31.58</v>
      </c>
      <c r="D2182" s="366">
        <v>44281</v>
      </c>
      <c r="E2182" s="382" t="s">
        <v>21</v>
      </c>
      <c r="F2182" s="382" t="s">
        <v>34</v>
      </c>
    </row>
    <row r="2183" spans="1:7" x14ac:dyDescent="0.25">
      <c r="A2183" s="382" t="s">
        <v>43</v>
      </c>
      <c r="B2183" s="382"/>
      <c r="C2183" s="383">
        <v>34.22</v>
      </c>
      <c r="D2183" s="366">
        <v>44281</v>
      </c>
      <c r="E2183" s="382" t="s">
        <v>4</v>
      </c>
      <c r="F2183" s="382" t="s">
        <v>34</v>
      </c>
    </row>
    <row r="2184" spans="1:7" x14ac:dyDescent="0.25">
      <c r="A2184" s="382" t="s">
        <v>32</v>
      </c>
      <c r="B2184" s="382" t="s">
        <v>157</v>
      </c>
      <c r="C2184" s="383">
        <v>15.5</v>
      </c>
      <c r="D2184" s="366">
        <v>44279</v>
      </c>
      <c r="E2184" s="382" t="s">
        <v>650</v>
      </c>
      <c r="F2184" s="382" t="s">
        <v>34</v>
      </c>
      <c r="G2184" s="395">
        <v>95.15</v>
      </c>
    </row>
    <row r="2185" spans="1:7" x14ac:dyDescent="0.25">
      <c r="A2185" s="382" t="s">
        <v>32</v>
      </c>
      <c r="B2185" s="382" t="s">
        <v>1103</v>
      </c>
      <c r="C2185" s="383">
        <v>37.36</v>
      </c>
      <c r="D2185" s="366">
        <v>44279</v>
      </c>
      <c r="E2185" s="382" t="s">
        <v>921</v>
      </c>
      <c r="F2185" s="382" t="s">
        <v>34</v>
      </c>
      <c r="G2185" s="395"/>
    </row>
    <row r="2186" spans="1:7" x14ac:dyDescent="0.25">
      <c r="A2186" s="382" t="s">
        <v>32</v>
      </c>
      <c r="B2186" s="382"/>
      <c r="C2186" s="383">
        <v>42.29</v>
      </c>
      <c r="D2186" s="366">
        <v>44279</v>
      </c>
      <c r="E2186" s="382" t="s">
        <v>4</v>
      </c>
      <c r="F2186" s="382" t="s">
        <v>34</v>
      </c>
      <c r="G2186" s="395"/>
    </row>
    <row r="2187" spans="1:7" x14ac:dyDescent="0.25">
      <c r="A2187" s="382" t="s">
        <v>32</v>
      </c>
      <c r="B2187" s="382"/>
      <c r="C2187" s="383">
        <v>7.02</v>
      </c>
      <c r="D2187" s="366">
        <v>44277</v>
      </c>
      <c r="E2187" s="382" t="s">
        <v>4</v>
      </c>
      <c r="F2187" s="382" t="s">
        <v>34</v>
      </c>
    </row>
    <row r="2188" spans="1:7" x14ac:dyDescent="0.25">
      <c r="A2188" s="382" t="s">
        <v>621</v>
      </c>
      <c r="B2188" s="382" t="s">
        <v>802</v>
      </c>
      <c r="C2188" s="383">
        <v>9</v>
      </c>
      <c r="D2188" s="366">
        <v>44282</v>
      </c>
      <c r="E2188" s="382" t="s">
        <v>8</v>
      </c>
      <c r="F2188" s="382" t="s">
        <v>34</v>
      </c>
    </row>
    <row r="2189" spans="1:7" x14ac:dyDescent="0.25">
      <c r="A2189" s="382" t="s">
        <v>495</v>
      </c>
      <c r="B2189" s="382"/>
      <c r="C2189" s="383">
        <v>-9</v>
      </c>
      <c r="D2189" s="366">
        <v>44283</v>
      </c>
      <c r="E2189" s="382" t="s">
        <v>8</v>
      </c>
      <c r="F2189" s="382" t="s">
        <v>34</v>
      </c>
    </row>
    <row r="2190" spans="1:7" x14ac:dyDescent="0.25">
      <c r="A2190" s="382" t="s">
        <v>46</v>
      </c>
      <c r="B2190" s="382" t="s">
        <v>679</v>
      </c>
      <c r="C2190" s="383">
        <v>37.46</v>
      </c>
      <c r="D2190" s="366">
        <v>44285</v>
      </c>
      <c r="E2190" s="382" t="s">
        <v>8</v>
      </c>
      <c r="F2190" s="382" t="s">
        <v>34</v>
      </c>
    </row>
    <row r="2191" spans="1:7" x14ac:dyDescent="0.25">
      <c r="A2191" s="382" t="s">
        <v>1098</v>
      </c>
      <c r="B2191" s="382"/>
      <c r="C2191" s="383">
        <v>146.27000000000001</v>
      </c>
      <c r="D2191" s="366">
        <v>44285</v>
      </c>
      <c r="E2191" s="382" t="s">
        <v>921</v>
      </c>
      <c r="F2191" s="382" t="s">
        <v>34</v>
      </c>
    </row>
    <row r="2192" spans="1:7" x14ac:dyDescent="0.25">
      <c r="A2192" s="382" t="s">
        <v>32</v>
      </c>
      <c r="B2192" s="382"/>
      <c r="C2192" s="383">
        <v>40</v>
      </c>
      <c r="D2192" s="366">
        <v>44287</v>
      </c>
      <c r="E2192" s="382" t="s">
        <v>4</v>
      </c>
      <c r="F2192" s="382" t="s">
        <v>34</v>
      </c>
      <c r="G2192" s="395">
        <v>44.88</v>
      </c>
    </row>
    <row r="2193" spans="1:7" x14ac:dyDescent="0.25">
      <c r="A2193" s="382" t="s">
        <v>32</v>
      </c>
      <c r="B2193" s="382"/>
      <c r="C2193" s="383">
        <v>4.88</v>
      </c>
      <c r="D2193" s="366">
        <v>44284</v>
      </c>
      <c r="E2193" s="382" t="s">
        <v>4</v>
      </c>
      <c r="F2193" s="382" t="s">
        <v>34</v>
      </c>
      <c r="G2193" s="395"/>
    </row>
    <row r="2194" spans="1:7" x14ac:dyDescent="0.25">
      <c r="A2194" s="382" t="s">
        <v>32</v>
      </c>
      <c r="B2194" s="382" t="s">
        <v>157</v>
      </c>
      <c r="C2194" s="383">
        <v>9.43</v>
      </c>
      <c r="D2194" s="366">
        <v>44284</v>
      </c>
      <c r="E2194" s="382" t="s">
        <v>650</v>
      </c>
      <c r="F2194" s="382" t="s">
        <v>34</v>
      </c>
      <c r="G2194" s="388"/>
    </row>
  </sheetData>
  <mergeCells count="105">
    <mergeCell ref="G2184:G2186"/>
    <mergeCell ref="G2128:G2129"/>
    <mergeCell ref="G2132:G2134"/>
    <mergeCell ref="G2135:G2136"/>
    <mergeCell ref="G2141:G2143"/>
    <mergeCell ref="G2111:G2112"/>
    <mergeCell ref="G2099:G2101"/>
    <mergeCell ref="G2102:G2103"/>
    <mergeCell ref="G1892:G1894"/>
    <mergeCell ref="G1970:G1973"/>
    <mergeCell ref="G1981:G1982"/>
    <mergeCell ref="G1985:G1986"/>
    <mergeCell ref="G1925:G1926"/>
    <mergeCell ref="G1932:G1933"/>
    <mergeCell ref="G1935:G1937"/>
    <mergeCell ref="G1952:G1955"/>
    <mergeCell ref="G1962:G1963"/>
    <mergeCell ref="G2038:G2040"/>
    <mergeCell ref="G2020:G2021"/>
    <mergeCell ref="G1999:G2000"/>
    <mergeCell ref="G2001:G2003"/>
    <mergeCell ref="G2090:G2093"/>
    <mergeCell ref="G2094:G2095"/>
    <mergeCell ref="G2057:G2058"/>
    <mergeCell ref="G2043:G2044"/>
    <mergeCell ref="G1888:G1889"/>
    <mergeCell ref="G1899:G1900"/>
    <mergeCell ref="G1903:G1904"/>
    <mergeCell ref="G1906:G1907"/>
    <mergeCell ref="G1914:G1916"/>
    <mergeCell ref="G1868:G1870"/>
    <mergeCell ref="G1878:G1881"/>
    <mergeCell ref="G1721:G1723"/>
    <mergeCell ref="G1552:G1553"/>
    <mergeCell ref="G1704:G1706"/>
    <mergeCell ref="G1837:G1838"/>
    <mergeCell ref="G1855:G1858"/>
    <mergeCell ref="G1860:G1861"/>
    <mergeCell ref="G1864:G1865"/>
    <mergeCell ref="G1866:G1867"/>
    <mergeCell ref="G1834:G1835"/>
    <mergeCell ref="G1805:G1806"/>
    <mergeCell ref="G1770:G1771"/>
    <mergeCell ref="G1796:G1797"/>
    <mergeCell ref="G1816:G1817"/>
    <mergeCell ref="G1644:G1645"/>
    <mergeCell ref="G2050:G2052"/>
    <mergeCell ref="G1494:G1495"/>
    <mergeCell ref="G1460:G1461"/>
    <mergeCell ref="G1582:G1583"/>
    <mergeCell ref="G1561:G1562"/>
    <mergeCell ref="G1564:G1565"/>
    <mergeCell ref="G881:G883"/>
    <mergeCell ref="G1157:G1158"/>
    <mergeCell ref="G114:G115"/>
    <mergeCell ref="G156:G158"/>
    <mergeCell ref="G168:G169"/>
    <mergeCell ref="G280:G281"/>
    <mergeCell ref="G311:G312"/>
    <mergeCell ref="G430:G431"/>
    <mergeCell ref="G585:G586"/>
    <mergeCell ref="G556:G557"/>
    <mergeCell ref="G1133:G1134"/>
    <mergeCell ref="G605:G606"/>
    <mergeCell ref="G330:G331"/>
    <mergeCell ref="G343:G344"/>
    <mergeCell ref="G530:G531"/>
    <mergeCell ref="G1101:G1102"/>
    <mergeCell ref="G1043:G1044"/>
    <mergeCell ref="G1020:G1021"/>
    <mergeCell ref="G1189:G1190"/>
    <mergeCell ref="G1178:G1179"/>
    <mergeCell ref="G1312:G1313"/>
    <mergeCell ref="G1285:G1286"/>
    <mergeCell ref="G1195:G1197"/>
    <mergeCell ref="G1206:G1207"/>
    <mergeCell ref="G1211:G1212"/>
    <mergeCell ref="G1270:G1271"/>
    <mergeCell ref="G1426:G1427"/>
    <mergeCell ref="G1409:G1410"/>
    <mergeCell ref="G1316:G1318"/>
    <mergeCell ref="G2192:G2193"/>
    <mergeCell ref="G2160:G2161"/>
    <mergeCell ref="G2170:G2171"/>
    <mergeCell ref="G673:G674"/>
    <mergeCell ref="G805:G806"/>
    <mergeCell ref="G793:G794"/>
    <mergeCell ref="G820:G821"/>
    <mergeCell ref="G1753:G1754"/>
    <mergeCell ref="G1742:G1743"/>
    <mergeCell ref="G1711:G1712"/>
    <mergeCell ref="G1396:G1397"/>
    <mergeCell ref="G1450:G1451"/>
    <mergeCell ref="G1458:G1459"/>
    <mergeCell ref="G1674:G1676"/>
    <mergeCell ref="G1648:G1649"/>
    <mergeCell ref="G979:G980"/>
    <mergeCell ref="G884:G885"/>
    <mergeCell ref="G1048:G1049"/>
    <mergeCell ref="G1628:G1629"/>
    <mergeCell ref="G1604:G1605"/>
    <mergeCell ref="G1162:G1163"/>
    <mergeCell ref="G1331:G1332"/>
    <mergeCell ref="G1260:G1261"/>
    <mergeCell ref="G1246:G1247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3824B62-DD38-BE4D-9F76-7C9185048B4A}">
          <x14:formula1>
            <xm:f>Backend!$E$2:$E$5</xm:f>
          </x14:formula1>
          <xm:sqref>F2:F1886</xm:sqref>
        </x14:dataValidation>
        <x14:dataValidation type="list" allowBlank="1" showInputMessage="1" showErrorMessage="1" xr:uid="{D3F5D25F-F2B8-FA4F-9615-962DF41DE54E}">
          <x14:formula1>
            <xm:f>Backend!$A$2:$A$17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80B90-47E8-F147-8BB1-99C255673FC5}">
  <dimension ref="A1:I214"/>
  <sheetViews>
    <sheetView tabSelected="1" topLeftCell="A201" zoomScale="130" zoomScaleNormal="130" workbookViewId="0">
      <selection activeCell="D215" sqref="D215"/>
    </sheetView>
  </sheetViews>
  <sheetFormatPr defaultColWidth="11" defaultRowHeight="15.75" x14ac:dyDescent="0.25"/>
  <cols>
    <col min="1" max="1" width="23.125" bestFit="1" customWidth="1"/>
    <col min="3" max="3" width="11.375" bestFit="1" customWidth="1"/>
  </cols>
  <sheetData>
    <row r="1" spans="1:6" x14ac:dyDescent="0.25">
      <c r="A1" s="9" t="s">
        <v>16</v>
      </c>
      <c r="B1" s="9" t="s">
        <v>17</v>
      </c>
      <c r="C1" s="5" t="s">
        <v>0</v>
      </c>
      <c r="D1" s="4" t="s">
        <v>1</v>
      </c>
      <c r="E1" s="9" t="s">
        <v>23</v>
      </c>
      <c r="F1" s="9" t="s">
        <v>31</v>
      </c>
    </row>
    <row r="2" spans="1:6" x14ac:dyDescent="0.25">
      <c r="A2" s="15" t="s">
        <v>40</v>
      </c>
      <c r="B2" s="15" t="s">
        <v>20</v>
      </c>
      <c r="C2" s="5">
        <v>30</v>
      </c>
      <c r="D2" s="4">
        <v>43467</v>
      </c>
      <c r="E2" s="15" t="s">
        <v>26</v>
      </c>
      <c r="F2" s="15" t="s">
        <v>29</v>
      </c>
    </row>
    <row r="3" spans="1:6" x14ac:dyDescent="0.25">
      <c r="A3" s="15" t="s">
        <v>45</v>
      </c>
      <c r="B3" s="15" t="s">
        <v>20</v>
      </c>
      <c r="C3" s="5">
        <v>160</v>
      </c>
      <c r="D3" s="4">
        <v>43469</v>
      </c>
      <c r="E3" s="15" t="s">
        <v>26</v>
      </c>
      <c r="F3" s="15" t="s">
        <v>29</v>
      </c>
    </row>
    <row r="4" spans="1:6" x14ac:dyDescent="0.25">
      <c r="A4" s="15" t="s">
        <v>57</v>
      </c>
      <c r="B4" s="15" t="s">
        <v>20</v>
      </c>
      <c r="C4" s="5">
        <v>177</v>
      </c>
      <c r="D4" s="4">
        <v>43474</v>
      </c>
      <c r="E4" s="15" t="s">
        <v>26</v>
      </c>
      <c r="F4" s="15" t="s">
        <v>29</v>
      </c>
    </row>
    <row r="5" spans="1:6" x14ac:dyDescent="0.25">
      <c r="A5" s="15" t="s">
        <v>55</v>
      </c>
      <c r="B5" s="15" t="s">
        <v>19</v>
      </c>
      <c r="C5" s="5">
        <v>938.61</v>
      </c>
      <c r="D5" s="4">
        <v>43479</v>
      </c>
      <c r="E5" s="15" t="s">
        <v>25</v>
      </c>
      <c r="F5" s="15" t="s">
        <v>29</v>
      </c>
    </row>
    <row r="6" spans="1:6" x14ac:dyDescent="0.25">
      <c r="A6" s="15" t="s">
        <v>57</v>
      </c>
      <c r="B6" s="15" t="s">
        <v>20</v>
      </c>
      <c r="C6" s="5">
        <v>95</v>
      </c>
      <c r="D6" s="4">
        <v>43481</v>
      </c>
      <c r="E6" s="15" t="s">
        <v>26</v>
      </c>
      <c r="F6" s="15" t="s">
        <v>29</v>
      </c>
    </row>
    <row r="7" spans="1:6" x14ac:dyDescent="0.25">
      <c r="A7" s="15" t="s">
        <v>57</v>
      </c>
      <c r="B7" s="15" t="s">
        <v>20</v>
      </c>
      <c r="C7" s="5">
        <v>75</v>
      </c>
      <c r="D7" s="4">
        <v>43481</v>
      </c>
      <c r="E7" s="15" t="s">
        <v>25</v>
      </c>
      <c r="F7" s="15" t="s">
        <v>29</v>
      </c>
    </row>
    <row r="8" spans="1:6" x14ac:dyDescent="0.25">
      <c r="A8" s="15" t="s">
        <v>40</v>
      </c>
      <c r="B8" s="15" t="s">
        <v>20</v>
      </c>
      <c r="C8" s="5">
        <v>30</v>
      </c>
      <c r="D8" s="4">
        <v>43481</v>
      </c>
      <c r="E8" s="15" t="s">
        <v>26</v>
      </c>
      <c r="F8" s="15" t="s">
        <v>29</v>
      </c>
    </row>
    <row r="9" spans="1:6" x14ac:dyDescent="0.25">
      <c r="A9" s="15" t="s">
        <v>71</v>
      </c>
      <c r="B9" s="15" t="s">
        <v>20</v>
      </c>
      <c r="C9" s="5">
        <v>30</v>
      </c>
      <c r="D9" s="4">
        <v>43481</v>
      </c>
      <c r="E9" s="15" t="s">
        <v>25</v>
      </c>
      <c r="F9" s="15" t="s">
        <v>29</v>
      </c>
    </row>
    <row r="10" spans="1:6" x14ac:dyDescent="0.25">
      <c r="A10" s="15" t="s">
        <v>40</v>
      </c>
      <c r="B10" s="15" t="s">
        <v>20</v>
      </c>
      <c r="C10" s="5">
        <v>30</v>
      </c>
      <c r="D10" s="4">
        <v>43488</v>
      </c>
      <c r="E10" s="15" t="s">
        <v>26</v>
      </c>
      <c r="F10" s="15" t="s">
        <v>29</v>
      </c>
    </row>
    <row r="11" spans="1:6" x14ac:dyDescent="0.25">
      <c r="A11" s="15" t="s">
        <v>78</v>
      </c>
      <c r="B11" s="15" t="s">
        <v>20</v>
      </c>
      <c r="C11" s="5">
        <v>50</v>
      </c>
      <c r="D11" s="4">
        <v>43491</v>
      </c>
      <c r="E11" s="15" t="s">
        <v>25</v>
      </c>
      <c r="F11" s="15" t="s">
        <v>29</v>
      </c>
    </row>
    <row r="12" spans="1:6" x14ac:dyDescent="0.25">
      <c r="A12" s="15" t="s">
        <v>79</v>
      </c>
      <c r="B12" s="15" t="s">
        <v>20</v>
      </c>
      <c r="C12" s="5">
        <v>45</v>
      </c>
      <c r="D12" s="4">
        <v>43491</v>
      </c>
      <c r="E12" s="15" t="s">
        <v>25</v>
      </c>
      <c r="F12" s="15" t="s">
        <v>29</v>
      </c>
    </row>
    <row r="13" spans="1:6" x14ac:dyDescent="0.25">
      <c r="A13" s="15" t="s">
        <v>71</v>
      </c>
      <c r="B13" s="15" t="s">
        <v>20</v>
      </c>
      <c r="C13" s="5">
        <v>30</v>
      </c>
      <c r="D13" s="4">
        <v>43493</v>
      </c>
      <c r="E13" s="15" t="s">
        <v>25</v>
      </c>
      <c r="F13" s="15" t="s">
        <v>29</v>
      </c>
    </row>
    <row r="14" spans="1:6" x14ac:dyDescent="0.25">
      <c r="A14" s="15" t="s">
        <v>57</v>
      </c>
      <c r="B14" s="15" t="s">
        <v>20</v>
      </c>
      <c r="C14" s="5">
        <v>170</v>
      </c>
      <c r="D14" s="4">
        <v>43495</v>
      </c>
      <c r="E14" s="15" t="s">
        <v>26</v>
      </c>
      <c r="F14" s="15" t="s">
        <v>29</v>
      </c>
    </row>
    <row r="15" spans="1:6" x14ac:dyDescent="0.25">
      <c r="A15" s="15" t="s">
        <v>57</v>
      </c>
      <c r="B15" s="15" t="s">
        <v>20</v>
      </c>
      <c r="C15" s="5">
        <v>30</v>
      </c>
      <c r="D15" s="4">
        <v>43495</v>
      </c>
      <c r="E15" s="15" t="s">
        <v>25</v>
      </c>
      <c r="F15" s="15" t="s">
        <v>29</v>
      </c>
    </row>
    <row r="16" spans="1:6" x14ac:dyDescent="0.25">
      <c r="A16" s="15" t="s">
        <v>55</v>
      </c>
      <c r="B16" s="15" t="s">
        <v>19</v>
      </c>
      <c r="C16" s="5">
        <v>938.61</v>
      </c>
      <c r="D16" s="4">
        <v>43495</v>
      </c>
      <c r="E16" s="15" t="s">
        <v>25</v>
      </c>
      <c r="F16" s="15" t="s">
        <v>29</v>
      </c>
    </row>
    <row r="17" spans="1:6" x14ac:dyDescent="0.25">
      <c r="A17" s="15" t="s">
        <v>89</v>
      </c>
      <c r="B17" s="15" t="s">
        <v>20</v>
      </c>
      <c r="C17" s="5">
        <v>30</v>
      </c>
      <c r="D17" s="4">
        <v>43500</v>
      </c>
      <c r="E17" s="15" t="s">
        <v>26</v>
      </c>
      <c r="F17" s="15" t="s">
        <v>29</v>
      </c>
    </row>
    <row r="18" spans="1:6" x14ac:dyDescent="0.25">
      <c r="A18" s="15" t="s">
        <v>40</v>
      </c>
      <c r="B18" s="15" t="s">
        <v>20</v>
      </c>
      <c r="C18" s="5">
        <v>30</v>
      </c>
      <c r="D18" s="4">
        <v>43502</v>
      </c>
      <c r="E18" s="15" t="s">
        <v>26</v>
      </c>
      <c r="F18" s="15" t="s">
        <v>29</v>
      </c>
    </row>
    <row r="19" spans="1:6" x14ac:dyDescent="0.25">
      <c r="A19" s="15" t="s">
        <v>57</v>
      </c>
      <c r="B19" s="15" t="s">
        <v>20</v>
      </c>
      <c r="C19" s="5">
        <v>170</v>
      </c>
      <c r="D19" s="4">
        <v>43502</v>
      </c>
      <c r="E19" s="15" t="s">
        <v>26</v>
      </c>
      <c r="F19" s="15" t="s">
        <v>29</v>
      </c>
    </row>
    <row r="20" spans="1:6" x14ac:dyDescent="0.25">
      <c r="A20" s="15" t="s">
        <v>79</v>
      </c>
      <c r="B20" s="15" t="s">
        <v>20</v>
      </c>
      <c r="C20" s="5">
        <v>45</v>
      </c>
      <c r="D20" s="4">
        <v>43504</v>
      </c>
      <c r="E20" s="15" t="s">
        <v>25</v>
      </c>
      <c r="F20" s="15" t="s">
        <v>29</v>
      </c>
    </row>
    <row r="21" spans="1:6" x14ac:dyDescent="0.25">
      <c r="A21" s="13" t="s">
        <v>93</v>
      </c>
      <c r="B21" s="13" t="s">
        <v>19</v>
      </c>
      <c r="C21" s="5">
        <v>3085.03</v>
      </c>
      <c r="D21" s="4">
        <v>43508</v>
      </c>
      <c r="E21" s="13" t="s">
        <v>25</v>
      </c>
      <c r="F21" s="13" t="s">
        <v>29</v>
      </c>
    </row>
    <row r="22" spans="1:6" x14ac:dyDescent="0.25">
      <c r="A22" s="13" t="s">
        <v>71</v>
      </c>
      <c r="B22" s="13" t="s">
        <v>20</v>
      </c>
      <c r="C22" s="5">
        <v>30</v>
      </c>
      <c r="D22" s="4">
        <v>43509</v>
      </c>
      <c r="E22" s="13" t="s">
        <v>25</v>
      </c>
      <c r="F22" s="13" t="s">
        <v>29</v>
      </c>
    </row>
    <row r="23" spans="1:6" x14ac:dyDescent="0.25">
      <c r="A23" s="13" t="s">
        <v>40</v>
      </c>
      <c r="B23" s="13" t="s">
        <v>20</v>
      </c>
      <c r="C23" s="5">
        <v>30</v>
      </c>
      <c r="D23" s="4">
        <v>43509</v>
      </c>
      <c r="E23" s="13" t="s">
        <v>26</v>
      </c>
      <c r="F23" s="13" t="s">
        <v>29</v>
      </c>
    </row>
    <row r="24" spans="1:6" x14ac:dyDescent="0.25">
      <c r="A24" s="13" t="s">
        <v>55</v>
      </c>
      <c r="B24" s="13" t="s">
        <v>19</v>
      </c>
      <c r="C24" s="5">
        <v>938.61</v>
      </c>
      <c r="D24" s="4">
        <v>43510</v>
      </c>
      <c r="E24" s="13" t="s">
        <v>25</v>
      </c>
      <c r="F24" s="13" t="s">
        <v>29</v>
      </c>
    </row>
    <row r="25" spans="1:6" x14ac:dyDescent="0.25">
      <c r="A25" s="13" t="s">
        <v>40</v>
      </c>
      <c r="B25" s="13" t="s">
        <v>20</v>
      </c>
      <c r="C25" s="5">
        <v>30</v>
      </c>
      <c r="D25" s="4">
        <v>43516</v>
      </c>
      <c r="E25" s="13" t="s">
        <v>26</v>
      </c>
      <c r="F25" s="13" t="s">
        <v>29</v>
      </c>
    </row>
    <row r="26" spans="1:6" x14ac:dyDescent="0.25">
      <c r="A26" s="13" t="s">
        <v>57</v>
      </c>
      <c r="B26" s="13" t="s">
        <v>20</v>
      </c>
      <c r="C26" s="5">
        <v>300</v>
      </c>
      <c r="D26" s="4">
        <v>43516</v>
      </c>
      <c r="E26" s="13" t="s">
        <v>26</v>
      </c>
      <c r="F26" s="13" t="s">
        <v>29</v>
      </c>
    </row>
    <row r="27" spans="1:6" x14ac:dyDescent="0.25">
      <c r="A27" s="13" t="s">
        <v>79</v>
      </c>
      <c r="B27" s="13" t="s">
        <v>20</v>
      </c>
      <c r="C27" s="5">
        <v>45</v>
      </c>
      <c r="D27" s="4">
        <v>43518</v>
      </c>
      <c r="E27" s="13" t="s">
        <v>26</v>
      </c>
      <c r="F27" s="13" t="s">
        <v>29</v>
      </c>
    </row>
    <row r="28" spans="1:6" x14ac:dyDescent="0.25">
      <c r="A28" s="13" t="s">
        <v>57</v>
      </c>
      <c r="B28" s="13" t="s">
        <v>20</v>
      </c>
      <c r="C28" s="5">
        <v>140</v>
      </c>
      <c r="D28" s="4">
        <v>43521</v>
      </c>
      <c r="E28" s="13" t="s">
        <v>26</v>
      </c>
      <c r="F28" s="13" t="s">
        <v>29</v>
      </c>
    </row>
    <row r="29" spans="1:6" x14ac:dyDescent="0.25">
      <c r="A29" s="13" t="s">
        <v>55</v>
      </c>
      <c r="B29" s="13" t="s">
        <v>19</v>
      </c>
      <c r="C29" s="5">
        <v>938.61</v>
      </c>
      <c r="D29" s="4">
        <v>43524</v>
      </c>
      <c r="E29" s="13" t="s">
        <v>25</v>
      </c>
      <c r="F29" s="13" t="s">
        <v>29</v>
      </c>
    </row>
    <row r="30" spans="1:6" x14ac:dyDescent="0.25">
      <c r="A30" s="15" t="s">
        <v>79</v>
      </c>
      <c r="B30" s="15" t="s">
        <v>20</v>
      </c>
      <c r="C30" s="5">
        <v>120</v>
      </c>
      <c r="D30" s="4">
        <v>43525</v>
      </c>
      <c r="E30" s="15" t="s">
        <v>26</v>
      </c>
      <c r="F30" s="15" t="s">
        <v>29</v>
      </c>
    </row>
    <row r="31" spans="1:6" x14ac:dyDescent="0.25">
      <c r="A31" s="15" t="s">
        <v>78</v>
      </c>
      <c r="B31" s="15" t="s">
        <v>20</v>
      </c>
      <c r="C31" s="5">
        <v>50</v>
      </c>
      <c r="D31" s="4">
        <v>43525</v>
      </c>
      <c r="E31" s="15" t="s">
        <v>25</v>
      </c>
      <c r="F31" s="15" t="s">
        <v>29</v>
      </c>
    </row>
    <row r="32" spans="1:6" x14ac:dyDescent="0.25">
      <c r="A32" s="15" t="s">
        <v>49</v>
      </c>
      <c r="B32" s="15" t="s">
        <v>20</v>
      </c>
      <c r="C32" s="5">
        <v>860</v>
      </c>
      <c r="D32" s="4">
        <v>43525</v>
      </c>
      <c r="E32" s="15" t="s">
        <v>25</v>
      </c>
      <c r="F32" s="15" t="s">
        <v>29</v>
      </c>
    </row>
    <row r="33" spans="1:6" x14ac:dyDescent="0.25">
      <c r="A33" s="15" t="s">
        <v>40</v>
      </c>
      <c r="B33" s="15" t="s">
        <v>20</v>
      </c>
      <c r="C33" s="5">
        <v>30</v>
      </c>
      <c r="D33" s="4">
        <v>43530</v>
      </c>
      <c r="E33" s="15" t="s">
        <v>26</v>
      </c>
      <c r="F33" s="15" t="s">
        <v>29</v>
      </c>
    </row>
    <row r="34" spans="1:6" x14ac:dyDescent="0.25">
      <c r="A34" s="15" t="s">
        <v>71</v>
      </c>
      <c r="B34" s="15" t="s">
        <v>20</v>
      </c>
      <c r="C34" s="5">
        <v>30</v>
      </c>
      <c r="D34" s="4">
        <v>43532</v>
      </c>
      <c r="E34" s="15" t="s">
        <v>25</v>
      </c>
      <c r="F34" s="15" t="s">
        <v>29</v>
      </c>
    </row>
    <row r="35" spans="1:6" x14ac:dyDescent="0.25">
      <c r="A35" s="15" t="s">
        <v>57</v>
      </c>
      <c r="B35" s="15" t="s">
        <v>20</v>
      </c>
      <c r="C35" s="5">
        <v>150</v>
      </c>
      <c r="D35" s="4">
        <v>43536</v>
      </c>
      <c r="E35" s="15" t="s">
        <v>26</v>
      </c>
      <c r="F35" s="15" t="s">
        <v>29</v>
      </c>
    </row>
    <row r="36" spans="1:6" x14ac:dyDescent="0.25">
      <c r="A36" s="15" t="s">
        <v>129</v>
      </c>
      <c r="B36" s="15" t="s">
        <v>19</v>
      </c>
      <c r="C36" s="5">
        <v>25</v>
      </c>
      <c r="D36" s="4">
        <v>43537</v>
      </c>
      <c r="E36" s="15" t="s">
        <v>25</v>
      </c>
      <c r="F36" s="15" t="s">
        <v>29</v>
      </c>
    </row>
    <row r="37" spans="1:6" x14ac:dyDescent="0.25">
      <c r="A37" s="15" t="s">
        <v>71</v>
      </c>
      <c r="B37" s="15" t="s">
        <v>20</v>
      </c>
      <c r="C37" s="5">
        <v>30</v>
      </c>
      <c r="D37" s="4">
        <v>43537</v>
      </c>
      <c r="E37" s="15" t="s">
        <v>25</v>
      </c>
      <c r="F37" s="15" t="s">
        <v>29</v>
      </c>
    </row>
    <row r="38" spans="1:6" x14ac:dyDescent="0.25">
      <c r="A38" s="15" t="s">
        <v>135</v>
      </c>
      <c r="B38" s="15" t="s">
        <v>20</v>
      </c>
      <c r="C38" s="5">
        <v>1818</v>
      </c>
      <c r="D38" s="4">
        <v>43539</v>
      </c>
      <c r="E38" s="15" t="s">
        <v>25</v>
      </c>
      <c r="F38" s="15" t="s">
        <v>30</v>
      </c>
    </row>
    <row r="39" spans="1:6" x14ac:dyDescent="0.25">
      <c r="A39" s="15" t="s">
        <v>55</v>
      </c>
      <c r="B39" s="15" t="s">
        <v>19</v>
      </c>
      <c r="C39" s="5">
        <v>938.61</v>
      </c>
      <c r="D39" s="4">
        <v>43539</v>
      </c>
      <c r="E39" s="15" t="s">
        <v>25</v>
      </c>
      <c r="F39" s="15" t="s">
        <v>29</v>
      </c>
    </row>
    <row r="40" spans="1:6" x14ac:dyDescent="0.25">
      <c r="A40" s="15" t="s">
        <v>79</v>
      </c>
      <c r="B40" s="15" t="s">
        <v>20</v>
      </c>
      <c r="C40" s="5">
        <v>45</v>
      </c>
      <c r="D40" s="4">
        <v>43540</v>
      </c>
      <c r="E40" s="15" t="s">
        <v>26</v>
      </c>
      <c r="F40" s="15" t="s">
        <v>29</v>
      </c>
    </row>
    <row r="41" spans="1:6" x14ac:dyDescent="0.25">
      <c r="A41" s="15" t="s">
        <v>78</v>
      </c>
      <c r="B41" s="15" t="s">
        <v>20</v>
      </c>
      <c r="C41" s="5">
        <v>50</v>
      </c>
      <c r="D41" s="4">
        <v>43540</v>
      </c>
      <c r="E41" s="15" t="s">
        <v>26</v>
      </c>
      <c r="F41" s="15" t="s">
        <v>29</v>
      </c>
    </row>
    <row r="42" spans="1:6" x14ac:dyDescent="0.25">
      <c r="A42" s="15" t="s">
        <v>79</v>
      </c>
      <c r="B42" s="15" t="s">
        <v>20</v>
      </c>
      <c r="C42" s="5">
        <v>45</v>
      </c>
      <c r="D42" s="4">
        <v>43546</v>
      </c>
      <c r="E42" s="15" t="s">
        <v>26</v>
      </c>
      <c r="F42" s="15" t="s">
        <v>29</v>
      </c>
    </row>
    <row r="43" spans="1:6" x14ac:dyDescent="0.25">
      <c r="A43" s="15" t="s">
        <v>57</v>
      </c>
      <c r="B43" s="15" t="s">
        <v>20</v>
      </c>
      <c r="C43" s="5">
        <v>200</v>
      </c>
      <c r="D43" s="4">
        <v>43549</v>
      </c>
      <c r="E43" s="15" t="s">
        <v>26</v>
      </c>
      <c r="F43" s="15" t="s">
        <v>29</v>
      </c>
    </row>
    <row r="44" spans="1:6" x14ac:dyDescent="0.25">
      <c r="A44" s="15" t="s">
        <v>152</v>
      </c>
      <c r="B44" s="15" t="s">
        <v>20</v>
      </c>
      <c r="C44" s="5">
        <v>1400</v>
      </c>
      <c r="D44" s="4">
        <v>43549</v>
      </c>
      <c r="E44" s="15" t="s">
        <v>25</v>
      </c>
      <c r="F44" s="15" t="s">
        <v>30</v>
      </c>
    </row>
    <row r="45" spans="1:6" x14ac:dyDescent="0.25">
      <c r="A45" s="15" t="s">
        <v>40</v>
      </c>
      <c r="B45" s="15" t="s">
        <v>20</v>
      </c>
      <c r="C45" s="5">
        <v>30</v>
      </c>
      <c r="D45" s="4">
        <v>43550</v>
      </c>
      <c r="E45" s="15" t="s">
        <v>26</v>
      </c>
      <c r="F45" s="15" t="s">
        <v>29</v>
      </c>
    </row>
    <row r="46" spans="1:6" x14ac:dyDescent="0.25">
      <c r="A46" s="15" t="s">
        <v>71</v>
      </c>
      <c r="B46" s="15" t="s">
        <v>20</v>
      </c>
      <c r="C46" s="5">
        <v>30</v>
      </c>
      <c r="D46" s="4">
        <v>43551</v>
      </c>
      <c r="E46" s="15" t="s">
        <v>25</v>
      </c>
      <c r="F46" s="15" t="s">
        <v>29</v>
      </c>
    </row>
    <row r="47" spans="1:6" x14ac:dyDescent="0.25">
      <c r="A47" s="15" t="s">
        <v>55</v>
      </c>
      <c r="B47" s="15" t="s">
        <v>19</v>
      </c>
      <c r="C47" s="5">
        <v>938.61</v>
      </c>
      <c r="D47" s="4">
        <v>43553</v>
      </c>
      <c r="E47" s="15" t="s">
        <v>25</v>
      </c>
      <c r="F47" s="15" t="s">
        <v>29</v>
      </c>
    </row>
    <row r="48" spans="1:6" x14ac:dyDescent="0.25">
      <c r="A48" s="15" t="s">
        <v>57</v>
      </c>
      <c r="B48" s="15" t="s">
        <v>20</v>
      </c>
      <c r="C48" s="5">
        <v>40</v>
      </c>
      <c r="D48" s="4">
        <v>43553</v>
      </c>
      <c r="E48" s="15" t="s">
        <v>26</v>
      </c>
      <c r="F48" s="15" t="s">
        <v>29</v>
      </c>
    </row>
    <row r="49" spans="1:6" x14ac:dyDescent="0.25">
      <c r="A49" s="16" t="s">
        <v>49</v>
      </c>
      <c r="B49" s="16" t="s">
        <v>20</v>
      </c>
      <c r="C49" s="5">
        <v>860</v>
      </c>
      <c r="D49" s="4">
        <v>43557</v>
      </c>
      <c r="E49" s="16" t="s">
        <v>25</v>
      </c>
      <c r="F49" s="16" t="s">
        <v>29</v>
      </c>
    </row>
    <row r="50" spans="1:6" x14ac:dyDescent="0.25">
      <c r="A50" s="16" t="s">
        <v>40</v>
      </c>
      <c r="B50" s="16" t="s">
        <v>20</v>
      </c>
      <c r="C50" s="5">
        <v>30</v>
      </c>
      <c r="D50" s="4">
        <v>43558</v>
      </c>
      <c r="E50" s="16" t="s">
        <v>26</v>
      </c>
      <c r="F50" s="16" t="s">
        <v>29</v>
      </c>
    </row>
    <row r="51" spans="1:6" x14ac:dyDescent="0.25">
      <c r="A51" s="16" t="s">
        <v>71</v>
      </c>
      <c r="B51" s="16" t="s">
        <v>20</v>
      </c>
      <c r="C51" s="5">
        <v>30</v>
      </c>
      <c r="D51" s="4">
        <v>43558</v>
      </c>
      <c r="E51" s="16" t="s">
        <v>26</v>
      </c>
      <c r="F51" s="16" t="s">
        <v>29</v>
      </c>
    </row>
    <row r="52" spans="1:6" x14ac:dyDescent="0.25">
      <c r="A52" s="16" t="s">
        <v>79</v>
      </c>
      <c r="B52" s="16" t="s">
        <v>20</v>
      </c>
      <c r="C52" s="5">
        <v>45</v>
      </c>
      <c r="D52" s="4">
        <v>43561</v>
      </c>
      <c r="E52" s="16" t="s">
        <v>26</v>
      </c>
      <c r="F52" s="16" t="s">
        <v>29</v>
      </c>
    </row>
    <row r="53" spans="1:6" x14ac:dyDescent="0.25">
      <c r="A53" s="16" t="s">
        <v>55</v>
      </c>
      <c r="B53" s="16" t="s">
        <v>19</v>
      </c>
      <c r="C53" s="5">
        <v>859.86</v>
      </c>
      <c r="D53" s="4">
        <v>43567</v>
      </c>
      <c r="E53" s="16" t="s">
        <v>25</v>
      </c>
      <c r="F53" s="16" t="s">
        <v>29</v>
      </c>
    </row>
    <row r="54" spans="1:6" x14ac:dyDescent="0.25">
      <c r="A54" s="16" t="s">
        <v>55</v>
      </c>
      <c r="B54" s="16" t="s">
        <v>19</v>
      </c>
      <c r="C54" s="5">
        <v>193.2</v>
      </c>
      <c r="D54" s="4">
        <v>43567</v>
      </c>
      <c r="E54" s="16" t="s">
        <v>25</v>
      </c>
      <c r="F54" s="16" t="s">
        <v>29</v>
      </c>
    </row>
    <row r="55" spans="1:6" x14ac:dyDescent="0.25">
      <c r="A55" s="16" t="s">
        <v>71</v>
      </c>
      <c r="B55" s="16" t="s">
        <v>20</v>
      </c>
      <c r="C55" s="5">
        <v>30</v>
      </c>
      <c r="D55" s="4">
        <v>43568</v>
      </c>
      <c r="E55" s="16" t="s">
        <v>25</v>
      </c>
      <c r="F55" s="16" t="s">
        <v>29</v>
      </c>
    </row>
    <row r="56" spans="1:6" x14ac:dyDescent="0.25">
      <c r="A56" s="16" t="s">
        <v>40</v>
      </c>
      <c r="B56" s="16" t="s">
        <v>20</v>
      </c>
      <c r="C56" s="5">
        <v>30</v>
      </c>
      <c r="D56" s="4">
        <v>43568</v>
      </c>
      <c r="E56" s="16" t="s">
        <v>26</v>
      </c>
      <c r="F56" s="16" t="s">
        <v>29</v>
      </c>
    </row>
    <row r="57" spans="1:6" x14ac:dyDescent="0.25">
      <c r="A57" s="16" t="s">
        <v>162</v>
      </c>
      <c r="B57" s="16" t="s">
        <v>20</v>
      </c>
      <c r="C57" s="5">
        <v>60</v>
      </c>
      <c r="D57" s="4">
        <v>43568</v>
      </c>
      <c r="E57" s="16" t="s">
        <v>25</v>
      </c>
      <c r="F57" s="16" t="s">
        <v>29</v>
      </c>
    </row>
    <row r="58" spans="1:6" x14ac:dyDescent="0.25">
      <c r="A58" s="16" t="s">
        <v>78</v>
      </c>
      <c r="B58" s="16" t="s">
        <v>20</v>
      </c>
      <c r="C58" s="5">
        <v>50</v>
      </c>
      <c r="D58" s="4">
        <v>43568</v>
      </c>
      <c r="E58" s="16" t="s">
        <v>25</v>
      </c>
      <c r="F58" s="16" t="s">
        <v>29</v>
      </c>
    </row>
    <row r="59" spans="1:6" x14ac:dyDescent="0.25">
      <c r="A59" s="16" t="s">
        <v>57</v>
      </c>
      <c r="B59" s="16" t="s">
        <v>20</v>
      </c>
      <c r="C59" s="5">
        <v>180</v>
      </c>
      <c r="D59" s="4">
        <v>43568</v>
      </c>
      <c r="E59" s="16" t="s">
        <v>26</v>
      </c>
      <c r="F59" s="16" t="s">
        <v>29</v>
      </c>
    </row>
    <row r="60" spans="1:6" x14ac:dyDescent="0.25">
      <c r="A60" s="16" t="s">
        <v>57</v>
      </c>
      <c r="B60" s="16" t="s">
        <v>20</v>
      </c>
      <c r="C60" s="5">
        <v>170</v>
      </c>
      <c r="D60" s="4">
        <v>43570</v>
      </c>
      <c r="E60" s="16" t="s">
        <v>26</v>
      </c>
      <c r="F60" s="16" t="s">
        <v>29</v>
      </c>
    </row>
    <row r="61" spans="1:6" x14ac:dyDescent="0.25">
      <c r="A61" s="16" t="s">
        <v>40</v>
      </c>
      <c r="B61" s="16" t="s">
        <v>20</v>
      </c>
      <c r="C61" s="5">
        <v>30</v>
      </c>
      <c r="D61" s="4">
        <v>43575</v>
      </c>
      <c r="E61" s="16" t="s">
        <v>26</v>
      </c>
      <c r="F61" s="16" t="s">
        <v>29</v>
      </c>
    </row>
    <row r="62" spans="1:6" x14ac:dyDescent="0.25">
      <c r="A62" s="16" t="s">
        <v>71</v>
      </c>
      <c r="B62" s="16" t="s">
        <v>20</v>
      </c>
      <c r="C62" s="5">
        <v>30</v>
      </c>
      <c r="D62" s="4">
        <v>43575</v>
      </c>
      <c r="E62" s="16" t="s">
        <v>25</v>
      </c>
      <c r="F62" s="16" t="s">
        <v>29</v>
      </c>
    </row>
    <row r="63" spans="1:6" x14ac:dyDescent="0.25">
      <c r="A63" s="16" t="s">
        <v>175</v>
      </c>
      <c r="B63" s="16" t="s">
        <v>20</v>
      </c>
      <c r="C63" s="5">
        <v>45</v>
      </c>
      <c r="D63" s="4">
        <v>43575</v>
      </c>
      <c r="E63" s="16" t="s">
        <v>25</v>
      </c>
      <c r="F63" s="16" t="s">
        <v>29</v>
      </c>
    </row>
    <row r="64" spans="1:6" x14ac:dyDescent="0.25">
      <c r="A64" s="16" t="s">
        <v>40</v>
      </c>
      <c r="B64" s="16" t="s">
        <v>20</v>
      </c>
      <c r="C64" s="5">
        <v>30</v>
      </c>
      <c r="D64" s="4">
        <v>43579</v>
      </c>
      <c r="E64" s="16" t="s">
        <v>26</v>
      </c>
      <c r="F64" s="16" t="s">
        <v>29</v>
      </c>
    </row>
    <row r="65" spans="1:6" x14ac:dyDescent="0.25">
      <c r="A65" s="16" t="s">
        <v>57</v>
      </c>
      <c r="B65" s="16" t="s">
        <v>20</v>
      </c>
      <c r="C65" s="5">
        <v>150</v>
      </c>
      <c r="D65" s="4">
        <v>43579</v>
      </c>
      <c r="E65" s="16" t="s">
        <v>25</v>
      </c>
      <c r="F65" s="16" t="s">
        <v>29</v>
      </c>
    </row>
    <row r="66" spans="1:6" x14ac:dyDescent="0.25">
      <c r="A66" s="16" t="s">
        <v>55</v>
      </c>
      <c r="B66" s="16" t="s">
        <v>19</v>
      </c>
      <c r="C66" s="5">
        <v>859.85</v>
      </c>
      <c r="D66" s="4">
        <v>43585</v>
      </c>
      <c r="E66" s="16" t="s">
        <v>25</v>
      </c>
      <c r="F66" s="16" t="s">
        <v>29</v>
      </c>
    </row>
    <row r="67" spans="1:6" x14ac:dyDescent="0.25">
      <c r="A67" s="17" t="s">
        <v>40</v>
      </c>
      <c r="B67" s="17" t="s">
        <v>20</v>
      </c>
      <c r="C67" s="5">
        <v>30</v>
      </c>
      <c r="D67" s="4">
        <v>43586</v>
      </c>
      <c r="E67" s="17" t="s">
        <v>26</v>
      </c>
      <c r="F67" s="17" t="s">
        <v>29</v>
      </c>
    </row>
    <row r="68" spans="1:6" x14ac:dyDescent="0.25">
      <c r="A68" s="17" t="s">
        <v>71</v>
      </c>
      <c r="B68" s="17" t="s">
        <v>20</v>
      </c>
      <c r="C68" s="5">
        <v>30</v>
      </c>
      <c r="D68" s="4">
        <v>43586</v>
      </c>
      <c r="E68" s="17" t="s">
        <v>25</v>
      </c>
      <c r="F68" s="17" t="s">
        <v>29</v>
      </c>
    </row>
    <row r="69" spans="1:6" x14ac:dyDescent="0.25">
      <c r="A69" s="17" t="s">
        <v>49</v>
      </c>
      <c r="B69" s="17" t="s">
        <v>20</v>
      </c>
      <c r="C69" s="5">
        <v>860</v>
      </c>
      <c r="D69" s="4">
        <v>43586</v>
      </c>
      <c r="E69" s="17" t="s">
        <v>25</v>
      </c>
      <c r="F69" s="17" t="s">
        <v>29</v>
      </c>
    </row>
    <row r="70" spans="1:6" x14ac:dyDescent="0.25">
      <c r="A70" s="17" t="s">
        <v>181</v>
      </c>
      <c r="B70" s="17" t="s">
        <v>20</v>
      </c>
      <c r="C70" s="5">
        <v>100</v>
      </c>
      <c r="D70" s="4">
        <v>43586</v>
      </c>
      <c r="E70" s="17" t="s">
        <v>26</v>
      </c>
      <c r="F70" s="17" t="s">
        <v>30</v>
      </c>
    </row>
    <row r="71" spans="1:6" x14ac:dyDescent="0.25">
      <c r="A71" s="17" t="s">
        <v>79</v>
      </c>
      <c r="B71" s="17" t="s">
        <v>20</v>
      </c>
      <c r="C71" s="5">
        <v>100</v>
      </c>
      <c r="D71" s="4">
        <v>43595</v>
      </c>
      <c r="E71" s="17" t="s">
        <v>25</v>
      </c>
      <c r="F71" s="17" t="s">
        <v>29</v>
      </c>
    </row>
    <row r="72" spans="1:6" x14ac:dyDescent="0.25">
      <c r="A72" s="17" t="s">
        <v>40</v>
      </c>
      <c r="B72" s="17" t="s">
        <v>20</v>
      </c>
      <c r="C72" s="5">
        <v>30</v>
      </c>
      <c r="D72" s="4">
        <v>43595</v>
      </c>
      <c r="E72" s="17" t="s">
        <v>26</v>
      </c>
      <c r="F72" s="17" t="s">
        <v>29</v>
      </c>
    </row>
    <row r="73" spans="1:6" x14ac:dyDescent="0.25">
      <c r="A73" s="17" t="s">
        <v>57</v>
      </c>
      <c r="B73" s="17" t="s">
        <v>20</v>
      </c>
      <c r="C73" s="5">
        <v>150</v>
      </c>
      <c r="D73" s="4">
        <v>43595</v>
      </c>
      <c r="E73" s="17" t="s">
        <v>26</v>
      </c>
      <c r="F73" s="17" t="s">
        <v>29</v>
      </c>
    </row>
    <row r="74" spans="1:6" x14ac:dyDescent="0.25">
      <c r="A74" s="17" t="s">
        <v>71</v>
      </c>
      <c r="B74" s="17" t="s">
        <v>20</v>
      </c>
      <c r="C74" s="5">
        <v>30</v>
      </c>
      <c r="D74" s="4">
        <v>43595</v>
      </c>
      <c r="E74" s="17" t="s">
        <v>26</v>
      </c>
      <c r="F74" s="17" t="s">
        <v>29</v>
      </c>
    </row>
    <row r="75" spans="1:6" x14ac:dyDescent="0.25">
      <c r="A75" s="17" t="s">
        <v>57</v>
      </c>
      <c r="B75" s="17" t="s">
        <v>20</v>
      </c>
      <c r="C75" s="5">
        <v>50</v>
      </c>
      <c r="D75" s="4">
        <v>43598</v>
      </c>
      <c r="E75" s="17" t="s">
        <v>25</v>
      </c>
      <c r="F75" s="17" t="s">
        <v>30</v>
      </c>
    </row>
    <row r="76" spans="1:6" x14ac:dyDescent="0.25">
      <c r="A76" s="17" t="s">
        <v>181</v>
      </c>
      <c r="B76" s="17" t="s">
        <v>20</v>
      </c>
      <c r="C76" s="5">
        <v>50</v>
      </c>
      <c r="D76" s="4">
        <v>43598</v>
      </c>
      <c r="E76" s="17" t="s">
        <v>26</v>
      </c>
      <c r="F76" s="17" t="s">
        <v>30</v>
      </c>
    </row>
    <row r="77" spans="1:6" x14ac:dyDescent="0.25">
      <c r="A77" s="17" t="s">
        <v>197</v>
      </c>
      <c r="B77" s="17" t="s">
        <v>20</v>
      </c>
      <c r="C77" s="5">
        <v>700</v>
      </c>
      <c r="D77" s="4">
        <v>43599</v>
      </c>
      <c r="E77" s="17" t="s">
        <v>25</v>
      </c>
      <c r="F77" s="17" t="s">
        <v>30</v>
      </c>
    </row>
    <row r="78" spans="1:6" x14ac:dyDescent="0.25">
      <c r="A78" s="17" t="s">
        <v>89</v>
      </c>
      <c r="B78" s="17" t="s">
        <v>20</v>
      </c>
      <c r="C78" s="5">
        <v>50</v>
      </c>
      <c r="D78" s="4">
        <v>43600</v>
      </c>
      <c r="E78" s="17" t="s">
        <v>26</v>
      </c>
      <c r="F78" s="17" t="s">
        <v>29</v>
      </c>
    </row>
    <row r="79" spans="1:6" x14ac:dyDescent="0.25">
      <c r="A79" s="17" t="s">
        <v>40</v>
      </c>
      <c r="B79" s="17" t="s">
        <v>20</v>
      </c>
      <c r="C79" s="5">
        <v>30</v>
      </c>
      <c r="D79" s="4">
        <v>43600</v>
      </c>
      <c r="E79" s="17" t="s">
        <v>26</v>
      </c>
      <c r="F79" s="17" t="s">
        <v>29</v>
      </c>
    </row>
    <row r="80" spans="1:6" x14ac:dyDescent="0.25">
      <c r="A80" s="17" t="s">
        <v>71</v>
      </c>
      <c r="B80" s="17" t="s">
        <v>20</v>
      </c>
      <c r="C80" s="5">
        <v>30</v>
      </c>
      <c r="D80" s="4">
        <v>43600</v>
      </c>
      <c r="E80" s="17" t="s">
        <v>26</v>
      </c>
      <c r="F80" s="17" t="s">
        <v>29</v>
      </c>
    </row>
    <row r="81" spans="1:6" x14ac:dyDescent="0.25">
      <c r="A81" s="17" t="s">
        <v>55</v>
      </c>
      <c r="B81" s="17" t="s">
        <v>19</v>
      </c>
      <c r="C81" s="5">
        <v>859.86</v>
      </c>
      <c r="D81" s="4">
        <v>43600</v>
      </c>
      <c r="E81" s="17" t="s">
        <v>25</v>
      </c>
      <c r="F81" s="17" t="s">
        <v>29</v>
      </c>
    </row>
    <row r="82" spans="1:6" x14ac:dyDescent="0.25">
      <c r="A82" s="17" t="s">
        <v>55</v>
      </c>
      <c r="B82" s="17" t="s">
        <v>19</v>
      </c>
      <c r="C82" s="5">
        <v>977</v>
      </c>
      <c r="D82" s="4">
        <v>43615</v>
      </c>
      <c r="E82" s="17" t="s">
        <v>25</v>
      </c>
      <c r="F82" s="17" t="s">
        <v>29</v>
      </c>
    </row>
    <row r="83" spans="1:6" x14ac:dyDescent="0.25">
      <c r="A83" s="19" t="s">
        <v>272</v>
      </c>
      <c r="B83" s="19" t="s">
        <v>19</v>
      </c>
      <c r="C83" s="5">
        <v>1456.34</v>
      </c>
      <c r="D83" s="4">
        <v>43622</v>
      </c>
      <c r="E83" s="19" t="s">
        <v>25</v>
      </c>
      <c r="F83" s="19" t="s">
        <v>29</v>
      </c>
    </row>
    <row r="84" spans="1:6" x14ac:dyDescent="0.25">
      <c r="A84" s="21" t="s">
        <v>49</v>
      </c>
      <c r="B84" s="21" t="s">
        <v>20</v>
      </c>
      <c r="C84" s="5">
        <v>1075</v>
      </c>
      <c r="D84" s="4">
        <v>43630</v>
      </c>
      <c r="E84" s="21" t="s">
        <v>25</v>
      </c>
      <c r="F84" s="21" t="s">
        <v>29</v>
      </c>
    </row>
    <row r="85" spans="1:6" x14ac:dyDescent="0.25">
      <c r="A85" s="24" t="s">
        <v>272</v>
      </c>
      <c r="B85" s="24" t="s">
        <v>19</v>
      </c>
      <c r="C85" s="5">
        <v>1539.57</v>
      </c>
      <c r="D85" s="4">
        <v>43636</v>
      </c>
      <c r="E85" s="24" t="s">
        <v>25</v>
      </c>
      <c r="F85" s="24" t="s">
        <v>29</v>
      </c>
    </row>
    <row r="86" spans="1:6" x14ac:dyDescent="0.25">
      <c r="A86" s="35" t="s">
        <v>272</v>
      </c>
      <c r="B86" s="35" t="s">
        <v>19</v>
      </c>
      <c r="C86" s="5">
        <v>1530.46</v>
      </c>
      <c r="D86" s="4">
        <v>43649</v>
      </c>
      <c r="E86" s="35" t="s">
        <v>25</v>
      </c>
      <c r="F86" s="35" t="s">
        <v>29</v>
      </c>
    </row>
    <row r="87" spans="1:6" x14ac:dyDescent="0.25">
      <c r="A87" s="35" t="s">
        <v>272</v>
      </c>
      <c r="B87" s="35" t="s">
        <v>19</v>
      </c>
      <c r="C87" s="5">
        <v>1766.43</v>
      </c>
      <c r="D87" s="4">
        <v>43665</v>
      </c>
      <c r="E87" s="35" t="s">
        <v>25</v>
      </c>
      <c r="F87" s="35" t="s">
        <v>29</v>
      </c>
    </row>
    <row r="88" spans="1:6" x14ac:dyDescent="0.25">
      <c r="A88" s="40" t="s">
        <v>369</v>
      </c>
      <c r="B88" s="40" t="s">
        <v>19</v>
      </c>
      <c r="C88" s="5">
        <v>150</v>
      </c>
      <c r="D88" s="4">
        <v>43681</v>
      </c>
      <c r="E88" s="40" t="s">
        <v>26</v>
      </c>
      <c r="F88" s="40" t="s">
        <v>30</v>
      </c>
    </row>
    <row r="89" spans="1:6" x14ac:dyDescent="0.25">
      <c r="A89" s="40" t="s">
        <v>49</v>
      </c>
      <c r="B89" s="40" t="s">
        <v>20</v>
      </c>
      <c r="C89" s="5">
        <v>860</v>
      </c>
      <c r="D89" s="4">
        <v>43682</v>
      </c>
      <c r="E89" s="40" t="s">
        <v>25</v>
      </c>
      <c r="F89" s="40" t="s">
        <v>29</v>
      </c>
    </row>
    <row r="90" spans="1:6" x14ac:dyDescent="0.25">
      <c r="A90" s="41" t="s">
        <v>272</v>
      </c>
      <c r="B90" s="41" t="s">
        <v>19</v>
      </c>
      <c r="C90" s="5">
        <v>1919</v>
      </c>
      <c r="D90" s="4">
        <v>43684</v>
      </c>
      <c r="E90" s="41" t="s">
        <v>25</v>
      </c>
      <c r="F90" s="41" t="s">
        <v>29</v>
      </c>
    </row>
    <row r="91" spans="1:6" x14ac:dyDescent="0.25">
      <c r="A91" s="48" t="s">
        <v>272</v>
      </c>
      <c r="B91" s="48" t="s">
        <v>19</v>
      </c>
      <c r="C91" s="5">
        <v>1753.29</v>
      </c>
      <c r="D91" s="4">
        <v>43697</v>
      </c>
      <c r="E91" s="48" t="s">
        <v>25</v>
      </c>
      <c r="F91" s="48" t="s">
        <v>29</v>
      </c>
    </row>
    <row r="92" spans="1:6" x14ac:dyDescent="0.25">
      <c r="A92" s="49" t="s">
        <v>49</v>
      </c>
      <c r="B92" s="49" t="s">
        <v>20</v>
      </c>
      <c r="C92" s="5">
        <v>-48</v>
      </c>
      <c r="D92" s="4">
        <v>43705</v>
      </c>
      <c r="E92" s="49" t="s">
        <v>26</v>
      </c>
      <c r="F92" s="49" t="s">
        <v>29</v>
      </c>
    </row>
    <row r="93" spans="1:6" x14ac:dyDescent="0.25">
      <c r="A93" s="52" t="s">
        <v>272</v>
      </c>
      <c r="B93" s="52" t="s">
        <v>19</v>
      </c>
      <c r="C93" s="5">
        <v>1481.26</v>
      </c>
      <c r="D93" s="4">
        <v>43713</v>
      </c>
      <c r="E93" s="52" t="s">
        <v>25</v>
      </c>
      <c r="F93" s="52" t="s">
        <v>29</v>
      </c>
    </row>
    <row r="94" spans="1:6" x14ac:dyDescent="0.25">
      <c r="A94" s="55" t="s">
        <v>49</v>
      </c>
      <c r="B94" s="55" t="s">
        <v>20</v>
      </c>
      <c r="C94" s="5">
        <v>860</v>
      </c>
      <c r="D94" s="4">
        <v>43723</v>
      </c>
      <c r="E94" s="55" t="s">
        <v>25</v>
      </c>
      <c r="F94" s="55" t="s">
        <v>29</v>
      </c>
    </row>
    <row r="95" spans="1:6" x14ac:dyDescent="0.25">
      <c r="A95" s="55" t="s">
        <v>408</v>
      </c>
      <c r="B95" s="55" t="s">
        <v>20</v>
      </c>
      <c r="C95" s="5">
        <v>194.6</v>
      </c>
      <c r="D95" s="4">
        <v>43723</v>
      </c>
      <c r="E95" s="55" t="s">
        <v>25</v>
      </c>
      <c r="F95" s="55" t="s">
        <v>29</v>
      </c>
    </row>
    <row r="96" spans="1:6" x14ac:dyDescent="0.25">
      <c r="A96" s="57" t="s">
        <v>272</v>
      </c>
      <c r="B96" s="57" t="s">
        <v>19</v>
      </c>
      <c r="C96" s="5">
        <v>1360.7</v>
      </c>
      <c r="D96" s="4">
        <v>43728</v>
      </c>
      <c r="E96" s="57" t="s">
        <v>25</v>
      </c>
      <c r="F96" s="57" t="s">
        <v>29</v>
      </c>
    </row>
    <row r="97" spans="1:6" x14ac:dyDescent="0.25">
      <c r="A97" s="61" t="s">
        <v>408</v>
      </c>
      <c r="B97" s="61" t="s">
        <v>20</v>
      </c>
      <c r="C97" s="5">
        <v>407.02</v>
      </c>
      <c r="D97" s="4">
        <v>43733</v>
      </c>
      <c r="E97" s="61" t="s">
        <v>25</v>
      </c>
      <c r="F97" s="61" t="s">
        <v>29</v>
      </c>
    </row>
    <row r="98" spans="1:6" x14ac:dyDescent="0.25">
      <c r="A98" s="65" t="s">
        <v>272</v>
      </c>
      <c r="B98" s="65" t="s">
        <v>19</v>
      </c>
      <c r="C98" s="5">
        <v>1617.52</v>
      </c>
      <c r="D98" s="4">
        <v>43745</v>
      </c>
      <c r="E98" s="65" t="s">
        <v>25</v>
      </c>
      <c r="F98" s="65" t="s">
        <v>29</v>
      </c>
    </row>
    <row r="99" spans="1:6" x14ac:dyDescent="0.25">
      <c r="A99" s="67" t="s">
        <v>49</v>
      </c>
      <c r="B99" s="67" t="s">
        <v>20</v>
      </c>
      <c r="C99" s="5">
        <v>860</v>
      </c>
      <c r="D99" s="4">
        <v>43746</v>
      </c>
      <c r="E99" s="67" t="s">
        <v>25</v>
      </c>
      <c r="F99" s="67" t="s">
        <v>29</v>
      </c>
    </row>
    <row r="100" spans="1:6" x14ac:dyDescent="0.25">
      <c r="A100" s="70" t="s">
        <v>408</v>
      </c>
      <c r="B100" s="70" t="s">
        <v>20</v>
      </c>
      <c r="C100" s="5">
        <v>381</v>
      </c>
      <c r="D100" s="4">
        <v>43753</v>
      </c>
      <c r="E100" s="70" t="s">
        <v>25</v>
      </c>
      <c r="F100" s="70" t="s">
        <v>29</v>
      </c>
    </row>
    <row r="101" spans="1:6" x14ac:dyDescent="0.25">
      <c r="A101" s="73" t="s">
        <v>272</v>
      </c>
      <c r="B101" s="73" t="s">
        <v>19</v>
      </c>
      <c r="C101" s="5">
        <v>1576.36</v>
      </c>
      <c r="D101" s="4">
        <v>43761</v>
      </c>
      <c r="E101" s="73" t="s">
        <v>25</v>
      </c>
      <c r="F101" s="73" t="s">
        <v>29</v>
      </c>
    </row>
    <row r="102" spans="1:6" x14ac:dyDescent="0.25">
      <c r="A102" s="74" t="s">
        <v>408</v>
      </c>
      <c r="B102" s="74" t="s">
        <v>20</v>
      </c>
      <c r="C102" s="5">
        <v>341.33</v>
      </c>
      <c r="D102" s="4">
        <v>43767</v>
      </c>
      <c r="E102" s="74" t="s">
        <v>25</v>
      </c>
      <c r="F102" s="74" t="s">
        <v>29</v>
      </c>
    </row>
    <row r="103" spans="1:6" x14ac:dyDescent="0.25">
      <c r="A103" s="79" t="s">
        <v>49</v>
      </c>
      <c r="B103" s="79" t="s">
        <v>20</v>
      </c>
      <c r="C103" s="5">
        <v>1075</v>
      </c>
      <c r="D103" s="4">
        <v>43770</v>
      </c>
      <c r="E103" s="79" t="s">
        <v>25</v>
      </c>
      <c r="F103" s="79" t="s">
        <v>29</v>
      </c>
    </row>
    <row r="104" spans="1:6" x14ac:dyDescent="0.25">
      <c r="A104" s="79" t="s">
        <v>408</v>
      </c>
      <c r="B104" s="79" t="s">
        <v>20</v>
      </c>
      <c r="C104" s="5">
        <v>246.68</v>
      </c>
      <c r="D104" s="4">
        <v>43775</v>
      </c>
      <c r="E104" s="79" t="s">
        <v>25</v>
      </c>
      <c r="F104" s="79" t="s">
        <v>29</v>
      </c>
    </row>
    <row r="105" spans="1:6" x14ac:dyDescent="0.25">
      <c r="A105" s="79" t="s">
        <v>272</v>
      </c>
      <c r="B105" s="79" t="s">
        <v>19</v>
      </c>
      <c r="C105" s="5">
        <v>1742.75</v>
      </c>
      <c r="D105" s="4">
        <v>43776</v>
      </c>
      <c r="E105" s="79" t="s">
        <v>25</v>
      </c>
      <c r="F105" s="79" t="s">
        <v>29</v>
      </c>
    </row>
    <row r="106" spans="1:6" x14ac:dyDescent="0.25">
      <c r="A106" s="83" t="s">
        <v>272</v>
      </c>
      <c r="B106" s="83" t="s">
        <v>19</v>
      </c>
      <c r="C106" s="5">
        <v>500</v>
      </c>
      <c r="D106" s="4">
        <v>43784</v>
      </c>
      <c r="E106" s="83" t="s">
        <v>25</v>
      </c>
      <c r="F106" s="83" t="s">
        <v>29</v>
      </c>
    </row>
    <row r="107" spans="1:6" x14ac:dyDescent="0.25">
      <c r="A107" s="86" t="s">
        <v>272</v>
      </c>
      <c r="B107" s="86" t="s">
        <v>19</v>
      </c>
      <c r="C107" s="5">
        <v>1696.83</v>
      </c>
      <c r="D107" s="4">
        <v>43791</v>
      </c>
      <c r="E107" s="86" t="s">
        <v>25</v>
      </c>
      <c r="F107" s="86" t="s">
        <v>29</v>
      </c>
    </row>
    <row r="108" spans="1:6" x14ac:dyDescent="0.25">
      <c r="A108" s="87" t="s">
        <v>408</v>
      </c>
      <c r="B108" s="87" t="s">
        <v>20</v>
      </c>
      <c r="C108" s="5">
        <v>371.66</v>
      </c>
      <c r="D108" s="4">
        <v>43792</v>
      </c>
      <c r="E108" s="87" t="s">
        <v>25</v>
      </c>
      <c r="F108" s="87" t="s">
        <v>29</v>
      </c>
    </row>
    <row r="109" spans="1:6" x14ac:dyDescent="0.25">
      <c r="A109" s="87" t="s">
        <v>49</v>
      </c>
      <c r="B109" s="87" t="s">
        <v>20</v>
      </c>
      <c r="C109" s="5">
        <v>645</v>
      </c>
      <c r="D109" s="4">
        <v>43801</v>
      </c>
      <c r="E109" s="87" t="s">
        <v>25</v>
      </c>
      <c r="F109" s="87" t="s">
        <v>29</v>
      </c>
    </row>
    <row r="110" spans="1:6" x14ac:dyDescent="0.25">
      <c r="A110" s="94" t="s">
        <v>272</v>
      </c>
      <c r="B110" s="94" t="s">
        <v>19</v>
      </c>
      <c r="C110" s="5">
        <v>1370.22</v>
      </c>
      <c r="D110" s="4">
        <v>43805</v>
      </c>
      <c r="E110" s="94" t="s">
        <v>25</v>
      </c>
      <c r="F110" s="94" t="s">
        <v>29</v>
      </c>
    </row>
    <row r="111" spans="1:6" x14ac:dyDescent="0.25">
      <c r="A111" s="94" t="s">
        <v>408</v>
      </c>
      <c r="B111" s="94" t="s">
        <v>20</v>
      </c>
      <c r="C111" s="5">
        <v>248.49</v>
      </c>
      <c r="D111" s="4">
        <v>43805</v>
      </c>
      <c r="E111" s="94" t="s">
        <v>25</v>
      </c>
      <c r="F111" s="94" t="s">
        <v>29</v>
      </c>
    </row>
    <row r="112" spans="1:6" x14ac:dyDescent="0.25">
      <c r="A112" s="102" t="s">
        <v>335</v>
      </c>
      <c r="B112" s="102" t="s">
        <v>20</v>
      </c>
      <c r="C112" s="5">
        <v>100</v>
      </c>
      <c r="D112" s="4">
        <v>43814</v>
      </c>
      <c r="E112" s="102" t="s">
        <v>26</v>
      </c>
      <c r="F112" s="102" t="s">
        <v>30</v>
      </c>
    </row>
    <row r="113" spans="1:7" x14ac:dyDescent="0.25">
      <c r="A113" s="105" t="s">
        <v>496</v>
      </c>
      <c r="B113" s="105" t="s">
        <v>19</v>
      </c>
      <c r="C113" s="5">
        <v>20000</v>
      </c>
      <c r="D113" s="4">
        <v>43816</v>
      </c>
      <c r="E113" s="105" t="s">
        <v>25</v>
      </c>
      <c r="F113" s="105"/>
    </row>
    <row r="114" spans="1:7" x14ac:dyDescent="0.25">
      <c r="A114" s="106" t="s">
        <v>272</v>
      </c>
      <c r="B114" s="106" t="s">
        <v>19</v>
      </c>
      <c r="C114" s="5">
        <v>714.37</v>
      </c>
      <c r="D114" s="4">
        <v>43819</v>
      </c>
      <c r="E114" s="106" t="s">
        <v>25</v>
      </c>
      <c r="F114" s="106" t="s">
        <v>29</v>
      </c>
    </row>
    <row r="115" spans="1:7" x14ac:dyDescent="0.25">
      <c r="A115" s="106" t="s">
        <v>272</v>
      </c>
      <c r="B115" s="106" t="s">
        <v>19</v>
      </c>
      <c r="C115" s="5">
        <v>1483.98</v>
      </c>
      <c r="D115" s="4">
        <v>43819</v>
      </c>
      <c r="E115" s="106" t="s">
        <v>25</v>
      </c>
      <c r="F115" s="106" t="s">
        <v>29</v>
      </c>
    </row>
    <row r="116" spans="1:7" x14ac:dyDescent="0.25">
      <c r="A116" s="109" t="s">
        <v>513</v>
      </c>
      <c r="B116" s="109" t="s">
        <v>20</v>
      </c>
      <c r="C116" s="5">
        <v>620</v>
      </c>
      <c r="D116" s="4">
        <v>43824</v>
      </c>
      <c r="E116" s="109" t="s">
        <v>26</v>
      </c>
      <c r="F116" s="109" t="s">
        <v>30</v>
      </c>
    </row>
    <row r="117" spans="1:7" x14ac:dyDescent="0.25">
      <c r="A117" s="121" t="s">
        <v>408</v>
      </c>
      <c r="B117" s="121" t="s">
        <v>20</v>
      </c>
      <c r="C117" s="5">
        <v>61.26</v>
      </c>
      <c r="D117" s="4">
        <v>43834</v>
      </c>
      <c r="E117" s="121" t="s">
        <v>25</v>
      </c>
      <c r="F117" s="121" t="s">
        <v>29</v>
      </c>
    </row>
    <row r="118" spans="1:7" x14ac:dyDescent="0.25">
      <c r="A118" s="121" t="s">
        <v>272</v>
      </c>
      <c r="B118" s="121" t="s">
        <v>19</v>
      </c>
      <c r="C118" s="5">
        <v>1148.82</v>
      </c>
      <c r="D118" s="4">
        <v>43837</v>
      </c>
      <c r="E118" s="121" t="s">
        <v>25</v>
      </c>
      <c r="F118" s="121" t="s">
        <v>29</v>
      </c>
      <c r="G118" s="59"/>
    </row>
    <row r="119" spans="1:7" x14ac:dyDescent="0.25">
      <c r="A119" s="121" t="s">
        <v>49</v>
      </c>
      <c r="B119" s="121" t="s">
        <v>20</v>
      </c>
      <c r="C119" s="5">
        <v>1075</v>
      </c>
      <c r="D119" s="4">
        <v>43838</v>
      </c>
      <c r="E119" s="121" t="s">
        <v>25</v>
      </c>
      <c r="F119" s="121" t="s">
        <v>29</v>
      </c>
      <c r="G119" s="59"/>
    </row>
    <row r="120" spans="1:7" x14ac:dyDescent="0.25">
      <c r="A120" s="127" t="s">
        <v>557</v>
      </c>
      <c r="B120" s="127" t="s">
        <v>19</v>
      </c>
      <c r="C120" s="5">
        <v>1292.1300000000001</v>
      </c>
      <c r="D120" s="4">
        <v>43844</v>
      </c>
      <c r="E120" s="127" t="s">
        <v>25</v>
      </c>
      <c r="F120" s="127" t="s">
        <v>29</v>
      </c>
    </row>
    <row r="121" spans="1:7" x14ac:dyDescent="0.25">
      <c r="A121" s="127" t="s">
        <v>335</v>
      </c>
      <c r="B121" s="127" t="s">
        <v>20</v>
      </c>
      <c r="C121" s="5">
        <v>55</v>
      </c>
      <c r="D121" s="4">
        <v>43845</v>
      </c>
      <c r="E121" s="127" t="s">
        <v>26</v>
      </c>
      <c r="F121" s="127" t="s">
        <v>29</v>
      </c>
    </row>
    <row r="122" spans="1:7" x14ac:dyDescent="0.25">
      <c r="A122" s="141" t="s">
        <v>557</v>
      </c>
      <c r="B122" s="141" t="s">
        <v>19</v>
      </c>
      <c r="C122" s="5">
        <v>2493.25</v>
      </c>
      <c r="D122" s="4">
        <v>43861</v>
      </c>
      <c r="E122" s="141" t="s">
        <v>25</v>
      </c>
      <c r="F122" s="141" t="s">
        <v>29</v>
      </c>
    </row>
    <row r="123" spans="1:7" x14ac:dyDescent="0.25">
      <c r="A123" s="151" t="s">
        <v>49</v>
      </c>
      <c r="B123" s="151" t="s">
        <v>20</v>
      </c>
      <c r="C123" s="5">
        <v>860</v>
      </c>
      <c r="D123" s="4">
        <v>43871</v>
      </c>
      <c r="E123" s="151" t="s">
        <v>25</v>
      </c>
      <c r="F123" s="151" t="s">
        <v>29</v>
      </c>
    </row>
    <row r="124" spans="1:7" x14ac:dyDescent="0.25">
      <c r="A124" s="154" t="s">
        <v>557</v>
      </c>
      <c r="B124" s="154" t="s">
        <v>19</v>
      </c>
      <c r="C124" s="5">
        <v>1519</v>
      </c>
      <c r="D124" s="4">
        <v>43875</v>
      </c>
      <c r="E124" s="154" t="s">
        <v>25</v>
      </c>
      <c r="F124" s="154" t="s">
        <v>29</v>
      </c>
    </row>
    <row r="125" spans="1:7" x14ac:dyDescent="0.25">
      <c r="A125" s="162" t="s">
        <v>557</v>
      </c>
      <c r="B125" s="162" t="s">
        <v>19</v>
      </c>
      <c r="C125" s="5">
        <v>1519</v>
      </c>
      <c r="D125" s="4">
        <v>43888</v>
      </c>
      <c r="E125" s="162" t="s">
        <v>25</v>
      </c>
      <c r="F125" s="162" t="s">
        <v>29</v>
      </c>
    </row>
    <row r="126" spans="1:7" x14ac:dyDescent="0.25">
      <c r="A126" s="162" t="s">
        <v>93</v>
      </c>
      <c r="B126" s="162" t="s">
        <v>19</v>
      </c>
      <c r="C126" s="5">
        <v>1646</v>
      </c>
      <c r="D126" s="4">
        <v>43894</v>
      </c>
      <c r="E126" s="162" t="s">
        <v>25</v>
      </c>
      <c r="F126" s="162" t="s">
        <v>29</v>
      </c>
    </row>
    <row r="127" spans="1:7" x14ac:dyDescent="0.25">
      <c r="A127" s="166" t="s">
        <v>610</v>
      </c>
      <c r="B127" s="166" t="s">
        <v>19</v>
      </c>
      <c r="C127" s="5">
        <v>11</v>
      </c>
      <c r="D127" s="4">
        <v>43896</v>
      </c>
      <c r="E127" s="166" t="s">
        <v>25</v>
      </c>
      <c r="F127" s="166" t="s">
        <v>29</v>
      </c>
    </row>
    <row r="128" spans="1:7" x14ac:dyDescent="0.25">
      <c r="A128" s="172" t="s">
        <v>49</v>
      </c>
      <c r="B128" s="172" t="s">
        <v>20</v>
      </c>
      <c r="C128" s="5">
        <v>860</v>
      </c>
      <c r="D128" s="4">
        <v>43896</v>
      </c>
      <c r="E128" s="172" t="s">
        <v>25</v>
      </c>
      <c r="F128" s="172" t="s">
        <v>29</v>
      </c>
    </row>
    <row r="129" spans="1:9" x14ac:dyDescent="0.25">
      <c r="A129" s="179" t="s">
        <v>557</v>
      </c>
      <c r="B129" s="179" t="s">
        <v>19</v>
      </c>
      <c r="C129" s="5">
        <v>1519</v>
      </c>
      <c r="D129" s="4">
        <v>43903</v>
      </c>
      <c r="E129" s="179" t="s">
        <v>25</v>
      </c>
      <c r="F129" s="179" t="s">
        <v>29</v>
      </c>
    </row>
    <row r="130" spans="1:9" x14ac:dyDescent="0.25">
      <c r="A130" s="179" t="s">
        <v>616</v>
      </c>
      <c r="B130" s="179" t="s">
        <v>19</v>
      </c>
      <c r="C130" s="5">
        <v>46</v>
      </c>
      <c r="D130" s="4">
        <v>43903</v>
      </c>
      <c r="E130" s="179" t="s">
        <v>25</v>
      </c>
      <c r="F130" s="179" t="s">
        <v>29</v>
      </c>
      <c r="I130" s="59">
        <f>SUM(C133:C134)</f>
        <v>3919.01</v>
      </c>
    </row>
    <row r="131" spans="1:9" x14ac:dyDescent="0.25">
      <c r="A131" s="179" t="s">
        <v>557</v>
      </c>
      <c r="B131" s="179" t="s">
        <v>19</v>
      </c>
      <c r="C131" s="5">
        <v>1519</v>
      </c>
      <c r="D131" s="4">
        <v>43921</v>
      </c>
      <c r="E131" s="179" t="s">
        <v>25</v>
      </c>
      <c r="F131" s="179" t="s">
        <v>29</v>
      </c>
      <c r="I131" s="59">
        <f>I130*0.1</f>
        <v>391.90100000000007</v>
      </c>
    </row>
    <row r="132" spans="1:9" x14ac:dyDescent="0.25">
      <c r="A132" s="196" t="s">
        <v>49</v>
      </c>
      <c r="B132" s="196" t="s">
        <v>20</v>
      </c>
      <c r="C132" s="5">
        <v>645</v>
      </c>
      <c r="D132" s="4">
        <v>43925</v>
      </c>
      <c r="E132" s="196" t="s">
        <v>25</v>
      </c>
      <c r="F132" s="196" t="s">
        <v>29</v>
      </c>
    </row>
    <row r="133" spans="1:9" x14ac:dyDescent="0.25">
      <c r="A133" s="208" t="s">
        <v>93</v>
      </c>
      <c r="B133" s="208" t="s">
        <v>19</v>
      </c>
      <c r="C133" s="5">
        <v>2400</v>
      </c>
      <c r="D133" s="4">
        <v>43936</v>
      </c>
      <c r="E133" s="208" t="s">
        <v>25</v>
      </c>
      <c r="F133" s="208" t="s">
        <v>30</v>
      </c>
    </row>
    <row r="134" spans="1:9" x14ac:dyDescent="0.25">
      <c r="A134" s="208" t="s">
        <v>557</v>
      </c>
      <c r="B134" s="208" t="s">
        <v>19</v>
      </c>
      <c r="C134" s="5">
        <v>1519.01</v>
      </c>
      <c r="D134" s="4">
        <v>43936</v>
      </c>
      <c r="E134" s="208" t="s">
        <v>25</v>
      </c>
      <c r="F134" s="208" t="s">
        <v>29</v>
      </c>
    </row>
    <row r="135" spans="1:9" x14ac:dyDescent="0.25">
      <c r="A135" s="208" t="s">
        <v>508</v>
      </c>
      <c r="B135" s="208" t="s">
        <v>19</v>
      </c>
      <c r="C135" s="5">
        <v>25</v>
      </c>
      <c r="D135" s="4">
        <v>43948</v>
      </c>
      <c r="E135" s="208" t="s">
        <v>25</v>
      </c>
      <c r="F135" s="208" t="s">
        <v>30</v>
      </c>
    </row>
    <row r="136" spans="1:9" x14ac:dyDescent="0.25">
      <c r="A136" s="224" t="s">
        <v>557</v>
      </c>
      <c r="B136" s="224" t="s">
        <v>19</v>
      </c>
      <c r="C136" s="5">
        <v>1518.99</v>
      </c>
      <c r="D136" s="4">
        <v>43951</v>
      </c>
      <c r="E136" s="224" t="s">
        <v>25</v>
      </c>
      <c r="F136" s="224" t="s">
        <v>29</v>
      </c>
    </row>
    <row r="137" spans="1:9" x14ac:dyDescent="0.25">
      <c r="A137" s="224" t="s">
        <v>49</v>
      </c>
      <c r="B137" s="224" t="s">
        <v>20</v>
      </c>
      <c r="C137" s="5">
        <v>322.5</v>
      </c>
      <c r="D137" s="4">
        <v>43958</v>
      </c>
      <c r="E137" s="224" t="s">
        <v>25</v>
      </c>
      <c r="F137" s="224" t="s">
        <v>29</v>
      </c>
    </row>
    <row r="138" spans="1:9" x14ac:dyDescent="0.25">
      <c r="A138" s="236" t="s">
        <v>557</v>
      </c>
      <c r="B138" s="236" t="s">
        <v>19</v>
      </c>
      <c r="C138" s="5">
        <v>1519</v>
      </c>
      <c r="D138" s="4">
        <v>43966</v>
      </c>
      <c r="E138" s="236" t="s">
        <v>25</v>
      </c>
      <c r="F138" s="236" t="s">
        <v>29</v>
      </c>
    </row>
    <row r="139" spans="1:9" x14ac:dyDescent="0.25">
      <c r="A139" s="236" t="s">
        <v>557</v>
      </c>
      <c r="B139" s="236" t="s">
        <v>19</v>
      </c>
      <c r="C139" s="5">
        <v>1519.01</v>
      </c>
      <c r="D139" s="4">
        <v>43980</v>
      </c>
      <c r="E139" s="236" t="s">
        <v>25</v>
      </c>
      <c r="F139" s="236" t="s">
        <v>29</v>
      </c>
    </row>
    <row r="140" spans="1:9" x14ac:dyDescent="0.25">
      <c r="A140" s="246" t="s">
        <v>89</v>
      </c>
      <c r="B140" s="246" t="s">
        <v>20</v>
      </c>
      <c r="C140" s="5">
        <v>360</v>
      </c>
      <c r="D140" s="4">
        <v>43982</v>
      </c>
      <c r="E140" s="246" t="s">
        <v>26</v>
      </c>
      <c r="F140" s="246" t="s">
        <v>29</v>
      </c>
    </row>
    <row r="141" spans="1:9" x14ac:dyDescent="0.25">
      <c r="A141" s="250" t="s">
        <v>691</v>
      </c>
      <c r="B141" s="250" t="s">
        <v>20</v>
      </c>
      <c r="C141" s="5">
        <v>60</v>
      </c>
      <c r="D141" s="4">
        <v>43984</v>
      </c>
      <c r="E141" s="250" t="s">
        <v>26</v>
      </c>
      <c r="F141" s="250" t="s">
        <v>29</v>
      </c>
    </row>
    <row r="142" spans="1:9" x14ac:dyDescent="0.25">
      <c r="A142" s="258" t="s">
        <v>557</v>
      </c>
      <c r="B142" s="258" t="s">
        <v>19</v>
      </c>
      <c r="C142" s="5">
        <v>1519</v>
      </c>
      <c r="D142" s="4">
        <v>43995</v>
      </c>
      <c r="E142" s="258" t="s">
        <v>25</v>
      </c>
      <c r="F142" s="258" t="s">
        <v>29</v>
      </c>
    </row>
    <row r="143" spans="1:9" x14ac:dyDescent="0.25">
      <c r="A143" s="258" t="s">
        <v>706</v>
      </c>
      <c r="B143" s="258" t="s">
        <v>20</v>
      </c>
      <c r="C143" s="5">
        <v>200</v>
      </c>
      <c r="D143" s="4">
        <v>43995</v>
      </c>
      <c r="E143" s="258" t="s">
        <v>25</v>
      </c>
      <c r="F143" s="258" t="s">
        <v>29</v>
      </c>
    </row>
    <row r="144" spans="1:9" x14ac:dyDescent="0.25">
      <c r="A144" s="258" t="s">
        <v>49</v>
      </c>
      <c r="B144" s="258" t="s">
        <v>20</v>
      </c>
      <c r="C144" s="5">
        <v>1004</v>
      </c>
      <c r="D144" s="4">
        <v>43995</v>
      </c>
      <c r="E144" s="258" t="s">
        <v>25</v>
      </c>
      <c r="F144" s="258" t="s">
        <v>29</v>
      </c>
    </row>
    <row r="145" spans="1:6" x14ac:dyDescent="0.25">
      <c r="A145" s="268" t="s">
        <v>621</v>
      </c>
      <c r="B145" s="268" t="s">
        <v>20</v>
      </c>
      <c r="C145" s="5">
        <v>70</v>
      </c>
      <c r="D145" s="4">
        <v>44006</v>
      </c>
      <c r="E145" s="268" t="s">
        <v>25</v>
      </c>
      <c r="F145" s="268" t="s">
        <v>29</v>
      </c>
    </row>
    <row r="146" spans="1:6" x14ac:dyDescent="0.25">
      <c r="A146" s="268" t="s">
        <v>557</v>
      </c>
      <c r="B146" s="268" t="s">
        <v>19</v>
      </c>
      <c r="C146" s="5">
        <v>1519.01</v>
      </c>
      <c r="D146" s="4">
        <v>44012</v>
      </c>
      <c r="E146" s="268" t="s">
        <v>25</v>
      </c>
      <c r="F146" s="268" t="s">
        <v>29</v>
      </c>
    </row>
    <row r="147" spans="1:6" x14ac:dyDescent="0.25">
      <c r="A147" s="274" t="s">
        <v>577</v>
      </c>
      <c r="B147" s="274" t="s">
        <v>20</v>
      </c>
      <c r="C147" s="5">
        <v>83.03</v>
      </c>
      <c r="D147" s="4">
        <v>44016</v>
      </c>
      <c r="E147" s="274" t="s">
        <v>25</v>
      </c>
      <c r="F147" s="274" t="s">
        <v>29</v>
      </c>
    </row>
    <row r="148" spans="1:6" x14ac:dyDescent="0.25">
      <c r="A148" s="282" t="s">
        <v>577</v>
      </c>
      <c r="B148" s="282" t="s">
        <v>20</v>
      </c>
      <c r="C148" s="5">
        <v>65.55</v>
      </c>
      <c r="D148" s="4">
        <v>44023</v>
      </c>
      <c r="E148" s="282" t="s">
        <v>25</v>
      </c>
      <c r="F148" s="282" t="s">
        <v>29</v>
      </c>
    </row>
    <row r="149" spans="1:6" x14ac:dyDescent="0.25">
      <c r="A149" s="284" t="s">
        <v>49</v>
      </c>
      <c r="B149" s="284" t="s">
        <v>20</v>
      </c>
      <c r="C149" s="5">
        <v>1004</v>
      </c>
      <c r="D149" s="4">
        <v>44025</v>
      </c>
      <c r="E149" s="284" t="s">
        <v>25</v>
      </c>
      <c r="F149" s="284" t="s">
        <v>29</v>
      </c>
    </row>
    <row r="150" spans="1:6" x14ac:dyDescent="0.25">
      <c r="A150" s="286" t="s">
        <v>557</v>
      </c>
      <c r="B150" s="286" t="s">
        <v>19</v>
      </c>
      <c r="C150" s="5">
        <v>1518.99</v>
      </c>
      <c r="D150" s="4">
        <v>44027</v>
      </c>
      <c r="E150" s="286" t="s">
        <v>25</v>
      </c>
      <c r="F150" s="286" t="s">
        <v>29</v>
      </c>
    </row>
    <row r="151" spans="1:6" x14ac:dyDescent="0.25">
      <c r="A151" s="288" t="s">
        <v>577</v>
      </c>
      <c r="B151" s="288" t="s">
        <v>20</v>
      </c>
      <c r="C151" s="5">
        <v>69.92</v>
      </c>
      <c r="D151" s="4">
        <v>44029</v>
      </c>
      <c r="E151" s="288" t="s">
        <v>25</v>
      </c>
      <c r="F151" s="288" t="s">
        <v>29</v>
      </c>
    </row>
    <row r="152" spans="1:6" x14ac:dyDescent="0.25">
      <c r="A152" s="290" t="s">
        <v>577</v>
      </c>
      <c r="B152" s="290" t="s">
        <v>20</v>
      </c>
      <c r="C152" s="5">
        <v>78.66</v>
      </c>
      <c r="D152" s="4">
        <v>44037</v>
      </c>
      <c r="E152" s="290" t="s">
        <v>25</v>
      </c>
      <c r="F152" s="290" t="s">
        <v>29</v>
      </c>
    </row>
    <row r="153" spans="1:6" x14ac:dyDescent="0.25">
      <c r="A153" s="294" t="s">
        <v>335</v>
      </c>
      <c r="B153" s="294" t="s">
        <v>19</v>
      </c>
      <c r="C153" s="5">
        <v>50</v>
      </c>
      <c r="D153" s="4">
        <v>44042</v>
      </c>
      <c r="E153" s="294" t="s">
        <v>25</v>
      </c>
      <c r="F153" s="294" t="s">
        <v>30</v>
      </c>
    </row>
    <row r="154" spans="1:6" x14ac:dyDescent="0.25">
      <c r="A154" s="294" t="s">
        <v>557</v>
      </c>
      <c r="B154" s="294" t="s">
        <v>19</v>
      </c>
      <c r="C154" s="5">
        <v>1519</v>
      </c>
      <c r="D154" s="4">
        <v>44043</v>
      </c>
      <c r="E154" s="294" t="s">
        <v>25</v>
      </c>
      <c r="F154" s="294" t="s">
        <v>29</v>
      </c>
    </row>
    <row r="155" spans="1:6" x14ac:dyDescent="0.25">
      <c r="A155" s="300" t="s">
        <v>577</v>
      </c>
      <c r="B155" s="300" t="s">
        <v>20</v>
      </c>
      <c r="C155" s="5">
        <v>163.41999999999999</v>
      </c>
      <c r="D155" s="4">
        <v>44044</v>
      </c>
      <c r="E155" s="300" t="s">
        <v>25</v>
      </c>
      <c r="F155" s="300" t="s">
        <v>29</v>
      </c>
    </row>
    <row r="156" spans="1:6" x14ac:dyDescent="0.25">
      <c r="A156" s="304" t="s">
        <v>577</v>
      </c>
      <c r="B156" s="304" t="s">
        <v>20</v>
      </c>
      <c r="C156" s="5">
        <v>124.54</v>
      </c>
      <c r="D156" s="4">
        <v>44050</v>
      </c>
      <c r="E156" s="304" t="s">
        <v>25</v>
      </c>
      <c r="F156" s="304" t="s">
        <v>29</v>
      </c>
    </row>
    <row r="157" spans="1:6" x14ac:dyDescent="0.25">
      <c r="A157" s="304" t="s">
        <v>557</v>
      </c>
      <c r="B157" s="304" t="s">
        <v>19</v>
      </c>
      <c r="C157" s="5">
        <v>1519</v>
      </c>
      <c r="D157" s="4">
        <v>44057</v>
      </c>
      <c r="E157" s="304" t="s">
        <v>25</v>
      </c>
      <c r="F157" s="304" t="s">
        <v>29</v>
      </c>
    </row>
    <row r="158" spans="1:6" x14ac:dyDescent="0.25">
      <c r="A158" s="304" t="s">
        <v>577</v>
      </c>
      <c r="B158" s="304" t="s">
        <v>20</v>
      </c>
      <c r="C158" s="5">
        <v>111.54</v>
      </c>
      <c r="D158" s="4">
        <v>44057</v>
      </c>
      <c r="E158" s="304" t="s">
        <v>25</v>
      </c>
      <c r="F158" s="304" t="s">
        <v>29</v>
      </c>
    </row>
    <row r="159" spans="1:6" x14ac:dyDescent="0.25">
      <c r="A159" s="310" t="s">
        <v>577</v>
      </c>
      <c r="B159" s="310" t="s">
        <v>20</v>
      </c>
      <c r="C159" s="5">
        <v>107.07</v>
      </c>
      <c r="D159" s="4">
        <v>44064</v>
      </c>
      <c r="E159" s="310" t="s">
        <v>25</v>
      </c>
      <c r="F159" s="310" t="s">
        <v>29</v>
      </c>
    </row>
    <row r="160" spans="1:6" x14ac:dyDescent="0.25">
      <c r="A160" s="314" t="s">
        <v>49</v>
      </c>
      <c r="B160" s="314" t="s">
        <v>20</v>
      </c>
      <c r="C160" s="5">
        <v>1040</v>
      </c>
      <c r="D160" s="4">
        <v>44067</v>
      </c>
      <c r="E160" s="314" t="s">
        <v>25</v>
      </c>
      <c r="F160" s="314" t="s">
        <v>29</v>
      </c>
    </row>
    <row r="161" spans="1:6" x14ac:dyDescent="0.25">
      <c r="A161" s="314" t="s">
        <v>577</v>
      </c>
      <c r="B161" s="314" t="s">
        <v>20</v>
      </c>
      <c r="C161" s="5">
        <v>104.88</v>
      </c>
      <c r="D161" s="4">
        <v>44071</v>
      </c>
      <c r="E161" s="314" t="s">
        <v>25</v>
      </c>
      <c r="F161" s="314" t="s">
        <v>29</v>
      </c>
    </row>
    <row r="162" spans="1:6" x14ac:dyDescent="0.25">
      <c r="A162" s="314" t="s">
        <v>557</v>
      </c>
      <c r="B162" s="314" t="s">
        <v>19</v>
      </c>
      <c r="C162" s="5">
        <v>1519</v>
      </c>
      <c r="D162" s="4">
        <v>44072</v>
      </c>
      <c r="E162" s="314" t="s">
        <v>25</v>
      </c>
      <c r="F162" s="314" t="s">
        <v>29</v>
      </c>
    </row>
    <row r="163" spans="1:6" x14ac:dyDescent="0.25">
      <c r="A163" s="324" t="s">
        <v>577</v>
      </c>
      <c r="B163" s="324" t="s">
        <v>20</v>
      </c>
      <c r="C163" s="5">
        <v>153.83000000000001</v>
      </c>
      <c r="D163" s="4">
        <v>44077</v>
      </c>
      <c r="E163" s="324" t="s">
        <v>25</v>
      </c>
      <c r="F163" s="324" t="s">
        <v>29</v>
      </c>
    </row>
    <row r="164" spans="1:6" x14ac:dyDescent="0.25">
      <c r="A164" s="327" t="s">
        <v>49</v>
      </c>
      <c r="B164" s="327" t="s">
        <v>20</v>
      </c>
      <c r="C164" s="5">
        <v>1040</v>
      </c>
      <c r="D164" s="4">
        <v>44083</v>
      </c>
      <c r="E164" s="327" t="s">
        <v>25</v>
      </c>
      <c r="F164" s="327" t="s">
        <v>29</v>
      </c>
    </row>
    <row r="165" spans="1:6" x14ac:dyDescent="0.25">
      <c r="A165" s="328" t="s">
        <v>577</v>
      </c>
      <c r="B165" s="328" t="s">
        <v>20</v>
      </c>
      <c r="C165" s="5">
        <v>192.28</v>
      </c>
      <c r="D165" s="4">
        <v>44085</v>
      </c>
      <c r="E165" s="328" t="s">
        <v>25</v>
      </c>
      <c r="F165" s="328" t="s">
        <v>29</v>
      </c>
    </row>
    <row r="166" spans="1:6" x14ac:dyDescent="0.25">
      <c r="A166" s="331" t="s">
        <v>557</v>
      </c>
      <c r="B166" s="331" t="s">
        <v>19</v>
      </c>
      <c r="C166" s="5">
        <v>1519.01</v>
      </c>
      <c r="D166" s="4">
        <v>44089</v>
      </c>
      <c r="E166" s="331" t="s">
        <v>25</v>
      </c>
      <c r="F166" s="331" t="s">
        <v>29</v>
      </c>
    </row>
    <row r="167" spans="1:6" x14ac:dyDescent="0.25">
      <c r="A167" s="331" t="s">
        <v>577</v>
      </c>
      <c r="B167" s="331" t="s">
        <v>20</v>
      </c>
      <c r="C167" s="5">
        <v>163.44</v>
      </c>
      <c r="D167" s="4">
        <v>44093</v>
      </c>
      <c r="E167" s="331" t="s">
        <v>25</v>
      </c>
      <c r="F167" s="331" t="s">
        <v>29</v>
      </c>
    </row>
    <row r="168" spans="1:6" x14ac:dyDescent="0.25">
      <c r="A168" s="334" t="s">
        <v>577</v>
      </c>
      <c r="B168" s="334" t="s">
        <v>20</v>
      </c>
      <c r="C168" s="5">
        <v>197.09</v>
      </c>
      <c r="D168" s="4">
        <v>44100</v>
      </c>
      <c r="E168" s="334" t="s">
        <v>25</v>
      </c>
      <c r="F168" s="334" t="s">
        <v>29</v>
      </c>
    </row>
    <row r="169" spans="1:6" x14ac:dyDescent="0.25">
      <c r="A169" s="338" t="s">
        <v>49</v>
      </c>
      <c r="B169" s="338" t="s">
        <v>20</v>
      </c>
      <c r="C169" s="5">
        <v>1000</v>
      </c>
      <c r="D169" s="4">
        <v>44100</v>
      </c>
      <c r="E169" s="338" t="s">
        <v>25</v>
      </c>
      <c r="F169" s="338" t="s">
        <v>30</v>
      </c>
    </row>
    <row r="170" spans="1:6" x14ac:dyDescent="0.25">
      <c r="A170" s="340" t="s">
        <v>557</v>
      </c>
      <c r="B170" s="340" t="s">
        <v>19</v>
      </c>
      <c r="C170" s="5">
        <v>1518.99</v>
      </c>
      <c r="D170" s="4">
        <v>44104</v>
      </c>
      <c r="E170" s="340" t="s">
        <v>25</v>
      </c>
      <c r="F170" s="340" t="s">
        <v>29</v>
      </c>
    </row>
    <row r="171" spans="1:6" x14ac:dyDescent="0.25">
      <c r="A171" s="344" t="s">
        <v>577</v>
      </c>
      <c r="B171" s="344" t="s">
        <v>20</v>
      </c>
      <c r="C171" s="5">
        <v>161.04</v>
      </c>
      <c r="D171" s="4">
        <v>44113</v>
      </c>
      <c r="E171" s="344" t="s">
        <v>25</v>
      </c>
      <c r="F171" s="344" t="s">
        <v>29</v>
      </c>
    </row>
    <row r="172" spans="1:6" x14ac:dyDescent="0.25">
      <c r="A172" s="346" t="s">
        <v>557</v>
      </c>
      <c r="B172" s="346" t="s">
        <v>19</v>
      </c>
      <c r="C172" s="5">
        <v>1519</v>
      </c>
      <c r="D172" s="4">
        <v>44119</v>
      </c>
      <c r="E172" s="346" t="s">
        <v>25</v>
      </c>
      <c r="F172" s="346" t="s">
        <v>29</v>
      </c>
    </row>
    <row r="173" spans="1:6" x14ac:dyDescent="0.25">
      <c r="A173" s="348" t="s">
        <v>197</v>
      </c>
      <c r="B173" s="348" t="s">
        <v>20</v>
      </c>
      <c r="C173" s="5">
        <v>300</v>
      </c>
      <c r="D173" s="4">
        <v>44123</v>
      </c>
      <c r="E173" s="348" t="s">
        <v>25</v>
      </c>
      <c r="F173" s="348" t="s">
        <v>30</v>
      </c>
    </row>
    <row r="174" spans="1:6" x14ac:dyDescent="0.25">
      <c r="A174" s="350" t="s">
        <v>869</v>
      </c>
      <c r="B174" s="350" t="s">
        <v>19</v>
      </c>
      <c r="C174" s="5">
        <v>10</v>
      </c>
      <c r="D174" s="4">
        <v>44124</v>
      </c>
      <c r="E174" s="350" t="s">
        <v>25</v>
      </c>
      <c r="F174" s="350" t="s">
        <v>30</v>
      </c>
    </row>
    <row r="175" spans="1:6" x14ac:dyDescent="0.25">
      <c r="A175" s="352" t="s">
        <v>869</v>
      </c>
      <c r="B175" s="352" t="s">
        <v>19</v>
      </c>
      <c r="C175" s="5">
        <v>15</v>
      </c>
      <c r="D175" s="4">
        <v>44126</v>
      </c>
      <c r="E175" s="352" t="s">
        <v>25</v>
      </c>
      <c r="F175" s="352" t="s">
        <v>30</v>
      </c>
    </row>
    <row r="176" spans="1:6" x14ac:dyDescent="0.25">
      <c r="A176" s="352" t="s">
        <v>49</v>
      </c>
      <c r="B176" s="352" t="s">
        <v>20</v>
      </c>
      <c r="C176" s="5">
        <v>1375</v>
      </c>
      <c r="D176" s="4">
        <v>44126</v>
      </c>
      <c r="E176" s="352" t="s">
        <v>25</v>
      </c>
      <c r="F176" s="352" t="s">
        <v>29</v>
      </c>
    </row>
    <row r="177" spans="1:6" x14ac:dyDescent="0.25">
      <c r="A177" s="354" t="s">
        <v>874</v>
      </c>
      <c r="B177" s="354" t="s">
        <v>20</v>
      </c>
      <c r="C177" s="5">
        <v>84.12</v>
      </c>
      <c r="D177" s="4">
        <v>44127</v>
      </c>
      <c r="E177" s="354" t="s">
        <v>25</v>
      </c>
      <c r="F177" s="354" t="s">
        <v>29</v>
      </c>
    </row>
    <row r="178" spans="1:6" x14ac:dyDescent="0.25">
      <c r="A178" s="354" t="s">
        <v>875</v>
      </c>
      <c r="B178" s="354" t="s">
        <v>20</v>
      </c>
      <c r="C178" s="5">
        <v>50</v>
      </c>
      <c r="D178" s="4">
        <v>44129</v>
      </c>
      <c r="E178" s="354" t="s">
        <v>25</v>
      </c>
      <c r="F178" s="354" t="s">
        <v>30</v>
      </c>
    </row>
    <row r="179" spans="1:6" x14ac:dyDescent="0.25">
      <c r="A179" s="354" t="s">
        <v>876</v>
      </c>
      <c r="B179" s="354" t="s">
        <v>20</v>
      </c>
      <c r="C179" s="5">
        <v>50</v>
      </c>
      <c r="D179" s="4">
        <v>44129</v>
      </c>
      <c r="E179" s="354" t="s">
        <v>25</v>
      </c>
      <c r="F179" s="354" t="s">
        <v>30</v>
      </c>
    </row>
    <row r="180" spans="1:6" x14ac:dyDescent="0.25">
      <c r="A180" s="354" t="s">
        <v>71</v>
      </c>
      <c r="B180" s="354" t="s">
        <v>20</v>
      </c>
      <c r="C180" s="5">
        <v>80</v>
      </c>
      <c r="D180" s="4">
        <v>44129</v>
      </c>
      <c r="E180" s="354" t="s">
        <v>25</v>
      </c>
      <c r="F180" s="354" t="s">
        <v>30</v>
      </c>
    </row>
    <row r="181" spans="1:6" x14ac:dyDescent="0.25">
      <c r="A181" s="354" t="s">
        <v>197</v>
      </c>
      <c r="B181" s="354" t="s">
        <v>20</v>
      </c>
      <c r="C181" s="5">
        <v>200</v>
      </c>
      <c r="D181" s="4">
        <v>44129</v>
      </c>
      <c r="E181" s="354" t="s">
        <v>25</v>
      </c>
      <c r="F181" s="354" t="s">
        <v>30</v>
      </c>
    </row>
    <row r="182" spans="1:6" x14ac:dyDescent="0.25">
      <c r="A182" s="354" t="s">
        <v>89</v>
      </c>
      <c r="B182" s="354" t="s">
        <v>20</v>
      </c>
      <c r="C182" s="5">
        <v>100</v>
      </c>
      <c r="D182" s="4">
        <v>44129</v>
      </c>
      <c r="E182" s="354" t="s">
        <v>25</v>
      </c>
      <c r="F182" s="354" t="s">
        <v>30</v>
      </c>
    </row>
    <row r="183" spans="1:6" x14ac:dyDescent="0.25">
      <c r="A183" s="356" t="s">
        <v>881</v>
      </c>
      <c r="B183" s="356" t="s">
        <v>20</v>
      </c>
      <c r="C183" s="5">
        <v>475</v>
      </c>
      <c r="D183" s="4">
        <v>44132</v>
      </c>
      <c r="E183" s="356" t="s">
        <v>25</v>
      </c>
      <c r="F183" s="356" t="s">
        <v>30</v>
      </c>
    </row>
    <row r="184" spans="1:6" x14ac:dyDescent="0.25">
      <c r="A184" s="356" t="s">
        <v>869</v>
      </c>
      <c r="B184" s="356" t="s">
        <v>19</v>
      </c>
      <c r="C184" s="5">
        <v>10</v>
      </c>
      <c r="D184" s="4">
        <v>44133</v>
      </c>
      <c r="E184" s="356" t="s">
        <v>25</v>
      </c>
      <c r="F184" s="356" t="s">
        <v>30</v>
      </c>
    </row>
    <row r="185" spans="1:6" x14ac:dyDescent="0.25">
      <c r="A185" s="356" t="s">
        <v>874</v>
      </c>
      <c r="B185" s="356" t="s">
        <v>20</v>
      </c>
      <c r="C185" s="5">
        <v>201.9</v>
      </c>
      <c r="D185" s="4">
        <v>44134</v>
      </c>
      <c r="E185" s="356" t="s">
        <v>25</v>
      </c>
      <c r="F185" s="356" t="s">
        <v>29</v>
      </c>
    </row>
    <row r="186" spans="1:6" x14ac:dyDescent="0.25">
      <c r="A186" s="356" t="s">
        <v>557</v>
      </c>
      <c r="B186" s="356" t="s">
        <v>19</v>
      </c>
      <c r="C186" s="5">
        <v>1511.76</v>
      </c>
      <c r="D186" s="4">
        <v>44135</v>
      </c>
      <c r="E186" s="356" t="s">
        <v>25</v>
      </c>
      <c r="F186" s="356" t="s">
        <v>29</v>
      </c>
    </row>
    <row r="187" spans="1:6" x14ac:dyDescent="0.25">
      <c r="A187" s="358" t="s">
        <v>49</v>
      </c>
      <c r="B187" s="358" t="s">
        <v>20</v>
      </c>
      <c r="C187" s="5">
        <v>1100</v>
      </c>
      <c r="D187" s="4">
        <v>44137</v>
      </c>
      <c r="E187" s="358" t="s">
        <v>25</v>
      </c>
      <c r="F187" s="358" t="s">
        <v>29</v>
      </c>
    </row>
    <row r="188" spans="1:6" x14ac:dyDescent="0.25">
      <c r="A188" s="361" t="s">
        <v>874</v>
      </c>
      <c r="B188" s="361" t="s">
        <v>20</v>
      </c>
      <c r="C188" s="5">
        <v>122.59</v>
      </c>
      <c r="D188" s="4">
        <v>44141</v>
      </c>
      <c r="E188" s="361" t="s">
        <v>25</v>
      </c>
      <c r="F188" s="361" t="s">
        <v>29</v>
      </c>
    </row>
    <row r="189" spans="1:6" x14ac:dyDescent="0.25">
      <c r="A189" s="362" t="s">
        <v>869</v>
      </c>
      <c r="B189" s="362" t="s">
        <v>19</v>
      </c>
      <c r="C189" s="5">
        <v>30</v>
      </c>
      <c r="D189" s="366">
        <v>44142</v>
      </c>
      <c r="E189" s="362" t="s">
        <v>25</v>
      </c>
      <c r="F189" s="362" t="s">
        <v>30</v>
      </c>
    </row>
    <row r="190" spans="1:6" x14ac:dyDescent="0.25">
      <c r="A190" s="362" t="s">
        <v>557</v>
      </c>
      <c r="B190" s="362" t="s">
        <v>19</v>
      </c>
      <c r="C190" s="5">
        <v>1511.75</v>
      </c>
      <c r="D190" s="366">
        <v>44148</v>
      </c>
      <c r="E190" s="362" t="s">
        <v>25</v>
      </c>
      <c r="F190" s="362" t="s">
        <v>29</v>
      </c>
    </row>
    <row r="191" spans="1:6" x14ac:dyDescent="0.25">
      <c r="A191" s="368" t="s">
        <v>874</v>
      </c>
      <c r="B191" s="368" t="s">
        <v>20</v>
      </c>
      <c r="C191" s="5">
        <v>122.59</v>
      </c>
      <c r="D191" s="366">
        <v>44149</v>
      </c>
      <c r="E191" s="368" t="s">
        <v>25</v>
      </c>
      <c r="F191" s="368" t="s">
        <v>29</v>
      </c>
    </row>
    <row r="192" spans="1:6" x14ac:dyDescent="0.25">
      <c r="A192" s="368" t="s">
        <v>869</v>
      </c>
      <c r="B192" s="368" t="s">
        <v>19</v>
      </c>
      <c r="C192" s="5">
        <v>10</v>
      </c>
      <c r="D192" s="366">
        <v>44149</v>
      </c>
      <c r="E192" s="368" t="s">
        <v>25</v>
      </c>
      <c r="F192" s="368" t="s">
        <v>30</v>
      </c>
    </row>
    <row r="193" spans="1:9" x14ac:dyDescent="0.25">
      <c r="A193" s="368" t="s">
        <v>869</v>
      </c>
      <c r="B193" s="368" t="s">
        <v>19</v>
      </c>
      <c r="C193" s="5">
        <v>15</v>
      </c>
      <c r="D193" s="366">
        <v>44149</v>
      </c>
      <c r="E193" s="368" t="s">
        <v>25</v>
      </c>
      <c r="F193" s="368" t="s">
        <v>30</v>
      </c>
    </row>
    <row r="194" spans="1:9" x14ac:dyDescent="0.25">
      <c r="A194" s="372" t="s">
        <v>874</v>
      </c>
      <c r="B194" s="372" t="s">
        <v>20</v>
      </c>
      <c r="C194" s="5">
        <v>122.58</v>
      </c>
      <c r="D194" s="366">
        <v>44155</v>
      </c>
      <c r="E194" s="372" t="s">
        <v>25</v>
      </c>
      <c r="F194" s="372" t="s">
        <v>29</v>
      </c>
    </row>
    <row r="195" spans="1:9" x14ac:dyDescent="0.25">
      <c r="A195" s="374" t="s">
        <v>869</v>
      </c>
      <c r="B195" s="374" t="s">
        <v>19</v>
      </c>
      <c r="C195" s="5">
        <v>35</v>
      </c>
      <c r="D195" s="366">
        <v>44158</v>
      </c>
      <c r="E195" s="374" t="s">
        <v>25</v>
      </c>
      <c r="F195" s="374" t="s">
        <v>30</v>
      </c>
    </row>
    <row r="196" spans="1:9" x14ac:dyDescent="0.25">
      <c r="A196" s="378" t="s">
        <v>874</v>
      </c>
      <c r="B196" s="378" t="s">
        <v>20</v>
      </c>
      <c r="C196" s="5">
        <v>81.709999999999994</v>
      </c>
      <c r="D196" s="366">
        <v>44162</v>
      </c>
      <c r="E196" s="378" t="s">
        <v>25</v>
      </c>
      <c r="F196" s="378" t="s">
        <v>29</v>
      </c>
    </row>
    <row r="197" spans="1:9" x14ac:dyDescent="0.25">
      <c r="A197" s="380" t="s">
        <v>557</v>
      </c>
      <c r="B197" s="380" t="s">
        <v>19</v>
      </c>
      <c r="C197" s="5">
        <v>1511.76</v>
      </c>
      <c r="D197" s="366">
        <v>44165</v>
      </c>
      <c r="E197" s="380" t="s">
        <v>25</v>
      </c>
      <c r="F197" s="380" t="s">
        <v>29</v>
      </c>
      <c r="I197" s="59"/>
    </row>
    <row r="198" spans="1:9" x14ac:dyDescent="0.25">
      <c r="A198" s="380" t="s">
        <v>912</v>
      </c>
      <c r="B198" s="380" t="s">
        <v>19</v>
      </c>
      <c r="C198" s="5">
        <v>98.13</v>
      </c>
      <c r="D198" s="366">
        <v>44168</v>
      </c>
      <c r="E198" s="380" t="s">
        <v>25</v>
      </c>
      <c r="F198" s="380" t="s">
        <v>29</v>
      </c>
      <c r="I198" s="59"/>
    </row>
    <row r="199" spans="1:9" x14ac:dyDescent="0.25">
      <c r="A199" s="382" t="s">
        <v>557</v>
      </c>
      <c r="B199" s="382" t="s">
        <v>19</v>
      </c>
      <c r="C199" s="5">
        <v>1437.14</v>
      </c>
      <c r="D199" s="366">
        <v>44179</v>
      </c>
      <c r="E199" s="382" t="s">
        <v>25</v>
      </c>
      <c r="F199" s="382" t="s">
        <v>29</v>
      </c>
    </row>
    <row r="200" spans="1:9" x14ac:dyDescent="0.25">
      <c r="A200" s="382" t="s">
        <v>49</v>
      </c>
      <c r="B200" s="382" t="s">
        <v>20</v>
      </c>
      <c r="C200" s="5">
        <v>825</v>
      </c>
      <c r="D200" s="366">
        <v>44181</v>
      </c>
      <c r="E200" s="382" t="s">
        <v>25</v>
      </c>
      <c r="F200" s="382" t="s">
        <v>29</v>
      </c>
    </row>
    <row r="201" spans="1:9" x14ac:dyDescent="0.25">
      <c r="A201" s="382" t="s">
        <v>948</v>
      </c>
      <c r="B201" s="382" t="s">
        <v>20</v>
      </c>
      <c r="C201" s="5">
        <v>40</v>
      </c>
      <c r="D201" s="366">
        <v>44182</v>
      </c>
      <c r="E201" s="382" t="s">
        <v>26</v>
      </c>
      <c r="F201" s="382" t="s">
        <v>30</v>
      </c>
    </row>
    <row r="202" spans="1:9" x14ac:dyDescent="0.25">
      <c r="A202" s="382" t="s">
        <v>993</v>
      </c>
      <c r="B202" s="382" t="s">
        <v>19</v>
      </c>
      <c r="C202" s="5">
        <v>1200</v>
      </c>
      <c r="D202" s="366">
        <v>44204</v>
      </c>
      <c r="E202" s="382" t="s">
        <v>25</v>
      </c>
      <c r="F202" s="382" t="s">
        <v>30</v>
      </c>
    </row>
    <row r="203" spans="1:9" x14ac:dyDescent="0.25">
      <c r="A203" s="382" t="s">
        <v>557</v>
      </c>
      <c r="B203" s="382" t="s">
        <v>19</v>
      </c>
      <c r="C203" s="5">
        <v>1438.77</v>
      </c>
      <c r="D203" s="366">
        <v>44211</v>
      </c>
      <c r="E203" s="382" t="s">
        <v>25</v>
      </c>
      <c r="F203" s="382" t="s">
        <v>29</v>
      </c>
    </row>
    <row r="204" spans="1:9" x14ac:dyDescent="0.25">
      <c r="A204" s="382" t="s">
        <v>49</v>
      </c>
      <c r="B204" s="382" t="s">
        <v>20</v>
      </c>
      <c r="C204" s="5">
        <v>255</v>
      </c>
      <c r="D204" s="366">
        <v>44215</v>
      </c>
      <c r="E204" s="382" t="s">
        <v>26</v>
      </c>
      <c r="F204" s="382" t="s">
        <v>30</v>
      </c>
    </row>
    <row r="205" spans="1:9" x14ac:dyDescent="0.25">
      <c r="A205" s="382" t="s">
        <v>912</v>
      </c>
      <c r="B205" s="382" t="s">
        <v>19</v>
      </c>
      <c r="C205" s="5">
        <v>33.869999999999997</v>
      </c>
      <c r="D205" s="366">
        <v>44218</v>
      </c>
      <c r="E205" s="382" t="s">
        <v>25</v>
      </c>
      <c r="F205" s="382" t="s">
        <v>29</v>
      </c>
    </row>
    <row r="206" spans="1:9" x14ac:dyDescent="0.25">
      <c r="A206" s="382" t="s">
        <v>912</v>
      </c>
      <c r="B206" s="382" t="s">
        <v>19</v>
      </c>
      <c r="C206" s="5">
        <v>64.8</v>
      </c>
      <c r="D206" s="366">
        <v>44222</v>
      </c>
      <c r="E206" s="382" t="s">
        <v>25</v>
      </c>
      <c r="F206" s="382" t="s">
        <v>29</v>
      </c>
    </row>
    <row r="207" spans="1:9" x14ac:dyDescent="0.25">
      <c r="A207" s="382" t="s">
        <v>557</v>
      </c>
      <c r="B207" s="382" t="s">
        <v>19</v>
      </c>
      <c r="C207" s="5">
        <v>2442.33</v>
      </c>
      <c r="D207" s="366">
        <v>44225</v>
      </c>
      <c r="E207" s="382" t="s">
        <v>25</v>
      </c>
      <c r="F207" s="382" t="s">
        <v>29</v>
      </c>
    </row>
    <row r="208" spans="1:9" x14ac:dyDescent="0.25">
      <c r="A208" s="382" t="s">
        <v>557</v>
      </c>
      <c r="B208" s="382" t="s">
        <v>19</v>
      </c>
      <c r="C208" s="5">
        <v>1438.78</v>
      </c>
      <c r="D208" s="366">
        <v>44239</v>
      </c>
      <c r="E208" s="382" t="s">
        <v>25</v>
      </c>
      <c r="F208" s="382" t="s">
        <v>29</v>
      </c>
    </row>
    <row r="209" spans="1:6" x14ac:dyDescent="0.25">
      <c r="A209" s="382" t="s">
        <v>93</v>
      </c>
      <c r="B209" s="382" t="s">
        <v>19</v>
      </c>
      <c r="C209" s="5">
        <v>2709</v>
      </c>
      <c r="D209" s="366">
        <v>44254</v>
      </c>
      <c r="E209" s="382" t="s">
        <v>25</v>
      </c>
      <c r="F209" s="382" t="s">
        <v>29</v>
      </c>
    </row>
    <row r="210" spans="1:6" x14ac:dyDescent="0.25">
      <c r="A210" s="382" t="s">
        <v>557</v>
      </c>
      <c r="B210" s="382" t="s">
        <v>19</v>
      </c>
      <c r="C210" s="5">
        <v>1438.77</v>
      </c>
      <c r="D210" s="366">
        <v>44254</v>
      </c>
      <c r="E210" s="382" t="s">
        <v>25</v>
      </c>
      <c r="F210" s="382" t="s">
        <v>29</v>
      </c>
    </row>
    <row r="211" spans="1:6" x14ac:dyDescent="0.25">
      <c r="A211" s="382" t="s">
        <v>1082</v>
      </c>
      <c r="B211" s="382" t="s">
        <v>19</v>
      </c>
      <c r="C211" s="5">
        <v>463</v>
      </c>
      <c r="D211" s="366">
        <v>44264</v>
      </c>
      <c r="E211" s="382" t="s">
        <v>25</v>
      </c>
      <c r="F211" s="382" t="s">
        <v>29</v>
      </c>
    </row>
    <row r="212" spans="1:6" x14ac:dyDescent="0.25">
      <c r="A212" s="382" t="s">
        <v>557</v>
      </c>
      <c r="B212" s="382" t="s">
        <v>19</v>
      </c>
      <c r="C212" s="5">
        <v>1438.77</v>
      </c>
      <c r="D212" s="366">
        <v>44267</v>
      </c>
      <c r="E212" s="382" t="s">
        <v>25</v>
      </c>
      <c r="F212" s="382" t="s">
        <v>29</v>
      </c>
    </row>
    <row r="213" spans="1:6" x14ac:dyDescent="0.25">
      <c r="A213" s="382" t="s">
        <v>93</v>
      </c>
      <c r="B213" s="382" t="s">
        <v>19</v>
      </c>
      <c r="C213" s="5">
        <v>4200</v>
      </c>
      <c r="D213" s="366">
        <v>44272</v>
      </c>
      <c r="E213" s="382" t="s">
        <v>25</v>
      </c>
      <c r="F213" s="382" t="s">
        <v>30</v>
      </c>
    </row>
    <row r="214" spans="1:6" x14ac:dyDescent="0.25">
      <c r="A214" s="382" t="s">
        <v>557</v>
      </c>
      <c r="B214" s="382" t="s">
        <v>19</v>
      </c>
      <c r="C214" s="5">
        <v>1437.14</v>
      </c>
      <c r="D214" s="366">
        <v>44195</v>
      </c>
      <c r="E214" s="382" t="s">
        <v>25</v>
      </c>
      <c r="F214" s="382" t="s">
        <v>29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B79BBAD-DD07-A24E-9282-D30790FA6340}">
          <x14:formula1>
            <xm:f>Backend!$B$2:$B$3</xm:f>
          </x14:formula1>
          <xm:sqref>B1:B214</xm:sqref>
        </x14:dataValidation>
        <x14:dataValidation type="list" allowBlank="1" showInputMessage="1" showErrorMessage="1" xr:uid="{EE70F564-26CC-284B-BF53-21940091BF09}">
          <x14:formula1>
            <xm:f>Backend!$D$2:$D$3</xm:f>
          </x14:formula1>
          <xm:sqref>F1:F1048576</xm:sqref>
        </x14:dataValidation>
        <x14:dataValidation type="list" allowBlank="1" showInputMessage="1" showErrorMessage="1" xr:uid="{0CF815D6-5030-3548-A150-8D79B47463A7}">
          <x14:formula1>
            <xm:f>Backend!$C$2:$C$3</xm:f>
          </x14:formula1>
          <xm:sqref>E1:E1048576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3C113-C99A-DC4B-A518-1A13FAD42338}">
  <dimension ref="A1:B22"/>
  <sheetViews>
    <sheetView workbookViewId="0">
      <selection activeCell="L5" sqref="L5"/>
    </sheetView>
  </sheetViews>
  <sheetFormatPr defaultColWidth="11" defaultRowHeight="15.75" x14ac:dyDescent="0.25"/>
  <cols>
    <col min="1" max="1" width="29.875" bestFit="1" customWidth="1"/>
    <col min="2" max="2" width="14" bestFit="1" customWidth="1"/>
    <col min="3" max="3" width="9.625" bestFit="1" customWidth="1"/>
    <col min="4" max="4" width="6.625" bestFit="1" customWidth="1"/>
    <col min="5" max="5" width="13.875" bestFit="1" customWidth="1"/>
    <col min="6" max="6" width="23.625" bestFit="1" customWidth="1"/>
    <col min="7" max="7" width="8.125" bestFit="1" customWidth="1"/>
    <col min="8" max="8" width="9.625" bestFit="1" customWidth="1"/>
    <col min="9" max="9" width="14.125" bestFit="1" customWidth="1"/>
    <col min="10" max="10" width="26.125" bestFit="1" customWidth="1"/>
    <col min="11" max="11" width="15.875" bestFit="1" customWidth="1"/>
    <col min="12" max="12" width="11.875" bestFit="1" customWidth="1"/>
    <col min="13" max="13" width="10.625" bestFit="1" customWidth="1"/>
    <col min="14" max="14" width="6.625" bestFit="1" customWidth="1"/>
    <col min="15" max="15" width="12.375" bestFit="1" customWidth="1"/>
    <col min="16" max="16" width="6.625" bestFit="1" customWidth="1"/>
    <col min="17" max="17" width="10.5" bestFit="1" customWidth="1"/>
    <col min="18" max="19" width="6.625" bestFit="1" customWidth="1"/>
    <col min="20" max="20" width="22" bestFit="1" customWidth="1"/>
    <col min="21" max="21" width="6.625" bestFit="1" customWidth="1"/>
    <col min="22" max="22" width="6.875" bestFit="1" customWidth="1"/>
  </cols>
  <sheetData>
    <row r="1" spans="1:2" x14ac:dyDescent="0.25">
      <c r="A1" s="7" t="s">
        <v>2</v>
      </c>
      <c r="B1" t="s">
        <v>921</v>
      </c>
    </row>
    <row r="3" spans="1:2" x14ac:dyDescent="0.25">
      <c r="A3" s="7" t="s">
        <v>13</v>
      </c>
      <c r="B3" t="s">
        <v>15</v>
      </c>
    </row>
    <row r="4" spans="1:2" x14ac:dyDescent="0.25">
      <c r="A4" s="63" t="s">
        <v>157</v>
      </c>
      <c r="B4" s="59">
        <v>218.33</v>
      </c>
    </row>
    <row r="5" spans="1:2" x14ac:dyDescent="0.25">
      <c r="A5" s="63" t="s">
        <v>1104</v>
      </c>
      <c r="B5" s="59">
        <v>0.66</v>
      </c>
    </row>
    <row r="6" spans="1:2" x14ac:dyDescent="0.25">
      <c r="A6" s="63" t="s">
        <v>873</v>
      </c>
      <c r="B6" s="59">
        <v>25.97</v>
      </c>
    </row>
    <row r="7" spans="1:2" x14ac:dyDescent="0.25">
      <c r="A7" s="63" t="s">
        <v>923</v>
      </c>
      <c r="B7" s="59">
        <v>18</v>
      </c>
    </row>
    <row r="8" spans="1:2" x14ac:dyDescent="0.25">
      <c r="A8" s="63" t="s">
        <v>961</v>
      </c>
      <c r="B8" s="59">
        <v>284.83</v>
      </c>
    </row>
    <row r="9" spans="1:2" x14ac:dyDescent="0.25">
      <c r="A9" s="63" t="s">
        <v>1008</v>
      </c>
      <c r="B9" s="59">
        <v>37.869999999999997</v>
      </c>
    </row>
    <row r="10" spans="1:2" x14ac:dyDescent="0.25">
      <c r="A10" s="63" t="s">
        <v>1070</v>
      </c>
      <c r="B10" s="59">
        <v>12.5</v>
      </c>
    </row>
    <row r="11" spans="1:2" x14ac:dyDescent="0.25">
      <c r="A11" s="63" t="s">
        <v>1071</v>
      </c>
      <c r="B11" s="59">
        <v>5.41</v>
      </c>
    </row>
    <row r="12" spans="1:2" x14ac:dyDescent="0.25">
      <c r="A12" s="63" t="s">
        <v>1075</v>
      </c>
      <c r="B12" s="59">
        <v>16.14</v>
      </c>
    </row>
    <row r="13" spans="1:2" x14ac:dyDescent="0.25">
      <c r="A13" s="63" t="s">
        <v>1076</v>
      </c>
      <c r="B13" s="59">
        <v>16</v>
      </c>
    </row>
    <row r="14" spans="1:2" x14ac:dyDescent="0.25">
      <c r="A14" s="63" t="s">
        <v>1079</v>
      </c>
      <c r="B14" s="59">
        <v>51.53</v>
      </c>
    </row>
    <row r="15" spans="1:2" x14ac:dyDescent="0.25">
      <c r="A15" s="63" t="s">
        <v>1088</v>
      </c>
      <c r="B15" s="59">
        <v>82.87</v>
      </c>
    </row>
    <row r="16" spans="1:2" x14ac:dyDescent="0.25">
      <c r="A16" s="63" t="s">
        <v>1089</v>
      </c>
      <c r="B16" s="59">
        <v>5</v>
      </c>
    </row>
    <row r="17" spans="1:2" x14ac:dyDescent="0.25">
      <c r="A17" s="63" t="s">
        <v>1093</v>
      </c>
      <c r="B17" s="59">
        <v>73.39</v>
      </c>
    </row>
    <row r="18" spans="1:2" x14ac:dyDescent="0.25">
      <c r="A18" s="63" t="s">
        <v>1097</v>
      </c>
      <c r="B18" s="59">
        <v>27</v>
      </c>
    </row>
    <row r="19" spans="1:2" x14ac:dyDescent="0.25">
      <c r="A19" s="63" t="s">
        <v>1099</v>
      </c>
      <c r="B19" s="59">
        <v>14.09</v>
      </c>
    </row>
    <row r="20" spans="1:2" x14ac:dyDescent="0.25">
      <c r="A20" s="63" t="s">
        <v>1102</v>
      </c>
      <c r="B20" s="59">
        <v>28.65</v>
      </c>
    </row>
    <row r="21" spans="1:2" x14ac:dyDescent="0.25">
      <c r="A21" s="63" t="s">
        <v>1103</v>
      </c>
      <c r="B21" s="59">
        <v>37.36</v>
      </c>
    </row>
    <row r="22" spans="1:2" x14ac:dyDescent="0.25">
      <c r="A22" s="63" t="s">
        <v>14</v>
      </c>
      <c r="B22" s="59">
        <v>955.59999999999991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"/>
  <sheetViews>
    <sheetView showRuler="0" zoomScale="158" workbookViewId="0">
      <selection activeCell="A18" sqref="A18"/>
    </sheetView>
  </sheetViews>
  <sheetFormatPr defaultColWidth="11" defaultRowHeight="15.75" x14ac:dyDescent="0.25"/>
  <cols>
    <col min="1" max="1" width="19" bestFit="1" customWidth="1"/>
    <col min="2" max="2" width="13.875" bestFit="1" customWidth="1"/>
    <col min="3" max="3" width="12.125" bestFit="1" customWidth="1"/>
    <col min="5" max="5" width="14.875" bestFit="1" customWidth="1"/>
  </cols>
  <sheetData>
    <row r="1" spans="1:5" ht="16.5" thickBot="1" x14ac:dyDescent="0.3">
      <c r="A1" s="2" t="s">
        <v>3</v>
      </c>
      <c r="B1" s="2" t="s">
        <v>18</v>
      </c>
      <c r="C1" s="2" t="s">
        <v>24</v>
      </c>
      <c r="D1" s="2" t="s">
        <v>28</v>
      </c>
      <c r="E1" s="2" t="s">
        <v>37</v>
      </c>
    </row>
    <row r="2" spans="1:5" x14ac:dyDescent="0.25">
      <c r="A2" t="s">
        <v>4</v>
      </c>
      <c r="B2" t="s">
        <v>19</v>
      </c>
      <c r="C2" t="s">
        <v>25</v>
      </c>
      <c r="D2" t="s">
        <v>29</v>
      </c>
      <c r="E2" t="s">
        <v>33</v>
      </c>
    </row>
    <row r="3" spans="1:5" x14ac:dyDescent="0.25">
      <c r="A3" t="s">
        <v>5</v>
      </c>
      <c r="B3" t="s">
        <v>20</v>
      </c>
      <c r="C3" t="s">
        <v>26</v>
      </c>
      <c r="D3" t="s">
        <v>30</v>
      </c>
      <c r="E3" t="s">
        <v>34</v>
      </c>
    </row>
    <row r="4" spans="1:5" x14ac:dyDescent="0.25">
      <c r="A4" t="s">
        <v>6</v>
      </c>
      <c r="E4" t="s">
        <v>35</v>
      </c>
    </row>
    <row r="5" spans="1:5" x14ac:dyDescent="0.25">
      <c r="A5" t="s">
        <v>7</v>
      </c>
      <c r="E5" t="s">
        <v>36</v>
      </c>
    </row>
    <row r="6" spans="1:5" x14ac:dyDescent="0.25">
      <c r="A6" t="s">
        <v>8</v>
      </c>
    </row>
    <row r="7" spans="1:5" x14ac:dyDescent="0.25">
      <c r="A7" t="s">
        <v>650</v>
      </c>
    </row>
    <row r="8" spans="1:5" x14ac:dyDescent="0.25">
      <c r="A8" t="s">
        <v>9</v>
      </c>
    </row>
    <row r="9" spans="1:5" x14ac:dyDescent="0.25">
      <c r="A9" t="s">
        <v>10</v>
      </c>
    </row>
    <row r="10" spans="1:5" x14ac:dyDescent="0.25">
      <c r="A10" t="s">
        <v>21</v>
      </c>
    </row>
    <row r="11" spans="1:5" x14ac:dyDescent="0.25">
      <c r="A11" t="s">
        <v>11</v>
      </c>
    </row>
    <row r="12" spans="1:5" x14ac:dyDescent="0.25">
      <c r="A12" t="s">
        <v>12</v>
      </c>
    </row>
    <row r="13" spans="1:5" x14ac:dyDescent="0.25">
      <c r="A13" t="s">
        <v>209</v>
      </c>
    </row>
    <row r="14" spans="1:5" x14ac:dyDescent="0.25">
      <c r="A14" t="s">
        <v>144</v>
      </c>
    </row>
    <row r="15" spans="1:5" x14ac:dyDescent="0.25">
      <c r="A15" t="s">
        <v>813</v>
      </c>
    </row>
    <row r="16" spans="1:5" x14ac:dyDescent="0.25">
      <c r="A16" t="s">
        <v>445</v>
      </c>
    </row>
    <row r="17" spans="1:1" x14ac:dyDescent="0.25">
      <c r="A17" t="s">
        <v>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Money Out</vt:lpstr>
      <vt:lpstr>Money In</vt:lpstr>
      <vt:lpstr>Misc Items</vt:lpstr>
      <vt:lpstr>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</cp:lastModifiedBy>
  <dcterms:created xsi:type="dcterms:W3CDTF">2018-01-12T03:11:41Z</dcterms:created>
  <dcterms:modified xsi:type="dcterms:W3CDTF">2021-06-06T13:52:26Z</dcterms:modified>
</cp:coreProperties>
</file>