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well/Desktop/Data Analytics COurse/SEM 2/Github Repositories/Strategic Thinking/Capstone - CA3/Strategic_Thinking_CA3_DAVD_MOONEY_SBS24066/"/>
    </mc:Choice>
  </mc:AlternateContent>
  <xr:revisionPtr revIDLastSave="0" documentId="13_ncr:1_{D269DB3F-EA01-4641-90AA-C0FB3BBA9A5C}" xr6:coauthVersionLast="47" xr6:coauthVersionMax="47" xr10:uidLastSave="{00000000-0000-0000-0000-000000000000}"/>
  <bookViews>
    <workbookView xWindow="0" yWindow="500" windowWidth="33600" windowHeight="19300" xr2:uid="{06CBC044-6B21-6147-B8A6-6A18882203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1" l="1"/>
  <c r="T118" i="1"/>
  <c r="T98" i="1"/>
  <c r="T78" i="1"/>
  <c r="T58" i="1"/>
  <c r="T38" i="1"/>
  <c r="T18" i="1"/>
  <c r="L138" i="1"/>
  <c r="H135" i="1"/>
  <c r="P135" i="1" s="1"/>
  <c r="R135" i="1" s="1"/>
  <c r="H134" i="1"/>
  <c r="P134" i="1" s="1"/>
  <c r="R134" i="1" s="1"/>
  <c r="H133" i="1"/>
  <c r="P133" i="1" s="1"/>
  <c r="R133" i="1" s="1"/>
  <c r="H132" i="1"/>
  <c r="P132" i="1" s="1"/>
  <c r="R132" i="1" s="1"/>
  <c r="H131" i="1"/>
  <c r="P131" i="1" s="1"/>
  <c r="R131" i="1" s="1"/>
  <c r="H130" i="1"/>
  <c r="P130" i="1" s="1"/>
  <c r="R130" i="1" s="1"/>
  <c r="H129" i="1"/>
  <c r="P129" i="1" s="1"/>
  <c r="R129" i="1" s="1"/>
  <c r="H128" i="1"/>
  <c r="P128" i="1" s="1"/>
  <c r="R128" i="1" s="1"/>
  <c r="H127" i="1"/>
  <c r="P127" i="1" s="1"/>
  <c r="R127" i="1" s="1"/>
  <c r="H126" i="1"/>
  <c r="P126" i="1" s="1"/>
  <c r="R126" i="1" s="1"/>
  <c r="P109" i="1"/>
  <c r="L118" i="1"/>
  <c r="H115" i="1"/>
  <c r="P115" i="1" s="1"/>
  <c r="R115" i="1" s="1"/>
  <c r="H114" i="1"/>
  <c r="P114" i="1" s="1"/>
  <c r="R114" i="1" s="1"/>
  <c r="H113" i="1"/>
  <c r="P113" i="1" s="1"/>
  <c r="R113" i="1" s="1"/>
  <c r="H112" i="1"/>
  <c r="P112" i="1" s="1"/>
  <c r="R112" i="1" s="1"/>
  <c r="H111" i="1"/>
  <c r="P111" i="1" s="1"/>
  <c r="R111" i="1" s="1"/>
  <c r="H110" i="1"/>
  <c r="P110" i="1" s="1"/>
  <c r="R110" i="1" s="1"/>
  <c r="H109" i="1"/>
  <c r="H108" i="1"/>
  <c r="P108" i="1" s="1"/>
  <c r="R108" i="1" s="1"/>
  <c r="H107" i="1"/>
  <c r="P107" i="1" s="1"/>
  <c r="R107" i="1" s="1"/>
  <c r="H106" i="1"/>
  <c r="P106" i="1" s="1"/>
  <c r="R106" i="1" s="1"/>
  <c r="R98" i="1"/>
  <c r="P91" i="1"/>
  <c r="L98" i="1"/>
  <c r="H95" i="1"/>
  <c r="P95" i="1" s="1"/>
  <c r="R95" i="1" s="1"/>
  <c r="H94" i="1"/>
  <c r="P94" i="1" s="1"/>
  <c r="R94" i="1" s="1"/>
  <c r="H93" i="1"/>
  <c r="P93" i="1" s="1"/>
  <c r="R93" i="1" s="1"/>
  <c r="H92" i="1"/>
  <c r="P92" i="1" s="1"/>
  <c r="R92" i="1" s="1"/>
  <c r="H91" i="1"/>
  <c r="R91" i="1" s="1"/>
  <c r="H90" i="1"/>
  <c r="P90" i="1" s="1"/>
  <c r="R90" i="1" s="1"/>
  <c r="H89" i="1"/>
  <c r="P89" i="1" s="1"/>
  <c r="R89" i="1" s="1"/>
  <c r="H88" i="1"/>
  <c r="P88" i="1" s="1"/>
  <c r="R88" i="1" s="1"/>
  <c r="H87" i="1"/>
  <c r="P87" i="1" s="1"/>
  <c r="R87" i="1" s="1"/>
  <c r="H86" i="1"/>
  <c r="P86" i="1" s="1"/>
  <c r="R86" i="1" s="1"/>
  <c r="P68" i="1"/>
  <c r="L78" i="1"/>
  <c r="H75" i="1"/>
  <c r="P75" i="1" s="1"/>
  <c r="R75" i="1" s="1"/>
  <c r="H74" i="1"/>
  <c r="P74" i="1" s="1"/>
  <c r="R74" i="1" s="1"/>
  <c r="H73" i="1"/>
  <c r="P73" i="1" s="1"/>
  <c r="R73" i="1" s="1"/>
  <c r="H72" i="1"/>
  <c r="P72" i="1" s="1"/>
  <c r="R72" i="1" s="1"/>
  <c r="H71" i="1"/>
  <c r="P71" i="1" s="1"/>
  <c r="R71" i="1" s="1"/>
  <c r="H70" i="1"/>
  <c r="P70" i="1" s="1"/>
  <c r="R70" i="1" s="1"/>
  <c r="H69" i="1"/>
  <c r="P69" i="1" s="1"/>
  <c r="R69" i="1" s="1"/>
  <c r="H68" i="1"/>
  <c r="R68" i="1" s="1"/>
  <c r="H67" i="1"/>
  <c r="P67" i="1" s="1"/>
  <c r="R67" i="1" s="1"/>
  <c r="H66" i="1"/>
  <c r="P66" i="1" s="1"/>
  <c r="R66" i="1" s="1"/>
  <c r="P52" i="1"/>
  <c r="P50" i="1"/>
  <c r="R32" i="1"/>
  <c r="R7" i="1"/>
  <c r="R9" i="1"/>
  <c r="R10" i="1"/>
  <c r="R11" i="1"/>
  <c r="L58" i="1"/>
  <c r="H55" i="1"/>
  <c r="P55" i="1" s="1"/>
  <c r="R55" i="1" s="1"/>
  <c r="H54" i="1"/>
  <c r="P54" i="1" s="1"/>
  <c r="R54" i="1" s="1"/>
  <c r="H53" i="1"/>
  <c r="P53" i="1" s="1"/>
  <c r="H52" i="1"/>
  <c r="R52" i="1" s="1"/>
  <c r="H51" i="1"/>
  <c r="P51" i="1" s="1"/>
  <c r="R51" i="1" s="1"/>
  <c r="H50" i="1"/>
  <c r="R50" i="1" s="1"/>
  <c r="H49" i="1"/>
  <c r="P49" i="1" s="1"/>
  <c r="R49" i="1" s="1"/>
  <c r="H48" i="1"/>
  <c r="P48" i="1" s="1"/>
  <c r="R48" i="1" s="1"/>
  <c r="H47" i="1"/>
  <c r="P47" i="1" s="1"/>
  <c r="R47" i="1" s="1"/>
  <c r="H46" i="1"/>
  <c r="P46" i="1" s="1"/>
  <c r="R46" i="1" s="1"/>
  <c r="L38" i="1"/>
  <c r="H35" i="1"/>
  <c r="P35" i="1" s="1"/>
  <c r="R35" i="1" s="1"/>
  <c r="H34" i="1"/>
  <c r="P34" i="1" s="1"/>
  <c r="R34" i="1" s="1"/>
  <c r="H33" i="1"/>
  <c r="P33" i="1" s="1"/>
  <c r="R33" i="1" s="1"/>
  <c r="H32" i="1"/>
  <c r="P32" i="1" s="1"/>
  <c r="H31" i="1"/>
  <c r="P31" i="1" s="1"/>
  <c r="R31" i="1" s="1"/>
  <c r="H30" i="1"/>
  <c r="P30" i="1" s="1"/>
  <c r="H29" i="1"/>
  <c r="P29" i="1" s="1"/>
  <c r="R29" i="1" s="1"/>
  <c r="H28" i="1"/>
  <c r="H27" i="1"/>
  <c r="P27" i="1" s="1"/>
  <c r="R27" i="1" s="1"/>
  <c r="H26" i="1"/>
  <c r="P26" i="1" s="1"/>
  <c r="R26" i="1" s="1"/>
  <c r="L18" i="1"/>
  <c r="H9" i="1"/>
  <c r="P9" i="1" s="1"/>
  <c r="H10" i="1"/>
  <c r="P10" i="1" s="1"/>
  <c r="H11" i="1"/>
  <c r="P11" i="1" s="1"/>
  <c r="H12" i="1"/>
  <c r="P12" i="1" s="1"/>
  <c r="R12" i="1" s="1"/>
  <c r="H13" i="1"/>
  <c r="P13" i="1" s="1"/>
  <c r="R13" i="1" s="1"/>
  <c r="H14" i="1"/>
  <c r="P14" i="1" s="1"/>
  <c r="R14" i="1" s="1"/>
  <c r="H15" i="1"/>
  <c r="P15" i="1" s="1"/>
  <c r="R15" i="1" s="1"/>
  <c r="H8" i="1"/>
  <c r="P8" i="1" s="1"/>
  <c r="R8" i="1" s="1"/>
  <c r="H7" i="1"/>
  <c r="P7" i="1" s="1"/>
  <c r="H6" i="1"/>
  <c r="P6" i="1" s="1"/>
  <c r="R6" i="1" s="1"/>
  <c r="R138" i="1" l="1"/>
  <c r="R109" i="1"/>
  <c r="R118" i="1"/>
  <c r="R58" i="1"/>
  <c r="R78" i="1"/>
  <c r="R30" i="1"/>
  <c r="P28" i="1"/>
  <c r="R28" i="1" s="1"/>
  <c r="R38" i="1" l="1"/>
  <c r="R18" i="1"/>
</calcChain>
</file>

<file path=xl/sharedStrings.xml><?xml version="1.0" encoding="utf-8"?>
<sst xmlns="http://schemas.openxmlformats.org/spreadsheetml/2006/main" count="342" uniqueCount="58">
  <si>
    <t>Game Week 1</t>
  </si>
  <si>
    <t>Southampton</t>
  </si>
  <si>
    <t>Manchester United</t>
  </si>
  <si>
    <t>Brighton</t>
  </si>
  <si>
    <t>Ipswich</t>
  </si>
  <si>
    <t>Fulham</t>
  </si>
  <si>
    <t>West Ham</t>
  </si>
  <si>
    <t>Liverpool</t>
  </si>
  <si>
    <t>Nottingham Forest</t>
  </si>
  <si>
    <t>Crystal Palace</t>
  </si>
  <si>
    <t>Leicester</t>
  </si>
  <si>
    <t>Manchester City</t>
  </si>
  <si>
    <t>Brentford</t>
  </si>
  <si>
    <t>Aston Villa</t>
  </si>
  <si>
    <t>Everton</t>
  </si>
  <si>
    <t>Bournemouth</t>
  </si>
  <si>
    <t>Chelsea</t>
  </si>
  <si>
    <t>vs</t>
  </si>
  <si>
    <t>Leicester City</t>
  </si>
  <si>
    <t>Tottenahm</t>
  </si>
  <si>
    <t>Arsenal</t>
  </si>
  <si>
    <t>Newcastle</t>
  </si>
  <si>
    <t>Wolves</t>
  </si>
  <si>
    <t>HOME Team</t>
  </si>
  <si>
    <t>AWAY Team</t>
  </si>
  <si>
    <t>PREDICTION</t>
  </si>
  <si>
    <t>STAKE</t>
  </si>
  <si>
    <t>ODDS</t>
  </si>
  <si>
    <t>OUTCOME</t>
  </si>
  <si>
    <t>TOTAL</t>
  </si>
  <si>
    <t>💰💰💰💰💰</t>
  </si>
  <si>
    <t>Total Stake:</t>
  </si>
  <si>
    <t>WEEKLY P/L :</t>
  </si>
  <si>
    <t xml:space="preserve">OVERALL P/L : </t>
  </si>
  <si>
    <t>Game Week 2</t>
  </si>
  <si>
    <t>NewCastle</t>
  </si>
  <si>
    <t>Tottenham</t>
  </si>
  <si>
    <t>Game Week 3</t>
  </si>
  <si>
    <t>Bet</t>
  </si>
  <si>
    <t>Under</t>
  </si>
  <si>
    <t>Over</t>
  </si>
  <si>
    <t>MY PREDICTION</t>
  </si>
  <si>
    <t>Actual Scores</t>
  </si>
  <si>
    <t>Game Week 4</t>
  </si>
  <si>
    <t>Arenal</t>
  </si>
  <si>
    <t>Game Week 5</t>
  </si>
  <si>
    <t>Southapton</t>
  </si>
  <si>
    <t>Mamchester City</t>
  </si>
  <si>
    <t>Nottinham Forest</t>
  </si>
  <si>
    <t>Tottenaham</t>
  </si>
  <si>
    <t>I missed a week so carrying on from the week after</t>
  </si>
  <si>
    <t>Game Week 6</t>
  </si>
  <si>
    <t xml:space="preserve">Fulham </t>
  </si>
  <si>
    <t>Game Week 7</t>
  </si>
  <si>
    <t>Crytal Palace</t>
  </si>
  <si>
    <t>Man United</t>
  </si>
  <si>
    <t>STARTING BALANCE</t>
  </si>
  <si>
    <t>CURRENT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</si>
</sst>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6"/>
      <color theme="1"/>
      <name val="Aptos Narrow (Body)"/>
    </font>
    <font>
      <b/>
      <sz val="18"/>
      <color theme="1"/>
      <name val="Aptos Narrow (Body)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b/>
      <i/>
      <sz val="28"/>
      <color theme="1"/>
      <name val="Aptos Narrow (Body)"/>
    </font>
    <font>
      <b/>
      <sz val="20"/>
      <color theme="1"/>
      <name val="Aptos Narrow"/>
      <scheme val="minor"/>
    </font>
    <font>
      <b/>
      <sz val="20"/>
      <color theme="0"/>
      <name val="Aptos Narrow (Body)"/>
    </font>
    <font>
      <sz val="20"/>
      <color theme="0"/>
      <name val="Aptos Narrow"/>
      <family val="2"/>
      <scheme val="minor"/>
    </font>
    <font>
      <b/>
      <sz val="20"/>
      <color theme="0"/>
      <name val="Aptos Narrow"/>
      <scheme val="minor"/>
    </font>
    <font>
      <u/>
      <sz val="20"/>
      <color theme="0"/>
      <name val="Aptos Narrow"/>
      <family val="2"/>
      <scheme val="minor"/>
    </font>
    <font>
      <sz val="20"/>
      <color theme="1"/>
      <name val="Aptos Narrow"/>
      <scheme val="minor"/>
    </font>
    <font>
      <b/>
      <sz val="22"/>
      <color theme="1"/>
      <name val="Aptos Narrow"/>
      <scheme val="minor"/>
    </font>
    <font>
      <sz val="8"/>
      <name val="Aptos Narrow"/>
      <family val="2"/>
      <scheme val="minor"/>
    </font>
    <font>
      <b/>
      <sz val="72"/>
      <color theme="0"/>
      <name val="Aptos Narrow"/>
      <scheme val="minor"/>
    </font>
    <font>
      <b/>
      <sz val="22"/>
      <color theme="0"/>
      <name val="Aptos Narrow"/>
      <scheme val="minor"/>
    </font>
    <font>
      <b/>
      <sz val="24"/>
      <color theme="0"/>
      <name val="Aptos Narrow"/>
      <scheme val="minor"/>
    </font>
    <font>
      <b/>
      <sz val="14"/>
      <color theme="1"/>
      <name val="Aptos Narrow"/>
      <scheme val="minor"/>
    </font>
    <font>
      <b/>
      <sz val="14"/>
      <color theme="0"/>
      <name val="Aptos Narrow"/>
      <scheme val="minor"/>
    </font>
    <font>
      <sz val="12"/>
      <color theme="0"/>
      <name val="Aptos Narrow"/>
      <family val="2"/>
      <scheme val="minor"/>
    </font>
    <font>
      <b/>
      <sz val="18"/>
      <color theme="0"/>
      <name val="Aptos Narrow (Body)"/>
    </font>
    <font>
      <b/>
      <sz val="18"/>
      <color theme="0"/>
      <name val="Aptos Narrow"/>
      <scheme val="minor"/>
    </font>
    <font>
      <b/>
      <sz val="16"/>
      <color theme="0"/>
      <name val="Aptos Narrow (Body)"/>
    </font>
    <font>
      <b/>
      <i/>
      <sz val="28"/>
      <color theme="0"/>
      <name val="Aptos Narrow (Body)"/>
    </font>
    <font>
      <sz val="12"/>
      <color theme="0"/>
      <name val="Aptos Narrow"/>
      <scheme val="minor"/>
    </font>
    <font>
      <sz val="20"/>
      <color theme="0"/>
      <name val="Aptos Narrow"/>
      <scheme val="minor"/>
    </font>
    <font>
      <sz val="28"/>
      <color theme="1"/>
      <name val="Aptos Narrow"/>
      <family val="2"/>
      <scheme val="minor"/>
    </font>
    <font>
      <b/>
      <sz val="16"/>
      <color theme="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4">
    <xf numFmtId="0" fontId="0" fillId="0" borderId="0" xfId="0"/>
    <xf numFmtId="0" fontId="1" fillId="0" borderId="0" xfId="1"/>
    <xf numFmtId="0" fontId="4" fillId="0" borderId="0" xfId="0" applyFont="1"/>
    <xf numFmtId="0" fontId="7" fillId="0" borderId="0" xfId="0" applyFont="1" applyAlignment="1">
      <alignment horizontal="center"/>
    </xf>
    <xf numFmtId="0" fontId="0" fillId="2" borderId="0" xfId="0" applyFill="1"/>
    <xf numFmtId="0" fontId="8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9" fillId="3" borderId="0" xfId="0" quotePrefix="1" applyFont="1" applyFill="1" applyAlignment="1">
      <alignment horizontal="center"/>
    </xf>
    <xf numFmtId="0" fontId="11" fillId="3" borderId="0" xfId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center"/>
    </xf>
    <xf numFmtId="0" fontId="6" fillId="5" borderId="0" xfId="0" applyFont="1" applyFill="1"/>
    <xf numFmtId="0" fontId="12" fillId="5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0" fillId="4" borderId="0" xfId="0" applyFill="1"/>
    <xf numFmtId="0" fontId="13" fillId="0" borderId="0" xfId="0" applyFont="1" applyAlignment="1">
      <alignment vertical="center"/>
    </xf>
    <xf numFmtId="0" fontId="3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8" borderId="0" xfId="0" applyFill="1"/>
    <xf numFmtId="0" fontId="2" fillId="8" borderId="0" xfId="0" applyFont="1" applyFill="1" applyAlignment="1">
      <alignment horizontal="center"/>
    </xf>
    <xf numFmtId="0" fontId="6" fillId="8" borderId="0" xfId="0" applyFont="1" applyFill="1"/>
    <xf numFmtId="0" fontId="8" fillId="9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9" fillId="9" borderId="0" xfId="0" quotePrefix="1" applyFont="1" applyFill="1" applyAlignment="1">
      <alignment horizontal="center"/>
    </xf>
    <xf numFmtId="0" fontId="11" fillId="9" borderId="0" xfId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7" fillId="10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5" fillId="13" borderId="0" xfId="0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6" fillId="13" borderId="0" xfId="0" applyFont="1" applyFill="1"/>
    <xf numFmtId="0" fontId="8" fillId="14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9" fillId="14" borderId="0" xfId="0" quotePrefix="1" applyFont="1" applyFill="1" applyAlignment="1">
      <alignment horizontal="center"/>
    </xf>
    <xf numFmtId="0" fontId="11" fillId="14" borderId="0" xfId="1" applyFont="1" applyFill="1" applyAlignment="1">
      <alignment horizontal="center"/>
    </xf>
    <xf numFmtId="0" fontId="0" fillId="15" borderId="0" xfId="0" applyFill="1"/>
    <xf numFmtId="0" fontId="12" fillId="15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10" fillId="17" borderId="0" xfId="0" applyFont="1" applyFill="1" applyAlignment="1">
      <alignment horizontal="center"/>
    </xf>
    <xf numFmtId="16" fontId="9" fillId="17" borderId="0" xfId="0" applyNumberFormat="1" applyFont="1" applyFill="1" applyAlignment="1">
      <alignment horizontal="center"/>
    </xf>
    <xf numFmtId="0" fontId="9" fillId="17" borderId="0" xfId="0" applyFont="1" applyFill="1" applyAlignment="1">
      <alignment horizontal="center"/>
    </xf>
    <xf numFmtId="0" fontId="1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9" fillId="19" borderId="0" xfId="0" applyFont="1" applyFill="1" applyAlignment="1">
      <alignment horizontal="center"/>
    </xf>
    <xf numFmtId="0" fontId="9" fillId="19" borderId="0" xfId="0" quotePrefix="1" applyFont="1" applyFill="1" applyAlignment="1">
      <alignment horizontal="center"/>
    </xf>
    <xf numFmtId="0" fontId="9" fillId="20" borderId="0" xfId="0" applyFont="1" applyFill="1" applyAlignment="1">
      <alignment horizontal="center"/>
    </xf>
    <xf numFmtId="0" fontId="9" fillId="20" borderId="0" xfId="0" quotePrefix="1" applyFont="1" applyFill="1" applyAlignment="1">
      <alignment horizontal="center"/>
    </xf>
    <xf numFmtId="0" fontId="9" fillId="21" borderId="0" xfId="0" applyFont="1" applyFill="1" applyAlignment="1">
      <alignment horizontal="center"/>
    </xf>
    <xf numFmtId="0" fontId="9" fillId="21" borderId="0" xfId="0" quotePrefix="1" applyFont="1" applyFill="1" applyAlignment="1">
      <alignment horizontal="center"/>
    </xf>
    <xf numFmtId="0" fontId="8" fillId="22" borderId="0" xfId="0" applyFont="1" applyFill="1" applyAlignment="1">
      <alignment horizontal="center"/>
    </xf>
    <xf numFmtId="0" fontId="9" fillId="22" borderId="0" xfId="0" applyFont="1" applyFill="1" applyAlignment="1">
      <alignment horizontal="center"/>
    </xf>
    <xf numFmtId="0" fontId="10" fillId="22" borderId="0" xfId="0" applyFont="1" applyFill="1" applyAlignment="1">
      <alignment horizontal="center"/>
    </xf>
    <xf numFmtId="0" fontId="9" fillId="22" borderId="0" xfId="0" quotePrefix="1" applyFont="1" applyFill="1" applyAlignment="1">
      <alignment horizontal="center"/>
    </xf>
    <xf numFmtId="0" fontId="11" fillId="22" borderId="0" xfId="1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0" fillId="23" borderId="0" xfId="0" applyFill="1" applyAlignment="1">
      <alignment horizontal="center"/>
    </xf>
    <xf numFmtId="0" fontId="5" fillId="23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/>
    </xf>
    <xf numFmtId="0" fontId="2" fillId="23" borderId="0" xfId="0" applyFont="1" applyFill="1" applyAlignment="1">
      <alignment horizontal="center"/>
    </xf>
    <xf numFmtId="0" fontId="0" fillId="23" borderId="0" xfId="0" applyFill="1"/>
    <xf numFmtId="0" fontId="6" fillId="23" borderId="0" xfId="0" applyFont="1" applyFill="1"/>
    <xf numFmtId="0" fontId="12" fillId="23" borderId="0" xfId="0" applyFont="1" applyFill="1" applyAlignment="1">
      <alignment horizontal="center"/>
    </xf>
    <xf numFmtId="0" fontId="10" fillId="25" borderId="0" xfId="0" applyFont="1" applyFill="1" applyAlignment="1">
      <alignment horizontal="center"/>
    </xf>
    <xf numFmtId="0" fontId="9" fillId="2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1" fillId="27" borderId="0" xfId="0" applyFont="1" applyFill="1" applyAlignment="1">
      <alignment horizontal="center"/>
    </xf>
    <xf numFmtId="0" fontId="20" fillId="27" borderId="0" xfId="0" applyFont="1" applyFill="1" applyAlignment="1">
      <alignment horizontal="center"/>
    </xf>
    <xf numFmtId="0" fontId="22" fillId="27" borderId="0" xfId="0" applyFont="1" applyFill="1" applyAlignment="1">
      <alignment horizontal="center"/>
    </xf>
    <xf numFmtId="0" fontId="10" fillId="27" borderId="0" xfId="0" applyFont="1" applyFill="1" applyAlignment="1">
      <alignment horizontal="center" vertical="center"/>
    </xf>
    <xf numFmtId="0" fontId="23" fillId="27" borderId="0" xfId="0" applyFont="1" applyFill="1" applyAlignment="1">
      <alignment horizontal="center"/>
    </xf>
    <xf numFmtId="0" fontId="20" fillId="27" borderId="0" xfId="0" applyFont="1" applyFill="1"/>
    <xf numFmtId="0" fontId="24" fillId="27" borderId="0" xfId="0" applyFont="1" applyFill="1"/>
    <xf numFmtId="0" fontId="8" fillId="28" borderId="0" xfId="0" applyFont="1" applyFill="1" applyAlignment="1">
      <alignment horizontal="center"/>
    </xf>
    <xf numFmtId="0" fontId="9" fillId="28" borderId="0" xfId="0" applyFont="1" applyFill="1" applyAlignment="1">
      <alignment horizontal="center"/>
    </xf>
    <xf numFmtId="0" fontId="10" fillId="28" borderId="0" xfId="0" applyFont="1" applyFill="1" applyAlignment="1">
      <alignment horizontal="center"/>
    </xf>
    <xf numFmtId="0" fontId="9" fillId="28" borderId="0" xfId="0" quotePrefix="1" applyFont="1" applyFill="1" applyAlignment="1">
      <alignment horizontal="center"/>
    </xf>
    <xf numFmtId="0" fontId="11" fillId="28" borderId="0" xfId="1" applyFont="1" applyFill="1" applyAlignment="1">
      <alignment horizontal="center"/>
    </xf>
    <xf numFmtId="0" fontId="10" fillId="26" borderId="0" xfId="0" applyFont="1" applyFill="1" applyAlignment="1">
      <alignment horizontal="center"/>
    </xf>
    <xf numFmtId="0" fontId="9" fillId="26" borderId="0" xfId="0" applyFont="1" applyFill="1" applyAlignment="1">
      <alignment horizontal="center"/>
    </xf>
    <xf numFmtId="0" fontId="25" fillId="26" borderId="0" xfId="0" applyFont="1" applyFill="1"/>
    <xf numFmtId="0" fontId="26" fillId="26" borderId="0" xfId="0" applyFont="1" applyFill="1" applyAlignment="1">
      <alignment horizontal="center"/>
    </xf>
    <xf numFmtId="0" fontId="9" fillId="28" borderId="0" xfId="1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/>
    </xf>
    <xf numFmtId="0" fontId="20" fillId="2" borderId="0" xfId="0" applyFont="1" applyFill="1"/>
    <xf numFmtId="0" fontId="24" fillId="2" borderId="0" xfId="0" applyFont="1" applyFill="1"/>
    <xf numFmtId="0" fontId="8" fillId="30" borderId="0" xfId="0" applyFont="1" applyFill="1" applyAlignment="1">
      <alignment horizontal="center"/>
    </xf>
    <xf numFmtId="0" fontId="9" fillId="30" borderId="0" xfId="0" applyFont="1" applyFill="1" applyAlignment="1">
      <alignment horizontal="center"/>
    </xf>
    <xf numFmtId="0" fontId="10" fillId="30" borderId="0" xfId="0" applyFont="1" applyFill="1" applyAlignment="1">
      <alignment horizontal="center"/>
    </xf>
    <xf numFmtId="0" fontId="9" fillId="30" borderId="0" xfId="0" quotePrefix="1" applyFont="1" applyFill="1" applyAlignment="1">
      <alignment horizontal="center"/>
    </xf>
    <xf numFmtId="0" fontId="9" fillId="30" borderId="0" xfId="1" applyFont="1" applyFill="1" applyAlignment="1">
      <alignment horizontal="center"/>
    </xf>
    <xf numFmtId="0" fontId="11" fillId="30" borderId="0" xfId="1" applyFont="1" applyFill="1" applyAlignment="1">
      <alignment horizontal="center"/>
    </xf>
    <xf numFmtId="0" fontId="25" fillId="2" borderId="0" xfId="0" applyFont="1" applyFill="1"/>
    <xf numFmtId="0" fontId="26" fillId="2" borderId="0" xfId="0" applyFont="1" applyFill="1" applyAlignment="1">
      <alignment horizontal="center"/>
    </xf>
    <xf numFmtId="0" fontId="10" fillId="31" borderId="0" xfId="0" applyFont="1" applyFill="1" applyAlignment="1">
      <alignment horizontal="center"/>
    </xf>
    <xf numFmtId="0" fontId="9" fillId="31" borderId="0" xfId="0" applyFont="1" applyFill="1" applyAlignment="1">
      <alignment horizontal="center"/>
    </xf>
    <xf numFmtId="0" fontId="9" fillId="25" borderId="0" xfId="0" quotePrefix="1" applyFont="1" applyFill="1" applyAlignment="1">
      <alignment horizontal="center"/>
    </xf>
    <xf numFmtId="0" fontId="9" fillId="26" borderId="0" xfId="0" quotePrefix="1" applyFont="1" applyFill="1" applyAlignment="1">
      <alignment horizontal="center"/>
    </xf>
    <xf numFmtId="0" fontId="9" fillId="32" borderId="0" xfId="0" applyFont="1" applyFill="1" applyAlignment="1">
      <alignment horizontal="center"/>
    </xf>
    <xf numFmtId="0" fontId="9" fillId="32" borderId="0" xfId="0" quotePrefix="1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16" fontId="26" fillId="19" borderId="0" xfId="0" applyNumberFormat="1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17" fillId="4" borderId="0" xfId="0" applyFont="1" applyFill="1" applyAlignment="1">
      <alignment horizontal="center" vertical="center"/>
    </xf>
    <xf numFmtId="0" fontId="28" fillId="11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16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27" fillId="0" borderId="0" xfId="0" applyFont="1" applyAlignment="1">
      <alignment horizontal="center"/>
    </xf>
    <xf numFmtId="0" fontId="15" fillId="6" borderId="0" xfId="0" applyFont="1" applyFill="1" applyAlignment="1">
      <alignment horizontal="center" vertical="center"/>
    </xf>
    <xf numFmtId="0" fontId="19" fillId="19" borderId="0" xfId="0" applyFont="1" applyFill="1" applyAlignment="1">
      <alignment horizontal="center"/>
    </xf>
    <xf numFmtId="0" fontId="17" fillId="19" borderId="0" xfId="0" applyFont="1" applyFill="1" applyAlignment="1">
      <alignment horizontal="center"/>
    </xf>
    <xf numFmtId="0" fontId="15" fillId="29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17" fillId="31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5" fillId="26" borderId="0" xfId="0" applyFont="1" applyFill="1" applyAlignment="1">
      <alignment horizontal="center" vertical="center"/>
    </xf>
    <xf numFmtId="0" fontId="19" fillId="27" borderId="0" xfId="0" applyFont="1" applyFill="1" applyAlignment="1">
      <alignment horizontal="center"/>
    </xf>
    <xf numFmtId="0" fontId="1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15" fillId="10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/>
    </xf>
    <xf numFmtId="0" fontId="18" fillId="17" borderId="0" xfId="0" applyFont="1" applyFill="1" applyAlignment="1">
      <alignment horizontal="center"/>
    </xf>
    <xf numFmtId="0" fontId="19" fillId="18" borderId="0" xfId="0" applyFont="1" applyFill="1" applyAlignment="1">
      <alignment horizontal="center"/>
    </xf>
    <xf numFmtId="0" fontId="19" fillId="23" borderId="0" xfId="0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0" fontId="17" fillId="25" borderId="0" xfId="0" applyFont="1" applyFill="1" applyAlignment="1">
      <alignment horizontal="center"/>
    </xf>
    <xf numFmtId="0" fontId="15" fillId="24" borderId="0" xfId="0" applyFont="1" applyFill="1" applyAlignment="1">
      <alignment horizontal="center" vertical="center"/>
    </xf>
    <xf numFmtId="0" fontId="19" fillId="10" borderId="0" xfId="0" applyFont="1" applyFill="1" applyAlignment="1">
      <alignment horizontal="center"/>
    </xf>
    <xf numFmtId="0" fontId="13" fillId="1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4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83B5D-AA5C-0C44-94C6-EC62A51AFC60}">
  <dimension ref="A3:AC138"/>
  <sheetViews>
    <sheetView tabSelected="1" topLeftCell="A3" zoomScale="53" zoomScaleNormal="53" workbookViewId="0">
      <selection activeCell="V15" sqref="V15"/>
    </sheetView>
  </sheetViews>
  <sheetFormatPr baseColWidth="10" defaultRowHeight="16" x14ac:dyDescent="0.2"/>
  <cols>
    <col min="1" max="1" width="25.83203125" customWidth="1"/>
    <col min="3" max="3" width="27.5" customWidth="1"/>
    <col min="4" max="4" width="19" customWidth="1"/>
    <col min="5" max="5" width="16.83203125" customWidth="1"/>
    <col min="6" max="6" width="11.1640625" customWidth="1"/>
    <col min="7" max="7" width="11" customWidth="1"/>
    <col min="8" max="8" width="18.83203125" customWidth="1"/>
    <col min="10" max="10" width="17" customWidth="1"/>
    <col min="11" max="11" width="8" customWidth="1"/>
    <col min="12" max="12" width="18.1640625" customWidth="1"/>
    <col min="16" max="16" width="21.1640625" customWidth="1"/>
    <col min="17" max="17" width="2.83203125" customWidth="1"/>
    <col min="18" max="18" width="30.1640625" customWidth="1"/>
    <col min="20" max="20" width="27.83203125" customWidth="1"/>
    <col min="21" max="21" width="14.33203125" customWidth="1"/>
    <col min="22" max="22" width="21.83203125" customWidth="1"/>
    <col min="23" max="23" width="22.5" customWidth="1"/>
    <col min="24" max="24" width="18.33203125" customWidth="1"/>
  </cols>
  <sheetData>
    <row r="3" spans="1:29" ht="67" customHeight="1" x14ac:dyDescent="0.2">
      <c r="A3" s="129" t="s">
        <v>0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6"/>
      <c r="U3" s="126"/>
      <c r="V3" s="123" t="s">
        <v>56</v>
      </c>
      <c r="W3" s="123"/>
      <c r="X3" s="33">
        <v>10</v>
      </c>
      <c r="Z3" s="122"/>
      <c r="AA3" s="122"/>
      <c r="AC3" s="33"/>
    </row>
    <row r="4" spans="1:29" ht="37" x14ac:dyDescent="0.45">
      <c r="A4" s="10" t="s">
        <v>23</v>
      </c>
      <c r="B4" s="11"/>
      <c r="C4" s="12" t="s">
        <v>24</v>
      </c>
      <c r="D4" s="10" t="s">
        <v>23</v>
      </c>
      <c r="E4" s="12" t="s">
        <v>24</v>
      </c>
      <c r="F4" s="143" t="s">
        <v>41</v>
      </c>
      <c r="G4" s="143"/>
      <c r="H4" s="10" t="s">
        <v>29</v>
      </c>
      <c r="I4" s="48" t="s">
        <v>38</v>
      </c>
      <c r="J4" s="14" t="s">
        <v>25</v>
      </c>
      <c r="K4" s="13"/>
      <c r="L4" s="12" t="s">
        <v>26</v>
      </c>
      <c r="M4" s="13"/>
      <c r="N4" s="12" t="s">
        <v>27</v>
      </c>
      <c r="O4" s="13"/>
      <c r="P4" s="12" t="s">
        <v>28</v>
      </c>
      <c r="Q4" s="13"/>
      <c r="R4" s="15" t="s">
        <v>30</v>
      </c>
      <c r="S4" s="13"/>
      <c r="T4" s="127"/>
      <c r="U4" s="127"/>
      <c r="V4" s="127"/>
      <c r="W4" s="127"/>
      <c r="X4" s="121"/>
    </row>
    <row r="5" spans="1:29" ht="32" x14ac:dyDescent="0.4">
      <c r="A5" s="5"/>
      <c r="B5" s="6"/>
      <c r="C5" s="5"/>
      <c r="D5" s="147" t="s">
        <v>42</v>
      </c>
      <c r="E5" s="147"/>
      <c r="F5" s="50"/>
      <c r="G5" s="50"/>
      <c r="H5" s="7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9" ht="29" x14ac:dyDescent="0.35">
      <c r="A6" s="6" t="s">
        <v>1</v>
      </c>
      <c r="B6" s="6" t="s">
        <v>17</v>
      </c>
      <c r="C6" s="6" t="s">
        <v>2</v>
      </c>
      <c r="D6" s="6">
        <v>0</v>
      </c>
      <c r="E6" s="6">
        <v>3</v>
      </c>
      <c r="F6" s="51"/>
      <c r="G6" s="52"/>
      <c r="H6" s="6">
        <f>SUM(D6:E6)</f>
        <v>3</v>
      </c>
      <c r="I6" s="6"/>
      <c r="J6" s="6">
        <v>0</v>
      </c>
      <c r="K6" s="6"/>
      <c r="L6" s="6">
        <v>0</v>
      </c>
      <c r="M6" s="6"/>
      <c r="N6" s="6">
        <v>1.6</v>
      </c>
      <c r="O6" s="6"/>
      <c r="P6" s="8" t="str">
        <f>IF(H6&gt;=J6,"YES","NO")</f>
        <v>YES</v>
      </c>
      <c r="Q6" s="6"/>
      <c r="R6" s="6">
        <f>IF(P6="YES",L6*N6+L6,-L6)</f>
        <v>0</v>
      </c>
      <c r="S6" s="6"/>
      <c r="V6" s="123" t="s">
        <v>57</v>
      </c>
      <c r="W6" s="123"/>
      <c r="X6" s="33">
        <v>48.75</v>
      </c>
    </row>
    <row r="7" spans="1:29" ht="32" x14ac:dyDescent="0.35">
      <c r="A7" s="6" t="s">
        <v>3</v>
      </c>
      <c r="B7" s="6" t="s">
        <v>17</v>
      </c>
      <c r="C7" s="6" t="s">
        <v>4</v>
      </c>
      <c r="D7" s="6">
        <v>0</v>
      </c>
      <c r="E7" s="6">
        <v>0</v>
      </c>
      <c r="F7" s="52"/>
      <c r="G7" s="52"/>
      <c r="H7" s="6">
        <f>SUM(D7:E7)</f>
        <v>0</v>
      </c>
      <c r="I7" s="6"/>
      <c r="J7" s="6">
        <v>0</v>
      </c>
      <c r="K7" s="6"/>
      <c r="L7" s="6">
        <v>0</v>
      </c>
      <c r="M7" s="6"/>
      <c r="N7" s="6">
        <v>1.6</v>
      </c>
      <c r="O7" s="6"/>
      <c r="P7" s="8" t="str">
        <f t="shared" ref="P7:P9" si="0">IF(H7&gt;=J7,"YES","NO")</f>
        <v>YES</v>
      </c>
      <c r="Q7" s="6"/>
      <c r="R7" s="6">
        <f t="shared" ref="R7:R15" si="1">IF(P7="YES",L7*N7+L7,-L7)</f>
        <v>0</v>
      </c>
      <c r="S7" s="6"/>
      <c r="V7" s="124" t="s">
        <v>33</v>
      </c>
      <c r="W7" s="124"/>
      <c r="X7" s="32">
        <f>SUM(X6-X3)</f>
        <v>38.75</v>
      </c>
    </row>
    <row r="8" spans="1:29" ht="27" x14ac:dyDescent="0.35">
      <c r="A8" s="57" t="s">
        <v>5</v>
      </c>
      <c r="B8" s="57" t="s">
        <v>17</v>
      </c>
      <c r="C8" s="57" t="s">
        <v>6</v>
      </c>
      <c r="D8" s="57">
        <v>1</v>
      </c>
      <c r="E8" s="57">
        <v>1</v>
      </c>
      <c r="F8" s="57">
        <v>1</v>
      </c>
      <c r="G8" s="57">
        <v>1</v>
      </c>
      <c r="H8" s="57">
        <f>SUM(D8:E8)</f>
        <v>2</v>
      </c>
      <c r="I8" s="57" t="s">
        <v>39</v>
      </c>
      <c r="J8" s="57">
        <v>2.5</v>
      </c>
      <c r="K8" s="57"/>
      <c r="L8" s="57">
        <v>2</v>
      </c>
      <c r="M8" s="57"/>
      <c r="N8" s="57">
        <v>1.85</v>
      </c>
      <c r="O8" s="57"/>
      <c r="P8" s="58" t="str">
        <f>IF(H8&lt;=J8,"YES","NO")</f>
        <v>YES</v>
      </c>
      <c r="Q8" s="6"/>
      <c r="R8" s="6">
        <f t="shared" si="1"/>
        <v>5.7</v>
      </c>
      <c r="S8" s="6"/>
    </row>
    <row r="9" spans="1:29" ht="27" x14ac:dyDescent="0.35">
      <c r="A9" s="57" t="s">
        <v>7</v>
      </c>
      <c r="B9" s="57" t="s">
        <v>17</v>
      </c>
      <c r="C9" s="57" t="s">
        <v>8</v>
      </c>
      <c r="D9" s="57">
        <v>0</v>
      </c>
      <c r="E9" s="57">
        <v>1</v>
      </c>
      <c r="F9" s="57">
        <v>3</v>
      </c>
      <c r="G9" s="57">
        <v>1</v>
      </c>
      <c r="H9" s="57">
        <f t="shared" ref="H9:H15" si="2">SUM(D9:E9)</f>
        <v>1</v>
      </c>
      <c r="I9" s="57" t="s">
        <v>40</v>
      </c>
      <c r="J9" s="57">
        <v>3.5</v>
      </c>
      <c r="K9" s="57"/>
      <c r="L9" s="57">
        <v>2</v>
      </c>
      <c r="M9" s="57"/>
      <c r="N9" s="57">
        <v>1.6</v>
      </c>
      <c r="O9" s="57"/>
      <c r="P9" s="58" t="str">
        <f t="shared" si="0"/>
        <v>NO</v>
      </c>
      <c r="Q9" s="6"/>
      <c r="R9" s="6">
        <f t="shared" si="1"/>
        <v>-2</v>
      </c>
      <c r="S9" s="6"/>
    </row>
    <row r="10" spans="1:29" ht="27" x14ac:dyDescent="0.35">
      <c r="A10" s="6" t="s">
        <v>9</v>
      </c>
      <c r="B10" s="6" t="s">
        <v>17</v>
      </c>
      <c r="C10" s="6" t="s">
        <v>18</v>
      </c>
      <c r="D10" s="6">
        <v>2</v>
      </c>
      <c r="E10" s="6">
        <v>2</v>
      </c>
      <c r="F10" s="52"/>
      <c r="G10" s="52"/>
      <c r="H10" s="6">
        <f t="shared" si="2"/>
        <v>4</v>
      </c>
      <c r="I10" s="6"/>
      <c r="J10" s="6">
        <v>0</v>
      </c>
      <c r="K10" s="6"/>
      <c r="L10" s="6">
        <v>0</v>
      </c>
      <c r="M10" s="6"/>
      <c r="N10" s="6">
        <v>1.6</v>
      </c>
      <c r="O10" s="6"/>
      <c r="P10" s="8" t="str">
        <f>IF(H10&gt;=J10,"YES","NO")</f>
        <v>YES</v>
      </c>
      <c r="Q10" s="6"/>
      <c r="R10" s="6">
        <f t="shared" si="1"/>
        <v>0</v>
      </c>
      <c r="S10" s="6"/>
    </row>
    <row r="11" spans="1:29" ht="27" x14ac:dyDescent="0.35">
      <c r="A11" s="6" t="s">
        <v>11</v>
      </c>
      <c r="B11" s="6" t="s">
        <v>17</v>
      </c>
      <c r="C11" s="6" t="s">
        <v>12</v>
      </c>
      <c r="D11" s="6">
        <v>2</v>
      </c>
      <c r="E11" s="6">
        <v>1</v>
      </c>
      <c r="F11" s="52"/>
      <c r="G11" s="52"/>
      <c r="H11" s="6">
        <f t="shared" si="2"/>
        <v>3</v>
      </c>
      <c r="I11" s="6"/>
      <c r="J11" s="6">
        <v>0</v>
      </c>
      <c r="K11" s="6"/>
      <c r="L11" s="6">
        <v>0</v>
      </c>
      <c r="M11" s="6"/>
      <c r="N11" s="6">
        <v>1.6</v>
      </c>
      <c r="O11" s="6"/>
      <c r="P11" s="8" t="str">
        <f>IF(H11&gt;=J11,"YES","NO")</f>
        <v>YES</v>
      </c>
      <c r="Q11" s="6"/>
      <c r="R11" s="6">
        <f t="shared" si="1"/>
        <v>0</v>
      </c>
      <c r="S11" s="6"/>
    </row>
    <row r="12" spans="1:29" ht="27" x14ac:dyDescent="0.35">
      <c r="A12" s="6" t="s">
        <v>13</v>
      </c>
      <c r="B12" s="6" t="s">
        <v>17</v>
      </c>
      <c r="C12" s="6" t="s">
        <v>14</v>
      </c>
      <c r="D12" s="6">
        <v>3</v>
      </c>
      <c r="E12" s="6">
        <v>2</v>
      </c>
      <c r="F12" s="52"/>
      <c r="G12" s="52"/>
      <c r="H12" s="6">
        <f t="shared" si="2"/>
        <v>5</v>
      </c>
      <c r="I12" s="6"/>
      <c r="J12" s="6">
        <v>0</v>
      </c>
      <c r="K12" s="6"/>
      <c r="L12" s="6">
        <v>0</v>
      </c>
      <c r="M12" s="6"/>
      <c r="N12" s="6">
        <v>1.6</v>
      </c>
      <c r="O12" s="6"/>
      <c r="P12" s="8" t="str">
        <f>IF(H12&gt;=J12,"YES","NO")</f>
        <v>YES</v>
      </c>
      <c r="Q12" s="6"/>
      <c r="R12" s="6">
        <f t="shared" si="1"/>
        <v>0</v>
      </c>
      <c r="S12" s="6"/>
    </row>
    <row r="13" spans="1:29" ht="27" x14ac:dyDescent="0.35">
      <c r="A13" s="57" t="s">
        <v>15</v>
      </c>
      <c r="B13" s="57" t="s">
        <v>17</v>
      </c>
      <c r="C13" s="57" t="s">
        <v>16</v>
      </c>
      <c r="D13" s="57">
        <v>0</v>
      </c>
      <c r="E13" s="57">
        <v>2</v>
      </c>
      <c r="F13" s="57">
        <v>0</v>
      </c>
      <c r="G13" s="57">
        <v>2</v>
      </c>
      <c r="H13" s="57">
        <f t="shared" si="2"/>
        <v>2</v>
      </c>
      <c r="I13" s="57" t="s">
        <v>39</v>
      </c>
      <c r="J13" s="57">
        <v>2.5</v>
      </c>
      <c r="K13" s="57"/>
      <c r="L13" s="57">
        <v>3</v>
      </c>
      <c r="M13" s="57"/>
      <c r="N13" s="57">
        <v>1.8</v>
      </c>
      <c r="O13" s="57"/>
      <c r="P13" s="58" t="str">
        <f>IF(H13&lt;=J13,"YES","NO")</f>
        <v>YES</v>
      </c>
      <c r="Q13" s="6"/>
      <c r="R13" s="6">
        <f t="shared" si="1"/>
        <v>8.4</v>
      </c>
      <c r="S13" s="6"/>
    </row>
    <row r="14" spans="1:29" ht="27" x14ac:dyDescent="0.35">
      <c r="A14" s="6" t="s">
        <v>19</v>
      </c>
      <c r="B14" s="6" t="s">
        <v>17</v>
      </c>
      <c r="C14" s="6" t="s">
        <v>20</v>
      </c>
      <c r="D14" s="6">
        <v>0</v>
      </c>
      <c r="E14" s="6">
        <v>1</v>
      </c>
      <c r="F14" s="52"/>
      <c r="G14" s="52"/>
      <c r="H14" s="6">
        <f t="shared" si="2"/>
        <v>1</v>
      </c>
      <c r="I14" s="6"/>
      <c r="J14" s="6">
        <v>0</v>
      </c>
      <c r="K14" s="6"/>
      <c r="L14" s="6">
        <v>0</v>
      </c>
      <c r="M14" s="6"/>
      <c r="N14" s="6">
        <v>1.6</v>
      </c>
      <c r="O14" s="6"/>
      <c r="P14" s="8" t="str">
        <f>IF(H14&gt;=J14,"YES","NO")</f>
        <v>YES</v>
      </c>
      <c r="Q14" s="6"/>
      <c r="R14" s="6">
        <f t="shared" si="1"/>
        <v>0</v>
      </c>
      <c r="S14" s="6"/>
    </row>
    <row r="15" spans="1:29" ht="27" x14ac:dyDescent="0.35">
      <c r="A15" s="57" t="s">
        <v>22</v>
      </c>
      <c r="B15" s="57" t="s">
        <v>17</v>
      </c>
      <c r="C15" s="57" t="s">
        <v>21</v>
      </c>
      <c r="D15" s="57">
        <v>1</v>
      </c>
      <c r="E15" s="57">
        <v>2</v>
      </c>
      <c r="F15" s="57">
        <v>1</v>
      </c>
      <c r="G15" s="57">
        <v>2</v>
      </c>
      <c r="H15" s="57">
        <f t="shared" si="2"/>
        <v>3</v>
      </c>
      <c r="I15" s="57" t="s">
        <v>39</v>
      </c>
      <c r="J15" s="57">
        <v>3.5</v>
      </c>
      <c r="K15" s="57"/>
      <c r="L15" s="57">
        <v>3</v>
      </c>
      <c r="M15" s="57"/>
      <c r="N15" s="57">
        <v>1.8</v>
      </c>
      <c r="O15" s="57"/>
      <c r="P15" s="58" t="str">
        <f>IF(H15&lt;=J15,"YES","NO")</f>
        <v>YES</v>
      </c>
      <c r="Q15" s="6"/>
      <c r="R15" s="6">
        <f t="shared" si="1"/>
        <v>8.4</v>
      </c>
      <c r="S15" s="6"/>
    </row>
    <row r="16" spans="1:29" ht="27" x14ac:dyDescent="0.35">
      <c r="A16" s="9"/>
      <c r="B16" s="6"/>
      <c r="C16" s="6"/>
      <c r="D16" s="6"/>
      <c r="E16" s="6"/>
      <c r="F16" s="52"/>
      <c r="G16" s="52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27" ht="27" x14ac:dyDescent="0.35">
      <c r="A17" s="6"/>
      <c r="B17" s="6"/>
      <c r="C17" s="6"/>
      <c r="D17" s="6"/>
      <c r="E17" s="6"/>
      <c r="F17" s="52"/>
      <c r="G17" s="52"/>
      <c r="H17" s="6"/>
      <c r="I17" s="6"/>
      <c r="J17" s="6"/>
      <c r="K17" s="7"/>
      <c r="L17" s="6"/>
      <c r="M17" s="6"/>
      <c r="N17" s="6"/>
      <c r="O17" s="6"/>
      <c r="P17" s="6"/>
      <c r="Q17" s="6"/>
      <c r="R17" s="6"/>
      <c r="S17" s="6"/>
      <c r="T17" s="2"/>
      <c r="U17" s="3"/>
    </row>
    <row r="18" spans="1:27" ht="29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25" t="s">
        <v>31</v>
      </c>
      <c r="K18" s="125"/>
      <c r="L18" s="16">
        <f>SUM(L6:L15)</f>
        <v>10</v>
      </c>
      <c r="M18" s="13"/>
      <c r="N18" s="13"/>
      <c r="O18" s="13"/>
      <c r="P18" s="125" t="s">
        <v>32</v>
      </c>
      <c r="Q18" s="125"/>
      <c r="R18" s="16">
        <f>SUM(R6:R15)</f>
        <v>20.5</v>
      </c>
      <c r="S18" s="13"/>
      <c r="T18" s="17">
        <f>SUM(R18-L18)</f>
        <v>10.5</v>
      </c>
      <c r="U18" s="3"/>
    </row>
    <row r="19" spans="1:27" x14ac:dyDescent="0.2">
      <c r="A19" s="1"/>
    </row>
    <row r="20" spans="1:27" x14ac:dyDescent="0.2">
      <c r="A20" s="1"/>
    </row>
    <row r="22" spans="1:27" x14ac:dyDescent="0.2">
      <c r="D22" s="18"/>
    </row>
    <row r="23" spans="1:27" ht="93" x14ac:dyDescent="0.2">
      <c r="A23" s="141" t="s">
        <v>34</v>
      </c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U23" s="19"/>
      <c r="AA23" s="18"/>
    </row>
    <row r="24" spans="1:27" ht="37" x14ac:dyDescent="0.45">
      <c r="A24" s="20" t="s">
        <v>23</v>
      </c>
      <c r="B24" s="21"/>
      <c r="C24" s="22" t="s">
        <v>24</v>
      </c>
      <c r="D24" s="20" t="s">
        <v>23</v>
      </c>
      <c r="E24" s="22" t="s">
        <v>24</v>
      </c>
      <c r="F24" s="144" t="s">
        <v>41</v>
      </c>
      <c r="G24" s="144"/>
      <c r="H24" s="20" t="s">
        <v>29</v>
      </c>
      <c r="I24" s="47" t="s">
        <v>38</v>
      </c>
      <c r="J24" s="24" t="s">
        <v>25</v>
      </c>
      <c r="K24" s="23"/>
      <c r="L24" s="22" t="s">
        <v>26</v>
      </c>
      <c r="M24" s="23"/>
      <c r="N24" s="22" t="s">
        <v>27</v>
      </c>
      <c r="O24" s="23"/>
      <c r="P24" s="22" t="s">
        <v>28</v>
      </c>
      <c r="Q24" s="23"/>
      <c r="R24" s="25" t="s">
        <v>30</v>
      </c>
      <c r="S24" s="23"/>
    </row>
    <row r="25" spans="1:27" ht="32" x14ac:dyDescent="0.4">
      <c r="A25" s="26"/>
      <c r="B25" s="27"/>
      <c r="C25" s="26"/>
      <c r="D25" s="148" t="s">
        <v>42</v>
      </c>
      <c r="E25" s="148"/>
      <c r="F25" s="53"/>
      <c r="G25" s="53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</row>
    <row r="26" spans="1:27" ht="27" x14ac:dyDescent="0.35">
      <c r="A26" s="27" t="s">
        <v>6</v>
      </c>
      <c r="B26" s="27" t="s">
        <v>17</v>
      </c>
      <c r="C26" s="27" t="s">
        <v>16</v>
      </c>
      <c r="D26" s="27">
        <v>0</v>
      </c>
      <c r="E26" s="27">
        <v>3</v>
      </c>
      <c r="F26" s="54"/>
      <c r="G26" s="54"/>
      <c r="H26" s="27">
        <f>SUM(D26:E26)</f>
        <v>3</v>
      </c>
      <c r="I26" s="27"/>
      <c r="J26" s="27">
        <v>0</v>
      </c>
      <c r="K26" s="27"/>
      <c r="L26" s="27">
        <v>0</v>
      </c>
      <c r="M26" s="27"/>
      <c r="N26" s="27">
        <v>0</v>
      </c>
      <c r="O26" s="27"/>
      <c r="P26" s="29" t="str">
        <f>IF(H26&gt;=J26,"YES","NO")</f>
        <v>YES</v>
      </c>
      <c r="Q26" s="27"/>
      <c r="R26" s="27">
        <f t="shared" ref="R26:R35" si="3">IF(P26="YES",L26*N26+L26,-L26)</f>
        <v>0</v>
      </c>
      <c r="S26" s="27"/>
    </row>
    <row r="27" spans="1:27" ht="27" x14ac:dyDescent="0.35">
      <c r="A27" s="27" t="s">
        <v>1</v>
      </c>
      <c r="B27" s="27" t="s">
        <v>17</v>
      </c>
      <c r="C27" s="27" t="s">
        <v>4</v>
      </c>
      <c r="D27" s="27">
        <v>1</v>
      </c>
      <c r="E27" s="27">
        <v>1</v>
      </c>
      <c r="F27" s="54"/>
      <c r="G27" s="54"/>
      <c r="H27" s="27">
        <f>SUM(D27:E27)</f>
        <v>2</v>
      </c>
      <c r="I27" s="27"/>
      <c r="J27" s="27">
        <v>0</v>
      </c>
      <c r="K27" s="27"/>
      <c r="L27" s="27">
        <v>0</v>
      </c>
      <c r="M27" s="27"/>
      <c r="N27" s="27">
        <v>0</v>
      </c>
      <c r="O27" s="27"/>
      <c r="P27" s="29" t="str">
        <f>IF(H27&gt;=J27,"YES","NO")</f>
        <v>YES</v>
      </c>
      <c r="Q27" s="27"/>
      <c r="R27" s="27">
        <f t="shared" si="3"/>
        <v>0</v>
      </c>
      <c r="S27" s="27"/>
    </row>
    <row r="28" spans="1:27" ht="27" x14ac:dyDescent="0.35">
      <c r="A28" s="59" t="s">
        <v>18</v>
      </c>
      <c r="B28" s="59" t="s">
        <v>17</v>
      </c>
      <c r="C28" s="59" t="s">
        <v>14</v>
      </c>
      <c r="D28" s="59">
        <v>1</v>
      </c>
      <c r="E28" s="59">
        <v>1</v>
      </c>
      <c r="F28" s="59">
        <v>1</v>
      </c>
      <c r="G28" s="59">
        <v>1</v>
      </c>
      <c r="H28" s="59">
        <f>SUM(D28:E28)</f>
        <v>2</v>
      </c>
      <c r="I28" s="59" t="s">
        <v>39</v>
      </c>
      <c r="J28" s="59">
        <v>2.5</v>
      </c>
      <c r="K28" s="59"/>
      <c r="L28" s="59">
        <v>2.5</v>
      </c>
      <c r="M28" s="59"/>
      <c r="N28" s="59">
        <v>2.2000000000000002</v>
      </c>
      <c r="O28" s="59"/>
      <c r="P28" s="60" t="str">
        <f>IF(H28&lt;=J28,"YES","NO")</f>
        <v>YES</v>
      </c>
      <c r="Q28" s="27"/>
      <c r="R28" s="27">
        <f t="shared" si="3"/>
        <v>8</v>
      </c>
      <c r="S28" s="27"/>
    </row>
    <row r="29" spans="1:27" ht="27" x14ac:dyDescent="0.35">
      <c r="A29" s="27" t="s">
        <v>7</v>
      </c>
      <c r="B29" s="27" t="s">
        <v>17</v>
      </c>
      <c r="C29" s="27" t="s">
        <v>15</v>
      </c>
      <c r="D29" s="27">
        <v>3</v>
      </c>
      <c r="E29" s="27">
        <v>0</v>
      </c>
      <c r="F29" s="54"/>
      <c r="G29" s="54"/>
      <c r="H29" s="27">
        <f t="shared" ref="H29:H35" si="4">SUM(D29:E29)</f>
        <v>3</v>
      </c>
      <c r="I29" s="27"/>
      <c r="J29" s="27">
        <v>0</v>
      </c>
      <c r="K29" s="27"/>
      <c r="L29" s="27">
        <v>0</v>
      </c>
      <c r="M29" s="27"/>
      <c r="N29" s="27">
        <v>0</v>
      </c>
      <c r="O29" s="27"/>
      <c r="P29" s="29" t="str">
        <f>IF(H29&gt;=J29,"YES","NO")</f>
        <v>YES</v>
      </c>
      <c r="Q29" s="27"/>
      <c r="R29" s="27">
        <f t="shared" si="3"/>
        <v>0</v>
      </c>
      <c r="S29" s="27"/>
    </row>
    <row r="30" spans="1:27" ht="27" x14ac:dyDescent="0.35">
      <c r="A30" s="59" t="s">
        <v>5</v>
      </c>
      <c r="B30" s="59" t="s">
        <v>17</v>
      </c>
      <c r="C30" s="59" t="s">
        <v>21</v>
      </c>
      <c r="D30" s="59">
        <v>3</v>
      </c>
      <c r="E30" s="59">
        <v>1</v>
      </c>
      <c r="F30" s="59">
        <v>2</v>
      </c>
      <c r="G30" s="59">
        <v>1</v>
      </c>
      <c r="H30" s="59">
        <f t="shared" si="4"/>
        <v>4</v>
      </c>
      <c r="I30" s="59" t="s">
        <v>39</v>
      </c>
      <c r="J30" s="59">
        <v>2.5</v>
      </c>
      <c r="K30" s="59"/>
      <c r="L30" s="59">
        <v>2.5</v>
      </c>
      <c r="M30" s="59"/>
      <c r="N30" s="59">
        <v>1.4</v>
      </c>
      <c r="O30" s="59"/>
      <c r="P30" s="60" t="str">
        <f>IF(H30&lt;=J30,"YES","NO")</f>
        <v>NO</v>
      </c>
      <c r="Q30" s="27"/>
      <c r="R30" s="27">
        <f t="shared" si="3"/>
        <v>-2.5</v>
      </c>
      <c r="S30" s="27"/>
    </row>
    <row r="31" spans="1:27" ht="27" x14ac:dyDescent="0.35">
      <c r="A31" s="59" t="s">
        <v>13</v>
      </c>
      <c r="B31" s="59" t="s">
        <v>17</v>
      </c>
      <c r="C31" s="59" t="s">
        <v>22</v>
      </c>
      <c r="D31" s="59">
        <v>3</v>
      </c>
      <c r="E31" s="59">
        <v>1</v>
      </c>
      <c r="F31" s="59">
        <v>3</v>
      </c>
      <c r="G31" s="59">
        <v>1</v>
      </c>
      <c r="H31" s="59">
        <f t="shared" si="4"/>
        <v>4</v>
      </c>
      <c r="I31" s="59" t="s">
        <v>40</v>
      </c>
      <c r="J31" s="59">
        <v>3.5</v>
      </c>
      <c r="K31" s="59"/>
      <c r="L31" s="59">
        <v>5</v>
      </c>
      <c r="M31" s="59"/>
      <c r="N31" s="59">
        <v>2.75</v>
      </c>
      <c r="O31" s="59"/>
      <c r="P31" s="60" t="str">
        <f>IF(H31&gt;=J31,"YES","NO")</f>
        <v>YES</v>
      </c>
      <c r="Q31" s="27"/>
      <c r="R31" s="27">
        <f t="shared" si="3"/>
        <v>18.75</v>
      </c>
      <c r="S31" s="27"/>
    </row>
    <row r="32" spans="1:27" ht="27" x14ac:dyDescent="0.35">
      <c r="A32" s="27" t="s">
        <v>19</v>
      </c>
      <c r="B32" s="27" t="s">
        <v>17</v>
      </c>
      <c r="C32" s="27" t="s">
        <v>12</v>
      </c>
      <c r="D32" s="27">
        <v>3</v>
      </c>
      <c r="E32" s="27">
        <v>1</v>
      </c>
      <c r="F32" s="54"/>
      <c r="G32" s="54"/>
      <c r="H32" s="27">
        <f t="shared" si="4"/>
        <v>4</v>
      </c>
      <c r="I32" s="27"/>
      <c r="J32" s="27">
        <v>0</v>
      </c>
      <c r="K32" s="27"/>
      <c r="L32" s="27">
        <v>0</v>
      </c>
      <c r="M32" s="27"/>
      <c r="N32" s="27">
        <v>0</v>
      </c>
      <c r="O32" s="27"/>
      <c r="P32" s="29" t="str">
        <f>IF(H32&gt;=J32,"YES","NO")</f>
        <v>YES</v>
      </c>
      <c r="Q32" s="27"/>
      <c r="R32" s="27">
        <f t="shared" si="3"/>
        <v>0</v>
      </c>
      <c r="S32" s="27"/>
    </row>
    <row r="33" spans="1:23" ht="27" x14ac:dyDescent="0.35">
      <c r="A33" s="27" t="s">
        <v>9</v>
      </c>
      <c r="B33" s="27" t="s">
        <v>17</v>
      </c>
      <c r="C33" s="27" t="s">
        <v>2</v>
      </c>
      <c r="D33" s="27">
        <v>0</v>
      </c>
      <c r="E33" s="27">
        <v>0</v>
      </c>
      <c r="F33" s="54"/>
      <c r="G33" s="54"/>
      <c r="H33" s="27">
        <f t="shared" si="4"/>
        <v>0</v>
      </c>
      <c r="I33" s="27"/>
      <c r="J33" s="27">
        <v>0</v>
      </c>
      <c r="K33" s="27"/>
      <c r="L33" s="27">
        <v>0</v>
      </c>
      <c r="M33" s="27"/>
      <c r="N33" s="27">
        <v>0</v>
      </c>
      <c r="O33" s="27"/>
      <c r="P33" s="29" t="str">
        <f>IF(H33&gt;=J33,"YES","NO")</f>
        <v>YES</v>
      </c>
      <c r="Q33" s="27"/>
      <c r="R33" s="27">
        <f t="shared" si="3"/>
        <v>0</v>
      </c>
      <c r="S33" s="27"/>
    </row>
    <row r="34" spans="1:23" ht="27" x14ac:dyDescent="0.35">
      <c r="A34" s="27" t="s">
        <v>3</v>
      </c>
      <c r="B34" s="27" t="s">
        <v>17</v>
      </c>
      <c r="C34" s="27" t="s">
        <v>8</v>
      </c>
      <c r="D34" s="27">
        <v>2</v>
      </c>
      <c r="E34" s="27">
        <v>2</v>
      </c>
      <c r="F34" s="54"/>
      <c r="G34" s="54"/>
      <c r="H34" s="27">
        <f t="shared" si="4"/>
        <v>4</v>
      </c>
      <c r="I34" s="27"/>
      <c r="J34" s="27">
        <v>0</v>
      </c>
      <c r="K34" s="27"/>
      <c r="L34" s="27">
        <v>0</v>
      </c>
      <c r="M34" s="27"/>
      <c r="N34" s="27">
        <v>0</v>
      </c>
      <c r="O34" s="27"/>
      <c r="P34" s="29" t="str">
        <f>IF(H34&gt;=J34,"YES","NO")</f>
        <v>YES</v>
      </c>
      <c r="Q34" s="27"/>
      <c r="R34" s="27">
        <f t="shared" si="3"/>
        <v>0</v>
      </c>
      <c r="S34" s="27"/>
    </row>
    <row r="35" spans="1:23" ht="27" x14ac:dyDescent="0.35">
      <c r="A35" s="27" t="s">
        <v>11</v>
      </c>
      <c r="B35" s="27" t="s">
        <v>17</v>
      </c>
      <c r="C35" s="27" t="s">
        <v>21</v>
      </c>
      <c r="D35" s="27">
        <v>2</v>
      </c>
      <c r="E35" s="27">
        <v>2</v>
      </c>
      <c r="F35" s="54"/>
      <c r="G35" s="54"/>
      <c r="H35" s="27">
        <f t="shared" si="4"/>
        <v>4</v>
      </c>
      <c r="I35" s="27"/>
      <c r="J35" s="27">
        <v>0</v>
      </c>
      <c r="K35" s="27"/>
      <c r="L35" s="27">
        <v>0</v>
      </c>
      <c r="M35" s="27"/>
      <c r="N35" s="27">
        <v>0</v>
      </c>
      <c r="O35" s="27"/>
      <c r="P35" s="29" t="str">
        <f>IF(H35&gt;=J35,"YES","NO")</f>
        <v>YES</v>
      </c>
      <c r="Q35" s="27"/>
      <c r="R35" s="27">
        <f t="shared" si="3"/>
        <v>0</v>
      </c>
      <c r="S35" s="27"/>
    </row>
    <row r="36" spans="1:23" ht="27" x14ac:dyDescent="0.35">
      <c r="A36" s="30"/>
      <c r="B36" s="27"/>
      <c r="C36" s="27"/>
      <c r="D36" s="27"/>
      <c r="E36" s="27"/>
      <c r="F36" s="54"/>
      <c r="G36" s="54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</row>
    <row r="37" spans="1:23" ht="27" x14ac:dyDescent="0.35">
      <c r="A37" s="27"/>
      <c r="B37" s="27"/>
      <c r="C37" s="27"/>
      <c r="D37" s="27"/>
      <c r="E37" s="27"/>
      <c r="F37" s="54"/>
      <c r="G37" s="54"/>
      <c r="H37" s="27"/>
      <c r="I37" s="27"/>
      <c r="J37" s="27"/>
      <c r="K37" s="28"/>
      <c r="L37" s="27"/>
      <c r="M37" s="27"/>
      <c r="N37" s="27"/>
      <c r="O37" s="27"/>
      <c r="P37" s="27"/>
      <c r="Q37" s="27"/>
      <c r="R37" s="27"/>
      <c r="S37" s="27"/>
      <c r="T37" s="2"/>
      <c r="U37" s="3"/>
    </row>
    <row r="38" spans="1:23" ht="29" x14ac:dyDescent="0.35">
      <c r="A38" s="4"/>
      <c r="B38" s="4"/>
      <c r="C38" s="4"/>
      <c r="D38" s="4"/>
      <c r="E38" s="4"/>
      <c r="F38" s="4"/>
      <c r="G38" s="4"/>
      <c r="H38" s="4"/>
      <c r="I38" s="4"/>
      <c r="J38" s="142" t="s">
        <v>31</v>
      </c>
      <c r="K38" s="142"/>
      <c r="L38" s="31">
        <f>SUM(L26:L35)</f>
        <v>10</v>
      </c>
      <c r="M38" s="4"/>
      <c r="N38" s="4"/>
      <c r="O38" s="4"/>
      <c r="P38" s="142" t="s">
        <v>32</v>
      </c>
      <c r="Q38" s="142"/>
      <c r="R38" s="31">
        <f>SUM(R26:R35)</f>
        <v>24.25</v>
      </c>
      <c r="S38" s="4"/>
      <c r="T38" s="17">
        <f>SUM(T18+R38)</f>
        <v>34.75</v>
      </c>
      <c r="U38" s="78"/>
      <c r="W38" s="79"/>
    </row>
    <row r="43" spans="1:23" ht="93" x14ac:dyDescent="0.2">
      <c r="A43" s="140" t="s">
        <v>37</v>
      </c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U43" s="19"/>
      <c r="W43" s="79"/>
    </row>
    <row r="44" spans="1:23" ht="37" x14ac:dyDescent="0.45">
      <c r="A44" s="34" t="s">
        <v>23</v>
      </c>
      <c r="B44" s="35"/>
      <c r="C44" s="36" t="s">
        <v>24</v>
      </c>
      <c r="D44" s="34" t="s">
        <v>23</v>
      </c>
      <c r="E44" s="36" t="s">
        <v>24</v>
      </c>
      <c r="F44" s="152" t="s">
        <v>41</v>
      </c>
      <c r="G44" s="152"/>
      <c r="H44" s="34" t="s">
        <v>29</v>
      </c>
      <c r="I44" s="49" t="s">
        <v>38</v>
      </c>
      <c r="J44" s="38" t="s">
        <v>25</v>
      </c>
      <c r="K44" s="37"/>
      <c r="L44" s="36" t="s">
        <v>26</v>
      </c>
      <c r="M44" s="37"/>
      <c r="N44" s="36" t="s">
        <v>27</v>
      </c>
      <c r="O44" s="37"/>
      <c r="P44" s="36" t="s">
        <v>28</v>
      </c>
      <c r="Q44" s="37"/>
      <c r="R44" s="39" t="s">
        <v>30</v>
      </c>
      <c r="S44" s="37"/>
    </row>
    <row r="45" spans="1:23" ht="32" x14ac:dyDescent="0.4">
      <c r="A45" s="40"/>
      <c r="B45" s="41"/>
      <c r="C45" s="40"/>
      <c r="D45" s="149" t="s">
        <v>42</v>
      </c>
      <c r="E45" s="149"/>
      <c r="F45" s="55"/>
      <c r="G45" s="55"/>
      <c r="H45" s="42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</row>
    <row r="46" spans="1:23" ht="27" x14ac:dyDescent="0.35">
      <c r="A46" s="41" t="s">
        <v>35</v>
      </c>
      <c r="B46" s="41" t="s">
        <v>17</v>
      </c>
      <c r="C46" s="41" t="s">
        <v>11</v>
      </c>
      <c r="D46" s="41">
        <v>1</v>
      </c>
      <c r="E46" s="41">
        <v>1</v>
      </c>
      <c r="F46" s="56"/>
      <c r="G46" s="56"/>
      <c r="H46" s="41">
        <f>SUM(D46:E46)</f>
        <v>2</v>
      </c>
      <c r="I46" s="41"/>
      <c r="J46" s="41">
        <v>0</v>
      </c>
      <c r="K46" s="41"/>
      <c r="L46" s="41">
        <v>0</v>
      </c>
      <c r="M46" s="41"/>
      <c r="N46" s="41">
        <v>0</v>
      </c>
      <c r="O46" s="41"/>
      <c r="P46" s="43" t="str">
        <f>IF(H46&gt;=J46,"YES","NO")</f>
        <v>YES</v>
      </c>
      <c r="Q46" s="41"/>
      <c r="R46" s="41">
        <f>IF(P46="YES",L46*N46+L46,-L46)</f>
        <v>0</v>
      </c>
      <c r="S46" s="41"/>
    </row>
    <row r="47" spans="1:23" ht="27" x14ac:dyDescent="0.35">
      <c r="A47" s="41" t="s">
        <v>8</v>
      </c>
      <c r="B47" s="41" t="s">
        <v>17</v>
      </c>
      <c r="C47" s="41" t="s">
        <v>5</v>
      </c>
      <c r="D47" s="41">
        <v>0</v>
      </c>
      <c r="E47" s="41">
        <v>1</v>
      </c>
      <c r="F47" s="56"/>
      <c r="G47" s="56"/>
      <c r="H47" s="41">
        <f>SUM(D47:E47)</f>
        <v>1</v>
      </c>
      <c r="I47" s="41"/>
      <c r="J47" s="41">
        <v>0</v>
      </c>
      <c r="K47" s="41"/>
      <c r="L47" s="41">
        <v>0</v>
      </c>
      <c r="M47" s="41"/>
      <c r="N47" s="41">
        <v>0</v>
      </c>
      <c r="O47" s="41"/>
      <c r="P47" s="43" t="str">
        <f>IF(H47&gt;=J47,"YES","NO")</f>
        <v>YES</v>
      </c>
      <c r="Q47" s="41"/>
      <c r="R47" s="41">
        <f t="shared" ref="R47:R55" si="5">IF(P47="YES",L47*N47+L47,-L47)</f>
        <v>0</v>
      </c>
      <c r="S47" s="41"/>
    </row>
    <row r="48" spans="1:23" ht="27" x14ac:dyDescent="0.35">
      <c r="A48" s="61" t="s">
        <v>14</v>
      </c>
      <c r="B48" s="61" t="s">
        <v>17</v>
      </c>
      <c r="C48" s="61" t="s">
        <v>9</v>
      </c>
      <c r="D48" s="61">
        <v>2</v>
      </c>
      <c r="E48" s="61">
        <v>1</v>
      </c>
      <c r="F48" s="61">
        <v>2</v>
      </c>
      <c r="G48" s="61">
        <v>2</v>
      </c>
      <c r="H48" s="61">
        <f>SUM(D48:E48)</f>
        <v>3</v>
      </c>
      <c r="I48" s="61" t="s">
        <v>40</v>
      </c>
      <c r="J48" s="61">
        <v>3.5</v>
      </c>
      <c r="K48" s="61"/>
      <c r="L48" s="61">
        <v>2.5</v>
      </c>
      <c r="M48" s="61"/>
      <c r="N48" s="61">
        <v>2.75</v>
      </c>
      <c r="O48" s="61"/>
      <c r="P48" s="62" t="str">
        <f>IF(H48&gt;=J48,"YES","NO")</f>
        <v>NO</v>
      </c>
      <c r="Q48" s="41"/>
      <c r="R48" s="41">
        <f t="shared" si="5"/>
        <v>-2.5</v>
      </c>
      <c r="S48" s="41"/>
    </row>
    <row r="49" spans="1:21" ht="27" x14ac:dyDescent="0.35">
      <c r="A49" s="41" t="s">
        <v>20</v>
      </c>
      <c r="B49" s="41" t="s">
        <v>17</v>
      </c>
      <c r="C49" s="41" t="s">
        <v>10</v>
      </c>
      <c r="D49" s="41">
        <v>4</v>
      </c>
      <c r="E49" s="41">
        <v>2</v>
      </c>
      <c r="F49" s="56"/>
      <c r="G49" s="56"/>
      <c r="H49" s="41">
        <f t="shared" ref="H49:H55" si="6">SUM(D49:E49)</f>
        <v>6</v>
      </c>
      <c r="I49" s="41"/>
      <c r="J49" s="41">
        <v>0</v>
      </c>
      <c r="K49" s="41"/>
      <c r="L49" s="41">
        <v>0</v>
      </c>
      <c r="M49" s="41"/>
      <c r="N49" s="41">
        <v>0</v>
      </c>
      <c r="O49" s="41"/>
      <c r="P49" s="43" t="str">
        <f>IF(H49&gt;=J49,"YES","NO")</f>
        <v>YES</v>
      </c>
      <c r="Q49" s="41"/>
      <c r="R49" s="41">
        <f t="shared" si="5"/>
        <v>0</v>
      </c>
      <c r="S49" s="41"/>
    </row>
    <row r="50" spans="1:21" ht="27" x14ac:dyDescent="0.35">
      <c r="A50" s="61" t="s">
        <v>12</v>
      </c>
      <c r="B50" s="61" t="s">
        <v>17</v>
      </c>
      <c r="C50" s="61" t="s">
        <v>6</v>
      </c>
      <c r="D50" s="61">
        <v>1</v>
      </c>
      <c r="E50" s="61">
        <v>1</v>
      </c>
      <c r="F50" s="61">
        <v>2</v>
      </c>
      <c r="G50" s="61">
        <v>1</v>
      </c>
      <c r="H50" s="61">
        <f t="shared" si="6"/>
        <v>2</v>
      </c>
      <c r="I50" s="61" t="s">
        <v>39</v>
      </c>
      <c r="J50" s="61">
        <v>3.5</v>
      </c>
      <c r="K50" s="61"/>
      <c r="L50" s="61">
        <v>5</v>
      </c>
      <c r="M50" s="61"/>
      <c r="N50" s="61">
        <v>1.4</v>
      </c>
      <c r="O50" s="61"/>
      <c r="P50" s="62" t="str">
        <f>IF(H50&lt;=J50,"YES","NO")</f>
        <v>YES</v>
      </c>
      <c r="Q50" s="41"/>
      <c r="R50" s="41">
        <f t="shared" si="5"/>
        <v>12</v>
      </c>
      <c r="S50" s="41"/>
    </row>
    <row r="51" spans="1:21" ht="27" x14ac:dyDescent="0.35">
      <c r="A51" s="41" t="s">
        <v>16</v>
      </c>
      <c r="B51" s="41" t="s">
        <v>17</v>
      </c>
      <c r="C51" s="41" t="s">
        <v>3</v>
      </c>
      <c r="D51" s="41">
        <v>3</v>
      </c>
      <c r="E51" s="41">
        <v>1</v>
      </c>
      <c r="F51" s="56"/>
      <c r="G51" s="56"/>
      <c r="H51" s="41">
        <f t="shared" si="6"/>
        <v>4</v>
      </c>
      <c r="I51" s="41"/>
      <c r="J51" s="41">
        <v>0</v>
      </c>
      <c r="K51" s="41"/>
      <c r="L51" s="41">
        <v>0</v>
      </c>
      <c r="M51" s="41"/>
      <c r="N51" s="41">
        <v>0</v>
      </c>
      <c r="O51" s="41"/>
      <c r="P51" s="43" t="str">
        <f>IF(H51&gt;=J51,"YES","NO")</f>
        <v>YES</v>
      </c>
      <c r="Q51" s="41"/>
      <c r="R51" s="41">
        <f t="shared" si="5"/>
        <v>0</v>
      </c>
      <c r="S51" s="41"/>
    </row>
    <row r="52" spans="1:21" ht="27" x14ac:dyDescent="0.35">
      <c r="A52" s="61" t="s">
        <v>22</v>
      </c>
      <c r="B52" s="61" t="s">
        <v>17</v>
      </c>
      <c r="C52" s="61" t="s">
        <v>7</v>
      </c>
      <c r="D52" s="61">
        <v>3</v>
      </c>
      <c r="E52" s="61">
        <v>1</v>
      </c>
      <c r="F52" s="61">
        <v>1</v>
      </c>
      <c r="G52" s="61">
        <v>2</v>
      </c>
      <c r="H52" s="61">
        <f t="shared" si="6"/>
        <v>4</v>
      </c>
      <c r="I52" s="61" t="s">
        <v>39</v>
      </c>
      <c r="J52" s="61">
        <v>3.5</v>
      </c>
      <c r="K52" s="61"/>
      <c r="L52" s="61">
        <v>2.5</v>
      </c>
      <c r="M52" s="61"/>
      <c r="N52" s="61">
        <v>2.1</v>
      </c>
      <c r="O52" s="61"/>
      <c r="P52" s="62" t="str">
        <f>IF(H52&lt;=J52,"YES","NO")</f>
        <v>NO</v>
      </c>
      <c r="Q52" s="41"/>
      <c r="R52" s="41">
        <f t="shared" si="5"/>
        <v>-2.5</v>
      </c>
      <c r="S52" s="41"/>
    </row>
    <row r="53" spans="1:21" ht="27" x14ac:dyDescent="0.35">
      <c r="A53" s="41" t="s">
        <v>4</v>
      </c>
      <c r="B53" s="41" t="s">
        <v>17</v>
      </c>
      <c r="C53" s="41" t="s">
        <v>13</v>
      </c>
      <c r="D53" s="41">
        <v>2</v>
      </c>
      <c r="E53" s="41">
        <v>2</v>
      </c>
      <c r="F53" s="56"/>
      <c r="G53" s="56"/>
      <c r="H53" s="41">
        <f t="shared" si="6"/>
        <v>4</v>
      </c>
      <c r="I53" s="41"/>
      <c r="J53" s="41">
        <v>0</v>
      </c>
      <c r="K53" s="41"/>
      <c r="L53" s="41">
        <v>0</v>
      </c>
      <c r="M53" s="41"/>
      <c r="N53" s="41">
        <v>0</v>
      </c>
      <c r="O53" s="41"/>
      <c r="P53" s="43" t="str">
        <f>IF(H53&gt;=J53,"YES","NO")</f>
        <v>YES</v>
      </c>
      <c r="Q53" s="41"/>
      <c r="R53" s="41">
        <v>0</v>
      </c>
      <c r="S53" s="41"/>
    </row>
    <row r="54" spans="1:21" ht="27" x14ac:dyDescent="0.35">
      <c r="A54" s="41" t="s">
        <v>2</v>
      </c>
      <c r="B54" s="41" t="s">
        <v>17</v>
      </c>
      <c r="C54" s="41" t="s">
        <v>36</v>
      </c>
      <c r="D54" s="41">
        <v>2</v>
      </c>
      <c r="E54" s="41">
        <v>2</v>
      </c>
      <c r="F54" s="56"/>
      <c r="G54" s="56"/>
      <c r="H54" s="41">
        <f t="shared" si="6"/>
        <v>4</v>
      </c>
      <c r="I54" s="41"/>
      <c r="J54" s="41">
        <v>0</v>
      </c>
      <c r="K54" s="41"/>
      <c r="L54" s="41">
        <v>0</v>
      </c>
      <c r="M54" s="41"/>
      <c r="N54" s="41">
        <v>0</v>
      </c>
      <c r="O54" s="41"/>
      <c r="P54" s="43" t="str">
        <f>IF(H54&gt;=J54,"YES","NO")</f>
        <v>YES</v>
      </c>
      <c r="Q54" s="41"/>
      <c r="R54" s="41">
        <f t="shared" si="5"/>
        <v>0</v>
      </c>
      <c r="S54" s="41"/>
    </row>
    <row r="55" spans="1:21" ht="27" x14ac:dyDescent="0.35">
      <c r="A55" s="41" t="s">
        <v>15</v>
      </c>
      <c r="B55" s="41" t="s">
        <v>17</v>
      </c>
      <c r="C55" s="41" t="s">
        <v>1</v>
      </c>
      <c r="D55" s="41">
        <v>2</v>
      </c>
      <c r="E55" s="41">
        <v>2</v>
      </c>
      <c r="F55" s="56"/>
      <c r="G55" s="56"/>
      <c r="H55" s="41">
        <f t="shared" si="6"/>
        <v>4</v>
      </c>
      <c r="I55" s="41"/>
      <c r="J55" s="41">
        <v>0</v>
      </c>
      <c r="K55" s="41"/>
      <c r="L55" s="41">
        <v>0</v>
      </c>
      <c r="M55" s="41"/>
      <c r="N55" s="41">
        <v>0</v>
      </c>
      <c r="O55" s="41"/>
      <c r="P55" s="43" t="str">
        <f>IF(H55&gt;=J55,"YES","NO")</f>
        <v>YES</v>
      </c>
      <c r="Q55" s="41"/>
      <c r="R55" s="41">
        <f t="shared" si="5"/>
        <v>0</v>
      </c>
      <c r="S55" s="41"/>
    </row>
    <row r="56" spans="1:21" ht="27" x14ac:dyDescent="0.35">
      <c r="A56" s="44"/>
      <c r="B56" s="41"/>
      <c r="C56" s="41"/>
      <c r="D56" s="41"/>
      <c r="E56" s="41"/>
      <c r="F56" s="56"/>
      <c r="G56" s="56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</row>
    <row r="57" spans="1:21" ht="27" x14ac:dyDescent="0.35">
      <c r="A57" s="41"/>
      <c r="B57" s="41"/>
      <c r="C57" s="41"/>
      <c r="D57" s="41"/>
      <c r="E57" s="41"/>
      <c r="F57" s="56"/>
      <c r="G57" s="56"/>
      <c r="H57" s="41"/>
      <c r="I57" s="41"/>
      <c r="J57" s="41"/>
      <c r="K57" s="42"/>
      <c r="L57" s="41"/>
      <c r="M57" s="41"/>
      <c r="N57" s="41"/>
      <c r="O57" s="41"/>
      <c r="P57" s="41"/>
      <c r="Q57" s="41"/>
      <c r="R57" s="41"/>
      <c r="S57" s="41"/>
      <c r="T57" s="2"/>
      <c r="U57" s="3"/>
    </row>
    <row r="58" spans="1:21" ht="29" x14ac:dyDescent="0.35">
      <c r="A58" s="45"/>
      <c r="B58" s="45"/>
      <c r="C58" s="45"/>
      <c r="D58" s="45"/>
      <c r="E58" s="45"/>
      <c r="F58" s="45"/>
      <c r="G58" s="45"/>
      <c r="H58" s="45"/>
      <c r="I58" s="45"/>
      <c r="J58" s="153" t="s">
        <v>31</v>
      </c>
      <c r="K58" s="153"/>
      <c r="L58" s="46">
        <f>SUM(L46:L55)</f>
        <v>10</v>
      </c>
      <c r="M58" s="45"/>
      <c r="N58" s="45"/>
      <c r="O58" s="45"/>
      <c r="P58" s="153" t="s">
        <v>32</v>
      </c>
      <c r="Q58" s="153"/>
      <c r="R58" s="46">
        <f>SUM(R46:R55)</f>
        <v>7</v>
      </c>
      <c r="S58" s="45"/>
      <c r="T58" s="17">
        <f>SUM(T38-L58+R58)</f>
        <v>31.75</v>
      </c>
      <c r="U58" s="78"/>
    </row>
    <row r="63" spans="1:21" ht="93" x14ac:dyDescent="0.2">
      <c r="A63" s="151" t="s">
        <v>43</v>
      </c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U63" s="19"/>
    </row>
    <row r="64" spans="1:21" ht="37" x14ac:dyDescent="0.45">
      <c r="A64" s="68" t="s">
        <v>23</v>
      </c>
      <c r="B64" s="69"/>
      <c r="C64" s="70" t="s">
        <v>24</v>
      </c>
      <c r="D64" s="68" t="s">
        <v>23</v>
      </c>
      <c r="E64" s="70" t="s">
        <v>24</v>
      </c>
      <c r="F64" s="145" t="s">
        <v>41</v>
      </c>
      <c r="G64" s="145"/>
      <c r="H64" s="68" t="s">
        <v>29</v>
      </c>
      <c r="I64" s="71" t="s">
        <v>38</v>
      </c>
      <c r="J64" s="72" t="s">
        <v>25</v>
      </c>
      <c r="K64" s="73"/>
      <c r="L64" s="70" t="s">
        <v>26</v>
      </c>
      <c r="M64" s="73"/>
      <c r="N64" s="70" t="s">
        <v>27</v>
      </c>
      <c r="O64" s="73"/>
      <c r="P64" s="70" t="s">
        <v>28</v>
      </c>
      <c r="Q64" s="73"/>
      <c r="R64" s="74" t="s">
        <v>30</v>
      </c>
      <c r="S64" s="73"/>
    </row>
    <row r="65" spans="1:21" ht="32" x14ac:dyDescent="0.4">
      <c r="A65" s="63"/>
      <c r="B65" s="64"/>
      <c r="C65" s="63"/>
      <c r="D65" s="150" t="s">
        <v>42</v>
      </c>
      <c r="E65" s="150"/>
      <c r="F65" s="76"/>
      <c r="G65" s="76"/>
      <c r="H65" s="65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</row>
    <row r="66" spans="1:21" ht="27" x14ac:dyDescent="0.35">
      <c r="A66" s="64" t="s">
        <v>11</v>
      </c>
      <c r="B66" s="64" t="s">
        <v>17</v>
      </c>
      <c r="C66" s="64" t="s">
        <v>5</v>
      </c>
      <c r="D66" s="64">
        <v>3</v>
      </c>
      <c r="E66" s="64">
        <v>2</v>
      </c>
      <c r="F66" s="77"/>
      <c r="G66" s="77"/>
      <c r="H66" s="64">
        <f>SUM(D66:E66)</f>
        <v>5</v>
      </c>
      <c r="I66" s="64"/>
      <c r="J66" s="64">
        <v>0</v>
      </c>
      <c r="K66" s="64"/>
      <c r="L66" s="64">
        <v>0</v>
      </c>
      <c r="M66" s="64"/>
      <c r="N66" s="64">
        <v>0</v>
      </c>
      <c r="O66" s="64"/>
      <c r="P66" s="66" t="str">
        <f>IF(H66&gt;=J66,"YES","NO")</f>
        <v>YES</v>
      </c>
      <c r="Q66" s="64"/>
      <c r="R66" s="64">
        <f>IF(P66="YES",L66*N66+L66,-L66)</f>
        <v>0</v>
      </c>
      <c r="S66" s="64"/>
    </row>
    <row r="67" spans="1:21" ht="27" x14ac:dyDescent="0.35">
      <c r="A67" s="64" t="s">
        <v>9</v>
      </c>
      <c r="B67" s="64" t="s">
        <v>17</v>
      </c>
      <c r="C67" s="64" t="s">
        <v>7</v>
      </c>
      <c r="D67" s="64">
        <v>0</v>
      </c>
      <c r="E67" s="64">
        <v>1</v>
      </c>
      <c r="F67" s="77"/>
      <c r="G67" s="77"/>
      <c r="H67" s="64">
        <f>SUM(D67:E67)</f>
        <v>1</v>
      </c>
      <c r="I67" s="64"/>
      <c r="J67" s="64">
        <v>0</v>
      </c>
      <c r="K67" s="64"/>
      <c r="L67" s="64">
        <v>0</v>
      </c>
      <c r="M67" s="64"/>
      <c r="N67" s="64">
        <v>0</v>
      </c>
      <c r="O67" s="64"/>
      <c r="P67" s="66" t="str">
        <f>IF(H67&gt;=J67,"YES","NO")</f>
        <v>YES</v>
      </c>
      <c r="Q67" s="64"/>
      <c r="R67" s="64">
        <f t="shared" ref="R67:R75" si="7">IF(P67="YES",L67*N67+L67,-L67)</f>
        <v>0</v>
      </c>
      <c r="S67" s="64"/>
    </row>
    <row r="68" spans="1:21" ht="27" x14ac:dyDescent="0.35">
      <c r="A68" s="77" t="s">
        <v>10</v>
      </c>
      <c r="B68" s="77" t="s">
        <v>17</v>
      </c>
      <c r="C68" s="77" t="s">
        <v>15</v>
      </c>
      <c r="D68" s="77">
        <v>1</v>
      </c>
      <c r="E68" s="77">
        <v>0</v>
      </c>
      <c r="F68" s="77">
        <v>0</v>
      </c>
      <c r="G68" s="77">
        <v>1</v>
      </c>
      <c r="H68" s="77">
        <f>SUM(D68:E68)</f>
        <v>1</v>
      </c>
      <c r="I68" s="77" t="s">
        <v>39</v>
      </c>
      <c r="J68" s="77">
        <v>1.5</v>
      </c>
      <c r="K68" s="77"/>
      <c r="L68" s="77">
        <v>5</v>
      </c>
      <c r="M68" s="77"/>
      <c r="N68" s="77">
        <v>2.6</v>
      </c>
      <c r="O68" s="77"/>
      <c r="P68" s="114" t="str">
        <f>IF(H68&lt;=J68,"YES","NO")</f>
        <v>YES</v>
      </c>
      <c r="Q68" s="64"/>
      <c r="R68" s="64">
        <f t="shared" si="7"/>
        <v>18</v>
      </c>
      <c r="S68" s="64"/>
    </row>
    <row r="69" spans="1:21" ht="27" x14ac:dyDescent="0.35">
      <c r="A69" s="64" t="s">
        <v>6</v>
      </c>
      <c r="B69" s="64" t="s">
        <v>17</v>
      </c>
      <c r="C69" s="64" t="s">
        <v>4</v>
      </c>
      <c r="D69" s="64">
        <v>4</v>
      </c>
      <c r="E69" s="64">
        <v>1</v>
      </c>
      <c r="F69" s="77"/>
      <c r="G69" s="77"/>
      <c r="H69" s="64">
        <f t="shared" ref="H69:H75" si="8">SUM(D69:E69)</f>
        <v>5</v>
      </c>
      <c r="I69" s="64"/>
      <c r="J69" s="64">
        <v>0</v>
      </c>
      <c r="K69" s="64"/>
      <c r="L69" s="64">
        <v>0</v>
      </c>
      <c r="M69" s="64"/>
      <c r="N69" s="64">
        <v>0</v>
      </c>
      <c r="O69" s="64"/>
      <c r="P69" s="66" t="str">
        <f>IF(H69&gt;=J69,"YES","NO")</f>
        <v>YES</v>
      </c>
      <c r="Q69" s="64"/>
      <c r="R69" s="64">
        <f t="shared" si="7"/>
        <v>0</v>
      </c>
      <c r="S69" s="64"/>
    </row>
    <row r="70" spans="1:21" ht="27" x14ac:dyDescent="0.35">
      <c r="A70" s="64" t="s">
        <v>44</v>
      </c>
      <c r="B70" s="64" t="s">
        <v>17</v>
      </c>
      <c r="C70" s="64" t="s">
        <v>1</v>
      </c>
      <c r="D70" s="64">
        <v>3</v>
      </c>
      <c r="E70" s="64">
        <v>1</v>
      </c>
      <c r="F70" s="77"/>
      <c r="G70" s="77"/>
      <c r="H70" s="64">
        <f t="shared" si="8"/>
        <v>4</v>
      </c>
      <c r="I70" s="64"/>
      <c r="J70" s="64">
        <v>0</v>
      </c>
      <c r="K70" s="64"/>
      <c r="L70" s="64">
        <v>0</v>
      </c>
      <c r="M70" s="64"/>
      <c r="N70" s="64">
        <v>0</v>
      </c>
      <c r="O70" s="64"/>
      <c r="P70" s="66" t="str">
        <f>IF(H70&lt;=J70,"YES","NO")</f>
        <v>NO</v>
      </c>
      <c r="Q70" s="64"/>
      <c r="R70" s="64">
        <f t="shared" si="7"/>
        <v>0</v>
      </c>
      <c r="S70" s="64"/>
    </row>
    <row r="71" spans="1:21" ht="27" x14ac:dyDescent="0.35">
      <c r="A71" s="64" t="s">
        <v>12</v>
      </c>
      <c r="B71" s="64" t="s">
        <v>17</v>
      </c>
      <c r="C71" s="64" t="s">
        <v>22</v>
      </c>
      <c r="D71" s="64">
        <v>5</v>
      </c>
      <c r="E71" s="64">
        <v>3</v>
      </c>
      <c r="F71" s="77"/>
      <c r="G71" s="77"/>
      <c r="H71" s="64">
        <f t="shared" si="8"/>
        <v>8</v>
      </c>
      <c r="I71" s="64"/>
      <c r="J71" s="64">
        <v>0</v>
      </c>
      <c r="K71" s="64"/>
      <c r="L71" s="64">
        <v>0</v>
      </c>
      <c r="M71" s="64"/>
      <c r="N71" s="64">
        <v>0</v>
      </c>
      <c r="O71" s="64"/>
      <c r="P71" s="66" t="str">
        <f>IF(H71&gt;=J71,"YES","NO")</f>
        <v>YES</v>
      </c>
      <c r="Q71" s="64"/>
      <c r="R71" s="64">
        <f t="shared" si="7"/>
        <v>0</v>
      </c>
      <c r="S71" s="64"/>
    </row>
    <row r="72" spans="1:21" ht="27" x14ac:dyDescent="0.35">
      <c r="A72" s="77" t="s">
        <v>14</v>
      </c>
      <c r="B72" s="77" t="s">
        <v>17</v>
      </c>
      <c r="C72" s="77" t="s">
        <v>21</v>
      </c>
      <c r="D72" s="77">
        <v>0</v>
      </c>
      <c r="E72" s="77">
        <v>0</v>
      </c>
      <c r="F72" s="77">
        <v>0</v>
      </c>
      <c r="G72" s="77">
        <v>1</v>
      </c>
      <c r="H72" s="77">
        <f t="shared" si="8"/>
        <v>0</v>
      </c>
      <c r="I72" s="77" t="s">
        <v>39</v>
      </c>
      <c r="J72" s="77">
        <v>1.5</v>
      </c>
      <c r="K72" s="77"/>
      <c r="L72" s="77">
        <v>5</v>
      </c>
      <c r="M72" s="77"/>
      <c r="N72" s="77">
        <v>2.8</v>
      </c>
      <c r="O72" s="77"/>
      <c r="P72" s="114" t="str">
        <f>IF(H72&lt;=J72,"YES","NO")</f>
        <v>YES</v>
      </c>
      <c r="Q72" s="64"/>
      <c r="R72" s="64">
        <f t="shared" si="7"/>
        <v>19</v>
      </c>
      <c r="S72" s="64"/>
    </row>
    <row r="73" spans="1:21" ht="27" x14ac:dyDescent="0.35">
      <c r="A73" s="64" t="s">
        <v>16</v>
      </c>
      <c r="B73" s="64" t="s">
        <v>17</v>
      </c>
      <c r="C73" s="64" t="s">
        <v>8</v>
      </c>
      <c r="D73" s="64">
        <v>1</v>
      </c>
      <c r="E73" s="64">
        <v>1</v>
      </c>
      <c r="F73" s="77"/>
      <c r="G73" s="77"/>
      <c r="H73" s="64">
        <f t="shared" si="8"/>
        <v>2</v>
      </c>
      <c r="I73" s="64"/>
      <c r="J73" s="64">
        <v>0</v>
      </c>
      <c r="K73" s="64"/>
      <c r="L73" s="64">
        <v>0</v>
      </c>
      <c r="M73" s="64"/>
      <c r="N73" s="64">
        <v>0</v>
      </c>
      <c r="O73" s="64"/>
      <c r="P73" s="66" t="str">
        <f>IF(H73&gt;=J73,"YES","NO")</f>
        <v>YES</v>
      </c>
      <c r="Q73" s="64"/>
      <c r="R73" s="64">
        <f t="shared" si="7"/>
        <v>0</v>
      </c>
      <c r="S73" s="64"/>
    </row>
    <row r="74" spans="1:21" ht="27" x14ac:dyDescent="0.35">
      <c r="A74" s="64" t="s">
        <v>13</v>
      </c>
      <c r="B74" s="64" t="s">
        <v>17</v>
      </c>
      <c r="C74" s="64" t="s">
        <v>2</v>
      </c>
      <c r="D74" s="64">
        <v>0</v>
      </c>
      <c r="E74" s="64">
        <v>0</v>
      </c>
      <c r="F74" s="77"/>
      <c r="G74" s="77"/>
      <c r="H74" s="64">
        <f t="shared" si="8"/>
        <v>0</v>
      </c>
      <c r="I74" s="64"/>
      <c r="J74" s="64">
        <v>0</v>
      </c>
      <c r="K74" s="64"/>
      <c r="L74" s="64">
        <v>0</v>
      </c>
      <c r="M74" s="64"/>
      <c r="N74" s="64">
        <v>0</v>
      </c>
      <c r="O74" s="64"/>
      <c r="P74" s="66" t="str">
        <f>IF(H74&gt;=J74,"YES","NO")</f>
        <v>YES</v>
      </c>
      <c r="Q74" s="64"/>
      <c r="R74" s="64">
        <f t="shared" si="7"/>
        <v>0</v>
      </c>
      <c r="S74" s="64"/>
    </row>
    <row r="75" spans="1:21" ht="27" x14ac:dyDescent="0.35">
      <c r="A75" s="64" t="s">
        <v>3</v>
      </c>
      <c r="B75" s="64" t="s">
        <v>17</v>
      </c>
      <c r="C75" s="64" t="s">
        <v>36</v>
      </c>
      <c r="D75" s="64">
        <v>3</v>
      </c>
      <c r="E75" s="64">
        <v>2</v>
      </c>
      <c r="F75" s="77"/>
      <c r="G75" s="77"/>
      <c r="H75" s="64">
        <f t="shared" si="8"/>
        <v>5</v>
      </c>
      <c r="I75" s="64"/>
      <c r="J75" s="64">
        <v>0</v>
      </c>
      <c r="K75" s="64"/>
      <c r="L75" s="64">
        <v>0</v>
      </c>
      <c r="M75" s="64"/>
      <c r="N75" s="64">
        <v>0</v>
      </c>
      <c r="O75" s="64"/>
      <c r="P75" s="66" t="str">
        <f>IF(H75&gt;=J75,"YES","NO")</f>
        <v>YES</v>
      </c>
      <c r="Q75" s="64"/>
      <c r="R75" s="64">
        <f t="shared" si="7"/>
        <v>0</v>
      </c>
      <c r="S75" s="64"/>
    </row>
    <row r="76" spans="1:21" ht="27" x14ac:dyDescent="0.35">
      <c r="A76" s="67"/>
      <c r="B76" s="64"/>
      <c r="C76" s="64"/>
      <c r="D76" s="64"/>
      <c r="E76" s="64"/>
      <c r="F76" s="77"/>
      <c r="G76" s="77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</row>
    <row r="77" spans="1:21" ht="27" x14ac:dyDescent="0.35">
      <c r="A77" s="64"/>
      <c r="B77" s="64"/>
      <c r="C77" s="64"/>
      <c r="D77" s="64"/>
      <c r="E77" s="64"/>
      <c r="F77" s="77"/>
      <c r="G77" s="77"/>
      <c r="H77" s="64"/>
      <c r="I77" s="64"/>
      <c r="J77" s="64"/>
      <c r="K77" s="65"/>
      <c r="L77" s="64"/>
      <c r="M77" s="64"/>
      <c r="N77" s="64"/>
      <c r="O77" s="64"/>
      <c r="P77" s="64"/>
      <c r="Q77" s="64"/>
      <c r="R77" s="64"/>
      <c r="S77" s="64"/>
      <c r="T77" s="2"/>
      <c r="U77" s="3"/>
    </row>
    <row r="78" spans="1:21" ht="29" x14ac:dyDescent="0.35">
      <c r="A78" s="73"/>
      <c r="B78" s="73"/>
      <c r="C78" s="73"/>
      <c r="D78" s="73"/>
      <c r="E78" s="73"/>
      <c r="F78" s="73"/>
      <c r="G78" s="73"/>
      <c r="H78" s="73"/>
      <c r="I78" s="73"/>
      <c r="J78" s="146" t="s">
        <v>31</v>
      </c>
      <c r="K78" s="146"/>
      <c r="L78" s="75">
        <f>SUM(L66:L75)</f>
        <v>10</v>
      </c>
      <c r="M78" s="73"/>
      <c r="N78" s="73"/>
      <c r="O78" s="73"/>
      <c r="P78" s="146" t="s">
        <v>32</v>
      </c>
      <c r="Q78" s="146"/>
      <c r="R78" s="75">
        <f>SUM(R66:R75)</f>
        <v>37</v>
      </c>
      <c r="S78" s="73"/>
      <c r="T78" s="17">
        <f>SUM(T58-L78+R78)</f>
        <v>58.75</v>
      </c>
      <c r="U78" s="78"/>
    </row>
    <row r="83" spans="1:21" ht="93" x14ac:dyDescent="0.2">
      <c r="A83" s="136" t="s">
        <v>45</v>
      </c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U83" s="19"/>
    </row>
    <row r="84" spans="1:21" ht="37" x14ac:dyDescent="0.45">
      <c r="A84" s="80" t="s">
        <v>23</v>
      </c>
      <c r="B84" s="81"/>
      <c r="C84" s="82" t="s">
        <v>24</v>
      </c>
      <c r="D84" s="80" t="s">
        <v>23</v>
      </c>
      <c r="E84" s="82" t="s">
        <v>24</v>
      </c>
      <c r="F84" s="137" t="s">
        <v>41</v>
      </c>
      <c r="G84" s="137"/>
      <c r="H84" s="80" t="s">
        <v>29</v>
      </c>
      <c r="I84" s="83" t="s">
        <v>38</v>
      </c>
      <c r="J84" s="84" t="s">
        <v>25</v>
      </c>
      <c r="K84" s="85"/>
      <c r="L84" s="82" t="s">
        <v>26</v>
      </c>
      <c r="M84" s="85"/>
      <c r="N84" s="82" t="s">
        <v>27</v>
      </c>
      <c r="O84" s="85"/>
      <c r="P84" s="82" t="s">
        <v>28</v>
      </c>
      <c r="Q84" s="85"/>
      <c r="R84" s="86" t="s">
        <v>30</v>
      </c>
      <c r="S84" s="85"/>
    </row>
    <row r="85" spans="1:21" ht="32" x14ac:dyDescent="0.4">
      <c r="A85" s="87"/>
      <c r="B85" s="88"/>
      <c r="C85" s="87"/>
      <c r="D85" s="138" t="s">
        <v>42</v>
      </c>
      <c r="E85" s="138"/>
      <c r="F85" s="92"/>
      <c r="G85" s="92"/>
      <c r="H85" s="89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</row>
    <row r="86" spans="1:21" ht="27" x14ac:dyDescent="0.35">
      <c r="A86" s="88" t="s">
        <v>49</v>
      </c>
      <c r="B86" s="88" t="s">
        <v>17</v>
      </c>
      <c r="C86" s="88" t="s">
        <v>6</v>
      </c>
      <c r="D86" s="88">
        <v>4</v>
      </c>
      <c r="E86" s="88">
        <v>1</v>
      </c>
      <c r="F86" s="93"/>
      <c r="G86" s="93"/>
      <c r="H86" s="88">
        <f>SUM(D86:E86)</f>
        <v>5</v>
      </c>
      <c r="I86" s="88"/>
      <c r="J86" s="88">
        <v>0</v>
      </c>
      <c r="K86" s="88"/>
      <c r="L86" s="88">
        <v>0</v>
      </c>
      <c r="M86" s="88"/>
      <c r="N86" s="88">
        <v>0</v>
      </c>
      <c r="O86" s="88"/>
      <c r="P86" s="90" t="str">
        <f>IF(H86&gt;=J86,"YES","NO")</f>
        <v>YES</v>
      </c>
      <c r="Q86" s="88"/>
      <c r="R86" s="88">
        <f>IF(P86="YES",L86*N86+L86,-L86)</f>
        <v>0</v>
      </c>
      <c r="S86" s="88"/>
    </row>
    <row r="87" spans="1:21" ht="27" x14ac:dyDescent="0.35">
      <c r="A87" s="88" t="s">
        <v>5</v>
      </c>
      <c r="B87" s="88" t="s">
        <v>17</v>
      </c>
      <c r="C87" s="88" t="s">
        <v>13</v>
      </c>
      <c r="D87" s="88">
        <v>1</v>
      </c>
      <c r="E87" s="88">
        <v>3</v>
      </c>
      <c r="F87" s="93"/>
      <c r="G87" s="93"/>
      <c r="H87" s="88">
        <f>SUM(D87:E87)</f>
        <v>4</v>
      </c>
      <c r="I87" s="88"/>
      <c r="J87" s="88">
        <v>0</v>
      </c>
      <c r="K87" s="88"/>
      <c r="L87" s="88">
        <v>0</v>
      </c>
      <c r="M87" s="88"/>
      <c r="N87" s="88">
        <v>0</v>
      </c>
      <c r="O87" s="88"/>
      <c r="P87" s="90" t="str">
        <f>IF(H87&gt;=J87,"YES","NO")</f>
        <v>YES</v>
      </c>
      <c r="Q87" s="88"/>
      <c r="R87" s="88">
        <f t="shared" ref="R87:R95" si="9">IF(P87="YES",L87*N87+L87,-L87)</f>
        <v>0</v>
      </c>
      <c r="S87" s="88"/>
    </row>
    <row r="88" spans="1:21" ht="27" x14ac:dyDescent="0.35">
      <c r="A88" s="93" t="s">
        <v>4</v>
      </c>
      <c r="B88" s="93" t="s">
        <v>17</v>
      </c>
      <c r="C88" s="93" t="s">
        <v>14</v>
      </c>
      <c r="D88" s="93">
        <v>0</v>
      </c>
      <c r="E88" s="93">
        <v>2</v>
      </c>
      <c r="F88" s="93">
        <v>0</v>
      </c>
      <c r="G88" s="93">
        <v>1</v>
      </c>
      <c r="H88" s="93">
        <f>SUM(D88:E88)</f>
        <v>2</v>
      </c>
      <c r="I88" s="93" t="s">
        <v>39</v>
      </c>
      <c r="J88" s="93">
        <v>1.5</v>
      </c>
      <c r="K88" s="93"/>
      <c r="L88" s="93">
        <v>5</v>
      </c>
      <c r="M88" s="93"/>
      <c r="N88" s="93">
        <v>2.6</v>
      </c>
      <c r="O88" s="93"/>
      <c r="P88" s="115" t="str">
        <f>IF(H88&lt;=J88,"YES","NO")</f>
        <v>NO</v>
      </c>
      <c r="Q88" s="88"/>
      <c r="R88" s="88">
        <f t="shared" si="9"/>
        <v>-5</v>
      </c>
      <c r="S88" s="88"/>
    </row>
    <row r="89" spans="1:21" ht="27" x14ac:dyDescent="0.35">
      <c r="A89" s="88" t="s">
        <v>2</v>
      </c>
      <c r="B89" s="88" t="s">
        <v>17</v>
      </c>
      <c r="C89" s="88" t="s">
        <v>12</v>
      </c>
      <c r="D89" s="88">
        <v>2</v>
      </c>
      <c r="E89" s="88">
        <v>1</v>
      </c>
      <c r="F89" s="93"/>
      <c r="G89" s="93"/>
      <c r="H89" s="88">
        <f t="shared" ref="H89:H95" si="10">SUM(D89:E89)</f>
        <v>3</v>
      </c>
      <c r="I89" s="88"/>
      <c r="J89" s="88">
        <v>0</v>
      </c>
      <c r="K89" s="88"/>
      <c r="L89" s="88">
        <v>0</v>
      </c>
      <c r="M89" s="88"/>
      <c r="N89" s="88">
        <v>0</v>
      </c>
      <c r="O89" s="88"/>
      <c r="P89" s="90" t="str">
        <f>IF(H89&gt;=J89,"YES","NO")</f>
        <v>YES</v>
      </c>
      <c r="Q89" s="88"/>
      <c r="R89" s="88">
        <f t="shared" si="9"/>
        <v>0</v>
      </c>
      <c r="S89" s="88"/>
    </row>
    <row r="90" spans="1:21" ht="27" x14ac:dyDescent="0.35">
      <c r="A90" s="88" t="s">
        <v>21</v>
      </c>
      <c r="B90" s="88" t="s">
        <v>17</v>
      </c>
      <c r="C90" s="88" t="s">
        <v>3</v>
      </c>
      <c r="D90" s="88">
        <v>0</v>
      </c>
      <c r="E90" s="88">
        <v>1</v>
      </c>
      <c r="F90" s="93"/>
      <c r="G90" s="93"/>
      <c r="H90" s="88">
        <f t="shared" si="10"/>
        <v>1</v>
      </c>
      <c r="I90" s="88"/>
      <c r="J90" s="88">
        <v>0</v>
      </c>
      <c r="K90" s="88"/>
      <c r="L90" s="88">
        <v>0</v>
      </c>
      <c r="M90" s="88"/>
      <c r="N90" s="88">
        <v>0</v>
      </c>
      <c r="O90" s="88"/>
      <c r="P90" s="90" t="str">
        <f>IF(H90&lt;=J90,"YES","NO")</f>
        <v>NO</v>
      </c>
      <c r="Q90" s="88"/>
      <c r="R90" s="88">
        <f t="shared" si="9"/>
        <v>0</v>
      </c>
      <c r="S90" s="88"/>
    </row>
    <row r="91" spans="1:21" ht="27" x14ac:dyDescent="0.35">
      <c r="A91" s="93" t="s">
        <v>46</v>
      </c>
      <c r="B91" s="93" t="s">
        <v>17</v>
      </c>
      <c r="C91" s="93" t="s">
        <v>10</v>
      </c>
      <c r="D91" s="93">
        <v>2</v>
      </c>
      <c r="E91" s="93">
        <v>3</v>
      </c>
      <c r="F91" s="93">
        <v>2</v>
      </c>
      <c r="G91" s="93">
        <v>1</v>
      </c>
      <c r="H91" s="93">
        <f t="shared" si="10"/>
        <v>5</v>
      </c>
      <c r="I91" s="93" t="s">
        <v>39</v>
      </c>
      <c r="J91" s="93">
        <v>3.5</v>
      </c>
      <c r="K91" s="93"/>
      <c r="L91" s="93">
        <v>5</v>
      </c>
      <c r="M91" s="93"/>
      <c r="N91" s="93">
        <v>1.9</v>
      </c>
      <c r="O91" s="93"/>
      <c r="P91" s="115" t="str">
        <f>IF(H91&lt;=J91,"YES","NO")</f>
        <v>NO</v>
      </c>
      <c r="Q91" s="88"/>
      <c r="R91" s="88">
        <f t="shared" si="9"/>
        <v>-5</v>
      </c>
      <c r="S91" s="88"/>
    </row>
    <row r="92" spans="1:21" ht="27" x14ac:dyDescent="0.35">
      <c r="A92" s="88" t="s">
        <v>15</v>
      </c>
      <c r="B92" s="88" t="s">
        <v>17</v>
      </c>
      <c r="C92" s="88" t="s">
        <v>20</v>
      </c>
      <c r="D92" s="88">
        <v>2</v>
      </c>
      <c r="E92" s="88">
        <v>0</v>
      </c>
      <c r="F92" s="93"/>
      <c r="G92" s="93"/>
      <c r="H92" s="88">
        <f t="shared" si="10"/>
        <v>2</v>
      </c>
      <c r="I92" s="88"/>
      <c r="J92" s="88">
        <v>0</v>
      </c>
      <c r="K92" s="88"/>
      <c r="L92" s="88">
        <v>0</v>
      </c>
      <c r="M92" s="88"/>
      <c r="N92" s="88">
        <v>0</v>
      </c>
      <c r="O92" s="88"/>
      <c r="P92" s="90" t="str">
        <f>IF(H92&lt;=J92,"YES","NO")</f>
        <v>NO</v>
      </c>
      <c r="Q92" s="88"/>
      <c r="R92" s="88">
        <f t="shared" si="9"/>
        <v>0</v>
      </c>
      <c r="S92" s="88"/>
    </row>
    <row r="93" spans="1:21" ht="27" x14ac:dyDescent="0.35">
      <c r="A93" s="88" t="s">
        <v>22</v>
      </c>
      <c r="B93" s="88" t="s">
        <v>17</v>
      </c>
      <c r="C93" s="88" t="s">
        <v>47</v>
      </c>
      <c r="D93" s="88">
        <v>1</v>
      </c>
      <c r="E93" s="88">
        <v>2</v>
      </c>
      <c r="F93" s="93"/>
      <c r="G93" s="93"/>
      <c r="H93" s="88">
        <f t="shared" si="10"/>
        <v>3</v>
      </c>
      <c r="I93" s="88"/>
      <c r="J93" s="88">
        <v>0</v>
      </c>
      <c r="K93" s="88"/>
      <c r="L93" s="88">
        <v>0</v>
      </c>
      <c r="M93" s="88"/>
      <c r="N93" s="88">
        <v>0</v>
      </c>
      <c r="O93" s="88"/>
      <c r="P93" s="90" t="str">
        <f>IF(H93&gt;=J93,"YES","NO")</f>
        <v>YES</v>
      </c>
      <c r="Q93" s="88"/>
      <c r="R93" s="88">
        <f t="shared" si="9"/>
        <v>0</v>
      </c>
      <c r="S93" s="88"/>
    </row>
    <row r="94" spans="1:21" ht="27" x14ac:dyDescent="0.35">
      <c r="A94" s="88" t="s">
        <v>7</v>
      </c>
      <c r="B94" s="88" t="s">
        <v>17</v>
      </c>
      <c r="C94" s="88" t="s">
        <v>16</v>
      </c>
      <c r="D94" s="88">
        <v>2</v>
      </c>
      <c r="E94" s="88">
        <v>1</v>
      </c>
      <c r="F94" s="93"/>
      <c r="G94" s="93"/>
      <c r="H94" s="88">
        <f t="shared" si="10"/>
        <v>3</v>
      </c>
      <c r="I94" s="88"/>
      <c r="J94" s="88">
        <v>0</v>
      </c>
      <c r="K94" s="88"/>
      <c r="L94" s="88">
        <v>0</v>
      </c>
      <c r="M94" s="88"/>
      <c r="N94" s="88">
        <v>0</v>
      </c>
      <c r="O94" s="88"/>
      <c r="P94" s="90" t="str">
        <f>IF(H94&gt;=J94,"YES","NO")</f>
        <v>YES</v>
      </c>
      <c r="Q94" s="88"/>
      <c r="R94" s="88">
        <f t="shared" si="9"/>
        <v>0</v>
      </c>
      <c r="S94" s="88"/>
    </row>
    <row r="95" spans="1:21" ht="27" x14ac:dyDescent="0.35">
      <c r="A95" s="96" t="s">
        <v>48</v>
      </c>
      <c r="B95" s="88" t="s">
        <v>17</v>
      </c>
      <c r="C95" s="88" t="s">
        <v>9</v>
      </c>
      <c r="D95" s="88">
        <v>1</v>
      </c>
      <c r="E95" s="88">
        <v>0</v>
      </c>
      <c r="F95" s="93"/>
      <c r="G95" s="93"/>
      <c r="H95" s="88">
        <f t="shared" si="10"/>
        <v>1</v>
      </c>
      <c r="I95" s="88"/>
      <c r="J95" s="88">
        <v>0</v>
      </c>
      <c r="K95" s="88"/>
      <c r="L95" s="88">
        <v>0</v>
      </c>
      <c r="M95" s="88"/>
      <c r="N95" s="88">
        <v>0</v>
      </c>
      <c r="O95" s="88"/>
      <c r="P95" s="90" t="str">
        <f>IF(H95&gt;=J95,"YES","NO")</f>
        <v>YES</v>
      </c>
      <c r="Q95" s="88"/>
      <c r="R95" s="88">
        <f t="shared" si="9"/>
        <v>0</v>
      </c>
      <c r="S95" s="88"/>
    </row>
    <row r="96" spans="1:21" ht="27" x14ac:dyDescent="0.35">
      <c r="A96" s="91"/>
      <c r="B96" s="88"/>
      <c r="C96" s="88"/>
      <c r="D96" s="88"/>
      <c r="E96" s="88"/>
      <c r="F96" s="93"/>
      <c r="G96" s="93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</row>
    <row r="97" spans="1:28" ht="27" x14ac:dyDescent="0.35">
      <c r="A97" s="88"/>
      <c r="B97" s="88"/>
      <c r="C97" s="88"/>
      <c r="D97" s="88"/>
      <c r="E97" s="88"/>
      <c r="F97" s="93"/>
      <c r="G97" s="93"/>
      <c r="H97" s="88"/>
      <c r="I97" s="88"/>
      <c r="J97" s="88"/>
      <c r="K97" s="89"/>
      <c r="L97" s="88"/>
      <c r="M97" s="88"/>
      <c r="N97" s="88"/>
      <c r="O97" s="88"/>
      <c r="P97" s="88"/>
      <c r="Q97" s="88"/>
      <c r="R97" s="88"/>
      <c r="S97" s="88"/>
      <c r="T97" s="2"/>
      <c r="U97" s="3"/>
    </row>
    <row r="98" spans="1:28" ht="29" x14ac:dyDescent="0.35">
      <c r="A98" s="94"/>
      <c r="B98" s="94"/>
      <c r="C98" s="94"/>
      <c r="D98" s="94"/>
      <c r="E98" s="94"/>
      <c r="F98" s="94"/>
      <c r="G98" s="94"/>
      <c r="H98" s="94"/>
      <c r="I98" s="94"/>
      <c r="J98" s="139" t="s">
        <v>31</v>
      </c>
      <c r="K98" s="139"/>
      <c r="L98" s="95">
        <f>SUM(L86:L95)</f>
        <v>10</v>
      </c>
      <c r="M98" s="94"/>
      <c r="N98" s="94"/>
      <c r="O98" s="94"/>
      <c r="P98" s="139" t="s">
        <v>32</v>
      </c>
      <c r="Q98" s="139"/>
      <c r="R98" s="95">
        <f>SUM(R86:R95)</f>
        <v>-10</v>
      </c>
      <c r="S98" s="94"/>
      <c r="T98" s="17">
        <f>SUM(T78--R98)</f>
        <v>48.75</v>
      </c>
      <c r="U98" s="78"/>
    </row>
    <row r="103" spans="1:28" ht="93" x14ac:dyDescent="0.45">
      <c r="A103" s="132" t="s">
        <v>51</v>
      </c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V103" s="128" t="s">
        <v>50</v>
      </c>
      <c r="W103" s="128"/>
      <c r="X103" s="128"/>
      <c r="Y103" s="128"/>
      <c r="Z103" s="128"/>
      <c r="AA103" s="128"/>
      <c r="AB103" s="128"/>
    </row>
    <row r="104" spans="1:28" ht="37" x14ac:dyDescent="0.45">
      <c r="A104" s="97" t="s">
        <v>23</v>
      </c>
      <c r="B104" s="98"/>
      <c r="C104" s="99" t="s">
        <v>24</v>
      </c>
      <c r="D104" s="97" t="s">
        <v>23</v>
      </c>
      <c r="E104" s="99" t="s">
        <v>24</v>
      </c>
      <c r="F104" s="133" t="s">
        <v>41</v>
      </c>
      <c r="G104" s="133"/>
      <c r="H104" s="97" t="s">
        <v>29</v>
      </c>
      <c r="I104" s="100" t="s">
        <v>38</v>
      </c>
      <c r="J104" s="101" t="s">
        <v>25</v>
      </c>
      <c r="K104" s="102"/>
      <c r="L104" s="99" t="s">
        <v>26</v>
      </c>
      <c r="M104" s="102"/>
      <c r="N104" s="99" t="s">
        <v>27</v>
      </c>
      <c r="O104" s="102"/>
      <c r="P104" s="99" t="s">
        <v>28</v>
      </c>
      <c r="Q104" s="102"/>
      <c r="R104" s="103" t="s">
        <v>30</v>
      </c>
      <c r="S104" s="102"/>
    </row>
    <row r="105" spans="1:28" ht="32" x14ac:dyDescent="0.4">
      <c r="A105" s="104"/>
      <c r="B105" s="105"/>
      <c r="C105" s="104"/>
      <c r="D105" s="134" t="s">
        <v>42</v>
      </c>
      <c r="E105" s="134"/>
      <c r="F105" s="112"/>
      <c r="G105" s="112"/>
      <c r="H105" s="106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</row>
    <row r="106" spans="1:28" ht="27" x14ac:dyDescent="0.35">
      <c r="A106" s="105" t="s">
        <v>21</v>
      </c>
      <c r="B106" s="105" t="s">
        <v>17</v>
      </c>
      <c r="C106" s="105" t="s">
        <v>20</v>
      </c>
      <c r="D106" s="105">
        <v>1</v>
      </c>
      <c r="E106" s="105">
        <v>0</v>
      </c>
      <c r="F106" s="113"/>
      <c r="G106" s="113"/>
      <c r="H106" s="105">
        <f>SUM(D106:E106)</f>
        <v>1</v>
      </c>
      <c r="I106" s="105"/>
      <c r="J106" s="105">
        <v>0</v>
      </c>
      <c r="K106" s="105"/>
      <c r="L106" s="105">
        <v>0</v>
      </c>
      <c r="M106" s="105"/>
      <c r="N106" s="105">
        <v>0</v>
      </c>
      <c r="O106" s="105"/>
      <c r="P106" s="107" t="str">
        <f>IF(H106&gt;=J106,"YES","NO")</f>
        <v>YES</v>
      </c>
      <c r="Q106" s="105"/>
      <c r="R106" s="105">
        <f>IF(P106="YES",L106*N106+L106,-L106)</f>
        <v>0</v>
      </c>
      <c r="S106" s="105"/>
    </row>
    <row r="107" spans="1:28" ht="27" x14ac:dyDescent="0.35">
      <c r="A107" s="105" t="s">
        <v>15</v>
      </c>
      <c r="B107" s="105" t="s">
        <v>17</v>
      </c>
      <c r="C107" s="105" t="s">
        <v>11</v>
      </c>
      <c r="D107" s="105">
        <v>2</v>
      </c>
      <c r="E107" s="105">
        <v>1</v>
      </c>
      <c r="F107" s="113"/>
      <c r="G107" s="113"/>
      <c r="H107" s="105">
        <f>SUM(D107:E107)</f>
        <v>3</v>
      </c>
      <c r="I107" s="105"/>
      <c r="J107" s="105">
        <v>0</v>
      </c>
      <c r="K107" s="105"/>
      <c r="L107" s="105">
        <v>0</v>
      </c>
      <c r="M107" s="105"/>
      <c r="N107" s="105">
        <v>0</v>
      </c>
      <c r="O107" s="105"/>
      <c r="P107" s="107" t="str">
        <f>IF(H107&gt;=J107,"YES","NO")</f>
        <v>YES</v>
      </c>
      <c r="Q107" s="105"/>
      <c r="R107" s="105">
        <f t="shared" ref="R107:R115" si="11">IF(P107="YES",L107*N107+L107,-L107)</f>
        <v>0</v>
      </c>
      <c r="S107" s="105"/>
    </row>
    <row r="108" spans="1:28" ht="27" x14ac:dyDescent="0.35">
      <c r="A108" s="105" t="s">
        <v>4</v>
      </c>
      <c r="B108" s="105" t="s">
        <v>17</v>
      </c>
      <c r="C108" s="105" t="s">
        <v>10</v>
      </c>
      <c r="D108" s="105">
        <v>1</v>
      </c>
      <c r="E108" s="105">
        <v>1</v>
      </c>
      <c r="F108" s="113"/>
      <c r="G108" s="113"/>
      <c r="H108" s="105">
        <f>SUM(D108:E108)</f>
        <v>2</v>
      </c>
      <c r="I108" s="105"/>
      <c r="J108" s="105">
        <v>0</v>
      </c>
      <c r="K108" s="105"/>
      <c r="L108" s="105">
        <v>0</v>
      </c>
      <c r="M108" s="105"/>
      <c r="N108" s="105">
        <v>0</v>
      </c>
      <c r="O108" s="105"/>
      <c r="P108" s="107" t="str">
        <f>IF(H108&lt;=J108,"YES","NO")</f>
        <v>NO</v>
      </c>
      <c r="Q108" s="105"/>
      <c r="R108" s="105">
        <f t="shared" si="11"/>
        <v>0</v>
      </c>
      <c r="S108" s="105"/>
    </row>
    <row r="109" spans="1:28" ht="27" x14ac:dyDescent="0.35">
      <c r="A109" s="116" t="s">
        <v>7</v>
      </c>
      <c r="B109" s="116" t="s">
        <v>17</v>
      </c>
      <c r="C109" s="116" t="s">
        <v>3</v>
      </c>
      <c r="D109" s="116">
        <v>2</v>
      </c>
      <c r="E109" s="116">
        <v>1</v>
      </c>
      <c r="F109" s="116">
        <v>3</v>
      </c>
      <c r="G109" s="116">
        <v>1</v>
      </c>
      <c r="H109" s="116">
        <f t="shared" ref="H109:H115" si="12">SUM(D109:E109)</f>
        <v>3</v>
      </c>
      <c r="I109" s="116" t="s">
        <v>39</v>
      </c>
      <c r="J109" s="116">
        <v>3.5</v>
      </c>
      <c r="K109" s="116"/>
      <c r="L109" s="116">
        <v>5</v>
      </c>
      <c r="M109" s="116"/>
      <c r="N109" s="116">
        <v>2</v>
      </c>
      <c r="O109" s="116"/>
      <c r="P109" s="117" t="str">
        <f>IF(H109&lt;=J109,"YES","NO")</f>
        <v>YES</v>
      </c>
      <c r="Q109" s="105"/>
      <c r="R109" s="105">
        <f t="shared" si="11"/>
        <v>15</v>
      </c>
      <c r="S109" s="105"/>
    </row>
    <row r="110" spans="1:28" ht="27" x14ac:dyDescent="0.35">
      <c r="A110" s="105" t="s">
        <v>48</v>
      </c>
      <c r="B110" s="105" t="s">
        <v>17</v>
      </c>
      <c r="C110" s="105" t="s">
        <v>6</v>
      </c>
      <c r="D110" s="105">
        <v>3</v>
      </c>
      <c r="E110" s="105">
        <v>0</v>
      </c>
      <c r="F110" s="113"/>
      <c r="G110" s="113"/>
      <c r="H110" s="105">
        <f t="shared" si="12"/>
        <v>3</v>
      </c>
      <c r="I110" s="105"/>
      <c r="J110" s="105">
        <v>0</v>
      </c>
      <c r="K110" s="105"/>
      <c r="L110" s="105">
        <v>0</v>
      </c>
      <c r="M110" s="105"/>
      <c r="N110" s="105">
        <v>0</v>
      </c>
      <c r="O110" s="105"/>
      <c r="P110" s="107" t="str">
        <f>IF(H110&lt;=J110,"YES","NO")</f>
        <v>NO</v>
      </c>
      <c r="Q110" s="105"/>
      <c r="R110" s="105">
        <f t="shared" si="11"/>
        <v>0</v>
      </c>
      <c r="S110" s="105"/>
    </row>
    <row r="111" spans="1:28" ht="27" x14ac:dyDescent="0.35">
      <c r="A111" s="116" t="s">
        <v>22</v>
      </c>
      <c r="B111" s="116" t="s">
        <v>17</v>
      </c>
      <c r="C111" s="116" t="s">
        <v>9</v>
      </c>
      <c r="D111" s="116">
        <v>2</v>
      </c>
      <c r="E111" s="116">
        <v>2</v>
      </c>
      <c r="F111" s="116">
        <v>1</v>
      </c>
      <c r="G111" s="116">
        <v>1</v>
      </c>
      <c r="H111" s="116">
        <f t="shared" si="12"/>
        <v>4</v>
      </c>
      <c r="I111" s="116" t="s">
        <v>39</v>
      </c>
      <c r="J111" s="116">
        <v>2.5</v>
      </c>
      <c r="K111" s="116"/>
      <c r="L111" s="116">
        <v>5</v>
      </c>
      <c r="M111" s="116"/>
      <c r="N111" s="116">
        <v>2.5</v>
      </c>
      <c r="O111" s="116"/>
      <c r="P111" s="117" t="str">
        <f>IF(H111&lt;=J111,"YES","NO")</f>
        <v>NO</v>
      </c>
      <c r="Q111" s="105"/>
      <c r="R111" s="105">
        <f t="shared" si="11"/>
        <v>-5</v>
      </c>
      <c r="S111" s="105"/>
    </row>
    <row r="112" spans="1:28" ht="27" x14ac:dyDescent="0.35">
      <c r="A112" s="105" t="s">
        <v>36</v>
      </c>
      <c r="B112" s="105" t="s">
        <v>17</v>
      </c>
      <c r="C112" s="105" t="s">
        <v>13</v>
      </c>
      <c r="D112" s="105">
        <v>4</v>
      </c>
      <c r="E112" s="105">
        <v>1</v>
      </c>
      <c r="F112" s="113"/>
      <c r="G112" s="113"/>
      <c r="H112" s="105">
        <f t="shared" si="12"/>
        <v>5</v>
      </c>
      <c r="I112" s="105"/>
      <c r="J112" s="105">
        <v>0</v>
      </c>
      <c r="K112" s="105"/>
      <c r="L112" s="105">
        <v>0</v>
      </c>
      <c r="M112" s="105"/>
      <c r="N112" s="105">
        <v>0</v>
      </c>
      <c r="O112" s="105"/>
      <c r="P112" s="107" t="str">
        <f>IF(H112&lt;=J112,"YES","NO")</f>
        <v>NO</v>
      </c>
      <c r="Q112" s="105"/>
      <c r="R112" s="105">
        <f t="shared" si="11"/>
        <v>0</v>
      </c>
      <c r="S112" s="105"/>
    </row>
    <row r="113" spans="1:22" ht="27" x14ac:dyDescent="0.35">
      <c r="A113" s="105" t="s">
        <v>1</v>
      </c>
      <c r="B113" s="105" t="s">
        <v>17</v>
      </c>
      <c r="C113" s="105" t="s">
        <v>14</v>
      </c>
      <c r="D113" s="105">
        <v>1</v>
      </c>
      <c r="E113" s="105">
        <v>0</v>
      </c>
      <c r="F113" s="113"/>
      <c r="G113" s="113"/>
      <c r="H113" s="105">
        <f t="shared" si="12"/>
        <v>1</v>
      </c>
      <c r="I113" s="105"/>
      <c r="J113" s="105">
        <v>0</v>
      </c>
      <c r="K113" s="105"/>
      <c r="L113" s="105">
        <v>0</v>
      </c>
      <c r="M113" s="105"/>
      <c r="N113" s="105">
        <v>0</v>
      </c>
      <c r="O113" s="105"/>
      <c r="P113" s="107" t="str">
        <f>IF(H113&gt;=J113,"YES","NO")</f>
        <v>YES</v>
      </c>
      <c r="Q113" s="105"/>
      <c r="R113" s="105">
        <f t="shared" si="11"/>
        <v>0</v>
      </c>
      <c r="S113" s="105"/>
    </row>
    <row r="114" spans="1:22" ht="27" x14ac:dyDescent="0.35">
      <c r="A114" s="105" t="s">
        <v>2</v>
      </c>
      <c r="B114" s="105" t="s">
        <v>17</v>
      </c>
      <c r="C114" s="105" t="s">
        <v>16</v>
      </c>
      <c r="D114" s="105">
        <v>1</v>
      </c>
      <c r="E114" s="105">
        <v>1</v>
      </c>
      <c r="F114" s="113"/>
      <c r="G114" s="113"/>
      <c r="H114" s="105">
        <f t="shared" si="12"/>
        <v>2</v>
      </c>
      <c r="I114" s="105"/>
      <c r="J114" s="105">
        <v>0</v>
      </c>
      <c r="K114" s="105"/>
      <c r="L114" s="105">
        <v>0</v>
      </c>
      <c r="M114" s="105"/>
      <c r="N114" s="105">
        <v>0</v>
      </c>
      <c r="O114" s="105"/>
      <c r="P114" s="107" t="str">
        <f>IF(H114&gt;=J114,"YES","NO")</f>
        <v>YES</v>
      </c>
      <c r="Q114" s="105"/>
      <c r="R114" s="105">
        <f t="shared" si="11"/>
        <v>0</v>
      </c>
      <c r="S114" s="105"/>
    </row>
    <row r="115" spans="1:22" ht="27" x14ac:dyDescent="0.35">
      <c r="A115" s="108" t="s">
        <v>52</v>
      </c>
      <c r="B115" s="105" t="s">
        <v>17</v>
      </c>
      <c r="C115" s="105" t="s">
        <v>12</v>
      </c>
      <c r="D115" s="105">
        <v>2</v>
      </c>
      <c r="E115" s="105">
        <v>1</v>
      </c>
      <c r="F115" s="113"/>
      <c r="G115" s="113"/>
      <c r="H115" s="105">
        <f t="shared" si="12"/>
        <v>3</v>
      </c>
      <c r="I115" s="105"/>
      <c r="J115" s="105">
        <v>0</v>
      </c>
      <c r="K115" s="105"/>
      <c r="L115" s="105">
        <v>0</v>
      </c>
      <c r="M115" s="105"/>
      <c r="N115" s="105">
        <v>0</v>
      </c>
      <c r="O115" s="105"/>
      <c r="P115" s="107" t="str">
        <f>IF(H115&gt;=J115,"YES","NO")</f>
        <v>YES</v>
      </c>
      <c r="Q115" s="105"/>
      <c r="R115" s="105">
        <f t="shared" si="11"/>
        <v>0</v>
      </c>
      <c r="S115" s="105"/>
    </row>
    <row r="116" spans="1:22" ht="27" x14ac:dyDescent="0.35">
      <c r="A116" s="109"/>
      <c r="B116" s="105"/>
      <c r="C116" s="105"/>
      <c r="D116" s="105"/>
      <c r="E116" s="105"/>
      <c r="F116" s="113"/>
      <c r="G116" s="113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</row>
    <row r="117" spans="1:22" ht="27" x14ac:dyDescent="0.35">
      <c r="A117" s="105"/>
      <c r="B117" s="105"/>
      <c r="C117" s="105"/>
      <c r="D117" s="105"/>
      <c r="E117" s="105"/>
      <c r="F117" s="113"/>
      <c r="G117" s="113"/>
      <c r="H117" s="105"/>
      <c r="I117" s="105"/>
      <c r="J117" s="105"/>
      <c r="K117" s="106"/>
      <c r="L117" s="105"/>
      <c r="M117" s="105"/>
      <c r="N117" s="105"/>
      <c r="O117" s="105"/>
      <c r="P117" s="105"/>
      <c r="Q117" s="105"/>
      <c r="R117" s="105"/>
      <c r="S117" s="105"/>
      <c r="T117" s="2"/>
    </row>
    <row r="118" spans="1:22" ht="29" x14ac:dyDescent="0.35">
      <c r="A118" s="110"/>
      <c r="B118" s="110"/>
      <c r="C118" s="110"/>
      <c r="D118" s="110"/>
      <c r="E118" s="110"/>
      <c r="F118" s="110"/>
      <c r="G118" s="110"/>
      <c r="H118" s="110"/>
      <c r="I118" s="110"/>
      <c r="J118" s="135" t="s">
        <v>31</v>
      </c>
      <c r="K118" s="135"/>
      <c r="L118" s="111">
        <f>SUM(L106:L115)</f>
        <v>10</v>
      </c>
      <c r="M118" s="110"/>
      <c r="N118" s="110"/>
      <c r="O118" s="110"/>
      <c r="P118" s="135" t="s">
        <v>32</v>
      </c>
      <c r="Q118" s="135"/>
      <c r="R118" s="111">
        <f>SUM(R106:R115)</f>
        <v>10</v>
      </c>
      <c r="S118" s="110"/>
      <c r="T118" s="17">
        <f>SUM(T98-L118+R118)</f>
        <v>48.75</v>
      </c>
    </row>
    <row r="123" spans="1:22" ht="93" x14ac:dyDescent="0.2">
      <c r="A123" s="129" t="s">
        <v>53</v>
      </c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6"/>
      <c r="U123" s="126"/>
      <c r="V123" s="18"/>
    </row>
    <row r="124" spans="1:22" ht="37" x14ac:dyDescent="0.45">
      <c r="A124" s="10" t="s">
        <v>23</v>
      </c>
      <c r="B124" s="11"/>
      <c r="C124" s="12" t="s">
        <v>24</v>
      </c>
      <c r="D124" s="10" t="s">
        <v>23</v>
      </c>
      <c r="E124" s="12" t="s">
        <v>24</v>
      </c>
      <c r="F124" s="130" t="s">
        <v>41</v>
      </c>
      <c r="G124" s="130"/>
      <c r="H124" s="10" t="s">
        <v>29</v>
      </c>
      <c r="I124" s="48" t="s">
        <v>38</v>
      </c>
      <c r="J124" s="14" t="s">
        <v>25</v>
      </c>
      <c r="K124" s="13"/>
      <c r="L124" s="12" t="s">
        <v>26</v>
      </c>
      <c r="M124" s="13"/>
      <c r="N124" s="12" t="s">
        <v>27</v>
      </c>
      <c r="O124" s="13"/>
      <c r="P124" s="12" t="s">
        <v>28</v>
      </c>
      <c r="Q124" s="13"/>
      <c r="R124" s="15" t="s">
        <v>30</v>
      </c>
      <c r="S124" s="13"/>
      <c r="T124" s="127"/>
      <c r="U124" s="127"/>
    </row>
    <row r="125" spans="1:22" ht="32" x14ac:dyDescent="0.4">
      <c r="A125" s="5"/>
      <c r="B125" s="6"/>
      <c r="C125" s="5"/>
      <c r="D125" s="131" t="s">
        <v>42</v>
      </c>
      <c r="E125" s="131"/>
      <c r="F125" s="118"/>
      <c r="G125" s="118"/>
      <c r="H125" s="7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22" ht="27" x14ac:dyDescent="0.35">
      <c r="A126" s="6" t="s">
        <v>12</v>
      </c>
      <c r="B126" s="6" t="s">
        <v>17</v>
      </c>
      <c r="C126" s="6" t="s">
        <v>15</v>
      </c>
      <c r="D126" s="6">
        <v>0</v>
      </c>
      <c r="E126" s="6">
        <v>0</v>
      </c>
      <c r="F126" s="119"/>
      <c r="G126" s="120"/>
      <c r="H126" s="6">
        <f>SUM(D126:E126)</f>
        <v>0</v>
      </c>
      <c r="I126" s="6"/>
      <c r="J126" s="6">
        <v>0</v>
      </c>
      <c r="K126" s="6"/>
      <c r="L126" s="6">
        <v>0</v>
      </c>
      <c r="M126" s="6"/>
      <c r="N126" s="6">
        <v>1.6</v>
      </c>
      <c r="O126" s="6"/>
      <c r="P126" s="8" t="str">
        <f>IF(H126&gt;=J126,"YES","NO")</f>
        <v>YES</v>
      </c>
      <c r="Q126" s="6"/>
      <c r="R126" s="6">
        <f>IF(P126="YES",L126*N126+L126,-L126)</f>
        <v>0</v>
      </c>
      <c r="S126" s="6"/>
    </row>
    <row r="127" spans="1:22" ht="27" x14ac:dyDescent="0.35">
      <c r="A127" s="6" t="s">
        <v>54</v>
      </c>
      <c r="B127" s="6" t="s">
        <v>17</v>
      </c>
      <c r="C127" s="6" t="s">
        <v>5</v>
      </c>
      <c r="D127" s="6">
        <v>0</v>
      </c>
      <c r="E127" s="6">
        <v>0</v>
      </c>
      <c r="F127" s="120"/>
      <c r="G127" s="120"/>
      <c r="H127" s="6">
        <f>SUM(D127:E127)</f>
        <v>0</v>
      </c>
      <c r="I127" s="6"/>
      <c r="J127" s="6">
        <v>0</v>
      </c>
      <c r="K127" s="6"/>
      <c r="L127" s="6">
        <v>0</v>
      </c>
      <c r="M127" s="6"/>
      <c r="N127" s="6">
        <v>1.6</v>
      </c>
      <c r="O127" s="6"/>
      <c r="P127" s="8" t="str">
        <f t="shared" ref="P127" si="13">IF(H127&gt;=J127,"YES","NO")</f>
        <v>YES</v>
      </c>
      <c r="Q127" s="6"/>
      <c r="R127" s="6">
        <f t="shared" ref="R127:R135" si="14">IF(P127="YES",L127*N127+L127,-L127)</f>
        <v>0</v>
      </c>
      <c r="S127" s="6"/>
    </row>
    <row r="128" spans="1:22" ht="27" x14ac:dyDescent="0.35">
      <c r="A128" s="6" t="s">
        <v>6</v>
      </c>
      <c r="B128" s="6" t="s">
        <v>17</v>
      </c>
      <c r="C128" s="6" t="s">
        <v>14</v>
      </c>
      <c r="D128" s="6">
        <v>0</v>
      </c>
      <c r="E128" s="6">
        <v>0</v>
      </c>
      <c r="F128" s="120"/>
      <c r="G128" s="120"/>
      <c r="H128" s="6">
        <f>SUM(D128:E128)</f>
        <v>0</v>
      </c>
      <c r="I128" s="6"/>
      <c r="J128" s="6">
        <v>0</v>
      </c>
      <c r="K128" s="6"/>
      <c r="L128" s="6">
        <v>0</v>
      </c>
      <c r="M128" s="6"/>
      <c r="N128" s="6">
        <v>0</v>
      </c>
      <c r="O128" s="6"/>
      <c r="P128" s="8" t="str">
        <f>IF(H128&lt;=J128,"YES","NO")</f>
        <v>YES</v>
      </c>
      <c r="Q128" s="6"/>
      <c r="R128" s="6">
        <f t="shared" si="14"/>
        <v>0</v>
      </c>
      <c r="S128" s="6"/>
    </row>
    <row r="129" spans="1:21" ht="27" x14ac:dyDescent="0.35">
      <c r="A129" s="6" t="s">
        <v>22</v>
      </c>
      <c r="B129" s="6" t="s">
        <v>17</v>
      </c>
      <c r="C129" s="6" t="s">
        <v>1</v>
      </c>
      <c r="D129" s="6">
        <v>0</v>
      </c>
      <c r="E129" s="6">
        <v>0</v>
      </c>
      <c r="F129" s="120"/>
      <c r="G129" s="120"/>
      <c r="H129" s="6">
        <f t="shared" ref="H129:H135" si="15">SUM(D129:E129)</f>
        <v>0</v>
      </c>
      <c r="I129" s="6"/>
      <c r="J129" s="6">
        <v>0</v>
      </c>
      <c r="K129" s="6"/>
      <c r="L129" s="6">
        <v>0</v>
      </c>
      <c r="M129" s="6"/>
      <c r="N129" s="6">
        <v>1.6</v>
      </c>
      <c r="O129" s="6"/>
      <c r="P129" s="8" t="str">
        <f t="shared" ref="P129" si="16">IF(H129&gt;=J129,"YES","NO")</f>
        <v>YES</v>
      </c>
      <c r="Q129" s="6"/>
      <c r="R129" s="6">
        <f t="shared" si="14"/>
        <v>0</v>
      </c>
      <c r="S129" s="6"/>
    </row>
    <row r="130" spans="1:21" ht="27" x14ac:dyDescent="0.35">
      <c r="A130" s="6" t="s">
        <v>3</v>
      </c>
      <c r="B130" s="6" t="s">
        <v>17</v>
      </c>
      <c r="C130" s="6" t="s">
        <v>11</v>
      </c>
      <c r="D130" s="6">
        <v>0</v>
      </c>
      <c r="E130" s="6">
        <v>0</v>
      </c>
      <c r="F130" s="120"/>
      <c r="G130" s="120"/>
      <c r="H130" s="6">
        <f t="shared" si="15"/>
        <v>0</v>
      </c>
      <c r="I130" s="6"/>
      <c r="J130" s="6">
        <v>0</v>
      </c>
      <c r="K130" s="6"/>
      <c r="L130" s="6">
        <v>0</v>
      </c>
      <c r="M130" s="6"/>
      <c r="N130" s="6">
        <v>1.6</v>
      </c>
      <c r="O130" s="6"/>
      <c r="P130" s="8" t="str">
        <f>IF(H130&gt;=J130,"YES","NO")</f>
        <v>YES</v>
      </c>
      <c r="Q130" s="6"/>
      <c r="R130" s="6">
        <f t="shared" si="14"/>
        <v>0</v>
      </c>
      <c r="S130" s="6"/>
    </row>
    <row r="131" spans="1:21" ht="27" x14ac:dyDescent="0.35">
      <c r="A131" s="6" t="s">
        <v>7</v>
      </c>
      <c r="B131" s="6" t="s">
        <v>17</v>
      </c>
      <c r="C131" s="6" t="s">
        <v>13</v>
      </c>
      <c r="D131" s="6">
        <v>0</v>
      </c>
      <c r="E131" s="6">
        <v>0</v>
      </c>
      <c r="F131" s="120"/>
      <c r="G131" s="120"/>
      <c r="H131" s="6">
        <f t="shared" si="15"/>
        <v>0</v>
      </c>
      <c r="I131" s="6"/>
      <c r="J131" s="6">
        <v>0</v>
      </c>
      <c r="K131" s="6"/>
      <c r="L131" s="6">
        <v>0</v>
      </c>
      <c r="M131" s="6"/>
      <c r="N131" s="6">
        <v>1.6</v>
      </c>
      <c r="O131" s="6"/>
      <c r="P131" s="8" t="str">
        <f>IF(H131&gt;=J131,"YES","NO")</f>
        <v>YES</v>
      </c>
      <c r="Q131" s="6"/>
      <c r="R131" s="6">
        <f t="shared" si="14"/>
        <v>0</v>
      </c>
      <c r="S131" s="6"/>
    </row>
    <row r="132" spans="1:21" ht="27" x14ac:dyDescent="0.35">
      <c r="A132" s="6" t="s">
        <v>8</v>
      </c>
      <c r="B132" s="6" t="s">
        <v>17</v>
      </c>
      <c r="C132" s="6" t="s">
        <v>21</v>
      </c>
      <c r="D132" s="6">
        <v>0</v>
      </c>
      <c r="E132" s="6">
        <v>0</v>
      </c>
      <c r="F132" s="120"/>
      <c r="G132" s="120"/>
      <c r="H132" s="6">
        <f t="shared" si="15"/>
        <v>0</v>
      </c>
      <c r="I132" s="6"/>
      <c r="J132" s="6">
        <v>0</v>
      </c>
      <c r="K132" s="6"/>
      <c r="L132" s="6">
        <v>0</v>
      </c>
      <c r="M132" s="6"/>
      <c r="N132" s="6">
        <v>1.6</v>
      </c>
      <c r="O132" s="6"/>
      <c r="P132" s="8" t="str">
        <f>IF(H132&gt;=J132,"YES","NO")</f>
        <v>YES</v>
      </c>
      <c r="Q132" s="6"/>
      <c r="R132" s="6">
        <f t="shared" si="14"/>
        <v>0</v>
      </c>
      <c r="S132" s="6"/>
    </row>
    <row r="133" spans="1:21" ht="27" x14ac:dyDescent="0.35">
      <c r="A133" s="6" t="s">
        <v>55</v>
      </c>
      <c r="B133" s="6" t="s">
        <v>17</v>
      </c>
      <c r="C133" s="6" t="s">
        <v>10</v>
      </c>
      <c r="D133" s="6">
        <v>0</v>
      </c>
      <c r="E133" s="6">
        <v>0</v>
      </c>
      <c r="F133" s="120"/>
      <c r="G133" s="120"/>
      <c r="H133" s="6">
        <f t="shared" si="15"/>
        <v>0</v>
      </c>
      <c r="I133" s="6"/>
      <c r="J133" s="6">
        <v>0</v>
      </c>
      <c r="K133" s="6"/>
      <c r="L133" s="6">
        <v>0</v>
      </c>
      <c r="M133" s="6"/>
      <c r="N133" s="6">
        <v>1.8</v>
      </c>
      <c r="O133" s="6"/>
      <c r="P133" s="8" t="str">
        <f>IF(H133&lt;=J133,"YES","NO")</f>
        <v>YES</v>
      </c>
      <c r="Q133" s="6"/>
      <c r="R133" s="6">
        <f t="shared" si="14"/>
        <v>0</v>
      </c>
      <c r="S133" s="6"/>
    </row>
    <row r="134" spans="1:21" ht="27" x14ac:dyDescent="0.35">
      <c r="A134" s="6" t="s">
        <v>19</v>
      </c>
      <c r="B134" s="6" t="s">
        <v>17</v>
      </c>
      <c r="C134" s="6" t="s">
        <v>4</v>
      </c>
      <c r="D134" s="6">
        <v>0</v>
      </c>
      <c r="E134" s="6">
        <v>0</v>
      </c>
      <c r="F134" s="120"/>
      <c r="G134" s="120"/>
      <c r="H134" s="6">
        <f t="shared" si="15"/>
        <v>0</v>
      </c>
      <c r="I134" s="6"/>
      <c r="J134" s="6">
        <v>0</v>
      </c>
      <c r="K134" s="6"/>
      <c r="L134" s="6">
        <v>0</v>
      </c>
      <c r="M134" s="6"/>
      <c r="N134" s="6">
        <v>1.6</v>
      </c>
      <c r="O134" s="6"/>
      <c r="P134" s="8" t="str">
        <f>IF(H134&gt;=J134,"YES","NO")</f>
        <v>YES</v>
      </c>
      <c r="Q134" s="6"/>
      <c r="R134" s="6">
        <f t="shared" si="14"/>
        <v>0</v>
      </c>
      <c r="S134" s="6"/>
    </row>
    <row r="135" spans="1:21" ht="27" x14ac:dyDescent="0.35">
      <c r="A135" s="6" t="s">
        <v>16</v>
      </c>
      <c r="B135" s="6" t="s">
        <v>17</v>
      </c>
      <c r="C135" s="6" t="s">
        <v>20</v>
      </c>
      <c r="D135" s="6">
        <v>0</v>
      </c>
      <c r="E135" s="6">
        <v>0</v>
      </c>
      <c r="F135" s="120"/>
      <c r="G135" s="120"/>
      <c r="H135" s="6">
        <f t="shared" si="15"/>
        <v>0</v>
      </c>
      <c r="I135" s="6"/>
      <c r="J135" s="6">
        <v>0</v>
      </c>
      <c r="K135" s="6"/>
      <c r="L135" s="6">
        <v>0</v>
      </c>
      <c r="M135" s="6"/>
      <c r="N135" s="6">
        <v>1.8</v>
      </c>
      <c r="O135" s="6"/>
      <c r="P135" s="8" t="str">
        <f>IF(H135&lt;=J135,"YES","NO")</f>
        <v>YES</v>
      </c>
      <c r="Q135" s="6"/>
      <c r="R135" s="6">
        <f t="shared" si="14"/>
        <v>0</v>
      </c>
      <c r="S135" s="6"/>
    </row>
    <row r="136" spans="1:21" ht="27" x14ac:dyDescent="0.35">
      <c r="A136" s="9"/>
      <c r="B136" s="6"/>
      <c r="C136" s="6"/>
      <c r="D136" s="6"/>
      <c r="E136" s="6"/>
      <c r="F136" s="120"/>
      <c r="G136" s="120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21" ht="27" x14ac:dyDescent="0.35">
      <c r="A137" s="6"/>
      <c r="B137" s="6"/>
      <c r="C137" s="6"/>
      <c r="D137" s="6"/>
      <c r="E137" s="6"/>
      <c r="F137" s="120"/>
      <c r="G137" s="120"/>
      <c r="H137" s="6"/>
      <c r="I137" s="6"/>
      <c r="J137" s="6"/>
      <c r="K137" s="7"/>
      <c r="L137" s="6"/>
      <c r="M137" s="6"/>
      <c r="N137" s="6"/>
      <c r="O137" s="6"/>
      <c r="P137" s="6"/>
      <c r="Q137" s="6"/>
      <c r="R137" s="6"/>
      <c r="S137" s="6"/>
      <c r="T137" s="2"/>
      <c r="U137" s="3"/>
    </row>
    <row r="138" spans="1:21" ht="29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25" t="s">
        <v>31</v>
      </c>
      <c r="K138" s="125"/>
      <c r="L138" s="16">
        <f>SUM(L126:L135)</f>
        <v>0</v>
      </c>
      <c r="M138" s="13"/>
      <c r="N138" s="13"/>
      <c r="O138" s="13"/>
      <c r="P138" s="125" t="s">
        <v>32</v>
      </c>
      <c r="Q138" s="125"/>
      <c r="R138" s="16">
        <f>SUM(R126:R135)</f>
        <v>0</v>
      </c>
      <c r="S138" s="13"/>
      <c r="T138" s="17"/>
      <c r="U138" s="3"/>
    </row>
  </sheetData>
  <mergeCells count="45">
    <mergeCell ref="F64:G64"/>
    <mergeCell ref="J78:K78"/>
    <mergeCell ref="P78:Q78"/>
    <mergeCell ref="D5:E5"/>
    <mergeCell ref="D25:E25"/>
    <mergeCell ref="D45:E45"/>
    <mergeCell ref="D65:E65"/>
    <mergeCell ref="A63:S63"/>
    <mergeCell ref="F44:G44"/>
    <mergeCell ref="J58:K58"/>
    <mergeCell ref="P58:Q58"/>
    <mergeCell ref="V4:W4"/>
    <mergeCell ref="V3:W3"/>
    <mergeCell ref="A43:S43"/>
    <mergeCell ref="A23:S23"/>
    <mergeCell ref="J38:K38"/>
    <mergeCell ref="P38:Q38"/>
    <mergeCell ref="T3:U3"/>
    <mergeCell ref="T4:U4"/>
    <mergeCell ref="J18:K18"/>
    <mergeCell ref="P18:Q18"/>
    <mergeCell ref="A3:S3"/>
    <mergeCell ref="F4:G4"/>
    <mergeCell ref="F24:G24"/>
    <mergeCell ref="A83:S83"/>
    <mergeCell ref="F84:G84"/>
    <mergeCell ref="D85:E85"/>
    <mergeCell ref="J98:K98"/>
    <mergeCell ref="P98:Q98"/>
    <mergeCell ref="Z3:AA3"/>
    <mergeCell ref="V6:W6"/>
    <mergeCell ref="V7:W7"/>
    <mergeCell ref="J138:K138"/>
    <mergeCell ref="P138:Q138"/>
    <mergeCell ref="T123:U123"/>
    <mergeCell ref="T124:U124"/>
    <mergeCell ref="V103:AB103"/>
    <mergeCell ref="A123:S123"/>
    <mergeCell ref="F124:G124"/>
    <mergeCell ref="D125:E125"/>
    <mergeCell ref="A103:S103"/>
    <mergeCell ref="F104:G104"/>
    <mergeCell ref="D105:E105"/>
    <mergeCell ref="J118:K118"/>
    <mergeCell ref="P118:Q118"/>
  </mergeCells>
  <phoneticPr fontId="14" type="noConversion"/>
  <conditionalFormatting sqref="R6:R15">
    <cfRule type="cellIs" dxfId="43" priority="43" operator="greaterThan">
      <formula>0</formula>
    </cfRule>
    <cfRule type="cellIs" dxfId="42" priority="42" operator="lessThan">
      <formula>0</formula>
    </cfRule>
  </conditionalFormatting>
  <conditionalFormatting sqref="R26:R35">
    <cfRule type="cellIs" dxfId="41" priority="45" operator="lessThan">
      <formula>0</formula>
    </cfRule>
    <cfRule type="cellIs" dxfId="40" priority="44" operator="greaterThan">
      <formula>0</formula>
    </cfRule>
  </conditionalFormatting>
  <conditionalFormatting sqref="R38">
    <cfRule type="cellIs" dxfId="39" priority="36" operator="lessThan">
      <formula>0</formula>
    </cfRule>
    <cfRule type="cellIs" dxfId="38" priority="37" operator="greaterThan">
      <formula>0</formula>
    </cfRule>
  </conditionalFormatting>
  <conditionalFormatting sqref="R46:R55">
    <cfRule type="cellIs" dxfId="37" priority="41" operator="greaterThan">
      <formula>0</formula>
    </cfRule>
    <cfRule type="cellIs" dxfId="36" priority="40" operator="lessThan">
      <formula>0</formula>
    </cfRule>
  </conditionalFormatting>
  <conditionalFormatting sqref="R58">
    <cfRule type="cellIs" dxfId="35" priority="35" stopIfTrue="1" operator="greaterThan">
      <formula>$L$58</formula>
    </cfRule>
    <cfRule type="cellIs" dxfId="34" priority="31" stopIfTrue="1" operator="lessThan">
      <formula>$L$58</formula>
    </cfRule>
  </conditionalFormatting>
  <conditionalFormatting sqref="R66:R75">
    <cfRule type="cellIs" dxfId="33" priority="30" operator="greaterThan">
      <formula>0</formula>
    </cfRule>
    <cfRule type="cellIs" dxfId="32" priority="29" operator="lessThan">
      <formula>0</formula>
    </cfRule>
  </conditionalFormatting>
  <conditionalFormatting sqref="R78">
    <cfRule type="cellIs" dxfId="31" priority="27" operator="lessThan">
      <formula>0</formula>
    </cfRule>
    <cfRule type="cellIs" dxfId="30" priority="28" operator="greaterThan">
      <formula>0</formula>
    </cfRule>
  </conditionalFormatting>
  <conditionalFormatting sqref="R86:R95">
    <cfRule type="cellIs" dxfId="29" priority="18" operator="greaterThan">
      <formula>0</formula>
    </cfRule>
    <cfRule type="cellIs" dxfId="28" priority="17" operator="lessThan">
      <formula>0</formula>
    </cfRule>
  </conditionalFormatting>
  <conditionalFormatting sqref="R98">
    <cfRule type="cellIs" dxfId="27" priority="16" operator="greaterThan">
      <formula>0</formula>
    </cfRule>
    <cfRule type="cellIs" dxfId="26" priority="15" operator="lessThan">
      <formula>0</formula>
    </cfRule>
  </conditionalFormatting>
  <conditionalFormatting sqref="R106:R115">
    <cfRule type="cellIs" dxfId="25" priority="11" operator="lessThan">
      <formula>0</formula>
    </cfRule>
    <cfRule type="cellIs" dxfId="24" priority="12" operator="greaterThan">
      <formula>0</formula>
    </cfRule>
  </conditionalFormatting>
  <conditionalFormatting sqref="R118">
    <cfRule type="cellIs" dxfId="23" priority="10" operator="greaterThan">
      <formula>0</formula>
    </cfRule>
    <cfRule type="cellIs" dxfId="22" priority="9" operator="lessThan">
      <formula>0</formula>
    </cfRule>
  </conditionalFormatting>
  <conditionalFormatting sqref="R126:R135">
    <cfRule type="cellIs" dxfId="21" priority="8" operator="greaterThan">
      <formula>0</formula>
    </cfRule>
    <cfRule type="cellIs" dxfId="20" priority="7" operator="lessThan">
      <formula>0</formula>
    </cfRule>
  </conditionalFormatting>
  <conditionalFormatting sqref="U18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U38">
    <cfRule type="cellIs" dxfId="17" priority="26" operator="greaterThan">
      <formula>0</formula>
    </cfRule>
    <cfRule type="cellIs" dxfId="16" priority="25" operator="lessThan">
      <formula>0</formula>
    </cfRule>
  </conditionalFormatting>
  <conditionalFormatting sqref="U58">
    <cfRule type="cellIs" dxfId="15" priority="24" operator="greaterThan">
      <formula>0</formula>
    </cfRule>
    <cfRule type="cellIs" dxfId="14" priority="23" operator="lessThan">
      <formula>0</formula>
    </cfRule>
  </conditionalFormatting>
  <conditionalFormatting sqref="U78">
    <cfRule type="cellIs" dxfId="13" priority="22" operator="greaterThan">
      <formula>0</formula>
    </cfRule>
    <cfRule type="cellIs" dxfId="12" priority="21" operator="lessThan">
      <formula>0</formula>
    </cfRule>
  </conditionalFormatting>
  <conditionalFormatting sqref="U98">
    <cfRule type="cellIs" dxfId="11" priority="14" operator="greaterThan">
      <formula>0</formula>
    </cfRule>
    <cfRule type="cellIs" dxfId="10" priority="13" operator="lessThan">
      <formula>0</formula>
    </cfRule>
  </conditionalFormatting>
  <conditionalFormatting sqref="U138">
    <cfRule type="cellIs" dxfId="9" priority="5" operator="lessThan">
      <formula>0</formula>
    </cfRule>
    <cfRule type="cellIs" dxfId="8" priority="6" operator="greaterThan">
      <formula>0</formula>
    </cfRule>
  </conditionalFormatting>
  <conditionalFormatting sqref="V4">
    <cfRule type="cellIs" dxfId="7" priority="48" operator="lessThan">
      <formula>0</formula>
    </cfRule>
    <cfRule type="cellIs" dxfId="6" priority="49" operator="greaterThan">
      <formula>0</formula>
    </cfRule>
  </conditionalFormatting>
  <conditionalFormatting sqref="V7">
    <cfRule type="cellIs" dxfId="5" priority="4" operator="greaterThan">
      <formula>0</formula>
    </cfRule>
    <cfRule type="cellIs" dxfId="4" priority="3" operator="lessThan">
      <formula>0</formula>
    </cfRule>
  </conditionalFormatting>
  <conditionalFormatting sqref="X4">
    <cfRule type="cellIs" dxfId="3" priority="46" operator="lessThan">
      <formula>0</formula>
    </cfRule>
    <cfRule type="cellIs" dxfId="2" priority="47" stopIfTrue="1" operator="greaterThan">
      <formula>0</formula>
    </cfRule>
  </conditionalFormatting>
  <conditionalFormatting sqref="X7">
    <cfRule type="cellIs" dxfId="1" priority="1" operator="lessThan">
      <formula>0</formula>
    </cfRule>
    <cfRule type="cellIs" dxfId="0" priority="2" stopIfTrue="1" operator="greaterThan">
      <formula>0</formula>
    </cfRule>
  </conditionalFormatting>
  <conditionalFormatting sqref="Z6">
    <cfRule type="colorScale" priority="52">
      <colorScale>
        <cfvo type="formula" val="&quot;&gt;0&quot;"/>
        <cfvo type="formula" val="&quot;&lt;0&quot;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Mooney Bedford</dc:creator>
  <cp:lastModifiedBy>Sophie Mooney Bedford</cp:lastModifiedBy>
  <dcterms:created xsi:type="dcterms:W3CDTF">2024-11-07T19:51:50Z</dcterms:created>
  <dcterms:modified xsi:type="dcterms:W3CDTF">2024-11-10T14:22:08Z</dcterms:modified>
</cp:coreProperties>
</file>