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12680" yWindow="5160" windowWidth="25600" windowHeight="18380" tabRatio="500"/>
  </bookViews>
  <sheets>
    <sheet name="091713_Ljensenii_results.txt" sheetId="1" r:id="rId1"/>
  </sheets>
  <definedNames>
    <definedName name="_xlnm.Print_Area" localSheetId="0">'091713_Ljensenii_results.txt'!$A$15:$K$115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6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79" i="1"/>
  <c r="J109" i="1"/>
  <c r="J106" i="1"/>
  <c r="J103" i="1"/>
  <c r="J100" i="1"/>
  <c r="J97" i="1"/>
  <c r="J94" i="1"/>
  <c r="J91" i="1"/>
  <c r="J85" i="1"/>
  <c r="J79" i="1"/>
  <c r="K54" i="1"/>
  <c r="K52" i="1"/>
</calcChain>
</file>

<file path=xl/sharedStrings.xml><?xml version="1.0" encoding="utf-8"?>
<sst xmlns="http://schemas.openxmlformats.org/spreadsheetml/2006/main" count="253" uniqueCount="85">
  <si>
    <t>SDS 2.3</t>
  </si>
  <si>
    <t>AQ Results</t>
  </si>
  <si>
    <t>Filename</t>
  </si>
  <si>
    <t>091713_Ljensenii</t>
  </si>
  <si>
    <t>PlateID</t>
  </si>
  <si>
    <t>Assay Type</t>
  </si>
  <si>
    <t>Absolute Quantification</t>
  </si>
  <si>
    <t>Run DateTime</t>
  </si>
  <si>
    <t>Operator</t>
  </si>
  <si>
    <t>ThermalCycleParams</t>
  </si>
  <si>
    <t>Sample Information</t>
  </si>
  <si>
    <t>Sample Name</t>
  </si>
  <si>
    <t>Detector Name</t>
  </si>
  <si>
    <t>Reporter</t>
  </si>
  <si>
    <t>Task</t>
  </si>
  <si>
    <t>Ct</t>
  </si>
  <si>
    <t>Quantity</t>
  </si>
  <si>
    <t>Qty Mean</t>
  </si>
  <si>
    <t>Qty StdDev</t>
  </si>
  <si>
    <t>Ct Median</t>
  </si>
  <si>
    <t>Ct Mean</t>
  </si>
  <si>
    <t>Ct StdDev</t>
  </si>
  <si>
    <t>Baseline Type</t>
  </si>
  <si>
    <t>Baseline Start</t>
  </si>
  <si>
    <t>Baseline Stop</t>
  </si>
  <si>
    <t>Threshold Type</t>
  </si>
  <si>
    <t>Threshold</t>
  </si>
  <si>
    <t>FOS</t>
  </si>
  <si>
    <t>HMD</t>
  </si>
  <si>
    <t>LME</t>
  </si>
  <si>
    <t>EW</t>
  </si>
  <si>
    <t>BPR</t>
  </si>
  <si>
    <t>NAW</t>
  </si>
  <si>
    <t>HNS</t>
  </si>
  <si>
    <t>HRN</t>
  </si>
  <si>
    <t>EAF</t>
  </si>
  <si>
    <t>BAF</t>
  </si>
  <si>
    <t>TAF</t>
  </si>
  <si>
    <t>CAF</t>
  </si>
  <si>
    <t>135_W1D5</t>
  </si>
  <si>
    <t>Unknown</t>
  </si>
  <si>
    <t>Undetermined</t>
  </si>
  <si>
    <t>Automatic</t>
  </si>
  <si>
    <t>Manual</t>
  </si>
  <si>
    <t>15_W9D1</t>
  </si>
  <si>
    <t>Caviae_gDNA</t>
  </si>
  <si>
    <t>Crispatus_gDNA</t>
  </si>
  <si>
    <t>Iners_gDNA</t>
  </si>
  <si>
    <t>Jensenii_gDNA</t>
  </si>
  <si>
    <t>NTC</t>
  </si>
  <si>
    <t>STD_0</t>
  </si>
  <si>
    <t>Standard</t>
  </si>
  <si>
    <t>STD_0-2</t>
  </si>
  <si>
    <t>STD_1</t>
  </si>
  <si>
    <t>STD_1-2</t>
  </si>
  <si>
    <t>STD_2</t>
  </si>
  <si>
    <t>STD_3</t>
  </si>
  <si>
    <t>STD_4</t>
  </si>
  <si>
    <t>STD_5</t>
  </si>
  <si>
    <t>STD_6</t>
  </si>
  <si>
    <t>STD_7</t>
  </si>
  <si>
    <t>STD_8</t>
  </si>
  <si>
    <t>VM018</t>
  </si>
  <si>
    <t>Vaginalis_gDNA</t>
  </si>
  <si>
    <t>W10D4</t>
  </si>
  <si>
    <t>W3D2</t>
  </si>
  <si>
    <t>W4D6</t>
  </si>
  <si>
    <t>W7D4</t>
  </si>
  <si>
    <t>W7D5</t>
  </si>
  <si>
    <t>W7D6</t>
  </si>
  <si>
    <t>W8D3</t>
  </si>
  <si>
    <t>W8D4</t>
  </si>
  <si>
    <t>W8D7</t>
  </si>
  <si>
    <t>W9D1</t>
  </si>
  <si>
    <t>W9D3</t>
  </si>
  <si>
    <t>W9D5</t>
  </si>
  <si>
    <t>Slope</t>
  </si>
  <si>
    <t>cycles/log decade</t>
  </si>
  <si>
    <t>Y-Intercept</t>
  </si>
  <si>
    <t>R^2</t>
  </si>
  <si>
    <t>NAP</t>
  </si>
  <si>
    <t>LPL</t>
  </si>
  <si>
    <t>Ct StdDev-Sample removed</t>
  </si>
  <si>
    <t>Quantity- Sample removed</t>
  </si>
  <si>
    <t>Quantity_adjusted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</si>
</sst>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'091713_Ljensenii_results.txt'!$K$79:$K$105</c:f>
              <c:numCache>
                <c:formatCode>General</c:formatCode>
                <c:ptCount val="2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</c:numCache>
            </c:numRef>
          </c:xVal>
          <c:yVal>
            <c:numRef>
              <c:f>'091713_Ljensenii_results.txt'!$L$79:$L$105</c:f>
              <c:numCache>
                <c:formatCode>General</c:formatCode>
                <c:ptCount val="27"/>
                <c:pt idx="0">
                  <c:v>34.72953</c:v>
                </c:pt>
                <c:pt idx="1">
                  <c:v>35.914646</c:v>
                </c:pt>
                <c:pt idx="2">
                  <c:v>36.34255</c:v>
                </c:pt>
                <c:pt idx="3">
                  <c:v>32.38496</c:v>
                </c:pt>
                <c:pt idx="4">
                  <c:v>32.041412</c:v>
                </c:pt>
                <c:pt idx="5">
                  <c:v>32.142307</c:v>
                </c:pt>
                <c:pt idx="6">
                  <c:v>28.807592</c:v>
                </c:pt>
                <c:pt idx="7">
                  <c:v>28.758274</c:v>
                </c:pt>
                <c:pt idx="8">
                  <c:v>28.836685</c:v>
                </c:pt>
                <c:pt idx="9">
                  <c:v>25.968325</c:v>
                </c:pt>
                <c:pt idx="10">
                  <c:v>25.981869</c:v>
                </c:pt>
                <c:pt idx="11">
                  <c:v>25.942553</c:v>
                </c:pt>
                <c:pt idx="12">
                  <c:v>22.469439</c:v>
                </c:pt>
                <c:pt idx="13">
                  <c:v>22.55937</c:v>
                </c:pt>
                <c:pt idx="14">
                  <c:v>22.513666</c:v>
                </c:pt>
                <c:pt idx="15">
                  <c:v>19.01936</c:v>
                </c:pt>
                <c:pt idx="16">
                  <c:v>18.999243</c:v>
                </c:pt>
                <c:pt idx="17">
                  <c:v>19.046492</c:v>
                </c:pt>
                <c:pt idx="18">
                  <c:v>15.149587</c:v>
                </c:pt>
                <c:pt idx="19">
                  <c:v>15.264419</c:v>
                </c:pt>
                <c:pt idx="20">
                  <c:v>15.199646</c:v>
                </c:pt>
                <c:pt idx="21">
                  <c:v>11.254881</c:v>
                </c:pt>
                <c:pt idx="22">
                  <c:v>11.369083</c:v>
                </c:pt>
                <c:pt idx="23">
                  <c:v>11.48067</c:v>
                </c:pt>
                <c:pt idx="24">
                  <c:v>8.4284525</c:v>
                </c:pt>
                <c:pt idx="25">
                  <c:v>8.430413</c:v>
                </c:pt>
                <c:pt idx="26">
                  <c:v>8.460454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394344"/>
        <c:axId val="-2042882920"/>
      </c:scatterChart>
      <c:valAx>
        <c:axId val="-2124394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2882920"/>
        <c:crosses val="autoZero"/>
        <c:crossBetween val="midCat"/>
      </c:valAx>
      <c:valAx>
        <c:axId val="-2042882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394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83</xdr:row>
      <xdr:rowOff>139700</xdr:rowOff>
    </xdr:from>
    <xdr:to>
      <xdr:col>14</xdr:col>
      <xdr:colOff>584200</xdr:colOff>
      <xdr:row>98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119"/>
  <sheetViews>
    <sheetView tabSelected="1" topLeftCell="A15" workbookViewId="0">
      <selection activeCell="D20" sqref="D20"/>
    </sheetView>
  </sheetViews>
  <sheetFormatPr baseColWidth="10" defaultRowHeight="15" x14ac:dyDescent="0"/>
  <cols>
    <col min="1" max="1" width="18.33203125" bestFit="1" customWidth="1"/>
    <col min="2" max="2" width="20.5" bestFit="1" customWidth="1"/>
    <col min="11" max="11" width="23.5" bestFit="1" customWidth="1"/>
  </cols>
  <sheetData>
    <row r="1" spans="1:25">
      <c r="A1" t="s">
        <v>0</v>
      </c>
      <c r="B1" t="s">
        <v>1</v>
      </c>
    </row>
    <row r="2" spans="1:25">
      <c r="A2" t="s">
        <v>2</v>
      </c>
      <c r="B2" t="s">
        <v>3</v>
      </c>
    </row>
    <row r="3" spans="1:25">
      <c r="A3" t="s">
        <v>4</v>
      </c>
    </row>
    <row r="4" spans="1:25">
      <c r="A4" t="s">
        <v>5</v>
      </c>
      <c r="B4" t="s">
        <v>6</v>
      </c>
    </row>
    <row r="5" spans="1:25">
      <c r="A5" t="s">
        <v>7</v>
      </c>
      <c r="B5" s="1">
        <v>40073.635127314818</v>
      </c>
    </row>
    <row r="6" spans="1:25">
      <c r="A6" t="s">
        <v>8</v>
      </c>
    </row>
    <row r="7" spans="1:25">
      <c r="A7" t="s">
        <v>9</v>
      </c>
    </row>
    <row r="8" spans="1:25">
      <c r="A8" t="s">
        <v>13</v>
      </c>
    </row>
    <row r="9" spans="1:25">
      <c r="A9" t="s">
        <v>12</v>
      </c>
    </row>
    <row r="10" spans="1:25">
      <c r="A10" t="s">
        <v>22</v>
      </c>
      <c r="B10" t="s">
        <v>42</v>
      </c>
    </row>
    <row r="11" spans="1:25">
      <c r="A11" t="s">
        <v>25</v>
      </c>
      <c r="B11" t="s">
        <v>43</v>
      </c>
    </row>
    <row r="12" spans="1:25">
      <c r="A12" t="s">
        <v>26</v>
      </c>
      <c r="B12">
        <v>0.1</v>
      </c>
    </row>
    <row r="13" spans="1:25">
      <c r="A13" t="s">
        <v>10</v>
      </c>
    </row>
    <row r="15" spans="1:25">
      <c r="A15" t="s">
        <v>11</v>
      </c>
      <c r="B15" t="s">
        <v>14</v>
      </c>
      <c r="C15" t="s">
        <v>15</v>
      </c>
      <c r="D15" t="s">
        <v>84</v>
      </c>
      <c r="E15" t="s">
        <v>16</v>
      </c>
      <c r="F15" t="s">
        <v>17</v>
      </c>
      <c r="G15" t="s">
        <v>18</v>
      </c>
      <c r="H15" t="s">
        <v>19</v>
      </c>
      <c r="I15" t="s">
        <v>20</v>
      </c>
      <c r="J15" t="s">
        <v>21</v>
      </c>
      <c r="L15" t="s">
        <v>23</v>
      </c>
      <c r="M15" t="s">
        <v>24</v>
      </c>
      <c r="N15" t="s">
        <v>27</v>
      </c>
      <c r="O15" t="s">
        <v>28</v>
      </c>
      <c r="P15" t="s">
        <v>29</v>
      </c>
      <c r="Q15" t="s">
        <v>30</v>
      </c>
      <c r="R15" t="s">
        <v>31</v>
      </c>
      <c r="S15" t="s">
        <v>32</v>
      </c>
      <c r="T15" t="s">
        <v>33</v>
      </c>
      <c r="U15" t="s">
        <v>34</v>
      </c>
      <c r="V15" t="s">
        <v>35</v>
      </c>
      <c r="W15" t="s">
        <v>36</v>
      </c>
      <c r="X15" t="s">
        <v>37</v>
      </c>
      <c r="Y15" t="s">
        <v>38</v>
      </c>
    </row>
    <row r="16" spans="1:25">
      <c r="A16" t="s">
        <v>46</v>
      </c>
      <c r="B16" t="s">
        <v>40</v>
      </c>
      <c r="C16">
        <v>39.481563999999999</v>
      </c>
      <c r="D16">
        <f>10^((C16-$C$113)/$B$112)</f>
        <v>0.91781058172739005</v>
      </c>
      <c r="E16">
        <v>8.5788413999999993E-2</v>
      </c>
      <c r="S16" t="b">
        <v>1</v>
      </c>
    </row>
    <row r="17" spans="1:19">
      <c r="A17" t="s">
        <v>46</v>
      </c>
      <c r="B17" t="s">
        <v>40</v>
      </c>
      <c r="C17" t="s">
        <v>41</v>
      </c>
      <c r="D17" t="e">
        <f t="shared" ref="D17:D80" si="0">10^((C17-$C$113)/$B$112)</f>
        <v>#VALUE!</v>
      </c>
      <c r="E17">
        <v>0</v>
      </c>
      <c r="S17" t="b">
        <v>1</v>
      </c>
    </row>
    <row r="18" spans="1:19">
      <c r="A18" t="s">
        <v>46</v>
      </c>
      <c r="B18" t="s">
        <v>40</v>
      </c>
      <c r="C18" t="s">
        <v>41</v>
      </c>
      <c r="D18" t="e">
        <f t="shared" si="0"/>
        <v>#VALUE!</v>
      </c>
      <c r="E18">
        <v>0</v>
      </c>
      <c r="S18" t="b">
        <v>1</v>
      </c>
    </row>
    <row r="19" spans="1:19">
      <c r="A19" t="s">
        <v>48</v>
      </c>
      <c r="B19" t="s">
        <v>40</v>
      </c>
      <c r="C19">
        <v>15.087351</v>
      </c>
      <c r="D19">
        <f t="shared" si="0"/>
        <v>12176679.852123216</v>
      </c>
      <c r="E19">
        <v>1138162.6000000001</v>
      </c>
      <c r="F19">
        <v>1107950.8999999999</v>
      </c>
      <c r="G19">
        <v>29092.333999999999</v>
      </c>
      <c r="H19">
        <v>15.130572000000001</v>
      </c>
      <c r="I19">
        <v>15.127708</v>
      </c>
      <c r="J19">
        <v>3.9003665999999999E-2</v>
      </c>
    </row>
    <row r="20" spans="1:19">
      <c r="A20" t="s">
        <v>48</v>
      </c>
      <c r="B20" t="s">
        <v>40</v>
      </c>
      <c r="C20">
        <v>15.130572000000001</v>
      </c>
      <c r="D20">
        <f t="shared" si="0"/>
        <v>11827935.51694108</v>
      </c>
      <c r="E20">
        <v>1105565.1000000001</v>
      </c>
      <c r="F20">
        <v>1107950.8999999999</v>
      </c>
      <c r="G20">
        <v>29092.333999999999</v>
      </c>
      <c r="H20">
        <v>15.130572000000001</v>
      </c>
      <c r="I20">
        <v>15.127708</v>
      </c>
      <c r="J20">
        <v>3.9003665999999999E-2</v>
      </c>
    </row>
    <row r="21" spans="1:19">
      <c r="A21" t="s">
        <v>48</v>
      </c>
      <c r="B21" t="s">
        <v>40</v>
      </c>
      <c r="C21">
        <v>15.1652</v>
      </c>
      <c r="D21">
        <f t="shared" si="0"/>
        <v>11555747.583873188</v>
      </c>
      <c r="E21">
        <v>1080124.8999999999</v>
      </c>
      <c r="F21">
        <v>1107950.8999999999</v>
      </c>
      <c r="G21">
        <v>29092.333999999999</v>
      </c>
      <c r="H21">
        <v>15.130572000000001</v>
      </c>
      <c r="I21">
        <v>15.127708</v>
      </c>
      <c r="J21">
        <v>3.9003665999999999E-2</v>
      </c>
    </row>
    <row r="22" spans="1:19">
      <c r="A22" t="s">
        <v>47</v>
      </c>
      <c r="B22" t="s">
        <v>40</v>
      </c>
      <c r="C22">
        <v>36.771174999999999</v>
      </c>
      <c r="D22">
        <f t="shared" si="0"/>
        <v>5.6774000533322289</v>
      </c>
      <c r="E22">
        <v>0.53067039999999999</v>
      </c>
      <c r="F22">
        <v>0.6342643</v>
      </c>
      <c r="G22">
        <v>0.25696972000000001</v>
      </c>
      <c r="H22">
        <v>36.771174999999999</v>
      </c>
      <c r="I22">
        <v>36.581690000000002</v>
      </c>
      <c r="J22">
        <v>0.56938979999999995</v>
      </c>
    </row>
    <row r="23" spans="1:19">
      <c r="A23" t="s">
        <v>47</v>
      </c>
      <c r="B23" t="s">
        <v>40</v>
      </c>
      <c r="C23">
        <v>37.032179999999997</v>
      </c>
      <c r="D23">
        <f t="shared" si="0"/>
        <v>4.7636474776446782</v>
      </c>
      <c r="E23">
        <v>0.44526124</v>
      </c>
      <c r="F23">
        <v>0.6342643</v>
      </c>
      <c r="G23">
        <v>0.25696972000000001</v>
      </c>
      <c r="H23">
        <v>36.771174999999999</v>
      </c>
      <c r="I23">
        <v>36.581690000000002</v>
      </c>
      <c r="J23">
        <v>0.56938979999999995</v>
      </c>
    </row>
    <row r="24" spans="1:19">
      <c r="A24" t="s">
        <v>47</v>
      </c>
      <c r="B24" t="s">
        <v>40</v>
      </c>
      <c r="C24">
        <v>35.941719999999997</v>
      </c>
      <c r="D24">
        <f t="shared" si="0"/>
        <v>9.9160564000457558</v>
      </c>
      <c r="E24">
        <v>0.92686135000000003</v>
      </c>
      <c r="F24">
        <v>0.6342643</v>
      </c>
      <c r="G24">
        <v>0.25696972000000001</v>
      </c>
      <c r="H24">
        <v>36.771174999999999</v>
      </c>
      <c r="I24">
        <v>36.581690000000002</v>
      </c>
      <c r="J24">
        <v>0.56938979999999995</v>
      </c>
    </row>
    <row r="25" spans="1:19">
      <c r="A25" t="s">
        <v>44</v>
      </c>
      <c r="B25" t="s">
        <v>40</v>
      </c>
      <c r="C25" t="s">
        <v>41</v>
      </c>
      <c r="D25" t="e">
        <f t="shared" si="0"/>
        <v>#VALUE!</v>
      </c>
      <c r="E25">
        <v>0</v>
      </c>
      <c r="S25" t="b">
        <v>1</v>
      </c>
    </row>
    <row r="26" spans="1:19">
      <c r="A26" t="s">
        <v>44</v>
      </c>
      <c r="B26" t="s">
        <v>40</v>
      </c>
      <c r="C26" t="s">
        <v>41</v>
      </c>
      <c r="D26" t="e">
        <f t="shared" si="0"/>
        <v>#VALUE!</v>
      </c>
      <c r="E26">
        <v>0</v>
      </c>
      <c r="S26" t="b">
        <v>1</v>
      </c>
    </row>
    <row r="27" spans="1:19">
      <c r="A27" t="s">
        <v>44</v>
      </c>
      <c r="B27" t="s">
        <v>40</v>
      </c>
      <c r="C27" t="s">
        <v>41</v>
      </c>
      <c r="D27" t="e">
        <f t="shared" si="0"/>
        <v>#VALUE!</v>
      </c>
      <c r="E27">
        <v>0</v>
      </c>
      <c r="S27" t="b">
        <v>1</v>
      </c>
    </row>
    <row r="28" spans="1:19">
      <c r="A28" t="s">
        <v>39</v>
      </c>
      <c r="B28" t="s">
        <v>40</v>
      </c>
      <c r="C28" t="s">
        <v>41</v>
      </c>
      <c r="D28" t="e">
        <f t="shared" si="0"/>
        <v>#VALUE!</v>
      </c>
      <c r="E28">
        <v>0</v>
      </c>
      <c r="S28" t="b">
        <v>1</v>
      </c>
    </row>
    <row r="29" spans="1:19">
      <c r="A29" t="s">
        <v>39</v>
      </c>
      <c r="B29" t="s">
        <v>40</v>
      </c>
      <c r="C29" t="s">
        <v>41</v>
      </c>
      <c r="D29" t="e">
        <f t="shared" si="0"/>
        <v>#VALUE!</v>
      </c>
      <c r="E29">
        <v>0</v>
      </c>
      <c r="S29" t="b">
        <v>1</v>
      </c>
    </row>
    <row r="30" spans="1:19">
      <c r="A30" t="s">
        <v>39</v>
      </c>
      <c r="B30" t="s">
        <v>40</v>
      </c>
      <c r="C30" t="s">
        <v>41</v>
      </c>
      <c r="D30" t="e">
        <f t="shared" si="0"/>
        <v>#VALUE!</v>
      </c>
      <c r="E30">
        <v>0</v>
      </c>
      <c r="S30" t="b">
        <v>1</v>
      </c>
    </row>
    <row r="31" spans="1:19">
      <c r="A31" t="s">
        <v>45</v>
      </c>
      <c r="B31" t="s">
        <v>40</v>
      </c>
      <c r="C31">
        <v>35.396926999999998</v>
      </c>
      <c r="D31">
        <f t="shared" si="0"/>
        <v>14.302471032632104</v>
      </c>
      <c r="E31">
        <v>1.3368621000000001</v>
      </c>
      <c r="F31">
        <v>0.82518100000000005</v>
      </c>
      <c r="G31">
        <v>0.54611279999999995</v>
      </c>
      <c r="H31">
        <v>36.004555000000003</v>
      </c>
      <c r="I31">
        <v>36.430410000000002</v>
      </c>
      <c r="J31">
        <v>1.2998259999999999</v>
      </c>
    </row>
    <row r="32" spans="1:19">
      <c r="A32" t="s">
        <v>45</v>
      </c>
      <c r="B32" t="s">
        <v>40</v>
      </c>
      <c r="C32">
        <v>37.889744</v>
      </c>
      <c r="D32">
        <f t="shared" si="0"/>
        <v>2.6763486065512518</v>
      </c>
      <c r="E32">
        <v>0.2501602</v>
      </c>
      <c r="F32">
        <v>0.82518100000000005</v>
      </c>
      <c r="G32">
        <v>0.54611279999999995</v>
      </c>
      <c r="H32">
        <v>36.004555000000003</v>
      </c>
      <c r="I32">
        <v>36.430410000000002</v>
      </c>
      <c r="J32">
        <v>1.2998259999999999</v>
      </c>
      <c r="S32" t="b">
        <v>1</v>
      </c>
    </row>
    <row r="33" spans="1:19">
      <c r="A33" t="s">
        <v>45</v>
      </c>
      <c r="B33" t="s">
        <v>40</v>
      </c>
      <c r="C33">
        <v>36.004555000000003</v>
      </c>
      <c r="D33">
        <f t="shared" si="0"/>
        <v>9.5058734767300592</v>
      </c>
      <c r="E33">
        <v>0.8885208</v>
      </c>
      <c r="F33">
        <v>0.82518100000000005</v>
      </c>
      <c r="G33">
        <v>0.54611279999999995</v>
      </c>
      <c r="H33">
        <v>36.004555000000003</v>
      </c>
      <c r="I33">
        <v>36.430410000000002</v>
      </c>
      <c r="J33">
        <v>1.2998259999999999</v>
      </c>
    </row>
    <row r="34" spans="1:19">
      <c r="A34" t="s">
        <v>49</v>
      </c>
      <c r="B34" t="s">
        <v>49</v>
      </c>
      <c r="C34" t="s">
        <v>41</v>
      </c>
      <c r="D34" t="e">
        <f t="shared" si="0"/>
        <v>#VALUE!</v>
      </c>
      <c r="E34">
        <v>0</v>
      </c>
      <c r="S34" t="b">
        <v>1</v>
      </c>
    </row>
    <row r="35" spans="1:19">
      <c r="A35" t="s">
        <v>49</v>
      </c>
      <c r="B35" t="s">
        <v>49</v>
      </c>
      <c r="C35" t="s">
        <v>41</v>
      </c>
      <c r="D35" t="e">
        <f t="shared" si="0"/>
        <v>#VALUE!</v>
      </c>
      <c r="E35">
        <v>0</v>
      </c>
      <c r="S35" t="b">
        <v>1</v>
      </c>
    </row>
    <row r="36" spans="1:19">
      <c r="A36" t="s">
        <v>49</v>
      </c>
      <c r="B36" t="s">
        <v>49</v>
      </c>
      <c r="C36">
        <v>38.484473999999999</v>
      </c>
      <c r="D36">
        <f t="shared" si="0"/>
        <v>1.7942777575296502</v>
      </c>
      <c r="E36">
        <v>0.16771236</v>
      </c>
      <c r="S36" t="b">
        <v>1</v>
      </c>
    </row>
    <row r="37" spans="1:19">
      <c r="A37" t="s">
        <v>63</v>
      </c>
      <c r="B37" t="s">
        <v>40</v>
      </c>
      <c r="C37">
        <v>35.938408000000003</v>
      </c>
      <c r="D37">
        <f t="shared" si="0"/>
        <v>9.938161429029341</v>
      </c>
      <c r="E37">
        <v>0.92892693999999998</v>
      </c>
      <c r="F37">
        <v>0.56986619999999999</v>
      </c>
      <c r="G37">
        <v>0.50778866</v>
      </c>
      <c r="H37">
        <v>37.041370000000001</v>
      </c>
      <c r="I37">
        <v>37.041370000000001</v>
      </c>
      <c r="J37">
        <v>1.5598244999999999</v>
      </c>
      <c r="S37" t="b">
        <v>1</v>
      </c>
    </row>
    <row r="38" spans="1:19">
      <c r="A38" t="s">
        <v>63</v>
      </c>
      <c r="B38" t="s">
        <v>40</v>
      </c>
      <c r="C38" t="s">
        <v>41</v>
      </c>
      <c r="D38" t="e">
        <f t="shared" si="0"/>
        <v>#VALUE!</v>
      </c>
      <c r="E38">
        <v>0</v>
      </c>
      <c r="F38">
        <v>0.56986619999999999</v>
      </c>
      <c r="G38">
        <v>0.50778866</v>
      </c>
      <c r="H38">
        <v>37.041370000000001</v>
      </c>
      <c r="I38">
        <v>37.041370000000001</v>
      </c>
      <c r="J38">
        <v>1.5598244999999999</v>
      </c>
      <c r="S38" t="b">
        <v>1</v>
      </c>
    </row>
    <row r="39" spans="1:19">
      <c r="A39" t="s">
        <v>63</v>
      </c>
      <c r="B39" t="s">
        <v>40</v>
      </c>
      <c r="C39">
        <v>38.144333000000003</v>
      </c>
      <c r="D39">
        <f t="shared" si="0"/>
        <v>2.2553096762936007</v>
      </c>
      <c r="E39">
        <v>0.21080536999999999</v>
      </c>
      <c r="F39">
        <v>0.56986619999999999</v>
      </c>
      <c r="G39">
        <v>0.50778866</v>
      </c>
      <c r="H39">
        <v>37.041370000000001</v>
      </c>
      <c r="I39">
        <v>37.041370000000001</v>
      </c>
      <c r="J39">
        <v>1.5598244999999999</v>
      </c>
      <c r="S39" t="b">
        <v>1</v>
      </c>
    </row>
    <row r="40" spans="1:19">
      <c r="A40" t="s">
        <v>62</v>
      </c>
      <c r="B40" t="s">
        <v>40</v>
      </c>
      <c r="C40">
        <v>24.747240000000001</v>
      </c>
      <c r="D40">
        <f t="shared" si="0"/>
        <v>18406.605601322997</v>
      </c>
      <c r="E40">
        <v>1720.4779000000001</v>
      </c>
      <c r="F40">
        <v>1651.0835</v>
      </c>
      <c r="G40">
        <v>61.18873</v>
      </c>
      <c r="H40">
        <v>24.829516999999999</v>
      </c>
      <c r="I40">
        <v>24.809149000000001</v>
      </c>
      <c r="J40">
        <v>5.4650302999999997E-2</v>
      </c>
    </row>
    <row r="41" spans="1:19">
      <c r="A41" t="s">
        <v>62</v>
      </c>
      <c r="B41" t="s">
        <v>40</v>
      </c>
      <c r="C41">
        <v>24.85069</v>
      </c>
      <c r="D41">
        <f t="shared" si="0"/>
        <v>17169.898378422644</v>
      </c>
      <c r="E41">
        <v>1604.8812</v>
      </c>
      <c r="F41">
        <v>1651.0835</v>
      </c>
      <c r="G41">
        <v>61.18873</v>
      </c>
      <c r="H41">
        <v>24.829516999999999</v>
      </c>
      <c r="I41">
        <v>24.809149000000001</v>
      </c>
      <c r="J41">
        <v>5.4650302999999997E-2</v>
      </c>
    </row>
    <row r="42" spans="1:19">
      <c r="A42" t="s">
        <v>62</v>
      </c>
      <c r="B42" t="s">
        <v>40</v>
      </c>
      <c r="C42">
        <v>24.829516999999999</v>
      </c>
      <c r="D42">
        <f t="shared" si="0"/>
        <v>17416.061536710022</v>
      </c>
      <c r="E42">
        <v>1627.8911000000001</v>
      </c>
      <c r="F42">
        <v>1651.0835</v>
      </c>
      <c r="G42">
        <v>61.18873</v>
      </c>
      <c r="H42">
        <v>24.829516999999999</v>
      </c>
      <c r="I42">
        <v>24.809149000000001</v>
      </c>
      <c r="J42">
        <v>5.4650302999999997E-2</v>
      </c>
    </row>
    <row r="43" spans="1:19">
      <c r="A43" t="s">
        <v>65</v>
      </c>
      <c r="B43" t="s">
        <v>40</v>
      </c>
      <c r="C43">
        <v>25.876389</v>
      </c>
      <c r="D43">
        <f t="shared" si="0"/>
        <v>8615.4442383717997</v>
      </c>
      <c r="E43">
        <v>805.29205000000002</v>
      </c>
      <c r="F43">
        <v>651.53174000000001</v>
      </c>
      <c r="G43">
        <v>135.02170000000001</v>
      </c>
      <c r="H43">
        <v>26.321558</v>
      </c>
      <c r="I43">
        <v>26.211739999999999</v>
      </c>
      <c r="J43">
        <v>0.29613054</v>
      </c>
    </row>
    <row r="44" spans="1:19">
      <c r="A44" t="s">
        <v>65</v>
      </c>
      <c r="B44" t="s">
        <v>40</v>
      </c>
      <c r="C44">
        <v>26.321558</v>
      </c>
      <c r="D44">
        <f t="shared" si="0"/>
        <v>6386.9634339168442</v>
      </c>
      <c r="E44">
        <v>596.99400000000003</v>
      </c>
      <c r="F44">
        <v>651.53174000000001</v>
      </c>
      <c r="G44">
        <v>135.02170000000001</v>
      </c>
      <c r="H44">
        <v>26.321558</v>
      </c>
      <c r="I44">
        <v>26.211739999999999</v>
      </c>
      <c r="J44">
        <v>0.29613054</v>
      </c>
    </row>
    <row r="45" spans="1:19">
      <c r="A45" t="s">
        <v>65</v>
      </c>
      <c r="B45" t="s">
        <v>40</v>
      </c>
      <c r="C45">
        <v>26.437275</v>
      </c>
      <c r="D45">
        <f t="shared" si="0"/>
        <v>5908.9001591172628</v>
      </c>
      <c r="E45">
        <v>552.30913999999996</v>
      </c>
      <c r="F45">
        <v>651.53174000000001</v>
      </c>
      <c r="G45">
        <v>135.02170000000001</v>
      </c>
      <c r="H45">
        <v>26.321558</v>
      </c>
      <c r="I45">
        <v>26.211739999999999</v>
      </c>
      <c r="J45">
        <v>0.29613054</v>
      </c>
    </row>
    <row r="46" spans="1:19">
      <c r="A46" t="s">
        <v>66</v>
      </c>
      <c r="B46" t="s">
        <v>40</v>
      </c>
      <c r="C46">
        <v>27.283228000000001</v>
      </c>
      <c r="D46">
        <f t="shared" si="0"/>
        <v>3345.7999572986869</v>
      </c>
      <c r="E46">
        <v>312.73437999999999</v>
      </c>
      <c r="F46">
        <v>303.44686999999999</v>
      </c>
      <c r="G46">
        <v>8.0720004999999997</v>
      </c>
      <c r="H46">
        <v>27.347619999999999</v>
      </c>
      <c r="I46">
        <v>27.328415</v>
      </c>
      <c r="J46">
        <v>3.9280771999999999E-2</v>
      </c>
    </row>
    <row r="47" spans="1:19">
      <c r="A47" t="s">
        <v>66</v>
      </c>
      <c r="B47" t="s">
        <v>40</v>
      </c>
      <c r="C47">
        <v>27.354399999999998</v>
      </c>
      <c r="D47">
        <f t="shared" si="0"/>
        <v>3189.4714781830626</v>
      </c>
      <c r="E47">
        <v>298.12204000000003</v>
      </c>
      <c r="F47">
        <v>303.44686999999999</v>
      </c>
      <c r="G47">
        <v>8.0720004999999997</v>
      </c>
      <c r="H47">
        <v>27.347619999999999</v>
      </c>
      <c r="I47">
        <v>27.328415</v>
      </c>
      <c r="J47">
        <v>3.9280771999999999E-2</v>
      </c>
    </row>
    <row r="48" spans="1:19">
      <c r="A48" t="s">
        <v>66</v>
      </c>
      <c r="B48" t="s">
        <v>40</v>
      </c>
      <c r="C48">
        <v>27.347619999999999</v>
      </c>
      <c r="D48">
        <f t="shared" si="0"/>
        <v>3204.0433982238656</v>
      </c>
      <c r="E48">
        <v>299.48419999999999</v>
      </c>
      <c r="F48">
        <v>303.44686999999999</v>
      </c>
      <c r="G48">
        <v>8.0720004999999997</v>
      </c>
      <c r="H48">
        <v>27.347619999999999</v>
      </c>
      <c r="I48">
        <v>27.328415</v>
      </c>
      <c r="J48">
        <v>3.9280771999999999E-2</v>
      </c>
    </row>
    <row r="49" spans="1:19">
      <c r="A49" t="s">
        <v>67</v>
      </c>
      <c r="B49" t="s">
        <v>40</v>
      </c>
      <c r="C49">
        <v>23.130490999999999</v>
      </c>
      <c r="D49">
        <f t="shared" si="0"/>
        <v>54581.096255925535</v>
      </c>
      <c r="E49">
        <v>5101.7323999999999</v>
      </c>
      <c r="F49">
        <v>4703.4539999999997</v>
      </c>
      <c r="G49">
        <v>357.30907999999999</v>
      </c>
      <c r="H49">
        <v>23.285250000000001</v>
      </c>
      <c r="I49">
        <v>23.254201999999999</v>
      </c>
      <c r="J49">
        <v>0.1114764</v>
      </c>
    </row>
    <row r="50" spans="1:19">
      <c r="A50" t="s">
        <v>67</v>
      </c>
      <c r="B50" t="s">
        <v>40</v>
      </c>
      <c r="C50">
        <v>23.285250000000001</v>
      </c>
      <c r="D50">
        <f t="shared" si="0"/>
        <v>49187.49974452726</v>
      </c>
      <c r="E50">
        <v>4597.5919999999996</v>
      </c>
      <c r="F50">
        <v>4703.4539999999997</v>
      </c>
      <c r="G50">
        <v>357.30907999999999</v>
      </c>
      <c r="H50">
        <v>23.285250000000001</v>
      </c>
      <c r="I50">
        <v>23.254201999999999</v>
      </c>
      <c r="J50">
        <v>0.1114764</v>
      </c>
    </row>
    <row r="51" spans="1:19">
      <c r="A51" t="s">
        <v>67</v>
      </c>
      <c r="B51" t="s">
        <v>40</v>
      </c>
      <c r="C51">
        <v>23.34686</v>
      </c>
      <c r="D51">
        <f t="shared" si="0"/>
        <v>47191.683656095083</v>
      </c>
      <c r="E51">
        <v>4411.0379999999996</v>
      </c>
      <c r="F51">
        <v>4703.4539999999997</v>
      </c>
      <c r="G51">
        <v>357.30907999999999</v>
      </c>
      <c r="H51">
        <v>23.285250000000001</v>
      </c>
      <c r="I51">
        <v>23.254201999999999</v>
      </c>
      <c r="J51">
        <v>0.1114764</v>
      </c>
      <c r="K51" t="s">
        <v>82</v>
      </c>
    </row>
    <row r="52" spans="1:19">
      <c r="A52" t="s">
        <v>68</v>
      </c>
      <c r="B52" t="s">
        <v>40</v>
      </c>
      <c r="C52">
        <v>25.007683</v>
      </c>
      <c r="D52">
        <f t="shared" si="0"/>
        <v>15449.979967138741</v>
      </c>
      <c r="E52">
        <v>1444.1211000000001</v>
      </c>
      <c r="F52">
        <v>672.92920000000004</v>
      </c>
      <c r="G52">
        <v>667.88184000000001</v>
      </c>
      <c r="H52">
        <v>27.390373</v>
      </c>
      <c r="I52">
        <v>26.608792999999999</v>
      </c>
      <c r="J52">
        <v>1.3867309999999999</v>
      </c>
      <c r="K52">
        <f>STDEV(C53:C54)</f>
        <v>2.6832581025685261E-2</v>
      </c>
    </row>
    <row r="53" spans="1:19">
      <c r="A53" t="s">
        <v>68</v>
      </c>
      <c r="B53" t="s">
        <v>40</v>
      </c>
      <c r="C53">
        <v>27.428319999999999</v>
      </c>
      <c r="D53">
        <f t="shared" si="0"/>
        <v>3034.8350839349459</v>
      </c>
      <c r="E53">
        <v>283.66811999999999</v>
      </c>
      <c r="F53">
        <v>672.92920000000004</v>
      </c>
      <c r="G53">
        <v>667.88184000000001</v>
      </c>
      <c r="H53">
        <v>27.390373</v>
      </c>
      <c r="I53">
        <v>26.608792999999999</v>
      </c>
      <c r="J53">
        <v>1.3867309999999999</v>
      </c>
      <c r="K53" t="s">
        <v>83</v>
      </c>
    </row>
    <row r="54" spans="1:19">
      <c r="A54" t="s">
        <v>68</v>
      </c>
      <c r="B54" t="s">
        <v>40</v>
      </c>
      <c r="C54">
        <v>27.390373</v>
      </c>
      <c r="D54">
        <f t="shared" si="0"/>
        <v>3113.2579078760286</v>
      </c>
      <c r="E54">
        <v>290.99838</v>
      </c>
      <c r="F54">
        <v>672.92920000000004</v>
      </c>
      <c r="G54">
        <v>667.88184000000001</v>
      </c>
      <c r="H54">
        <v>27.390373</v>
      </c>
      <c r="I54">
        <v>26.608792999999999</v>
      </c>
      <c r="J54">
        <v>1.3867309999999999</v>
      </c>
      <c r="K54">
        <f>AVERAGE(E53:E54)</f>
        <v>287.33325000000002</v>
      </c>
    </row>
    <row r="55" spans="1:19">
      <c r="A55" t="s">
        <v>69</v>
      </c>
      <c r="B55" t="s">
        <v>40</v>
      </c>
      <c r="C55">
        <v>32.547359999999998</v>
      </c>
      <c r="D55">
        <f t="shared" si="0"/>
        <v>97.150621253991432</v>
      </c>
      <c r="E55">
        <v>9.0807400000000005</v>
      </c>
      <c r="F55">
        <v>8.7210450000000002</v>
      </c>
      <c r="G55">
        <v>0.31172850000000002</v>
      </c>
      <c r="H55">
        <v>32.636417000000002</v>
      </c>
      <c r="I55">
        <v>32.608097000000001</v>
      </c>
      <c r="J55">
        <v>5.2642534999999997E-2</v>
      </c>
    </row>
    <row r="56" spans="1:19">
      <c r="A56" t="s">
        <v>69</v>
      </c>
      <c r="B56" t="s">
        <v>40</v>
      </c>
      <c r="C56">
        <v>32.636417000000002</v>
      </c>
      <c r="D56">
        <f t="shared" si="0"/>
        <v>91.504438172619587</v>
      </c>
      <c r="E56">
        <v>8.5529810000000008</v>
      </c>
      <c r="F56">
        <v>8.7210450000000002</v>
      </c>
      <c r="G56">
        <v>0.31172850000000002</v>
      </c>
      <c r="H56">
        <v>32.636417000000002</v>
      </c>
      <c r="I56">
        <v>32.608097000000001</v>
      </c>
      <c r="J56">
        <v>5.2642534999999997E-2</v>
      </c>
    </row>
    <row r="57" spans="1:19">
      <c r="A57" t="s">
        <v>69</v>
      </c>
      <c r="B57" t="s">
        <v>40</v>
      </c>
      <c r="C57">
        <v>32.640521999999997</v>
      </c>
      <c r="D57">
        <f t="shared" si="0"/>
        <v>91.252244428372535</v>
      </c>
      <c r="E57">
        <v>8.5294109999999996</v>
      </c>
      <c r="F57">
        <v>8.7210450000000002</v>
      </c>
      <c r="G57">
        <v>0.31172850000000002</v>
      </c>
      <c r="H57">
        <v>32.636417000000002</v>
      </c>
      <c r="I57">
        <v>32.608097000000001</v>
      </c>
      <c r="J57">
        <v>5.2642534999999997E-2</v>
      </c>
    </row>
    <row r="58" spans="1:19">
      <c r="A58" t="s">
        <v>70</v>
      </c>
      <c r="B58" t="s">
        <v>40</v>
      </c>
      <c r="C58">
        <v>28.301119</v>
      </c>
      <c r="D58">
        <f t="shared" si="0"/>
        <v>1687.678630656048</v>
      </c>
      <c r="E58">
        <v>157.74854999999999</v>
      </c>
      <c r="F58">
        <v>157.01741000000001</v>
      </c>
      <c r="G58">
        <v>4.4076849999999999</v>
      </c>
      <c r="H58">
        <v>28.301119</v>
      </c>
      <c r="I58">
        <v>28.308420000000002</v>
      </c>
      <c r="J58">
        <v>4.1906529999999997E-2</v>
      </c>
    </row>
    <row r="59" spans="1:19">
      <c r="A59" t="s">
        <v>70</v>
      </c>
      <c r="B59" t="s">
        <v>40</v>
      </c>
      <c r="C59">
        <v>28.353497999999998</v>
      </c>
      <c r="D59">
        <f t="shared" si="0"/>
        <v>1629.2802811055662</v>
      </c>
      <c r="E59">
        <v>152.28989000000001</v>
      </c>
      <c r="F59">
        <v>157.01741000000001</v>
      </c>
      <c r="G59">
        <v>4.4076849999999999</v>
      </c>
      <c r="H59">
        <v>28.301119</v>
      </c>
      <c r="I59">
        <v>28.308420000000002</v>
      </c>
      <c r="J59">
        <v>4.1906529999999997E-2</v>
      </c>
    </row>
    <row r="60" spans="1:19">
      <c r="A60" t="s">
        <v>70</v>
      </c>
      <c r="B60" t="s">
        <v>40</v>
      </c>
      <c r="C60">
        <v>28.270644999999998</v>
      </c>
      <c r="D60">
        <f t="shared" si="0"/>
        <v>1722.6130845864909</v>
      </c>
      <c r="E60">
        <v>161.01382000000001</v>
      </c>
      <c r="F60">
        <v>157.01741000000001</v>
      </c>
      <c r="G60">
        <v>4.4076849999999999</v>
      </c>
      <c r="H60">
        <v>28.301119</v>
      </c>
      <c r="I60">
        <v>28.308420000000002</v>
      </c>
      <c r="J60">
        <v>4.1906529999999997E-2</v>
      </c>
    </row>
    <row r="61" spans="1:19">
      <c r="A61" t="s">
        <v>71</v>
      </c>
      <c r="B61" t="s">
        <v>40</v>
      </c>
      <c r="C61">
        <v>28.491233999999999</v>
      </c>
      <c r="D61">
        <f t="shared" si="0"/>
        <v>1485.1789230083411</v>
      </c>
      <c r="E61">
        <v>138.82076000000001</v>
      </c>
      <c r="F61">
        <v>141.18299999999999</v>
      </c>
      <c r="G61">
        <v>3.7032676000000002</v>
      </c>
      <c r="H61">
        <v>28.486350999999999</v>
      </c>
      <c r="I61">
        <v>28.466474999999999</v>
      </c>
      <c r="J61">
        <v>3.8732733999999998E-2</v>
      </c>
    </row>
    <row r="62" spans="1:19">
      <c r="A62" t="s">
        <v>71</v>
      </c>
      <c r="B62" t="s">
        <v>40</v>
      </c>
      <c r="C62">
        <v>28.421838999999999</v>
      </c>
      <c r="D62">
        <f t="shared" si="0"/>
        <v>1556.1131261498206</v>
      </c>
      <c r="E62">
        <v>145.45105000000001</v>
      </c>
      <c r="F62">
        <v>141.18299999999999</v>
      </c>
      <c r="G62">
        <v>3.7032676000000002</v>
      </c>
      <c r="H62">
        <v>28.486350999999999</v>
      </c>
      <c r="I62">
        <v>28.466474999999999</v>
      </c>
      <c r="J62">
        <v>3.8732733999999998E-2</v>
      </c>
    </row>
    <row r="63" spans="1:19">
      <c r="A63" t="s">
        <v>71</v>
      </c>
      <c r="B63" t="s">
        <v>40</v>
      </c>
      <c r="C63">
        <v>28.486350999999999</v>
      </c>
      <c r="D63">
        <f t="shared" si="0"/>
        <v>1490.0627102323103</v>
      </c>
      <c r="E63">
        <v>139.27724000000001</v>
      </c>
      <c r="F63">
        <v>141.18299999999999</v>
      </c>
      <c r="G63">
        <v>3.7032676000000002</v>
      </c>
      <c r="H63">
        <v>28.486350999999999</v>
      </c>
      <c r="I63">
        <v>28.466474999999999</v>
      </c>
      <c r="J63">
        <v>3.8732733999999998E-2</v>
      </c>
    </row>
    <row r="64" spans="1:19">
      <c r="A64" t="s">
        <v>72</v>
      </c>
      <c r="B64" t="s">
        <v>40</v>
      </c>
      <c r="C64">
        <v>31.293112000000001</v>
      </c>
      <c r="D64">
        <f t="shared" si="0"/>
        <v>225.77133776155799</v>
      </c>
      <c r="E64">
        <v>21.103010000000001</v>
      </c>
      <c r="F64">
        <v>22.320143000000002</v>
      </c>
      <c r="G64">
        <v>1.1027499999999999</v>
      </c>
      <c r="H64">
        <v>31.190867999999998</v>
      </c>
      <c r="I64">
        <v>31.210936</v>
      </c>
      <c r="J64">
        <v>7.4207099999999998E-2</v>
      </c>
      <c r="S64" t="b">
        <v>1</v>
      </c>
    </row>
    <row r="65" spans="1:19">
      <c r="A65" t="s">
        <v>72</v>
      </c>
      <c r="B65" t="s">
        <v>40</v>
      </c>
      <c r="C65">
        <v>31.190867999999998</v>
      </c>
      <c r="D65">
        <f t="shared" si="0"/>
        <v>241.83694771590905</v>
      </c>
      <c r="E65">
        <v>22.604666000000002</v>
      </c>
      <c r="F65">
        <v>22.320143000000002</v>
      </c>
      <c r="G65">
        <v>1.1027499999999999</v>
      </c>
      <c r="H65">
        <v>31.190867999999998</v>
      </c>
      <c r="I65">
        <v>31.210936</v>
      </c>
      <c r="J65">
        <v>7.4207099999999998E-2</v>
      </c>
      <c r="S65" t="b">
        <v>1</v>
      </c>
    </row>
    <row r="66" spans="1:19">
      <c r="A66" t="s">
        <v>72</v>
      </c>
      <c r="B66" t="s">
        <v>40</v>
      </c>
      <c r="C66">
        <v>31.148824999999999</v>
      </c>
      <c r="D66">
        <f t="shared" si="0"/>
        <v>248.77035882470841</v>
      </c>
      <c r="E66">
        <v>23.252746999999999</v>
      </c>
      <c r="F66">
        <v>22.320143000000002</v>
      </c>
      <c r="G66">
        <v>1.1027499999999999</v>
      </c>
      <c r="H66">
        <v>31.190867999999998</v>
      </c>
      <c r="I66">
        <v>31.210936</v>
      </c>
      <c r="J66">
        <v>7.4207099999999998E-2</v>
      </c>
    </row>
    <row r="67" spans="1:19">
      <c r="A67" t="s">
        <v>73</v>
      </c>
      <c r="B67" t="s">
        <v>40</v>
      </c>
      <c r="C67">
        <v>28.846312000000001</v>
      </c>
      <c r="D67">
        <f t="shared" si="0"/>
        <v>1169.7710479731329</v>
      </c>
      <c r="E67">
        <v>109.339325</v>
      </c>
      <c r="F67">
        <v>84.566779999999994</v>
      </c>
      <c r="G67">
        <v>22.317727999999999</v>
      </c>
      <c r="H67">
        <v>29.342382000000001</v>
      </c>
      <c r="I67">
        <v>29.261717000000001</v>
      </c>
      <c r="J67">
        <v>0.38152185</v>
      </c>
    </row>
    <row r="68" spans="1:19">
      <c r="A68" t="s">
        <v>73</v>
      </c>
      <c r="B68" t="s">
        <v>40</v>
      </c>
      <c r="C68">
        <v>29.342382000000001</v>
      </c>
      <c r="D68">
        <f t="shared" si="0"/>
        <v>838.02162926178937</v>
      </c>
      <c r="E68">
        <v>78.330439999999996</v>
      </c>
      <c r="F68">
        <v>84.566779999999994</v>
      </c>
      <c r="G68">
        <v>22.317727999999999</v>
      </c>
      <c r="H68">
        <v>29.342382000000001</v>
      </c>
      <c r="I68">
        <v>29.261717000000001</v>
      </c>
      <c r="J68">
        <v>0.38152185</v>
      </c>
    </row>
    <row r="69" spans="1:19">
      <c r="A69" t="s">
        <v>73</v>
      </c>
      <c r="B69" t="s">
        <v>40</v>
      </c>
      <c r="C69">
        <v>29.596454999999999</v>
      </c>
      <c r="D69">
        <f t="shared" si="0"/>
        <v>706.43042334008726</v>
      </c>
      <c r="E69">
        <v>66.030569999999997</v>
      </c>
      <c r="F69">
        <v>84.566779999999994</v>
      </c>
      <c r="G69">
        <v>22.317727999999999</v>
      </c>
      <c r="H69">
        <v>29.342382000000001</v>
      </c>
      <c r="I69">
        <v>29.261717000000001</v>
      </c>
      <c r="J69">
        <v>0.38152185</v>
      </c>
    </row>
    <row r="70" spans="1:19">
      <c r="A70" t="s">
        <v>74</v>
      </c>
      <c r="B70" t="s">
        <v>40</v>
      </c>
      <c r="C70">
        <v>24.567723999999998</v>
      </c>
      <c r="D70">
        <f t="shared" si="0"/>
        <v>20767.772523690557</v>
      </c>
      <c r="E70">
        <v>1941.1783</v>
      </c>
      <c r="F70">
        <v>1139.7844</v>
      </c>
      <c r="G70">
        <v>694.11144999999999</v>
      </c>
      <c r="H70">
        <v>25.982416000000001</v>
      </c>
      <c r="I70">
        <v>25.52534</v>
      </c>
      <c r="J70">
        <v>0.82960409999999996</v>
      </c>
    </row>
    <row r="71" spans="1:19">
      <c r="A71" t="s">
        <v>74</v>
      </c>
      <c r="B71" t="s">
        <v>40</v>
      </c>
      <c r="C71">
        <v>25.982416000000001</v>
      </c>
      <c r="D71">
        <f t="shared" si="0"/>
        <v>8022.6758495207669</v>
      </c>
      <c r="E71">
        <v>749.88513</v>
      </c>
      <c r="F71">
        <v>1139.7844</v>
      </c>
      <c r="G71">
        <v>694.11144999999999</v>
      </c>
      <c r="H71">
        <v>25.982416000000001</v>
      </c>
      <c r="I71">
        <v>25.52534</v>
      </c>
      <c r="J71">
        <v>0.82960409999999996</v>
      </c>
    </row>
    <row r="72" spans="1:19">
      <c r="A72" t="s">
        <v>74</v>
      </c>
      <c r="B72" t="s">
        <v>40</v>
      </c>
      <c r="C72">
        <v>26.025879</v>
      </c>
      <c r="D72">
        <f t="shared" si="0"/>
        <v>7791.6358103427074</v>
      </c>
      <c r="E72">
        <v>728.28980000000001</v>
      </c>
      <c r="F72">
        <v>1139.7844</v>
      </c>
      <c r="G72">
        <v>694.11144999999999</v>
      </c>
      <c r="H72">
        <v>25.982416000000001</v>
      </c>
      <c r="I72">
        <v>25.52534</v>
      </c>
      <c r="J72">
        <v>0.82960409999999996</v>
      </c>
    </row>
    <row r="73" spans="1:19">
      <c r="A73" t="s">
        <v>75</v>
      </c>
      <c r="B73" t="s">
        <v>40</v>
      </c>
      <c r="C73">
        <v>27.866892</v>
      </c>
      <c r="D73">
        <f t="shared" si="0"/>
        <v>2259.8420395186199</v>
      </c>
      <c r="E73">
        <v>211.22899000000001</v>
      </c>
      <c r="F73">
        <v>202.13463999999999</v>
      </c>
      <c r="G73">
        <v>8.1207694999999998</v>
      </c>
      <c r="H73">
        <v>27.951367999999999</v>
      </c>
      <c r="I73">
        <v>27.933142</v>
      </c>
      <c r="J73">
        <v>5.9276820000000001E-2</v>
      </c>
    </row>
    <row r="74" spans="1:19">
      <c r="A74" t="s">
        <v>75</v>
      </c>
      <c r="B74" t="s">
        <v>40</v>
      </c>
      <c r="C74">
        <v>27.951367999999999</v>
      </c>
      <c r="D74">
        <f t="shared" si="0"/>
        <v>2135.0706445711676</v>
      </c>
      <c r="E74">
        <v>199.56653</v>
      </c>
      <c r="F74">
        <v>202.13463999999999</v>
      </c>
      <c r="G74">
        <v>8.1207694999999998</v>
      </c>
      <c r="H74">
        <v>27.951367999999999</v>
      </c>
      <c r="I74">
        <v>27.933142</v>
      </c>
      <c r="J74">
        <v>5.9276820000000001E-2</v>
      </c>
    </row>
    <row r="75" spans="1:19">
      <c r="A75" t="s">
        <v>75</v>
      </c>
      <c r="B75" t="s">
        <v>40</v>
      </c>
      <c r="C75">
        <v>27.981165000000001</v>
      </c>
      <c r="D75">
        <f t="shared" si="0"/>
        <v>2092.7238981666314</v>
      </c>
      <c r="E75">
        <v>195.60843</v>
      </c>
      <c r="F75">
        <v>202.13463999999999</v>
      </c>
      <c r="G75">
        <v>8.1207694999999998</v>
      </c>
      <c r="H75">
        <v>27.951367999999999</v>
      </c>
      <c r="I75">
        <v>27.933142</v>
      </c>
      <c r="J75">
        <v>5.9276820000000001E-2</v>
      </c>
    </row>
    <row r="76" spans="1:19">
      <c r="A76" t="s">
        <v>64</v>
      </c>
      <c r="B76" t="s">
        <v>40</v>
      </c>
      <c r="C76">
        <v>26.583131999999999</v>
      </c>
      <c r="D76">
        <f t="shared" si="0"/>
        <v>5356.9600444513262</v>
      </c>
      <c r="E76">
        <v>500.71893</v>
      </c>
      <c r="F76">
        <v>492.81650000000002</v>
      </c>
      <c r="G76">
        <v>9.5876470000000005</v>
      </c>
      <c r="H76">
        <v>26.598476000000002</v>
      </c>
      <c r="I76">
        <v>26.606981000000001</v>
      </c>
      <c r="J76">
        <v>2.9052181E-2</v>
      </c>
    </row>
    <row r="77" spans="1:19">
      <c r="A77" t="s">
        <v>64</v>
      </c>
      <c r="B77" t="s">
        <v>40</v>
      </c>
      <c r="C77">
        <v>26.639337999999999</v>
      </c>
      <c r="D77">
        <f t="shared" si="0"/>
        <v>5158.3050956332527</v>
      </c>
      <c r="E77">
        <v>482.1506</v>
      </c>
      <c r="F77">
        <v>492.81650000000002</v>
      </c>
      <c r="G77">
        <v>9.5876470000000005</v>
      </c>
      <c r="H77">
        <v>26.598476000000002</v>
      </c>
      <c r="I77">
        <v>26.606981000000001</v>
      </c>
      <c r="J77">
        <v>2.9052181E-2</v>
      </c>
    </row>
    <row r="78" spans="1:19">
      <c r="A78" t="s">
        <v>64</v>
      </c>
      <c r="B78" t="s">
        <v>40</v>
      </c>
      <c r="C78">
        <v>26.598476000000002</v>
      </c>
      <c r="D78">
        <f t="shared" si="0"/>
        <v>5301.9810291474469</v>
      </c>
      <c r="E78">
        <v>495.57986</v>
      </c>
      <c r="F78">
        <v>492.81650000000002</v>
      </c>
      <c r="G78">
        <v>9.5876470000000005</v>
      </c>
      <c r="H78">
        <v>26.598476000000002</v>
      </c>
      <c r="I78">
        <v>26.606981000000001</v>
      </c>
      <c r="J78">
        <v>2.9052181E-2</v>
      </c>
    </row>
    <row r="79" spans="1:19">
      <c r="A79" t="s">
        <v>50</v>
      </c>
      <c r="B79" t="s">
        <v>51</v>
      </c>
      <c r="C79">
        <v>34.729529999999997</v>
      </c>
      <c r="D79">
        <f t="shared" si="0"/>
        <v>22.401745184493699</v>
      </c>
      <c r="E79">
        <v>1</v>
      </c>
      <c r="J79">
        <f>STDEV(C79:C81)</f>
        <v>0.83560709338301109</v>
      </c>
      <c r="K79">
        <f>LOG(M82)</f>
        <v>1</v>
      </c>
      <c r="L79">
        <v>34.729529999999997</v>
      </c>
      <c r="M79">
        <v>1</v>
      </c>
    </row>
    <row r="80" spans="1:19">
      <c r="A80" t="s">
        <v>50</v>
      </c>
      <c r="B80" t="s">
        <v>51</v>
      </c>
      <c r="C80">
        <v>35.914645999999998</v>
      </c>
      <c r="D80">
        <f t="shared" si="0"/>
        <v>10.098205982557648</v>
      </c>
      <c r="E80">
        <v>1</v>
      </c>
      <c r="K80">
        <f t="shared" ref="K80:K102" si="1">LOG(M83)</f>
        <v>1</v>
      </c>
      <c r="L80">
        <v>35.914645999999998</v>
      </c>
      <c r="M80">
        <v>1</v>
      </c>
    </row>
    <row r="81" spans="1:19">
      <c r="A81" t="s">
        <v>50</v>
      </c>
      <c r="B81" t="s">
        <v>51</v>
      </c>
      <c r="C81">
        <v>36.342550000000003</v>
      </c>
      <c r="D81">
        <f t="shared" ref="D81:D115" si="2">10^((C81-$C$113)/$B$112)</f>
        <v>7.5735957847424853</v>
      </c>
      <c r="E81">
        <v>1</v>
      </c>
      <c r="K81">
        <f t="shared" si="1"/>
        <v>1</v>
      </c>
      <c r="L81">
        <v>36.342550000000003</v>
      </c>
      <c r="M81">
        <v>1</v>
      </c>
    </row>
    <row r="82" spans="1:19">
      <c r="A82" t="s">
        <v>52</v>
      </c>
      <c r="B82" t="s">
        <v>40</v>
      </c>
      <c r="C82">
        <v>36.990769999999998</v>
      </c>
      <c r="D82">
        <f t="shared" si="2"/>
        <v>4.898135188416747</v>
      </c>
      <c r="E82">
        <v>0.45783259999999998</v>
      </c>
      <c r="F82">
        <v>0.99937699999999996</v>
      </c>
      <c r="G82">
        <v>0.92631143000000005</v>
      </c>
      <c r="H82">
        <v>36.94753</v>
      </c>
      <c r="I82">
        <v>36.228549999999998</v>
      </c>
      <c r="J82">
        <v>1.2829344</v>
      </c>
      <c r="K82">
        <f t="shared" si="1"/>
        <v>2</v>
      </c>
      <c r="L82">
        <v>32.38496</v>
      </c>
      <c r="M82">
        <v>10</v>
      </c>
      <c r="S82" t="b">
        <v>1</v>
      </c>
    </row>
    <row r="83" spans="1:19">
      <c r="A83" t="s">
        <v>52</v>
      </c>
      <c r="B83" t="s">
        <v>40</v>
      </c>
      <c r="C83">
        <v>34.747356000000003</v>
      </c>
      <c r="D83">
        <f t="shared" si="2"/>
        <v>22.134866410587524</v>
      </c>
      <c r="E83">
        <v>2.0689609999999998</v>
      </c>
      <c r="F83">
        <v>0.99937699999999996</v>
      </c>
      <c r="G83">
        <v>0.92631143000000005</v>
      </c>
      <c r="H83">
        <v>36.94753</v>
      </c>
      <c r="I83">
        <v>36.228549999999998</v>
      </c>
      <c r="J83">
        <v>1.2829344</v>
      </c>
      <c r="K83">
        <f t="shared" si="1"/>
        <v>2</v>
      </c>
      <c r="L83">
        <v>32.041412000000001</v>
      </c>
      <c r="M83">
        <v>10</v>
      </c>
    </row>
    <row r="84" spans="1:19">
      <c r="A84" t="s">
        <v>52</v>
      </c>
      <c r="B84" t="s">
        <v>40</v>
      </c>
      <c r="C84">
        <v>36.94753</v>
      </c>
      <c r="D84">
        <f t="shared" si="2"/>
        <v>5.0426201486889228</v>
      </c>
      <c r="E84">
        <v>0.47133762000000001</v>
      </c>
      <c r="F84">
        <v>0.99937699999999996</v>
      </c>
      <c r="G84">
        <v>0.92631143000000005</v>
      </c>
      <c r="H84">
        <v>36.94753</v>
      </c>
      <c r="I84">
        <v>36.228549999999998</v>
      </c>
      <c r="J84">
        <v>1.2829344</v>
      </c>
      <c r="K84">
        <f t="shared" si="1"/>
        <v>2</v>
      </c>
      <c r="L84">
        <v>32.142307000000002</v>
      </c>
      <c r="M84">
        <v>10</v>
      </c>
    </row>
    <row r="85" spans="1:19">
      <c r="A85" t="s">
        <v>53</v>
      </c>
      <c r="B85" t="s">
        <v>51</v>
      </c>
      <c r="C85">
        <v>32.38496</v>
      </c>
      <c r="D85">
        <f t="shared" si="2"/>
        <v>108.3587923349962</v>
      </c>
      <c r="E85">
        <v>10</v>
      </c>
      <c r="J85">
        <f>STDEV(C85:C87)</f>
        <v>0.1765811936655004</v>
      </c>
      <c r="K85">
        <f t="shared" si="1"/>
        <v>3</v>
      </c>
      <c r="L85">
        <v>28.807592</v>
      </c>
      <c r="M85">
        <v>100</v>
      </c>
    </row>
    <row r="86" spans="1:19">
      <c r="A86" t="s">
        <v>53</v>
      </c>
      <c r="B86" t="s">
        <v>51</v>
      </c>
      <c r="C86">
        <v>32.041412000000001</v>
      </c>
      <c r="D86">
        <f t="shared" si="2"/>
        <v>136.51345653476156</v>
      </c>
      <c r="E86">
        <v>10</v>
      </c>
      <c r="K86">
        <f t="shared" si="1"/>
        <v>3</v>
      </c>
      <c r="L86">
        <v>28.758274</v>
      </c>
      <c r="M86">
        <v>100</v>
      </c>
    </row>
    <row r="87" spans="1:19">
      <c r="A87" t="s">
        <v>53</v>
      </c>
      <c r="B87" t="s">
        <v>51</v>
      </c>
      <c r="C87">
        <v>32.142307000000002</v>
      </c>
      <c r="D87">
        <f t="shared" si="2"/>
        <v>127.56029241475932</v>
      </c>
      <c r="E87">
        <v>10</v>
      </c>
      <c r="K87">
        <f t="shared" si="1"/>
        <v>3</v>
      </c>
      <c r="L87">
        <v>28.836684999999999</v>
      </c>
      <c r="M87">
        <v>100</v>
      </c>
    </row>
    <row r="88" spans="1:19">
      <c r="A88" t="s">
        <v>54</v>
      </c>
      <c r="B88" t="s">
        <v>40</v>
      </c>
      <c r="C88">
        <v>32.055140000000002</v>
      </c>
      <c r="D88">
        <f t="shared" si="2"/>
        <v>135.25928126042845</v>
      </c>
      <c r="E88">
        <v>12.642768</v>
      </c>
      <c r="F88">
        <v>11.442849000000001</v>
      </c>
      <c r="G88">
        <v>1.1609073999999999</v>
      </c>
      <c r="H88">
        <v>32.214213999999998</v>
      </c>
      <c r="I88">
        <v>32.208556999999999</v>
      </c>
      <c r="J88">
        <v>0.15066488</v>
      </c>
      <c r="K88">
        <f t="shared" si="1"/>
        <v>4</v>
      </c>
      <c r="L88">
        <v>25.968325</v>
      </c>
      <c r="M88">
        <v>1000</v>
      </c>
    </row>
    <row r="89" spans="1:19">
      <c r="A89" t="s">
        <v>54</v>
      </c>
      <c r="B89" t="s">
        <v>40</v>
      </c>
      <c r="C89">
        <v>32.214213999999998</v>
      </c>
      <c r="D89">
        <f t="shared" si="2"/>
        <v>121.54011634843353</v>
      </c>
      <c r="E89">
        <v>11.360436</v>
      </c>
      <c r="F89">
        <v>11.442849000000001</v>
      </c>
      <c r="G89">
        <v>1.1609073999999999</v>
      </c>
      <c r="H89">
        <v>32.214213999999998</v>
      </c>
      <c r="I89">
        <v>32.208556999999999</v>
      </c>
      <c r="J89">
        <v>0.15066488</v>
      </c>
      <c r="K89">
        <f t="shared" si="1"/>
        <v>4</v>
      </c>
      <c r="L89">
        <v>25.981869</v>
      </c>
      <c r="M89">
        <v>1000</v>
      </c>
    </row>
    <row r="90" spans="1:19">
      <c r="A90" t="s">
        <v>54</v>
      </c>
      <c r="B90" t="s">
        <v>40</v>
      </c>
      <c r="C90">
        <v>32.356310000000001</v>
      </c>
      <c r="D90">
        <f t="shared" si="2"/>
        <v>110.46623784001662</v>
      </c>
      <c r="E90">
        <v>10.325345</v>
      </c>
      <c r="F90">
        <v>11.442849000000001</v>
      </c>
      <c r="G90">
        <v>1.1609073999999999</v>
      </c>
      <c r="H90">
        <v>32.214213999999998</v>
      </c>
      <c r="I90">
        <v>32.208556999999999</v>
      </c>
      <c r="J90">
        <v>0.15066488</v>
      </c>
      <c r="K90">
        <f t="shared" si="1"/>
        <v>4</v>
      </c>
      <c r="L90">
        <v>25.942553</v>
      </c>
      <c r="M90">
        <v>1000</v>
      </c>
    </row>
    <row r="91" spans="1:19">
      <c r="A91" t="s">
        <v>55</v>
      </c>
      <c r="B91" t="s">
        <v>51</v>
      </c>
      <c r="C91">
        <v>28.807592</v>
      </c>
      <c r="D91">
        <f t="shared" si="2"/>
        <v>1200.6227755516052</v>
      </c>
      <c r="E91">
        <v>100</v>
      </c>
      <c r="J91">
        <f>STDEV(C91:C93)</f>
        <v>3.9637845329095506E-2</v>
      </c>
      <c r="K91">
        <f t="shared" si="1"/>
        <v>5</v>
      </c>
      <c r="L91">
        <v>22.469439000000001</v>
      </c>
      <c r="M91">
        <v>10000</v>
      </c>
    </row>
    <row r="92" spans="1:19">
      <c r="A92" t="s">
        <v>55</v>
      </c>
      <c r="B92" t="s">
        <v>51</v>
      </c>
      <c r="C92">
        <v>28.758274</v>
      </c>
      <c r="D92">
        <f t="shared" si="2"/>
        <v>1241.0999484404585</v>
      </c>
      <c r="E92">
        <v>100</v>
      </c>
      <c r="K92">
        <f t="shared" si="1"/>
        <v>5</v>
      </c>
      <c r="L92">
        <v>22.559370000000001</v>
      </c>
      <c r="M92">
        <v>10000</v>
      </c>
    </row>
    <row r="93" spans="1:19">
      <c r="A93" t="s">
        <v>55</v>
      </c>
      <c r="B93" t="s">
        <v>51</v>
      </c>
      <c r="C93">
        <v>28.836684999999999</v>
      </c>
      <c r="D93">
        <f t="shared" si="2"/>
        <v>1177.3668953080887</v>
      </c>
      <c r="E93">
        <v>100</v>
      </c>
      <c r="K93">
        <f t="shared" si="1"/>
        <v>5</v>
      </c>
      <c r="L93">
        <v>22.513666000000001</v>
      </c>
      <c r="M93">
        <v>10000</v>
      </c>
    </row>
    <row r="94" spans="1:19">
      <c r="A94" t="s">
        <v>56</v>
      </c>
      <c r="B94" t="s">
        <v>51</v>
      </c>
      <c r="C94">
        <v>25.968325</v>
      </c>
      <c r="D94">
        <f t="shared" si="2"/>
        <v>8099.0414949885735</v>
      </c>
      <c r="E94">
        <v>1000</v>
      </c>
      <c r="J94">
        <f>STDEV(C94:C96)</f>
        <v>1.9972413374452026E-2</v>
      </c>
      <c r="K94">
        <f t="shared" si="1"/>
        <v>6</v>
      </c>
      <c r="L94">
        <v>19.019359999999999</v>
      </c>
      <c r="M94">
        <v>100000</v>
      </c>
    </row>
    <row r="95" spans="1:19">
      <c r="A95" t="s">
        <v>56</v>
      </c>
      <c r="B95" t="s">
        <v>51</v>
      </c>
      <c r="C95">
        <v>25.981869</v>
      </c>
      <c r="D95">
        <f t="shared" si="2"/>
        <v>8025.626818101262</v>
      </c>
      <c r="E95">
        <v>1000</v>
      </c>
      <c r="K95">
        <f t="shared" si="1"/>
        <v>6</v>
      </c>
      <c r="L95">
        <v>18.999243</v>
      </c>
      <c r="M95">
        <v>100000</v>
      </c>
    </row>
    <row r="96" spans="1:19">
      <c r="A96" t="s">
        <v>56</v>
      </c>
      <c r="B96" t="s">
        <v>51</v>
      </c>
      <c r="C96">
        <v>25.942553</v>
      </c>
      <c r="D96">
        <f t="shared" si="2"/>
        <v>8240.5973600713296</v>
      </c>
      <c r="E96">
        <v>1000</v>
      </c>
      <c r="K96">
        <f t="shared" si="1"/>
        <v>6</v>
      </c>
      <c r="L96">
        <v>19.046492000000001</v>
      </c>
      <c r="M96">
        <v>100000</v>
      </c>
    </row>
    <row r="97" spans="1:13">
      <c r="A97" t="s">
        <v>57</v>
      </c>
      <c r="B97" t="s">
        <v>51</v>
      </c>
      <c r="C97">
        <v>22.469439000000001</v>
      </c>
      <c r="D97">
        <f t="shared" si="2"/>
        <v>85125.637477140932</v>
      </c>
      <c r="E97">
        <v>10000</v>
      </c>
      <c r="J97">
        <f>STDEV(C97:C99)</f>
        <v>4.4967521438626493E-2</v>
      </c>
      <c r="K97">
        <f t="shared" si="1"/>
        <v>7</v>
      </c>
      <c r="L97">
        <v>15.149587</v>
      </c>
      <c r="M97">
        <v>1000000</v>
      </c>
    </row>
    <row r="98" spans="1:13">
      <c r="A98" t="s">
        <v>57</v>
      </c>
      <c r="B98" t="s">
        <v>51</v>
      </c>
      <c r="C98">
        <v>22.559370000000001</v>
      </c>
      <c r="D98">
        <f t="shared" si="2"/>
        <v>80131.220545251606</v>
      </c>
      <c r="E98">
        <v>10000</v>
      </c>
      <c r="K98">
        <f t="shared" si="1"/>
        <v>7</v>
      </c>
      <c r="L98">
        <v>15.264419</v>
      </c>
      <c r="M98">
        <v>1000000</v>
      </c>
    </row>
    <row r="99" spans="1:13">
      <c r="A99" t="s">
        <v>57</v>
      </c>
      <c r="B99" t="s">
        <v>51</v>
      </c>
      <c r="C99">
        <v>22.513666000000001</v>
      </c>
      <c r="D99">
        <f t="shared" si="2"/>
        <v>82631.702235379926</v>
      </c>
      <c r="E99">
        <v>10000</v>
      </c>
      <c r="K99">
        <f t="shared" si="1"/>
        <v>7</v>
      </c>
      <c r="L99">
        <v>15.199646</v>
      </c>
      <c r="M99">
        <v>1000000</v>
      </c>
    </row>
    <row r="100" spans="1:13">
      <c r="A100" t="s">
        <v>58</v>
      </c>
      <c r="B100" t="s">
        <v>51</v>
      </c>
      <c r="C100">
        <v>19.019359999999999</v>
      </c>
      <c r="D100">
        <f t="shared" si="2"/>
        <v>865837.02930341603</v>
      </c>
      <c r="E100">
        <v>100000</v>
      </c>
      <c r="J100">
        <f>STDEV(C100:C102)</f>
        <v>2.3711133510090875E-2</v>
      </c>
      <c r="K100">
        <f t="shared" si="1"/>
        <v>8</v>
      </c>
      <c r="L100">
        <v>11.254880999999999</v>
      </c>
      <c r="M100" s="2">
        <v>10000000</v>
      </c>
    </row>
    <row r="101" spans="1:13">
      <c r="A101" t="s">
        <v>58</v>
      </c>
      <c r="B101" t="s">
        <v>51</v>
      </c>
      <c r="C101">
        <v>18.999243</v>
      </c>
      <c r="D101">
        <f t="shared" si="2"/>
        <v>877627.13718284131</v>
      </c>
      <c r="E101">
        <v>100000</v>
      </c>
      <c r="K101">
        <f t="shared" si="1"/>
        <v>8</v>
      </c>
      <c r="L101">
        <v>11.369083</v>
      </c>
      <c r="M101" s="2">
        <v>10000000</v>
      </c>
    </row>
    <row r="102" spans="1:13">
      <c r="A102" t="s">
        <v>58</v>
      </c>
      <c r="B102" t="s">
        <v>51</v>
      </c>
      <c r="C102">
        <v>19.046492000000001</v>
      </c>
      <c r="D102">
        <f t="shared" si="2"/>
        <v>850186.06675122376</v>
      </c>
      <c r="E102">
        <v>100000</v>
      </c>
      <c r="K102">
        <f t="shared" si="1"/>
        <v>8</v>
      </c>
      <c r="L102">
        <v>11.48067</v>
      </c>
      <c r="M102" s="2">
        <v>10000000</v>
      </c>
    </row>
    <row r="103" spans="1:13">
      <c r="A103" t="s">
        <v>59</v>
      </c>
      <c r="B103" t="s">
        <v>51</v>
      </c>
      <c r="C103">
        <v>15.149587</v>
      </c>
      <c r="D103">
        <f t="shared" si="2"/>
        <v>11677686.953256691</v>
      </c>
      <c r="E103">
        <v>1000000</v>
      </c>
      <c r="J103">
        <f>STDEV(C103:C105)</f>
        <v>5.7572900503043326E-2</v>
      </c>
      <c r="K103">
        <v>9</v>
      </c>
      <c r="L103">
        <v>8.4284525000000006</v>
      </c>
      <c r="M103" s="2">
        <v>100000000</v>
      </c>
    </row>
    <row r="104" spans="1:13">
      <c r="A104" t="s">
        <v>59</v>
      </c>
      <c r="B104" t="s">
        <v>51</v>
      </c>
      <c r="C104">
        <v>15.264419</v>
      </c>
      <c r="D104">
        <f t="shared" si="2"/>
        <v>10810043.929221606</v>
      </c>
      <c r="E104">
        <v>1000000</v>
      </c>
      <c r="K104">
        <v>9</v>
      </c>
      <c r="L104">
        <v>8.4304129999999997</v>
      </c>
      <c r="M104" s="2">
        <v>100000000</v>
      </c>
    </row>
    <row r="105" spans="1:13">
      <c r="A105" t="s">
        <v>59</v>
      </c>
      <c r="B105" t="s">
        <v>51</v>
      </c>
      <c r="C105">
        <v>15.199646</v>
      </c>
      <c r="D105">
        <f t="shared" si="2"/>
        <v>11291204.858970698</v>
      </c>
      <c r="E105">
        <v>1000000</v>
      </c>
      <c r="K105">
        <v>9</v>
      </c>
      <c r="L105">
        <v>8.4604540000000004</v>
      </c>
      <c r="M105" s="2">
        <v>100000000</v>
      </c>
    </row>
    <row r="106" spans="1:13">
      <c r="A106" t="s">
        <v>60</v>
      </c>
      <c r="B106" t="s">
        <v>51</v>
      </c>
      <c r="C106">
        <v>11.254880999999999</v>
      </c>
      <c r="D106">
        <f t="shared" si="2"/>
        <v>160161304.16414657</v>
      </c>
      <c r="E106" s="2">
        <v>10000000</v>
      </c>
      <c r="J106">
        <f>STDEV(C106:C108)</f>
        <v>0.11289702379750056</v>
      </c>
    </row>
    <row r="107" spans="1:13">
      <c r="A107" t="s">
        <v>60</v>
      </c>
      <c r="B107" t="s">
        <v>51</v>
      </c>
      <c r="C107">
        <v>11.369083</v>
      </c>
      <c r="D107">
        <f t="shared" si="2"/>
        <v>148324255.76310498</v>
      </c>
      <c r="E107" s="2">
        <v>10000000</v>
      </c>
    </row>
    <row r="108" spans="1:13">
      <c r="A108" t="s">
        <v>60</v>
      </c>
      <c r="B108" t="s">
        <v>51</v>
      </c>
      <c r="C108">
        <v>11.48067</v>
      </c>
      <c r="D108">
        <f t="shared" si="2"/>
        <v>137603760.73125187</v>
      </c>
      <c r="E108" s="2">
        <v>10000000</v>
      </c>
    </row>
    <row r="109" spans="1:13">
      <c r="A109" t="s">
        <v>61</v>
      </c>
      <c r="B109" t="s">
        <v>51</v>
      </c>
      <c r="C109">
        <v>8.4284525000000006</v>
      </c>
      <c r="D109">
        <f t="shared" si="2"/>
        <v>1071114693.5232636</v>
      </c>
      <c r="E109" s="2">
        <v>100000000</v>
      </c>
      <c r="J109">
        <f>STDEV(C109:C111)</f>
        <v>1.7936932306928548E-2</v>
      </c>
    </row>
    <row r="110" spans="1:13">
      <c r="A110" t="s">
        <v>61</v>
      </c>
      <c r="B110" t="s">
        <v>51</v>
      </c>
      <c r="C110">
        <v>8.4304129999999997</v>
      </c>
      <c r="D110">
        <f t="shared" si="2"/>
        <v>1069703798.2166216</v>
      </c>
      <c r="E110" s="2">
        <v>100000000</v>
      </c>
    </row>
    <row r="111" spans="1:13">
      <c r="A111" t="s">
        <v>61</v>
      </c>
      <c r="B111" t="s">
        <v>51</v>
      </c>
      <c r="C111">
        <v>8.4604540000000004</v>
      </c>
      <c r="D111">
        <f t="shared" si="2"/>
        <v>1048315428.7275752</v>
      </c>
      <c r="E111" s="2">
        <v>100000000</v>
      </c>
    </row>
    <row r="112" spans="1:13">
      <c r="A112" t="s">
        <v>76</v>
      </c>
      <c r="B112">
        <v>-3.4248183000000001</v>
      </c>
      <c r="C112" t="s">
        <v>77</v>
      </c>
      <c r="D112" t="e">
        <f t="shared" si="2"/>
        <v>#VALUE!</v>
      </c>
    </row>
    <row r="113" spans="1:4">
      <c r="C113">
        <v>39.353999999999999</v>
      </c>
      <c r="D113">
        <f t="shared" si="2"/>
        <v>1</v>
      </c>
    </row>
    <row r="114" spans="1:4">
      <c r="A114" t="s">
        <v>78</v>
      </c>
      <c r="C114">
        <v>35.828749999999999</v>
      </c>
      <c r="D114">
        <f t="shared" si="2"/>
        <v>10.69854406528199</v>
      </c>
    </row>
    <row r="115" spans="1:4">
      <c r="A115" t="s">
        <v>79</v>
      </c>
      <c r="C115">
        <v>0.99820553999999995</v>
      </c>
      <c r="D115">
        <f t="shared" si="2"/>
        <v>158258207986.88016</v>
      </c>
    </row>
    <row r="119" spans="1:4">
      <c r="A119" t="s">
        <v>80</v>
      </c>
      <c r="C119" t="s">
        <v>81</v>
      </c>
    </row>
  </sheetData>
  <phoneticPr fontId="3" type="noConversion"/>
  <conditionalFormatting sqref="F1:F1048576">
    <cfRule type="colorScale" priority="2">
      <colorScale>
        <cfvo type="num" val="0"/>
        <cfvo type="num" val="1"/>
        <cfvo type="max"/>
        <color theme="4"/>
        <color rgb="FFFFEB84"/>
        <color rgb="FFF8696B"/>
      </colorScale>
    </cfRule>
  </conditionalFormatting>
  <conditionalFormatting sqref="J1:K14 J16:K50 J52:K52 J51 J53:J54 J55:K78 J112:K1048576 J79:J111">
    <cfRule type="cellIs" dxfId="0" priority="1" operator="greaterThan">
      <formula>1</formula>
    </cfRule>
  </conditionalFormatting>
  <printOptions gridLines="1"/>
  <pageMargins left="0.75" right="0.75" top="1" bottom="1" header="0.5" footer="0.5"/>
  <pageSetup scale="42" orientation="portrait" horizontalDpi="4294967292" verticalDpi="4294967292"/>
  <headerFooter>
    <oddHeader>&amp;R&amp;"Calibri,Regular"&amp;K000000&amp;Z&amp;F</oddHeader>
    <oddFooter>&amp;R&amp;"Calibri,Regular"&amp;K000000&amp;T&amp;D</oddFooter>
  </headerFooter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091713_Ljensenii_results.txt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Smith</dc:creator>
  <cp:lastModifiedBy>Steven Smith</cp:lastModifiedBy>
  <cp:lastPrinted>2013-09-18T23:57:00Z</cp:lastPrinted>
  <dcterms:created xsi:type="dcterms:W3CDTF">2013-09-18T23:45:21Z</dcterms:created>
  <dcterms:modified xsi:type="dcterms:W3CDTF">2013-10-29T21:07:07Z</dcterms:modified>
</cp:coreProperties>
</file>