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Desktop/"/>
    </mc:Choice>
  </mc:AlternateContent>
  <xr:revisionPtr revIDLastSave="0" documentId="13_ncr:1_{9F81DCC0-3951-3846-9A15-8A773F042F4B}" xr6:coauthVersionLast="45" xr6:coauthVersionMax="45" xr10:uidLastSave="{00000000-0000-0000-0000-000000000000}"/>
  <bookViews>
    <workbookView xWindow="8580" yWindow="12740" windowWidth="25160" windowHeight="15200" xr2:uid="{766E8FF9-DE28-0341-9AD9-C5CEFF6ED55E}"/>
  </bookViews>
  <sheets>
    <sheet name="Sheet1" sheetId="1" r:id="rId1"/>
  </sheets>
  <definedNames>
    <definedName name="_xlnm._FilterDatabase" localSheetId="0" hidden="1">Sheet1!$A$1:$Q$71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L6" i="1"/>
  <c r="J7" i="1"/>
  <c r="J8" i="1"/>
  <c r="J9" i="1"/>
  <c r="J10" i="1"/>
  <c r="I11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Q11" i="1" s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G43" i="1"/>
  <c r="H43" i="1"/>
  <c r="H45" i="1"/>
  <c r="G44" i="1" l="1"/>
  <c r="H44" i="1" s="1"/>
</calcChain>
</file>

<file path=xl/sharedStrings.xml><?xml version="1.0" encoding="utf-8"?>
<sst xmlns="http://schemas.openxmlformats.org/spreadsheetml/2006/main" count="262" uniqueCount="129">
  <si>
    <t>author</t>
  </si>
  <si>
    <t>year</t>
  </si>
  <si>
    <t>journal</t>
  </si>
  <si>
    <t>larvae %</t>
  </si>
  <si>
    <t>N= larvae</t>
  </si>
  <si>
    <t>N= nymphs</t>
  </si>
  <si>
    <t>nymph %</t>
  </si>
  <si>
    <t>N= adult</t>
  </si>
  <si>
    <t>adult %</t>
  </si>
  <si>
    <t>6S-23S IGS</t>
  </si>
  <si>
    <t>location</t>
  </si>
  <si>
    <t>Ticks and tickborne diseases</t>
  </si>
  <si>
    <t>tick species</t>
  </si>
  <si>
    <t>I. ricinus</t>
  </si>
  <si>
    <t>UK</t>
  </si>
  <si>
    <t>Norway</t>
  </si>
  <si>
    <t>glpQ</t>
  </si>
  <si>
    <t>PCR gene targeted</t>
  </si>
  <si>
    <t>lost 7 ticks but don't say at which stage</t>
  </si>
  <si>
    <t>Notes</t>
  </si>
  <si>
    <t>I. scapularis</t>
  </si>
  <si>
    <t>Bird</t>
  </si>
  <si>
    <t>16S-23S IGS</t>
  </si>
  <si>
    <t>J. of Penn Academ of Science</t>
  </si>
  <si>
    <t xml:space="preserve">Pennsylvania </t>
  </si>
  <si>
    <t>Wagemakers</t>
  </si>
  <si>
    <t>Netherlands</t>
  </si>
  <si>
    <t>flagellin gene</t>
  </si>
  <si>
    <t>Dibernardo</t>
  </si>
  <si>
    <t>Parasites &amp; Vectors</t>
  </si>
  <si>
    <t xml:space="preserve">Canada </t>
  </si>
  <si>
    <t>Scoles</t>
  </si>
  <si>
    <t>Northeastern US</t>
  </si>
  <si>
    <t>Vector Borne and Zoonotic Diseases</t>
  </si>
  <si>
    <t>Ullmann</t>
  </si>
  <si>
    <t>J. Med Entomology</t>
  </si>
  <si>
    <t>New Jersey</t>
  </si>
  <si>
    <t>Barbour</t>
  </si>
  <si>
    <t>Am J Trop Med Hyg</t>
  </si>
  <si>
    <t>Connecticut</t>
  </si>
  <si>
    <t>qPCR</t>
  </si>
  <si>
    <t>Cosson</t>
  </si>
  <si>
    <t>France</t>
  </si>
  <si>
    <t>Hansford</t>
  </si>
  <si>
    <t>Epidemiol. Infect.</t>
  </si>
  <si>
    <t>England</t>
  </si>
  <si>
    <t>flaB</t>
  </si>
  <si>
    <t>Duijvendijk</t>
  </si>
  <si>
    <t>I. persulcatus</t>
  </si>
  <si>
    <t>Geller</t>
  </si>
  <si>
    <t>PLOS One</t>
  </si>
  <si>
    <t>Estonia</t>
  </si>
  <si>
    <t>16S rRNA</t>
  </si>
  <si>
    <t>Layzell</t>
  </si>
  <si>
    <t>Kjellend</t>
  </si>
  <si>
    <t>Iwabu-Itoh</t>
  </si>
  <si>
    <t>Mongolia</t>
  </si>
  <si>
    <t>Japan</t>
  </si>
  <si>
    <t>I. ovatus</t>
  </si>
  <si>
    <t>I. monospinosus</t>
  </si>
  <si>
    <t>Mun</t>
  </si>
  <si>
    <t>I. pacificus</t>
  </si>
  <si>
    <t>16S rRNA, flagellin</t>
  </si>
  <si>
    <t>California</t>
  </si>
  <si>
    <t>Padgett</t>
  </si>
  <si>
    <t>Nevada Co.</t>
  </si>
  <si>
    <t>Amador Co.</t>
  </si>
  <si>
    <t>Placer Co.</t>
  </si>
  <si>
    <t>San Mateo Co.</t>
  </si>
  <si>
    <t>El Dorado Co.</t>
  </si>
  <si>
    <t>Siskiyou</t>
  </si>
  <si>
    <t>Lake</t>
  </si>
  <si>
    <t>Butte</t>
  </si>
  <si>
    <t>Solano</t>
  </si>
  <si>
    <t>state average</t>
  </si>
  <si>
    <t>~0.8 MIP</t>
  </si>
  <si>
    <t>~1.1</t>
  </si>
  <si>
    <t>~0.2 MIP</t>
  </si>
  <si>
    <t>~0.3</t>
  </si>
  <si>
    <t>~ = eyeing infection prevalence from bar graph</t>
  </si>
  <si>
    <t>~0.7</t>
  </si>
  <si>
    <t>NA</t>
  </si>
  <si>
    <t>fla &amp; DFA, 16S-23S IGS</t>
  </si>
  <si>
    <t>Reiter</t>
  </si>
  <si>
    <t>16S-23S IGS, glpq</t>
  </si>
  <si>
    <t>Austria</t>
  </si>
  <si>
    <t>assuming the positives came from nymphs</t>
  </si>
  <si>
    <t>Thornewood OSP</t>
  </si>
  <si>
    <t>Windy Hill OSP</t>
  </si>
  <si>
    <t>Henry Coe SP, Santa Clara</t>
  </si>
  <si>
    <t>San born CP, Santa Clara</t>
  </si>
  <si>
    <t>Sierra Azul, Santa Clara</t>
  </si>
  <si>
    <t>Los Trancos OSP, San Mateo, Santa Clara</t>
  </si>
  <si>
    <t>Tilden Regional Park, Contra Costa</t>
  </si>
  <si>
    <t>CCSP, Marin</t>
  </si>
  <si>
    <t>Hopland Research Center</t>
  </si>
  <si>
    <t>Salked</t>
  </si>
  <si>
    <t>Emerging Infectious Diseases</t>
  </si>
  <si>
    <t>flaB gene</t>
  </si>
  <si>
    <t>Taylor</t>
  </si>
  <si>
    <r>
      <t xml:space="preserve">ticks were split up into 12 pools, 2 were positive No (pele,animal) specimens from winter, spring, or fall collection were positive for </t>
    </r>
    <r>
      <rPr>
        <b/>
        <i/>
        <sz val="10"/>
        <color theme="1"/>
        <rFont val="TimesNewRomanPS"/>
      </rPr>
      <t xml:space="preserve">B. miyamotoi </t>
    </r>
    <r>
      <rPr>
        <b/>
        <sz val="10"/>
        <color theme="1"/>
        <rFont val="TimesNewRomanPSMT"/>
      </rPr>
      <t xml:space="preserve">only and 2 (10.5%) were positive from the summer. </t>
    </r>
  </si>
  <si>
    <t>n</t>
  </si>
  <si>
    <t>a</t>
  </si>
  <si>
    <t>l</t>
  </si>
  <si>
    <t>Khasnatinov</t>
  </si>
  <si>
    <t>Ticks and Tick-borne Diseases</t>
  </si>
  <si>
    <t>Russia (Irkutsk City)</t>
  </si>
  <si>
    <t>13 positives</t>
  </si>
  <si>
    <t>Fraenkel</t>
  </si>
  <si>
    <t>Richter</t>
  </si>
  <si>
    <t>platonov</t>
  </si>
  <si>
    <t>wodecka</t>
  </si>
  <si>
    <t>burri</t>
  </si>
  <si>
    <t xml:space="preserve">wilhelmsson </t>
  </si>
  <si>
    <t>lane</t>
  </si>
  <si>
    <t>fonville</t>
  </si>
  <si>
    <t>subramanian</t>
  </si>
  <si>
    <t>rosen</t>
  </si>
  <si>
    <t>richter</t>
  </si>
  <si>
    <t>lommano</t>
  </si>
  <si>
    <t>hamer</t>
  </si>
  <si>
    <t>tokarz</t>
  </si>
  <si>
    <t>scott</t>
  </si>
  <si>
    <t xml:space="preserve">richter </t>
  </si>
  <si>
    <t>hoen</t>
  </si>
  <si>
    <t>comstedt</t>
  </si>
  <si>
    <t>hovius</t>
  </si>
  <si>
    <t>nelder</t>
  </si>
  <si>
    <t>fomenko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</si>
</sst>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TimesNewRomanPSMT"/>
    </font>
    <font>
      <b/>
      <i/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2" fontId="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514F-FD6E-D246-A44B-D4CAE52B6C2B}">
  <dimension ref="A1:Q71"/>
  <sheetViews>
    <sheetView tabSelected="1" workbookViewId="0">
      <pane ySplit="1" topLeftCell="A2" activePane="bottomLeft" state="frozen"/>
      <selection pane="bottomLeft" activeCell="H19" sqref="H19:L19"/>
    </sheetView>
  </sheetViews>
  <sheetFormatPr baseColWidth="10" defaultRowHeight="16"/>
  <cols>
    <col min="1" max="1" width="11.6640625" customWidth="1"/>
    <col min="2" max="2" width="7.1640625" customWidth="1"/>
    <col min="4" max="4" width="16" customWidth="1"/>
    <col min="5" max="5" width="15.1640625" customWidth="1"/>
    <col min="6" max="6" width="7.5" customWidth="1"/>
    <col min="7" max="7" width="8.1640625" customWidth="1"/>
    <col min="8" max="10" width="9.83203125" customWidth="1"/>
    <col min="11" max="11" width="9" customWidth="1"/>
    <col min="12" max="12" width="8.1640625" customWidth="1"/>
  </cols>
  <sheetData>
    <row r="1" spans="1:17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4</v>
      </c>
      <c r="G1" t="s">
        <v>3</v>
      </c>
      <c r="H1" t="s">
        <v>5</v>
      </c>
      <c r="I1" t="s">
        <v>6</v>
      </c>
      <c r="K1" s="1" t="s">
        <v>7</v>
      </c>
      <c r="L1" s="1" t="s">
        <v>8</v>
      </c>
      <c r="M1" t="s">
        <v>17</v>
      </c>
      <c r="N1" t="s">
        <v>19</v>
      </c>
    </row>
    <row r="2" spans="1:17">
      <c r="A2" t="s">
        <v>54</v>
      </c>
      <c r="B2">
        <v>2015</v>
      </c>
      <c r="C2" t="s">
        <v>11</v>
      </c>
      <c r="D2" t="s">
        <v>15</v>
      </c>
      <c r="E2" t="s">
        <v>13</v>
      </c>
      <c r="F2" s="2">
        <v>210</v>
      </c>
      <c r="G2" s="2">
        <v>0</v>
      </c>
      <c r="H2" s="2">
        <v>1130</v>
      </c>
      <c r="I2" s="2">
        <v>0.89</v>
      </c>
      <c r="J2" s="2">
        <f>(I2/100)*H2</f>
        <v>10.057</v>
      </c>
      <c r="K2" s="3">
        <v>449</v>
      </c>
      <c r="L2" s="3">
        <v>0.22</v>
      </c>
      <c r="M2" t="s">
        <v>9</v>
      </c>
    </row>
    <row r="3" spans="1:17">
      <c r="A3" t="s">
        <v>53</v>
      </c>
      <c r="B3">
        <v>2018</v>
      </c>
      <c r="C3" t="s">
        <v>11</v>
      </c>
      <c r="D3" t="s">
        <v>14</v>
      </c>
      <c r="E3" t="s">
        <v>13</v>
      </c>
      <c r="F3" s="2">
        <v>0</v>
      </c>
      <c r="G3" s="2">
        <v>0</v>
      </c>
      <c r="H3" s="2">
        <v>766</v>
      </c>
      <c r="I3" s="2">
        <v>0.53</v>
      </c>
      <c r="J3" s="2">
        <f>(I3/100)*H3</f>
        <v>4.0598000000000001</v>
      </c>
      <c r="K3" s="2">
        <v>66</v>
      </c>
      <c r="L3" s="2">
        <v>3.03</v>
      </c>
      <c r="M3" t="s">
        <v>16</v>
      </c>
      <c r="N3" t="s">
        <v>18</v>
      </c>
    </row>
    <row r="4" spans="1:17" s="6" customFormat="1">
      <c r="A4" s="6" t="s">
        <v>21</v>
      </c>
      <c r="B4" s="6">
        <v>2016</v>
      </c>
      <c r="C4" s="6" t="s">
        <v>23</v>
      </c>
      <c r="D4" s="6" t="s">
        <v>24</v>
      </c>
      <c r="E4" s="6" t="s">
        <v>20</v>
      </c>
      <c r="F4" s="7">
        <v>57</v>
      </c>
      <c r="G4" s="7">
        <v>16.7</v>
      </c>
      <c r="H4" s="7">
        <v>0</v>
      </c>
      <c r="I4" s="7">
        <v>0</v>
      </c>
      <c r="J4" s="2">
        <f>(I4/100)*H4</f>
        <v>0</v>
      </c>
      <c r="K4" s="7">
        <v>0</v>
      </c>
      <c r="L4" s="7">
        <v>0</v>
      </c>
      <c r="M4" s="6" t="s">
        <v>22</v>
      </c>
      <c r="N4" s="8" t="s">
        <v>100</v>
      </c>
    </row>
    <row r="5" spans="1:17" s="10" customFormat="1">
      <c r="A5" s="10" t="s">
        <v>25</v>
      </c>
      <c r="B5" s="10">
        <v>2017</v>
      </c>
      <c r="C5" s="10" t="s">
        <v>11</v>
      </c>
      <c r="D5" s="10" t="s">
        <v>26</v>
      </c>
      <c r="E5" s="10" t="s">
        <v>13</v>
      </c>
      <c r="F5" s="11">
        <v>0</v>
      </c>
      <c r="G5" s="11">
        <v>0</v>
      </c>
      <c r="H5" s="11">
        <v>3360</v>
      </c>
      <c r="I5" s="11">
        <v>2.5</v>
      </c>
      <c r="J5" s="2">
        <f>(I5/100)*H5</f>
        <v>84</v>
      </c>
      <c r="K5" s="11">
        <v>0</v>
      </c>
      <c r="L5" s="11">
        <v>0</v>
      </c>
      <c r="M5" s="10" t="s">
        <v>27</v>
      </c>
    </row>
    <row r="6" spans="1:17" s="6" customFormat="1">
      <c r="A6" s="6" t="s">
        <v>28</v>
      </c>
      <c r="B6" s="6">
        <v>2014</v>
      </c>
      <c r="C6" s="6" t="s">
        <v>29</v>
      </c>
      <c r="D6" s="6" t="s">
        <v>30</v>
      </c>
      <c r="E6" s="6" t="s">
        <v>20</v>
      </c>
      <c r="F6" s="7">
        <v>4</v>
      </c>
      <c r="G6" s="7">
        <v>0</v>
      </c>
      <c r="H6" s="7">
        <v>139</v>
      </c>
      <c r="I6" s="7">
        <v>0.72</v>
      </c>
      <c r="J6" s="2">
        <f>(I6/100)*H6</f>
        <v>1.0007999999999999</v>
      </c>
      <c r="K6" s="7">
        <v>4778</v>
      </c>
      <c r="L6" s="9">
        <f>(22/4778)*100</f>
        <v>0.46044370029300963</v>
      </c>
      <c r="M6" s="6" t="s">
        <v>22</v>
      </c>
    </row>
    <row r="7" spans="1:17" s="6" customFormat="1">
      <c r="A7" s="6" t="s">
        <v>31</v>
      </c>
      <c r="B7" s="6">
        <v>2001</v>
      </c>
      <c r="C7" s="6" t="s">
        <v>33</v>
      </c>
      <c r="D7" s="6" t="s">
        <v>32</v>
      </c>
      <c r="E7" s="6" t="s">
        <v>20</v>
      </c>
      <c r="F7" s="7">
        <v>0</v>
      </c>
      <c r="G7" s="7">
        <v>0</v>
      </c>
      <c r="H7" s="7">
        <v>921</v>
      </c>
      <c r="I7" s="7">
        <v>2.1</v>
      </c>
      <c r="J7" s="2">
        <f>(I7/100)*H7</f>
        <v>19.341000000000001</v>
      </c>
      <c r="K7" s="7">
        <v>0</v>
      </c>
      <c r="L7" s="7">
        <v>0</v>
      </c>
      <c r="M7" s="6" t="s">
        <v>27</v>
      </c>
    </row>
    <row r="8" spans="1:17" s="6" customFormat="1">
      <c r="A8" s="6" t="s">
        <v>34</v>
      </c>
      <c r="B8" s="6">
        <v>2005</v>
      </c>
      <c r="C8" s="6" t="s">
        <v>35</v>
      </c>
      <c r="D8" s="6" t="s">
        <v>36</v>
      </c>
      <c r="E8" s="6" t="s">
        <v>20</v>
      </c>
      <c r="F8" s="7">
        <v>0</v>
      </c>
      <c r="G8" s="7">
        <v>0</v>
      </c>
      <c r="H8" s="7">
        <v>250</v>
      </c>
      <c r="I8" s="7">
        <v>3.2</v>
      </c>
      <c r="J8" s="2">
        <f>(I8/100)*H8</f>
        <v>8</v>
      </c>
      <c r="K8" s="7">
        <v>0</v>
      </c>
      <c r="L8" s="7">
        <v>0</v>
      </c>
      <c r="M8" s="6" t="s">
        <v>16</v>
      </c>
    </row>
    <row r="9" spans="1:17" s="6" customFormat="1">
      <c r="A9" s="6" t="s">
        <v>37</v>
      </c>
      <c r="B9" s="6">
        <v>2009</v>
      </c>
      <c r="C9" s="6" t="s">
        <v>38</v>
      </c>
      <c r="D9" s="6" t="s">
        <v>39</v>
      </c>
      <c r="E9" s="6" t="s">
        <v>20</v>
      </c>
      <c r="F9" s="7">
        <v>0</v>
      </c>
      <c r="G9" s="7">
        <v>0</v>
      </c>
      <c r="H9" s="7">
        <v>689</v>
      </c>
      <c r="I9" s="7">
        <v>5.5</v>
      </c>
      <c r="J9" s="2">
        <f>(I9/100)*H9</f>
        <v>37.895000000000003</v>
      </c>
      <c r="K9" s="7">
        <v>0</v>
      </c>
      <c r="L9" s="7">
        <v>0</v>
      </c>
      <c r="M9" s="6" t="s">
        <v>40</v>
      </c>
    </row>
    <row r="10" spans="1:17">
      <c r="A10" t="s">
        <v>41</v>
      </c>
      <c r="B10">
        <v>2014</v>
      </c>
      <c r="C10" t="s">
        <v>29</v>
      </c>
      <c r="D10" t="s">
        <v>42</v>
      </c>
      <c r="E10" t="s">
        <v>13</v>
      </c>
      <c r="F10" s="2">
        <v>0</v>
      </c>
      <c r="G10" s="2">
        <v>0</v>
      </c>
      <c r="H10" s="2">
        <v>0</v>
      </c>
      <c r="I10" s="2">
        <v>0</v>
      </c>
      <c r="J10" s="2">
        <f>(I10/100)*H10</f>
        <v>0</v>
      </c>
      <c r="K10" s="2">
        <v>268</v>
      </c>
      <c r="L10" s="2">
        <v>3</v>
      </c>
      <c r="M10" t="s">
        <v>40</v>
      </c>
    </row>
    <row r="11" spans="1:17">
      <c r="A11" t="s">
        <v>43</v>
      </c>
      <c r="B11">
        <v>2014</v>
      </c>
      <c r="C11" t="s">
        <v>44</v>
      </c>
      <c r="D11" t="s">
        <v>45</v>
      </c>
      <c r="E11" t="s">
        <v>13</v>
      </c>
      <c r="F11" s="2">
        <v>0</v>
      </c>
      <c r="G11" s="2">
        <v>0</v>
      </c>
      <c r="H11" s="2">
        <v>841</v>
      </c>
      <c r="I11" s="4">
        <f>(3/841)*100</f>
        <v>0.356718192627824</v>
      </c>
      <c r="J11" s="2">
        <f>(I11/100)*H11</f>
        <v>2.9999999999999996</v>
      </c>
      <c r="K11" s="2">
        <v>111</v>
      </c>
      <c r="L11" s="2">
        <v>0</v>
      </c>
      <c r="M11" t="s">
        <v>46</v>
      </c>
      <c r="Q11">
        <f>SUM(J4:J9)/SUM(H4:H9)</f>
        <v>2.8034484045530886E-2</v>
      </c>
    </row>
    <row r="12" spans="1:17">
      <c r="A12" t="s">
        <v>47</v>
      </c>
      <c r="B12">
        <v>2016</v>
      </c>
      <c r="C12" t="s">
        <v>29</v>
      </c>
      <c r="D12" t="s">
        <v>26</v>
      </c>
      <c r="E12" t="s">
        <v>13</v>
      </c>
      <c r="F12" s="2">
        <v>1456</v>
      </c>
      <c r="G12" s="2">
        <v>1.99</v>
      </c>
      <c r="H12" s="2">
        <v>0</v>
      </c>
      <c r="I12" s="2">
        <v>0</v>
      </c>
      <c r="J12" s="2">
        <f>(I12/100)*H12</f>
        <v>0</v>
      </c>
      <c r="K12" s="2">
        <v>0</v>
      </c>
      <c r="L12" s="2">
        <v>0</v>
      </c>
      <c r="M12" t="s">
        <v>46</v>
      </c>
    </row>
    <row r="13" spans="1:17">
      <c r="A13" t="s">
        <v>49</v>
      </c>
      <c r="B13">
        <v>2012</v>
      </c>
      <c r="C13" t="s">
        <v>50</v>
      </c>
      <c r="D13" t="s">
        <v>51</v>
      </c>
      <c r="E13" t="s">
        <v>13</v>
      </c>
      <c r="F13" s="2">
        <v>0</v>
      </c>
      <c r="G13" s="2">
        <v>0</v>
      </c>
      <c r="H13" s="2">
        <v>667</v>
      </c>
      <c r="I13" s="2">
        <v>0.6</v>
      </c>
      <c r="J13" s="2">
        <f>(I13/100)*H13</f>
        <v>4.0019999999999998</v>
      </c>
      <c r="K13" s="2">
        <v>1394</v>
      </c>
      <c r="L13" s="2">
        <v>0.3</v>
      </c>
      <c r="M13" t="s">
        <v>52</v>
      </c>
    </row>
    <row r="14" spans="1:17">
      <c r="A14" t="s">
        <v>49</v>
      </c>
      <c r="B14">
        <v>2012</v>
      </c>
      <c r="C14" t="s">
        <v>50</v>
      </c>
      <c r="D14" t="s">
        <v>51</v>
      </c>
      <c r="E14" t="s">
        <v>48</v>
      </c>
      <c r="F14" s="2">
        <v>0</v>
      </c>
      <c r="G14" s="2">
        <v>0</v>
      </c>
      <c r="H14" s="2">
        <v>104</v>
      </c>
      <c r="I14" s="2">
        <v>3.8</v>
      </c>
      <c r="J14" s="2">
        <f>(I14/100)*H14</f>
        <v>3.952</v>
      </c>
      <c r="K14" s="2">
        <v>456</v>
      </c>
      <c r="L14" s="2">
        <v>2.4</v>
      </c>
      <c r="M14" t="s">
        <v>46</v>
      </c>
    </row>
    <row r="15" spans="1:17">
      <c r="A15" t="s">
        <v>55</v>
      </c>
      <c r="B15">
        <v>2017</v>
      </c>
      <c r="C15" t="s">
        <v>11</v>
      </c>
      <c r="D15" t="s">
        <v>56</v>
      </c>
      <c r="E15" t="s">
        <v>48</v>
      </c>
      <c r="F15" s="2">
        <v>0</v>
      </c>
      <c r="G15" s="2">
        <v>0</v>
      </c>
      <c r="H15" s="2">
        <v>0</v>
      </c>
      <c r="I15" s="2">
        <v>0</v>
      </c>
      <c r="J15" s="2">
        <f>(I15/100)*H15</f>
        <v>0</v>
      </c>
      <c r="K15" s="2">
        <v>1069</v>
      </c>
      <c r="L15" s="2">
        <v>4.5</v>
      </c>
      <c r="M15" t="s">
        <v>46</v>
      </c>
    </row>
    <row r="16" spans="1:17">
      <c r="A16" t="s">
        <v>55</v>
      </c>
      <c r="B16">
        <v>2017</v>
      </c>
      <c r="C16" t="s">
        <v>11</v>
      </c>
      <c r="D16" t="s">
        <v>57</v>
      </c>
      <c r="E16" t="s">
        <v>48</v>
      </c>
      <c r="F16" s="2">
        <v>0</v>
      </c>
      <c r="G16" s="2">
        <v>0</v>
      </c>
      <c r="H16" s="2">
        <v>0</v>
      </c>
      <c r="I16" s="2">
        <v>0</v>
      </c>
      <c r="J16" s="2">
        <f>(I16/100)*H16</f>
        <v>0</v>
      </c>
      <c r="K16" s="2">
        <v>1094</v>
      </c>
      <c r="L16" s="2">
        <v>1.6</v>
      </c>
      <c r="M16" t="s">
        <v>46</v>
      </c>
    </row>
    <row r="17" spans="1:14">
      <c r="A17" t="s">
        <v>55</v>
      </c>
      <c r="B17">
        <v>2017</v>
      </c>
      <c r="C17" t="s">
        <v>11</v>
      </c>
      <c r="D17" t="s">
        <v>57</v>
      </c>
      <c r="E17" t="s">
        <v>58</v>
      </c>
      <c r="F17" s="2">
        <v>0</v>
      </c>
      <c r="G17" s="2">
        <v>0</v>
      </c>
      <c r="H17" s="2">
        <v>0</v>
      </c>
      <c r="I17" s="2">
        <v>0</v>
      </c>
      <c r="J17" s="2">
        <f>(I17/100)*H17</f>
        <v>0</v>
      </c>
      <c r="K17" s="2">
        <v>1548</v>
      </c>
      <c r="L17" s="2">
        <v>0.5</v>
      </c>
      <c r="M17" t="s">
        <v>46</v>
      </c>
    </row>
    <row r="18" spans="1:14">
      <c r="A18" t="s">
        <v>55</v>
      </c>
      <c r="B18">
        <v>2017</v>
      </c>
      <c r="C18" t="s">
        <v>11</v>
      </c>
      <c r="D18" t="s">
        <v>57</v>
      </c>
      <c r="E18" t="s">
        <v>59</v>
      </c>
      <c r="F18" s="2">
        <v>0</v>
      </c>
      <c r="G18" s="2">
        <v>0</v>
      </c>
      <c r="H18" s="2">
        <v>0</v>
      </c>
      <c r="I18" s="2">
        <v>0</v>
      </c>
      <c r="J18" s="2">
        <f>(I18/100)*H18</f>
        <v>0</v>
      </c>
      <c r="K18" s="2">
        <v>85</v>
      </c>
      <c r="L18" s="2">
        <v>0</v>
      </c>
      <c r="M18" t="s">
        <v>46</v>
      </c>
    </row>
    <row r="19" spans="1:14">
      <c r="A19" t="s">
        <v>60</v>
      </c>
      <c r="B19">
        <v>2006</v>
      </c>
      <c r="C19" t="s">
        <v>35</v>
      </c>
      <c r="D19" t="s">
        <v>63</v>
      </c>
      <c r="E19" t="s">
        <v>61</v>
      </c>
      <c r="F19" s="2">
        <v>0</v>
      </c>
      <c r="G19" s="2">
        <v>0</v>
      </c>
      <c r="H19" s="2">
        <v>234</v>
      </c>
      <c r="I19" s="2">
        <v>1.7</v>
      </c>
      <c r="J19" s="2">
        <f>(I19/100)*H19</f>
        <v>3.9780000000000002</v>
      </c>
      <c r="K19" s="2">
        <v>282</v>
      </c>
      <c r="L19" s="2">
        <v>0.7</v>
      </c>
      <c r="M19" t="s">
        <v>62</v>
      </c>
    </row>
    <row r="20" spans="1:14">
      <c r="A20" s="6" t="s">
        <v>64</v>
      </c>
      <c r="B20" s="6">
        <v>2014</v>
      </c>
      <c r="C20" s="6" t="s">
        <v>50</v>
      </c>
      <c r="D20" t="s">
        <v>63</v>
      </c>
      <c r="E20" t="s">
        <v>61</v>
      </c>
      <c r="F20" s="2">
        <v>0</v>
      </c>
      <c r="G20" s="2">
        <v>0</v>
      </c>
      <c r="H20" s="2">
        <v>2188</v>
      </c>
      <c r="I20" s="2">
        <v>1.4</v>
      </c>
      <c r="J20" s="2">
        <f>(I20/100)*H20</f>
        <v>30.631999999999998</v>
      </c>
      <c r="K20" s="2">
        <v>6036</v>
      </c>
      <c r="L20" s="2">
        <v>0.8</v>
      </c>
      <c r="M20" t="s">
        <v>82</v>
      </c>
      <c r="N20" t="s">
        <v>74</v>
      </c>
    </row>
    <row r="21" spans="1:14">
      <c r="A21" t="s">
        <v>64</v>
      </c>
      <c r="B21">
        <v>2014</v>
      </c>
      <c r="C21" t="s">
        <v>50</v>
      </c>
      <c r="D21" t="s">
        <v>65</v>
      </c>
      <c r="E21" t="s">
        <v>61</v>
      </c>
      <c r="F21" s="2">
        <v>0</v>
      </c>
      <c r="G21" s="2">
        <v>0</v>
      </c>
      <c r="H21" s="2">
        <v>117</v>
      </c>
      <c r="I21" s="2">
        <v>6.84</v>
      </c>
      <c r="J21" s="2">
        <f>(I21/100)*H21</f>
        <v>8.0028000000000006</v>
      </c>
      <c r="K21" s="2">
        <v>117</v>
      </c>
      <c r="L21" s="2" t="s">
        <v>75</v>
      </c>
      <c r="M21" t="s">
        <v>82</v>
      </c>
      <c r="N21" t="s">
        <v>79</v>
      </c>
    </row>
    <row r="22" spans="1:14">
      <c r="A22" t="s">
        <v>64</v>
      </c>
      <c r="B22">
        <v>2014</v>
      </c>
      <c r="C22" t="s">
        <v>50</v>
      </c>
      <c r="D22" t="s">
        <v>66</v>
      </c>
      <c r="E22" t="s">
        <v>61</v>
      </c>
      <c r="F22" s="2">
        <v>0</v>
      </c>
      <c r="G22" s="2">
        <v>0</v>
      </c>
      <c r="H22" s="2">
        <v>23</v>
      </c>
      <c r="I22" s="2">
        <v>4.8499999999999996</v>
      </c>
      <c r="J22" s="2">
        <f>(I22/100)*H22</f>
        <v>1.1154999999999999</v>
      </c>
      <c r="K22" s="2">
        <v>95</v>
      </c>
      <c r="L22" s="2" t="s">
        <v>76</v>
      </c>
      <c r="M22" t="s">
        <v>82</v>
      </c>
      <c r="N22" s="1" t="s">
        <v>79</v>
      </c>
    </row>
    <row r="23" spans="1:14">
      <c r="A23" t="s">
        <v>64</v>
      </c>
      <c r="B23">
        <v>2014</v>
      </c>
      <c r="C23" t="s">
        <v>50</v>
      </c>
      <c r="D23" t="s">
        <v>67</v>
      </c>
      <c r="E23" t="s">
        <v>61</v>
      </c>
      <c r="F23" s="2">
        <v>0</v>
      </c>
      <c r="G23" s="2">
        <v>0</v>
      </c>
      <c r="H23" s="2">
        <v>39</v>
      </c>
      <c r="I23" s="2">
        <v>2.56</v>
      </c>
      <c r="J23" s="2">
        <f>(I23/100)*H23</f>
        <v>0.99840000000000007</v>
      </c>
      <c r="K23" s="2">
        <v>10</v>
      </c>
      <c r="L23" s="2" t="s">
        <v>77</v>
      </c>
      <c r="M23" t="s">
        <v>82</v>
      </c>
      <c r="N23" s="1" t="s">
        <v>79</v>
      </c>
    </row>
    <row r="24" spans="1:14">
      <c r="A24" t="s">
        <v>64</v>
      </c>
      <c r="B24">
        <v>2014</v>
      </c>
      <c r="C24" t="s">
        <v>50</v>
      </c>
      <c r="D24" t="s">
        <v>68</v>
      </c>
      <c r="E24" t="s">
        <v>61</v>
      </c>
      <c r="F24" s="2">
        <v>0</v>
      </c>
      <c r="G24" s="2">
        <v>0</v>
      </c>
      <c r="H24" s="2">
        <v>39</v>
      </c>
      <c r="I24" s="2">
        <v>2.56</v>
      </c>
      <c r="J24" s="2">
        <f>(I24/100)*H24</f>
        <v>0.99840000000000007</v>
      </c>
      <c r="K24" s="2">
        <v>316</v>
      </c>
      <c r="L24" s="2">
        <v>6.33</v>
      </c>
      <c r="M24" t="s">
        <v>82</v>
      </c>
    </row>
    <row r="25" spans="1:14">
      <c r="A25" t="s">
        <v>64</v>
      </c>
      <c r="B25">
        <v>2014</v>
      </c>
      <c r="C25" t="s">
        <v>50</v>
      </c>
      <c r="D25" t="s">
        <v>69</v>
      </c>
      <c r="E25" t="s">
        <v>61</v>
      </c>
      <c r="F25" s="2">
        <v>0</v>
      </c>
      <c r="G25" s="2">
        <v>0</v>
      </c>
      <c r="H25" s="2">
        <v>82</v>
      </c>
      <c r="I25" s="2">
        <v>2.44</v>
      </c>
      <c r="J25" s="2">
        <f>(I25/100)*H25</f>
        <v>2.0007999999999999</v>
      </c>
      <c r="K25" s="2">
        <v>312</v>
      </c>
      <c r="L25" s="2" t="s">
        <v>78</v>
      </c>
      <c r="M25" t="s">
        <v>82</v>
      </c>
      <c r="N25" s="1" t="s">
        <v>79</v>
      </c>
    </row>
    <row r="26" spans="1:14">
      <c r="A26" t="s">
        <v>64</v>
      </c>
      <c r="B26">
        <v>2014</v>
      </c>
      <c r="C26" t="s">
        <v>50</v>
      </c>
      <c r="D26" t="s">
        <v>70</v>
      </c>
      <c r="E26" t="s">
        <v>61</v>
      </c>
      <c r="F26" s="2">
        <v>0</v>
      </c>
      <c r="G26" s="2">
        <v>0</v>
      </c>
      <c r="H26" s="2">
        <v>0</v>
      </c>
      <c r="I26" s="2">
        <v>0</v>
      </c>
      <c r="J26" s="2">
        <f>(I26/100)*H26</f>
        <v>0</v>
      </c>
      <c r="K26" s="2">
        <v>16</v>
      </c>
      <c r="L26" s="2">
        <v>6.25</v>
      </c>
      <c r="M26" t="s">
        <v>82</v>
      </c>
    </row>
    <row r="27" spans="1:14">
      <c r="A27" t="s">
        <v>64</v>
      </c>
      <c r="B27">
        <v>2014</v>
      </c>
      <c r="C27" t="s">
        <v>50</v>
      </c>
      <c r="D27" t="s">
        <v>71</v>
      </c>
      <c r="E27" t="s">
        <v>61</v>
      </c>
      <c r="F27" s="2">
        <v>0</v>
      </c>
      <c r="G27" s="2">
        <v>0</v>
      </c>
      <c r="H27" s="2">
        <v>319</v>
      </c>
      <c r="I27" s="2" t="s">
        <v>80</v>
      </c>
      <c r="J27" s="2" t="e">
        <f>(I27/100)*H27</f>
        <v>#VALUE!</v>
      </c>
      <c r="K27" s="2">
        <v>449</v>
      </c>
      <c r="L27" s="2">
        <v>1.78</v>
      </c>
      <c r="M27" t="s">
        <v>82</v>
      </c>
      <c r="N27" s="1" t="s">
        <v>79</v>
      </c>
    </row>
    <row r="28" spans="1:14">
      <c r="A28" t="s">
        <v>64</v>
      </c>
      <c r="B28">
        <v>2014</v>
      </c>
      <c r="C28" t="s">
        <v>50</v>
      </c>
      <c r="D28" t="s">
        <v>72</v>
      </c>
      <c r="E28" t="s">
        <v>61</v>
      </c>
      <c r="F28" s="2">
        <v>0</v>
      </c>
      <c r="G28" s="2">
        <v>0</v>
      </c>
      <c r="H28" s="2">
        <v>161</v>
      </c>
      <c r="I28" s="2" t="s">
        <v>81</v>
      </c>
      <c r="J28" s="2" t="e">
        <f>(I28/100)*H28</f>
        <v>#VALUE!</v>
      </c>
      <c r="K28" s="2">
        <v>58</v>
      </c>
      <c r="L28" s="2">
        <v>1.72</v>
      </c>
      <c r="M28" t="s">
        <v>82</v>
      </c>
    </row>
    <row r="29" spans="1:14">
      <c r="A29" t="s">
        <v>64</v>
      </c>
      <c r="B29">
        <v>2014</v>
      </c>
      <c r="C29" t="s">
        <v>50</v>
      </c>
      <c r="D29" t="s">
        <v>73</v>
      </c>
      <c r="E29" t="s">
        <v>61</v>
      </c>
      <c r="F29" s="2">
        <v>0</v>
      </c>
      <c r="G29" s="2">
        <v>0</v>
      </c>
      <c r="H29" s="2">
        <v>0</v>
      </c>
      <c r="I29" s="2">
        <v>0</v>
      </c>
      <c r="J29" s="2">
        <f>(I29/100)*H29</f>
        <v>0</v>
      </c>
      <c r="K29" s="2">
        <v>142</v>
      </c>
      <c r="L29" s="2">
        <v>1.41</v>
      </c>
      <c r="M29" t="s">
        <v>82</v>
      </c>
    </row>
    <row r="30" spans="1:14">
      <c r="A30" t="s">
        <v>83</v>
      </c>
      <c r="B30">
        <v>2015</v>
      </c>
      <c r="C30" t="s">
        <v>11</v>
      </c>
      <c r="D30" t="s">
        <v>85</v>
      </c>
      <c r="E30" t="s">
        <v>13</v>
      </c>
      <c r="F30" s="2">
        <v>2</v>
      </c>
      <c r="G30" s="2" t="s">
        <v>81</v>
      </c>
      <c r="H30" s="2">
        <v>302</v>
      </c>
      <c r="I30" s="2">
        <v>0.86</v>
      </c>
      <c r="J30" s="2">
        <f>(I30/100)*H30</f>
        <v>2.5972</v>
      </c>
      <c r="K30" s="2">
        <v>46</v>
      </c>
      <c r="L30" s="2" t="s">
        <v>81</v>
      </c>
      <c r="M30" t="s">
        <v>84</v>
      </c>
      <c r="N30" t="s">
        <v>86</v>
      </c>
    </row>
    <row r="31" spans="1:14">
      <c r="A31" s="6" t="s">
        <v>96</v>
      </c>
      <c r="B31" s="6">
        <v>2014</v>
      </c>
      <c r="C31" s="6" t="s">
        <v>97</v>
      </c>
      <c r="D31" t="s">
        <v>63</v>
      </c>
      <c r="E31" t="s">
        <v>61</v>
      </c>
      <c r="F31" s="2">
        <v>0</v>
      </c>
      <c r="G31" s="2">
        <v>0</v>
      </c>
      <c r="H31" s="2">
        <v>0</v>
      </c>
      <c r="I31" s="2">
        <v>0</v>
      </c>
      <c r="J31" s="2">
        <f>(I31/100)*H31</f>
        <v>0</v>
      </c>
      <c r="K31" s="5">
        <v>1108</v>
      </c>
      <c r="L31" s="4">
        <v>1.26</v>
      </c>
      <c r="M31" t="s">
        <v>22</v>
      </c>
    </row>
    <row r="32" spans="1:14">
      <c r="A32" t="s">
        <v>96</v>
      </c>
      <c r="B32">
        <v>2014</v>
      </c>
      <c r="C32" t="s">
        <v>97</v>
      </c>
      <c r="D32" t="s">
        <v>87</v>
      </c>
      <c r="E32" t="s">
        <v>61</v>
      </c>
      <c r="F32" s="2">
        <v>0</v>
      </c>
      <c r="G32" s="2">
        <v>0</v>
      </c>
      <c r="H32" s="2">
        <v>0</v>
      </c>
      <c r="I32" s="2">
        <v>0</v>
      </c>
      <c r="J32" s="2">
        <f>(I32/100)*H32</f>
        <v>0</v>
      </c>
      <c r="K32" s="2">
        <v>156</v>
      </c>
      <c r="L32" s="2">
        <v>1.3</v>
      </c>
      <c r="M32" t="s">
        <v>22</v>
      </c>
    </row>
    <row r="33" spans="1:14">
      <c r="A33" t="s">
        <v>96</v>
      </c>
      <c r="B33">
        <v>2014</v>
      </c>
      <c r="C33" t="s">
        <v>97</v>
      </c>
      <c r="D33" t="s">
        <v>88</v>
      </c>
      <c r="E33" t="s">
        <v>61</v>
      </c>
      <c r="F33" s="2">
        <v>0</v>
      </c>
      <c r="G33" s="2">
        <v>0</v>
      </c>
      <c r="H33" s="2">
        <v>0</v>
      </c>
      <c r="I33" s="2">
        <v>0</v>
      </c>
      <c r="J33" s="2">
        <f>(I33/100)*H33</f>
        <v>0</v>
      </c>
      <c r="K33" s="2">
        <v>122</v>
      </c>
      <c r="L33" s="2">
        <v>0.8</v>
      </c>
      <c r="M33" t="s">
        <v>22</v>
      </c>
    </row>
    <row r="34" spans="1:14">
      <c r="A34" t="s">
        <v>96</v>
      </c>
      <c r="B34">
        <v>2014</v>
      </c>
      <c r="C34" t="s">
        <v>97</v>
      </c>
      <c r="D34" t="s">
        <v>89</v>
      </c>
      <c r="E34" t="s">
        <v>61</v>
      </c>
      <c r="F34" s="2">
        <v>0</v>
      </c>
      <c r="G34" s="2">
        <v>0</v>
      </c>
      <c r="H34" s="2">
        <v>0</v>
      </c>
      <c r="I34" s="2">
        <v>0</v>
      </c>
      <c r="J34" s="2">
        <f>(I34/100)*H34</f>
        <v>0</v>
      </c>
      <c r="K34" s="2">
        <v>132</v>
      </c>
      <c r="L34" s="2">
        <v>2.2999999999999998</v>
      </c>
      <c r="M34" t="s">
        <v>22</v>
      </c>
    </row>
    <row r="35" spans="1:14">
      <c r="A35" t="s">
        <v>96</v>
      </c>
      <c r="B35">
        <v>2014</v>
      </c>
      <c r="C35" t="s">
        <v>97</v>
      </c>
      <c r="D35" t="s">
        <v>90</v>
      </c>
      <c r="E35" t="s">
        <v>61</v>
      </c>
      <c r="F35" s="2">
        <v>0</v>
      </c>
      <c r="G35" s="2">
        <v>0</v>
      </c>
      <c r="H35" s="2">
        <v>0</v>
      </c>
      <c r="I35" s="2">
        <v>0</v>
      </c>
      <c r="J35" s="2">
        <f>(I35/100)*H35</f>
        <v>0</v>
      </c>
      <c r="K35" s="2">
        <v>53</v>
      </c>
      <c r="L35" s="2">
        <v>7.5</v>
      </c>
      <c r="M35" t="s">
        <v>22</v>
      </c>
    </row>
    <row r="36" spans="1:14">
      <c r="A36" t="s">
        <v>96</v>
      </c>
      <c r="B36">
        <v>2014</v>
      </c>
      <c r="C36" t="s">
        <v>97</v>
      </c>
      <c r="D36" t="s">
        <v>91</v>
      </c>
      <c r="E36" t="s">
        <v>61</v>
      </c>
      <c r="F36" s="2">
        <v>0</v>
      </c>
      <c r="G36" s="2">
        <v>0</v>
      </c>
      <c r="H36" s="2">
        <v>0</v>
      </c>
      <c r="I36" s="2">
        <v>0</v>
      </c>
      <c r="J36" s="2">
        <f>(I36/100)*H36</f>
        <v>0</v>
      </c>
      <c r="K36" s="2">
        <v>112</v>
      </c>
      <c r="L36" s="2">
        <v>1.8</v>
      </c>
      <c r="M36" t="s">
        <v>22</v>
      </c>
    </row>
    <row r="37" spans="1:14">
      <c r="A37" t="s">
        <v>96</v>
      </c>
      <c r="B37">
        <v>2014</v>
      </c>
      <c r="C37" t="s">
        <v>97</v>
      </c>
      <c r="D37" t="s">
        <v>92</v>
      </c>
      <c r="E37" t="s">
        <v>61</v>
      </c>
      <c r="F37" s="2">
        <v>0</v>
      </c>
      <c r="G37" s="2">
        <v>0</v>
      </c>
      <c r="H37" s="2">
        <v>0</v>
      </c>
      <c r="I37" s="2">
        <v>0</v>
      </c>
      <c r="J37" s="2">
        <f>(I37/100)*H37</f>
        <v>0</v>
      </c>
      <c r="K37" s="2">
        <v>58</v>
      </c>
      <c r="L37" s="2">
        <v>1.7</v>
      </c>
      <c r="M37" t="s">
        <v>22</v>
      </c>
    </row>
    <row r="38" spans="1:14">
      <c r="A38" t="s">
        <v>96</v>
      </c>
      <c r="B38">
        <v>2014</v>
      </c>
      <c r="C38" t="s">
        <v>97</v>
      </c>
      <c r="D38" t="s">
        <v>93</v>
      </c>
      <c r="E38" t="s">
        <v>61</v>
      </c>
      <c r="F38" s="2">
        <v>0</v>
      </c>
      <c r="G38" s="2">
        <v>0</v>
      </c>
      <c r="H38" s="2">
        <v>0</v>
      </c>
      <c r="I38" s="2">
        <v>0</v>
      </c>
      <c r="J38" s="2">
        <f>(I38/100)*H38</f>
        <v>0</v>
      </c>
      <c r="K38" s="2">
        <v>814</v>
      </c>
      <c r="L38" s="2">
        <v>0.5</v>
      </c>
      <c r="M38" t="s">
        <v>22</v>
      </c>
    </row>
    <row r="39" spans="1:14">
      <c r="A39" t="s">
        <v>96</v>
      </c>
      <c r="B39">
        <v>2014</v>
      </c>
      <c r="C39" t="s">
        <v>97</v>
      </c>
      <c r="D39" t="s">
        <v>94</v>
      </c>
      <c r="E39" t="s">
        <v>61</v>
      </c>
      <c r="F39" s="2">
        <v>0</v>
      </c>
      <c r="G39" s="2">
        <v>0</v>
      </c>
      <c r="H39" s="2">
        <v>0</v>
      </c>
      <c r="I39" s="2">
        <v>0</v>
      </c>
      <c r="J39" s="2">
        <f>(I39/100)*H39</f>
        <v>0</v>
      </c>
      <c r="K39" s="2">
        <v>143</v>
      </c>
      <c r="L39" s="2">
        <v>0.7</v>
      </c>
      <c r="M39" t="s">
        <v>22</v>
      </c>
    </row>
    <row r="40" spans="1:14">
      <c r="A40" t="s">
        <v>96</v>
      </c>
      <c r="B40">
        <v>2014</v>
      </c>
      <c r="C40" t="s">
        <v>97</v>
      </c>
      <c r="D40" t="s">
        <v>95</v>
      </c>
      <c r="E40" t="s">
        <v>61</v>
      </c>
      <c r="F40" s="2">
        <v>0</v>
      </c>
      <c r="G40" s="2">
        <v>0</v>
      </c>
      <c r="H40" s="2">
        <v>0</v>
      </c>
      <c r="I40" s="2">
        <v>0</v>
      </c>
      <c r="J40" s="2">
        <f>(I40/100)*H40</f>
        <v>0</v>
      </c>
      <c r="K40" s="2">
        <v>282</v>
      </c>
      <c r="L40" s="2">
        <v>0.7</v>
      </c>
      <c r="M40" t="s">
        <v>22</v>
      </c>
    </row>
    <row r="41" spans="1:14">
      <c r="A41" t="s">
        <v>99</v>
      </c>
      <c r="B41">
        <v>2013</v>
      </c>
      <c r="C41" t="s">
        <v>33</v>
      </c>
      <c r="D41" t="s">
        <v>57</v>
      </c>
      <c r="E41" t="s">
        <v>48</v>
      </c>
      <c r="F41" s="2">
        <v>0</v>
      </c>
      <c r="G41" s="2">
        <v>0</v>
      </c>
      <c r="H41" s="2">
        <v>77</v>
      </c>
      <c r="I41" s="2">
        <v>0</v>
      </c>
      <c r="J41" s="2">
        <f>(I41/100)*H41</f>
        <v>0</v>
      </c>
      <c r="K41" s="2">
        <v>163</v>
      </c>
      <c r="L41" s="2">
        <v>1.8</v>
      </c>
      <c r="M41" t="s">
        <v>98</v>
      </c>
    </row>
    <row r="43" spans="1:14">
      <c r="F43" t="s">
        <v>103</v>
      </c>
      <c r="G43">
        <f>2/57</f>
        <v>3.5087719298245612E-2</v>
      </c>
      <c r="H43">
        <f>G43*100</f>
        <v>3.5087719298245612</v>
      </c>
    </row>
    <row r="44" spans="1:14">
      <c r="F44" t="s">
        <v>101</v>
      </c>
      <c r="G44">
        <f>SUM(J4:J9)/SUM(H4:H9)</f>
        <v>2.8034484045530886E-2</v>
      </c>
      <c r="H44">
        <f>G44*100</f>
        <v>2.8034484045530887</v>
      </c>
    </row>
    <row r="45" spans="1:14">
      <c r="F45" t="s">
        <v>102</v>
      </c>
      <c r="G45" s="2">
        <v>4.5999999999999999E-2</v>
      </c>
      <c r="H45">
        <f>G45*100</f>
        <v>4.5999999999999996</v>
      </c>
    </row>
    <row r="47" spans="1:14">
      <c r="A47" t="s">
        <v>104</v>
      </c>
      <c r="B47">
        <v>2015</v>
      </c>
      <c r="C47" t="s">
        <v>105</v>
      </c>
      <c r="D47" t="s">
        <v>106</v>
      </c>
      <c r="E47" t="s">
        <v>48</v>
      </c>
      <c r="F47">
        <v>0</v>
      </c>
      <c r="G47">
        <v>0</v>
      </c>
      <c r="H47">
        <v>0</v>
      </c>
      <c r="I47">
        <v>0</v>
      </c>
      <c r="J47">
        <v>0</v>
      </c>
      <c r="K47">
        <v>445</v>
      </c>
      <c r="L47">
        <v>2.9</v>
      </c>
      <c r="N47" t="s">
        <v>107</v>
      </c>
    </row>
    <row r="48" spans="1:14">
      <c r="A48" t="s">
        <v>108</v>
      </c>
      <c r="B48">
        <v>2002</v>
      </c>
    </row>
    <row r="49" spans="1:2">
      <c r="A49" t="s">
        <v>109</v>
      </c>
      <c r="B49">
        <v>2003</v>
      </c>
    </row>
    <row r="50" spans="1:2">
      <c r="A50" t="s">
        <v>110</v>
      </c>
      <c r="B50">
        <v>2011</v>
      </c>
    </row>
    <row r="51" spans="1:2">
      <c r="A51" t="s">
        <v>111</v>
      </c>
      <c r="B51">
        <v>2014</v>
      </c>
    </row>
    <row r="52" spans="1:2">
      <c r="A52" t="s">
        <v>112</v>
      </c>
      <c r="B52">
        <v>2014</v>
      </c>
    </row>
    <row r="53" spans="1:2">
      <c r="A53" t="s">
        <v>113</v>
      </c>
      <c r="B53">
        <v>2013</v>
      </c>
    </row>
    <row r="54" spans="1:2">
      <c r="A54" t="s">
        <v>114</v>
      </c>
      <c r="B54">
        <v>2013</v>
      </c>
    </row>
    <row r="55" spans="1:2">
      <c r="A55" t="s">
        <v>115</v>
      </c>
      <c r="B55">
        <v>2014</v>
      </c>
    </row>
    <row r="56" spans="1:2">
      <c r="A56" t="s">
        <v>116</v>
      </c>
      <c r="B56">
        <v>2012</v>
      </c>
    </row>
    <row r="57" spans="1:2">
      <c r="A57" t="s">
        <v>117</v>
      </c>
      <c r="B57">
        <v>2012</v>
      </c>
    </row>
    <row r="58" spans="1:2">
      <c r="A58" t="s">
        <v>118</v>
      </c>
      <c r="B58">
        <v>2012</v>
      </c>
    </row>
    <row r="59" spans="1:2">
      <c r="A59" t="s">
        <v>119</v>
      </c>
      <c r="B59">
        <v>2012</v>
      </c>
    </row>
    <row r="60" spans="1:2">
      <c r="A60" t="s">
        <v>120</v>
      </c>
      <c r="B60">
        <v>2012</v>
      </c>
    </row>
    <row r="61" spans="1:2">
      <c r="A61" t="s">
        <v>111</v>
      </c>
      <c r="B61">
        <v>2010</v>
      </c>
    </row>
    <row r="62" spans="1:2">
      <c r="A62" t="s">
        <v>113</v>
      </c>
      <c r="B62">
        <v>2010</v>
      </c>
    </row>
    <row r="63" spans="1:2">
      <c r="A63" t="s">
        <v>121</v>
      </c>
      <c r="B63">
        <v>2010</v>
      </c>
    </row>
    <row r="64" spans="1:2">
      <c r="A64" t="s">
        <v>122</v>
      </c>
      <c r="B64">
        <v>2010</v>
      </c>
    </row>
    <row r="65" spans="1:2">
      <c r="A65" t="s">
        <v>123</v>
      </c>
      <c r="B65">
        <v>2010</v>
      </c>
    </row>
    <row r="66" spans="1:2">
      <c r="A66" t="s">
        <v>124</v>
      </c>
      <c r="B66">
        <v>2009</v>
      </c>
    </row>
    <row r="67" spans="1:2">
      <c r="A67" t="s">
        <v>123</v>
      </c>
      <c r="B67">
        <v>2006</v>
      </c>
    </row>
    <row r="68" spans="1:2">
      <c r="A68" t="s">
        <v>125</v>
      </c>
      <c r="B68">
        <v>2006</v>
      </c>
    </row>
    <row r="69" spans="1:2">
      <c r="A69" t="s">
        <v>126</v>
      </c>
      <c r="B69">
        <v>2013</v>
      </c>
    </row>
    <row r="70" spans="1:2">
      <c r="A70" t="s">
        <v>127</v>
      </c>
      <c r="B70">
        <v>2016</v>
      </c>
    </row>
    <row r="71" spans="1:2">
      <c r="A71" t="s">
        <v>128</v>
      </c>
      <c r="B7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2018-12-20T19:37:04Z</dcterms:created>
  <dcterms:modified xsi:type="dcterms:W3CDTF">2020-08-26T21:50:06Z</dcterms:modified>
</cp:coreProperties>
</file>