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Macrosystems_filesommitted/"/>
    </mc:Choice>
  </mc:AlternateContent>
  <xr:revisionPtr revIDLastSave="0" documentId="8_{924E9AC8-44F7-0443-A9C1-074615094AE4}" xr6:coauthVersionLast="45" xr6:coauthVersionMax="45" xr10:uidLastSave="{00000000-0000-0000-0000-000000000000}"/>
  <bookViews>
    <workbookView xWindow="5400" yWindow="460" windowWidth="27240" windowHeight="16000" xr2:uid="{A365803D-5452-6C43-8E0B-7C5802530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5" i="1"/>
  <c r="G25" i="1"/>
  <c r="F25" i="1"/>
  <c r="I24" i="1"/>
  <c r="I23" i="1"/>
  <c r="I22" i="1"/>
  <c r="I21" i="1"/>
  <c r="I20" i="1"/>
  <c r="I19" i="1"/>
  <c r="I18" i="1"/>
  <c r="I17" i="1"/>
  <c r="I16" i="1"/>
  <c r="G16" i="1"/>
  <c r="E16" i="1"/>
  <c r="I15" i="1"/>
  <c r="G15" i="1"/>
  <c r="E15" i="1"/>
  <c r="G14" i="1"/>
  <c r="F14" i="1"/>
  <c r="E14" i="1" s="1"/>
  <c r="I13" i="1"/>
  <c r="G13" i="1"/>
  <c r="E13" i="1"/>
  <c r="G12" i="1"/>
  <c r="F12" i="1"/>
  <c r="I12" i="1" s="1"/>
  <c r="E12" i="1"/>
  <c r="G11" i="1"/>
  <c r="F11" i="1"/>
  <c r="I11" i="1" s="1"/>
  <c r="I10" i="1"/>
  <c r="G10" i="1"/>
  <c r="E10" i="1"/>
  <c r="I9" i="1"/>
  <c r="G9" i="1"/>
  <c r="E9" i="1"/>
  <c r="G8" i="1"/>
  <c r="F8" i="1"/>
  <c r="I8" i="1" s="1"/>
  <c r="E8" i="1"/>
  <c r="G7" i="1"/>
  <c r="F7" i="1"/>
  <c r="I7" i="1" s="1"/>
  <c r="E7" i="1"/>
  <c r="G6" i="1"/>
  <c r="F6" i="1"/>
  <c r="I6" i="1" s="1"/>
  <c r="E6" i="1"/>
  <c r="I5" i="1"/>
  <c r="G5" i="1"/>
  <c r="E5" i="1"/>
  <c r="I4" i="1"/>
  <c r="G4" i="1"/>
  <c r="E4" i="1"/>
  <c r="I3" i="1"/>
  <c r="G3" i="1"/>
  <c r="E3" i="1"/>
  <c r="H2" i="1"/>
  <c r="I2" i="1" s="1"/>
  <c r="F2" i="1"/>
  <c r="E11" i="1" l="1"/>
  <c r="I14" i="1"/>
</calcChain>
</file>

<file path=xl/sharedStrings.xml><?xml version="1.0" encoding="utf-8"?>
<sst xmlns="http://schemas.openxmlformats.org/spreadsheetml/2006/main" count="150" uniqueCount="42">
  <si>
    <t>author</t>
  </si>
  <si>
    <t>region</t>
  </si>
  <si>
    <t>state</t>
  </si>
  <si>
    <t>tot_nymph</t>
  </si>
  <si>
    <t>bm_pos</t>
  </si>
  <si>
    <t>bm_prev</t>
  </si>
  <si>
    <t>bb_pos</t>
  </si>
  <si>
    <t>bb_prev</t>
  </si>
  <si>
    <t xml:space="preserve">Barbour </t>
  </si>
  <si>
    <t>northeast</t>
  </si>
  <si>
    <t>CT</t>
  </si>
  <si>
    <t>MA</t>
  </si>
  <si>
    <t>midatlantic</t>
  </si>
  <si>
    <t>MD</t>
  </si>
  <si>
    <t>ME</t>
  </si>
  <si>
    <t>NJ</t>
  </si>
  <si>
    <t>NY</t>
  </si>
  <si>
    <t>PA</t>
  </si>
  <si>
    <t>RI</t>
  </si>
  <si>
    <t>VA</t>
  </si>
  <si>
    <t>midwest</t>
  </si>
  <si>
    <t>IA</t>
  </si>
  <si>
    <t>IL</t>
  </si>
  <si>
    <t>IN</t>
  </si>
  <si>
    <t>MI</t>
  </si>
  <si>
    <t>MN</t>
  </si>
  <si>
    <t>WI</t>
  </si>
  <si>
    <t>Fedorova</t>
  </si>
  <si>
    <t>westcoast</t>
  </si>
  <si>
    <t>CA</t>
  </si>
  <si>
    <t>Xu</t>
  </si>
  <si>
    <t>OR</t>
  </si>
  <si>
    <t>Padgett</t>
  </si>
  <si>
    <t>Hamer</t>
  </si>
  <si>
    <t>Scoles</t>
  </si>
  <si>
    <t>Lynn</t>
  </si>
  <si>
    <t>Salkeld</t>
  </si>
  <si>
    <t>Ullman</t>
  </si>
  <si>
    <t>diff</t>
  </si>
  <si>
    <t>lifestage</t>
  </si>
  <si>
    <t>nymph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</si>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</sst>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186E-2A9D-8D40-A519-B56069DF2F61}">
  <dimension ref="A1:K36"/>
  <sheetViews>
    <sheetView tabSelected="1" workbookViewId="0">
      <selection activeCell="K28" sqref="K28"/>
    </sheetView>
  </sheetViews>
  <sheetFormatPr baseColWidth="10" defaultRowHeight="16" x14ac:dyDescent="0.2"/>
  <cols>
    <col min="1" max="16384" width="10.83203125" style="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39</v>
      </c>
    </row>
    <row r="2" spans="1:10" x14ac:dyDescent="0.2">
      <c r="A2" s="1" t="s">
        <v>8</v>
      </c>
      <c r="B2" s="1" t="s">
        <v>9</v>
      </c>
      <c r="C2" s="1" t="s">
        <v>10</v>
      </c>
      <c r="D2" s="1">
        <v>689</v>
      </c>
      <c r="E2" s="1">
        <v>38</v>
      </c>
      <c r="F2" s="3">
        <f t="shared" ref="F2" si="0">(E2/D2)*100</f>
        <v>5.5152394775036289</v>
      </c>
      <c r="G2" s="1">
        <v>244</v>
      </c>
      <c r="H2" s="3">
        <f>(G2/D2)*100</f>
        <v>35.413642960812773</v>
      </c>
      <c r="I2" s="3">
        <f t="shared" ref="I2:I36" si="1">H2-F2</f>
        <v>29.898403483309146</v>
      </c>
      <c r="J2" s="2" t="s">
        <v>40</v>
      </c>
    </row>
    <row r="3" spans="1:10" x14ac:dyDescent="0.2">
      <c r="A3" s="1" t="s">
        <v>8</v>
      </c>
      <c r="B3" s="1" t="s">
        <v>9</v>
      </c>
      <c r="C3" s="1" t="s">
        <v>11</v>
      </c>
      <c r="D3" s="1">
        <v>159</v>
      </c>
      <c r="E3" s="4">
        <f>F3*D3/100</f>
        <v>3.9750000000000001</v>
      </c>
      <c r="F3" s="3">
        <v>2.5</v>
      </c>
      <c r="G3" s="4">
        <f>H3*D3/100</f>
        <v>21.942000000000004</v>
      </c>
      <c r="H3" s="3">
        <v>13.8</v>
      </c>
      <c r="I3" s="3">
        <f t="shared" si="1"/>
        <v>11.3</v>
      </c>
      <c r="J3" s="2" t="s">
        <v>40</v>
      </c>
    </row>
    <row r="4" spans="1:10" x14ac:dyDescent="0.2">
      <c r="A4" s="1" t="s">
        <v>8</v>
      </c>
      <c r="B4" s="1" t="s">
        <v>12</v>
      </c>
      <c r="C4" s="1" t="s">
        <v>13</v>
      </c>
      <c r="D4" s="1">
        <v>474</v>
      </c>
      <c r="E4" s="4">
        <f t="shared" ref="E4:E16" si="2">F4*D4/100</f>
        <v>9.9540000000000006</v>
      </c>
      <c r="F4" s="3">
        <v>2.1</v>
      </c>
      <c r="G4" s="4">
        <f t="shared" ref="G4:G16" si="3">H4*D4/100</f>
        <v>83.897999999999996</v>
      </c>
      <c r="H4" s="3">
        <v>17.7</v>
      </c>
      <c r="I4" s="3">
        <f t="shared" si="1"/>
        <v>15.6</v>
      </c>
      <c r="J4" s="2" t="s">
        <v>40</v>
      </c>
    </row>
    <row r="5" spans="1:10" x14ac:dyDescent="0.2">
      <c r="A5" s="1" t="s">
        <v>8</v>
      </c>
      <c r="B5" s="1" t="s">
        <v>9</v>
      </c>
      <c r="C5" s="1" t="s">
        <v>14</v>
      </c>
      <c r="D5" s="1">
        <v>188</v>
      </c>
      <c r="E5" s="4">
        <f t="shared" si="2"/>
        <v>0.99639999999999995</v>
      </c>
      <c r="F5" s="3">
        <v>0.53</v>
      </c>
      <c r="G5" s="4">
        <f t="shared" si="3"/>
        <v>83.018999999999991</v>
      </c>
      <c r="H5" s="3">
        <v>44.15904255319149</v>
      </c>
      <c r="I5" s="3">
        <f t="shared" si="1"/>
        <v>43.629042553191489</v>
      </c>
      <c r="J5" s="2" t="s">
        <v>40</v>
      </c>
    </row>
    <row r="6" spans="1:10" x14ac:dyDescent="0.2">
      <c r="A6" s="1" t="s">
        <v>8</v>
      </c>
      <c r="B6" s="1" t="s">
        <v>9</v>
      </c>
      <c r="C6" s="1" t="s">
        <v>15</v>
      </c>
      <c r="D6" s="1">
        <v>109</v>
      </c>
      <c r="E6" s="4">
        <f t="shared" si="2"/>
        <v>2</v>
      </c>
      <c r="F6" s="3">
        <f>2/109*100</f>
        <v>1.834862385321101</v>
      </c>
      <c r="G6" s="4">
        <f t="shared" si="3"/>
        <v>18.000000000000004</v>
      </c>
      <c r="H6" s="3">
        <v>16.513761467889911</v>
      </c>
      <c r="I6" s="3">
        <f t="shared" si="1"/>
        <v>14.67889908256881</v>
      </c>
      <c r="J6" s="2" t="s">
        <v>40</v>
      </c>
    </row>
    <row r="7" spans="1:10" x14ac:dyDescent="0.2">
      <c r="A7" s="1" t="s">
        <v>8</v>
      </c>
      <c r="B7" s="1" t="s">
        <v>9</v>
      </c>
      <c r="C7" s="1" t="s">
        <v>16</v>
      </c>
      <c r="D7" s="1">
        <v>1320</v>
      </c>
      <c r="E7" s="4">
        <f t="shared" si="2"/>
        <v>25</v>
      </c>
      <c r="F7" s="3">
        <f>25/1320*100</f>
        <v>1.893939393939394</v>
      </c>
      <c r="G7" s="4">
        <f t="shared" si="3"/>
        <v>279.97500000000002</v>
      </c>
      <c r="H7" s="3">
        <v>21.210227272727273</v>
      </c>
      <c r="I7" s="3">
        <f t="shared" si="1"/>
        <v>19.316287878787879</v>
      </c>
      <c r="J7" s="2" t="s">
        <v>40</v>
      </c>
    </row>
    <row r="8" spans="1:10" x14ac:dyDescent="0.2">
      <c r="A8" s="1" t="s">
        <v>8</v>
      </c>
      <c r="B8" s="1" t="s">
        <v>9</v>
      </c>
      <c r="C8" s="1" t="s">
        <v>17</v>
      </c>
      <c r="D8" s="1">
        <v>297</v>
      </c>
      <c r="E8" s="4">
        <f t="shared" si="2"/>
        <v>7.2</v>
      </c>
      <c r="F8" s="3">
        <f>4/165*100</f>
        <v>2.4242424242424243</v>
      </c>
      <c r="G8" s="4">
        <f t="shared" si="3"/>
        <v>126.03600000000002</v>
      </c>
      <c r="H8" s="3">
        <v>42.436363636363645</v>
      </c>
      <c r="I8" s="3">
        <f t="shared" si="1"/>
        <v>40.012121212121222</v>
      </c>
      <c r="J8" s="2" t="s">
        <v>40</v>
      </c>
    </row>
    <row r="9" spans="1:10" x14ac:dyDescent="0.2">
      <c r="A9" s="1" t="s">
        <v>8</v>
      </c>
      <c r="B9" s="1" t="s">
        <v>9</v>
      </c>
      <c r="C9" s="1" t="s">
        <v>18</v>
      </c>
      <c r="D9" s="1">
        <v>94</v>
      </c>
      <c r="E9" s="4">
        <f t="shared" si="2"/>
        <v>1.034</v>
      </c>
      <c r="F9" s="3">
        <v>1.1000000000000001</v>
      </c>
      <c r="G9" s="4">
        <f t="shared" si="3"/>
        <v>21.995999999999999</v>
      </c>
      <c r="H9" s="3">
        <v>23.4</v>
      </c>
      <c r="I9" s="3">
        <f t="shared" si="1"/>
        <v>22.299999999999997</v>
      </c>
      <c r="J9" s="2" t="s">
        <v>40</v>
      </c>
    </row>
    <row r="10" spans="1:10" x14ac:dyDescent="0.2">
      <c r="A10" s="1" t="s">
        <v>8</v>
      </c>
      <c r="B10" s="1" t="s">
        <v>12</v>
      </c>
      <c r="C10" s="1" t="s">
        <v>19</v>
      </c>
      <c r="D10" s="1">
        <v>173</v>
      </c>
      <c r="E10" s="4">
        <f t="shared" si="2"/>
        <v>6.0549999999999997</v>
      </c>
      <c r="F10" s="3">
        <v>3.5</v>
      </c>
      <c r="G10" s="4">
        <f t="shared" si="3"/>
        <v>29.929000000000002</v>
      </c>
      <c r="H10" s="3">
        <v>17.3</v>
      </c>
      <c r="I10" s="3">
        <f t="shared" si="1"/>
        <v>13.8</v>
      </c>
      <c r="J10" s="2" t="s">
        <v>40</v>
      </c>
    </row>
    <row r="11" spans="1:10" x14ac:dyDescent="0.2">
      <c r="A11" s="1" t="s">
        <v>8</v>
      </c>
      <c r="B11" s="1" t="s">
        <v>20</v>
      </c>
      <c r="C11" s="1" t="s">
        <v>21</v>
      </c>
      <c r="D11" s="1">
        <v>89</v>
      </c>
      <c r="E11" s="4">
        <f t="shared" si="2"/>
        <v>1</v>
      </c>
      <c r="F11" s="3">
        <f>1/89*100</f>
        <v>1.1235955056179776</v>
      </c>
      <c r="G11" s="4">
        <f t="shared" si="3"/>
        <v>16.999999999999996</v>
      </c>
      <c r="H11" s="3">
        <v>19.101123595505616</v>
      </c>
      <c r="I11" s="3">
        <f t="shared" si="1"/>
        <v>17.977528089887638</v>
      </c>
      <c r="J11" s="2" t="s">
        <v>40</v>
      </c>
    </row>
    <row r="12" spans="1:10" x14ac:dyDescent="0.2">
      <c r="A12" s="1" t="s">
        <v>8</v>
      </c>
      <c r="B12" s="1" t="s">
        <v>20</v>
      </c>
      <c r="C12" s="1" t="s">
        <v>22</v>
      </c>
      <c r="D12" s="1">
        <v>182</v>
      </c>
      <c r="E12" s="4">
        <f t="shared" si="2"/>
        <v>3</v>
      </c>
      <c r="F12" s="3">
        <f>3/182*100</f>
        <v>1.6483516483516485</v>
      </c>
      <c r="G12" s="4">
        <f t="shared" si="3"/>
        <v>23</v>
      </c>
      <c r="H12" s="3">
        <v>12.637362637362637</v>
      </c>
      <c r="I12" s="3">
        <f t="shared" si="1"/>
        <v>10.989010989010989</v>
      </c>
      <c r="J12" s="2" t="s">
        <v>40</v>
      </c>
    </row>
    <row r="13" spans="1:10" x14ac:dyDescent="0.2">
      <c r="A13" s="1" t="s">
        <v>8</v>
      </c>
      <c r="B13" s="1" t="s">
        <v>20</v>
      </c>
      <c r="C13" s="1" t="s">
        <v>23</v>
      </c>
      <c r="D13" s="1">
        <v>109</v>
      </c>
      <c r="E13" s="4">
        <f t="shared" si="2"/>
        <v>5.9950000000000001</v>
      </c>
      <c r="F13" s="3">
        <v>5.5</v>
      </c>
      <c r="G13" s="4">
        <f t="shared" si="3"/>
        <v>11.008999999999999</v>
      </c>
      <c r="H13" s="3">
        <v>10.1</v>
      </c>
      <c r="I13" s="3">
        <f t="shared" si="1"/>
        <v>4.5999999999999996</v>
      </c>
      <c r="J13" s="2" t="s">
        <v>40</v>
      </c>
    </row>
    <row r="14" spans="1:10" x14ac:dyDescent="0.2">
      <c r="A14" s="1" t="s">
        <v>8</v>
      </c>
      <c r="B14" s="1" t="s">
        <v>20</v>
      </c>
      <c r="C14" s="1" t="s">
        <v>24</v>
      </c>
      <c r="D14" s="1">
        <v>244</v>
      </c>
      <c r="E14" s="4">
        <f t="shared" si="2"/>
        <v>1</v>
      </c>
      <c r="F14" s="3">
        <f>1/244*100</f>
        <v>0.4098360655737705</v>
      </c>
      <c r="G14" s="4">
        <f t="shared" si="3"/>
        <v>36</v>
      </c>
      <c r="H14" s="3">
        <v>14.754098360655737</v>
      </c>
      <c r="I14" s="3">
        <f t="shared" si="1"/>
        <v>14.344262295081966</v>
      </c>
      <c r="J14" s="2" t="s">
        <v>40</v>
      </c>
    </row>
    <row r="15" spans="1:10" x14ac:dyDescent="0.2">
      <c r="A15" s="1" t="s">
        <v>8</v>
      </c>
      <c r="B15" s="1" t="s">
        <v>20</v>
      </c>
      <c r="C15" s="1" t="s">
        <v>25</v>
      </c>
      <c r="D15" s="1">
        <v>983</v>
      </c>
      <c r="E15" s="4">
        <f t="shared" si="2"/>
        <v>20.31861</v>
      </c>
      <c r="F15" s="3">
        <v>2.0670000000000002</v>
      </c>
      <c r="G15" s="4">
        <f t="shared" si="3"/>
        <v>315.7396</v>
      </c>
      <c r="H15" s="3">
        <v>32.119999999999997</v>
      </c>
      <c r="I15" s="3">
        <f t="shared" si="1"/>
        <v>30.052999999999997</v>
      </c>
      <c r="J15" s="2" t="s">
        <v>40</v>
      </c>
    </row>
    <row r="16" spans="1:10" x14ac:dyDescent="0.2">
      <c r="A16" s="1" t="s">
        <v>8</v>
      </c>
      <c r="B16" s="1" t="s">
        <v>20</v>
      </c>
      <c r="C16" s="1" t="s">
        <v>26</v>
      </c>
      <c r="D16" s="1">
        <v>2529</v>
      </c>
      <c r="E16" s="4">
        <f t="shared" si="2"/>
        <v>52.856099999999998</v>
      </c>
      <c r="F16" s="3">
        <v>2.09</v>
      </c>
      <c r="G16" s="4">
        <f t="shared" si="3"/>
        <v>425.8836</v>
      </c>
      <c r="H16" s="3">
        <v>16.84</v>
      </c>
      <c r="I16" s="3">
        <f t="shared" si="1"/>
        <v>14.75</v>
      </c>
      <c r="J16" s="2" t="s">
        <v>40</v>
      </c>
    </row>
    <row r="17" spans="1:11" x14ac:dyDescent="0.2">
      <c r="A17" s="1" t="s">
        <v>27</v>
      </c>
      <c r="B17" s="1" t="s">
        <v>28</v>
      </c>
      <c r="C17" s="1" t="s">
        <v>29</v>
      </c>
      <c r="D17" s="1">
        <v>2890</v>
      </c>
      <c r="E17" s="5">
        <v>11</v>
      </c>
      <c r="F17" s="1">
        <v>0.4</v>
      </c>
      <c r="G17" s="5">
        <v>189</v>
      </c>
      <c r="H17" s="3">
        <v>6.54</v>
      </c>
      <c r="I17" s="3">
        <f t="shared" si="1"/>
        <v>6.14</v>
      </c>
      <c r="J17" s="2" t="s">
        <v>40</v>
      </c>
    </row>
    <row r="18" spans="1:11" x14ac:dyDescent="0.2">
      <c r="A18" s="1" t="s">
        <v>30</v>
      </c>
      <c r="B18" s="1" t="s">
        <v>28</v>
      </c>
      <c r="C18" s="1" t="s">
        <v>29</v>
      </c>
      <c r="D18" s="1">
        <v>302</v>
      </c>
      <c r="E18" s="5">
        <v>3</v>
      </c>
      <c r="F18" s="1">
        <v>0.99</v>
      </c>
      <c r="G18" s="5">
        <v>4</v>
      </c>
      <c r="H18" s="1">
        <v>1.32</v>
      </c>
      <c r="I18" s="3">
        <f t="shared" si="1"/>
        <v>0.33000000000000007</v>
      </c>
      <c r="J18" s="2" t="s">
        <v>40</v>
      </c>
    </row>
    <row r="19" spans="1:11" x14ac:dyDescent="0.2">
      <c r="A19" s="1" t="s">
        <v>30</v>
      </c>
      <c r="B19" s="1" t="s">
        <v>28</v>
      </c>
      <c r="C19" s="1" t="s">
        <v>31</v>
      </c>
      <c r="D19" s="1">
        <v>48</v>
      </c>
      <c r="E19" s="5">
        <v>1</v>
      </c>
      <c r="F19" s="1">
        <v>2.08</v>
      </c>
      <c r="G19" s="5">
        <v>1</v>
      </c>
      <c r="H19" s="1">
        <v>2.08</v>
      </c>
      <c r="I19" s="3">
        <f t="shared" si="1"/>
        <v>0</v>
      </c>
      <c r="J19" s="2" t="s">
        <v>40</v>
      </c>
    </row>
    <row r="20" spans="1:11" x14ac:dyDescent="0.2">
      <c r="A20" s="1" t="s">
        <v>32</v>
      </c>
      <c r="B20" s="1" t="s">
        <v>28</v>
      </c>
      <c r="C20" s="1" t="s">
        <v>29</v>
      </c>
      <c r="D20" s="1">
        <v>1012</v>
      </c>
      <c r="E20" s="5">
        <v>14</v>
      </c>
      <c r="F20" s="1">
        <v>1.38</v>
      </c>
      <c r="G20" s="5">
        <v>14</v>
      </c>
      <c r="H20" s="1">
        <v>1.38</v>
      </c>
      <c r="I20" s="3">
        <f t="shared" si="1"/>
        <v>0</v>
      </c>
      <c r="J20" s="2" t="s">
        <v>40</v>
      </c>
    </row>
    <row r="21" spans="1:11" x14ac:dyDescent="0.2">
      <c r="A21" s="1" t="s">
        <v>34</v>
      </c>
      <c r="B21" s="1" t="s">
        <v>9</v>
      </c>
      <c r="C21" s="1" t="s">
        <v>18</v>
      </c>
      <c r="D21" s="1">
        <v>182</v>
      </c>
      <c r="E21" s="1">
        <v>3</v>
      </c>
      <c r="F21" s="3">
        <v>1.6483516483516485</v>
      </c>
      <c r="G21" s="1">
        <v>45</v>
      </c>
      <c r="H21" s="3">
        <v>24.725274725274726</v>
      </c>
      <c r="I21" s="3">
        <f t="shared" si="1"/>
        <v>23.076923076923077</v>
      </c>
      <c r="J21" s="2" t="s">
        <v>40</v>
      </c>
    </row>
    <row r="22" spans="1:11" x14ac:dyDescent="0.2">
      <c r="A22" s="1" t="s">
        <v>34</v>
      </c>
      <c r="B22" s="1" t="s">
        <v>9</v>
      </c>
      <c r="C22" s="1" t="s">
        <v>10</v>
      </c>
      <c r="D22" s="1">
        <v>168</v>
      </c>
      <c r="E22" s="1">
        <v>4</v>
      </c>
      <c r="F22" s="3">
        <v>2.3809523809523809</v>
      </c>
      <c r="G22" s="1">
        <v>32</v>
      </c>
      <c r="H22" s="3">
        <v>19.047619047619047</v>
      </c>
      <c r="I22" s="3">
        <f t="shared" si="1"/>
        <v>16.666666666666668</v>
      </c>
      <c r="J22" s="2" t="s">
        <v>40</v>
      </c>
    </row>
    <row r="23" spans="1:11" x14ac:dyDescent="0.2">
      <c r="A23" s="1" t="s">
        <v>34</v>
      </c>
      <c r="B23" s="1" t="s">
        <v>9</v>
      </c>
      <c r="C23" s="1" t="s">
        <v>16</v>
      </c>
      <c r="D23" s="1">
        <v>160</v>
      </c>
      <c r="E23" s="1">
        <v>4</v>
      </c>
      <c r="F23" s="3">
        <v>2.5</v>
      </c>
      <c r="G23" s="1">
        <v>17</v>
      </c>
      <c r="H23" s="3">
        <v>10.625</v>
      </c>
      <c r="I23" s="3">
        <f t="shared" si="1"/>
        <v>8.125</v>
      </c>
      <c r="J23" s="2" t="s">
        <v>40</v>
      </c>
    </row>
    <row r="24" spans="1:11" x14ac:dyDescent="0.2">
      <c r="A24" s="1" t="s">
        <v>34</v>
      </c>
      <c r="B24" s="1" t="s">
        <v>9</v>
      </c>
      <c r="C24" s="1" t="s">
        <v>15</v>
      </c>
      <c r="D24" s="1">
        <v>202</v>
      </c>
      <c r="E24" s="1">
        <v>4</v>
      </c>
      <c r="F24" s="3">
        <v>1.9801980198019802</v>
      </c>
      <c r="G24" s="1">
        <v>18</v>
      </c>
      <c r="H24" s="3">
        <v>8.9108910891089099</v>
      </c>
      <c r="I24" s="3">
        <f t="shared" si="1"/>
        <v>6.9306930693069297</v>
      </c>
      <c r="J24" s="2" t="s">
        <v>40</v>
      </c>
    </row>
    <row r="25" spans="1:11" x14ac:dyDescent="0.2">
      <c r="A25" s="1" t="s">
        <v>35</v>
      </c>
      <c r="B25" s="1" t="s">
        <v>28</v>
      </c>
      <c r="C25" s="1" t="s">
        <v>29</v>
      </c>
      <c r="D25" s="1">
        <v>3255</v>
      </c>
      <c r="E25" s="5">
        <v>44</v>
      </c>
      <c r="F25" s="3">
        <f>44/3255*100</f>
        <v>1.3517665130568357</v>
      </c>
      <c r="G25" s="4">
        <f>H25*D25/100</f>
        <v>159.495</v>
      </c>
      <c r="H25" s="1">
        <v>4.9000000000000004</v>
      </c>
      <c r="I25" s="3">
        <f t="shared" si="1"/>
        <v>3.5482334869431646</v>
      </c>
      <c r="J25" s="2" t="s">
        <v>40</v>
      </c>
    </row>
    <row r="26" spans="1:11" x14ac:dyDescent="0.2">
      <c r="A26" s="1" t="s">
        <v>36</v>
      </c>
      <c r="B26" s="1" t="s">
        <v>28</v>
      </c>
      <c r="C26" s="1" t="s">
        <v>29</v>
      </c>
      <c r="D26" s="1">
        <v>349</v>
      </c>
      <c r="E26" s="5">
        <v>13</v>
      </c>
      <c r="F26" s="1">
        <v>3.7</v>
      </c>
      <c r="G26" s="5">
        <v>7</v>
      </c>
      <c r="H26" s="1">
        <v>2</v>
      </c>
      <c r="I26" s="3">
        <v>1.7</v>
      </c>
      <c r="J26" s="2" t="s">
        <v>40</v>
      </c>
    </row>
    <row r="27" spans="1:11" x14ac:dyDescent="0.2">
      <c r="A27" s="1" t="s">
        <v>37</v>
      </c>
      <c r="B27" s="1" t="s">
        <v>9</v>
      </c>
      <c r="C27" s="1" t="s">
        <v>15</v>
      </c>
      <c r="D27" s="1">
        <v>250</v>
      </c>
      <c r="E27" s="5">
        <v>7</v>
      </c>
      <c r="F27" s="1">
        <v>2.8</v>
      </c>
      <c r="G27" s="5">
        <v>35</v>
      </c>
      <c r="H27" s="1">
        <v>14</v>
      </c>
      <c r="I27" s="3">
        <f t="shared" si="1"/>
        <v>11.2</v>
      </c>
      <c r="J27" s="2" t="s">
        <v>40</v>
      </c>
    </row>
    <row r="28" spans="1:11" x14ac:dyDescent="0.2">
      <c r="A28" s="1" t="s">
        <v>27</v>
      </c>
      <c r="B28" s="1" t="s">
        <v>28</v>
      </c>
      <c r="C28" s="1" t="s">
        <v>29</v>
      </c>
      <c r="D28" s="1">
        <v>3070</v>
      </c>
      <c r="E28" s="1">
        <v>13</v>
      </c>
      <c r="F28" s="1">
        <v>0.4</v>
      </c>
      <c r="G28" s="1">
        <v>29</v>
      </c>
      <c r="H28" s="1">
        <v>0.9</v>
      </c>
      <c r="I28" s="1">
        <f t="shared" si="1"/>
        <v>0.5</v>
      </c>
      <c r="J28" s="1" t="s">
        <v>41</v>
      </c>
      <c r="K28" s="6"/>
    </row>
    <row r="29" spans="1:11" x14ac:dyDescent="0.2">
      <c r="A29" s="1" t="s">
        <v>32</v>
      </c>
      <c r="B29" s="1" t="s">
        <v>28</v>
      </c>
      <c r="C29" s="1" t="s">
        <v>29</v>
      </c>
      <c r="D29" s="1">
        <v>1527</v>
      </c>
      <c r="E29" s="1">
        <v>27</v>
      </c>
      <c r="F29" s="1">
        <v>1.77</v>
      </c>
      <c r="G29" s="1">
        <v>17</v>
      </c>
      <c r="H29" s="1">
        <v>1.1100000000000001</v>
      </c>
      <c r="I29" s="1">
        <f t="shared" si="1"/>
        <v>-0.65999999999999992</v>
      </c>
      <c r="J29" s="1" t="s">
        <v>41</v>
      </c>
    </row>
    <row r="30" spans="1:11" x14ac:dyDescent="0.2">
      <c r="A30" s="1" t="s">
        <v>33</v>
      </c>
      <c r="B30" s="1" t="s">
        <v>20</v>
      </c>
      <c r="C30" s="1" t="s">
        <v>25</v>
      </c>
      <c r="D30" s="1">
        <v>61</v>
      </c>
      <c r="E30" s="4">
        <v>0</v>
      </c>
      <c r="F30" s="3">
        <v>0</v>
      </c>
      <c r="G30" s="1">
        <v>52</v>
      </c>
      <c r="H30" s="3">
        <v>85.25</v>
      </c>
      <c r="I30" s="1">
        <f t="shared" si="1"/>
        <v>85.25</v>
      </c>
      <c r="J30" s="1" t="s">
        <v>41</v>
      </c>
    </row>
    <row r="31" spans="1:11" x14ac:dyDescent="0.2">
      <c r="A31" s="1" t="s">
        <v>33</v>
      </c>
      <c r="B31" s="1" t="s">
        <v>20</v>
      </c>
      <c r="C31" s="1" t="s">
        <v>22</v>
      </c>
      <c r="D31" s="1">
        <v>185</v>
      </c>
      <c r="E31" s="4">
        <v>3.9960000000000004</v>
      </c>
      <c r="F31" s="3">
        <v>2.16</v>
      </c>
      <c r="G31" s="1">
        <v>86</v>
      </c>
      <c r="H31" s="3">
        <v>46.49</v>
      </c>
      <c r="I31" s="1">
        <f t="shared" si="1"/>
        <v>44.33</v>
      </c>
      <c r="J31" s="1" t="s">
        <v>41</v>
      </c>
    </row>
    <row r="32" spans="1:11" x14ac:dyDescent="0.2">
      <c r="A32" s="1" t="s">
        <v>33</v>
      </c>
      <c r="B32" s="1" t="s">
        <v>20</v>
      </c>
      <c r="C32" s="1" t="s">
        <v>26</v>
      </c>
      <c r="D32" s="1">
        <v>622</v>
      </c>
      <c r="E32" s="4">
        <v>25</v>
      </c>
      <c r="F32" s="3">
        <v>4.019292604501608</v>
      </c>
      <c r="G32" s="1">
        <v>309</v>
      </c>
      <c r="H32" s="3">
        <v>49.679662379421217</v>
      </c>
      <c r="I32" s="1">
        <f t="shared" si="1"/>
        <v>45.660369774919609</v>
      </c>
      <c r="J32" s="1" t="s">
        <v>41</v>
      </c>
    </row>
    <row r="33" spans="1:10" x14ac:dyDescent="0.2">
      <c r="A33" s="1" t="s">
        <v>33</v>
      </c>
      <c r="B33" s="1" t="s">
        <v>20</v>
      </c>
      <c r="C33" s="1" t="s">
        <v>24</v>
      </c>
      <c r="D33" s="1">
        <v>332</v>
      </c>
      <c r="E33" s="4">
        <v>1</v>
      </c>
      <c r="F33" s="3">
        <v>0.30120481927710846</v>
      </c>
      <c r="G33" s="1">
        <v>173</v>
      </c>
      <c r="H33" s="3">
        <v>52.108433734939766</v>
      </c>
      <c r="I33" s="1">
        <f t="shared" si="1"/>
        <v>51.807228915662655</v>
      </c>
      <c r="J33" s="1" t="s">
        <v>41</v>
      </c>
    </row>
    <row r="34" spans="1:10" x14ac:dyDescent="0.2">
      <c r="A34" s="1" t="s">
        <v>33</v>
      </c>
      <c r="B34" s="1" t="s">
        <v>20</v>
      </c>
      <c r="C34" s="1" t="s">
        <v>23</v>
      </c>
      <c r="D34" s="1">
        <v>297</v>
      </c>
      <c r="E34" s="4">
        <v>4</v>
      </c>
      <c r="F34" s="3">
        <v>1.3468013468013467</v>
      </c>
      <c r="G34" s="1">
        <v>146</v>
      </c>
      <c r="H34" s="3">
        <v>49.158249158249156</v>
      </c>
      <c r="I34" s="1">
        <f t="shared" si="1"/>
        <v>47.811447811447806</v>
      </c>
      <c r="J34" s="1" t="s">
        <v>41</v>
      </c>
    </row>
    <row r="35" spans="1:10" x14ac:dyDescent="0.2">
      <c r="A35" s="1" t="s">
        <v>33</v>
      </c>
      <c r="B35" s="1" t="s">
        <v>20</v>
      </c>
      <c r="C35" s="1" t="s">
        <v>22</v>
      </c>
      <c r="D35" s="1">
        <v>253</v>
      </c>
      <c r="E35" s="4">
        <v>4</v>
      </c>
      <c r="F35" s="3">
        <v>1.5810276679841897</v>
      </c>
      <c r="G35" s="1">
        <v>123</v>
      </c>
      <c r="H35" s="3">
        <v>48.616600790513836</v>
      </c>
      <c r="I35" s="1">
        <f t="shared" si="1"/>
        <v>47.035573122529648</v>
      </c>
      <c r="J35" s="1" t="s">
        <v>41</v>
      </c>
    </row>
    <row r="36" spans="1:10" x14ac:dyDescent="0.2">
      <c r="A36" s="1" t="s">
        <v>36</v>
      </c>
      <c r="B36" s="1" t="s">
        <v>28</v>
      </c>
      <c r="C36" s="1" t="s">
        <v>29</v>
      </c>
      <c r="D36" s="1">
        <v>273</v>
      </c>
      <c r="E36" s="1">
        <v>2</v>
      </c>
      <c r="F36" s="1">
        <v>0.7</v>
      </c>
      <c r="G36" s="1">
        <v>5</v>
      </c>
      <c r="H36" s="1">
        <v>1.8</v>
      </c>
      <c r="I36" s="1">
        <f t="shared" si="1"/>
        <v>1.1000000000000001</v>
      </c>
      <c r="J36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2020-10-10T22:08:09Z</dcterms:created>
  <dcterms:modified xsi:type="dcterms:W3CDTF">2020-10-10T22:11:00Z</dcterms:modified>
</cp:coreProperties>
</file>