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" sheetId="1" r:id="rId4"/>
    <sheet state="visible" name="sites" sheetId="2" r:id="rId5"/>
  </sheets>
  <definedNames/>
  <calcPr/>
</workbook>
</file>

<file path=xl/sharedStrings.xml><?xml version="1.0" encoding="utf-8"?>
<sst xmlns="http://schemas.openxmlformats.org/spreadsheetml/2006/main" count="2077" uniqueCount="296">
  <si>
    <t>sample_id</t>
  </si>
  <si>
    <t>soil_replicate</t>
  </si>
  <si>
    <t>nematodes_picking_ID</t>
  </si>
  <si>
    <t>sample_type</t>
  </si>
  <si>
    <t>property</t>
  </si>
  <si>
    <t>code</t>
  </si>
  <si>
    <t>date</t>
  </si>
  <si>
    <t>insect_dissected</t>
  </si>
  <si>
    <t>soil_weighed</t>
  </si>
  <si>
    <t>soil_moistured</t>
  </si>
  <si>
    <t>nematodes_picked</t>
  </si>
  <si>
    <t>water_volume</t>
  </si>
  <si>
    <t>soil_distance</t>
  </si>
  <si>
    <t>baking_cup_weight</t>
  </si>
  <si>
    <t>soil_fresh_weight</t>
  </si>
  <si>
    <t>soil_dry_weight</t>
  </si>
  <si>
    <t>calculated_soil_moisture</t>
  </si>
  <si>
    <t>soil_block</t>
  </si>
  <si>
    <t>amphibian_spp</t>
  </si>
  <si>
    <t>amphibian_svl</t>
  </si>
  <si>
    <t>amphibian_weight</t>
  </si>
  <si>
    <t>amphibian_sex</t>
  </si>
  <si>
    <t>amphibian_age</t>
  </si>
  <si>
    <t>IACUC_proceedure</t>
  </si>
  <si>
    <t>nematode_bottle</t>
  </si>
  <si>
    <t>nematode_weight</t>
  </si>
  <si>
    <t>nematode_substrate</t>
  </si>
  <si>
    <t>nematodes_collected</t>
  </si>
  <si>
    <t>idr_747</t>
  </si>
  <si>
    <t>swab</t>
  </si>
  <si>
    <t>Blue Oak Ranch Reserve</t>
  </si>
  <si>
    <t>GRAMP</t>
  </si>
  <si>
    <t>PSRE</t>
  </si>
  <si>
    <t>male</t>
  </si>
  <si>
    <t>adult</t>
  </si>
  <si>
    <t>swab, culture toe clip, RNA</t>
  </si>
  <si>
    <t>idr_748</t>
  </si>
  <si>
    <t>swab, RNA</t>
  </si>
  <si>
    <t>idr_749</t>
  </si>
  <si>
    <t>idr_750</t>
  </si>
  <si>
    <t>idr_751</t>
  </si>
  <si>
    <t>swab, culture toe clip</t>
  </si>
  <si>
    <t>idr_752</t>
  </si>
  <si>
    <t>idr_753</t>
  </si>
  <si>
    <t>idr_754</t>
  </si>
  <si>
    <t>idr_755</t>
  </si>
  <si>
    <t>idr_756</t>
  </si>
  <si>
    <t>i_1</t>
  </si>
  <si>
    <t>insect</t>
  </si>
  <si>
    <t>i_2</t>
  </si>
  <si>
    <t>i_3</t>
  </si>
  <si>
    <t>i_4</t>
  </si>
  <si>
    <t>i_5</t>
  </si>
  <si>
    <t>i_6</t>
  </si>
  <si>
    <t>i_7</t>
  </si>
  <si>
    <t>i_8</t>
  </si>
  <si>
    <t>i_9</t>
  </si>
  <si>
    <t>i_10</t>
  </si>
  <si>
    <t>w</t>
  </si>
  <si>
    <t>water</t>
  </si>
  <si>
    <t>s_p</t>
  </si>
  <si>
    <t>soil</t>
  </si>
  <si>
    <t>s_w</t>
  </si>
  <si>
    <t>s_d</t>
  </si>
  <si>
    <t>n_1</t>
  </si>
  <si>
    <t>nematode</t>
  </si>
  <si>
    <t>n_2</t>
  </si>
  <si>
    <t>n_3</t>
  </si>
  <si>
    <t>n_4</t>
  </si>
  <si>
    <t>idr_757</t>
  </si>
  <si>
    <t>CABIN</t>
  </si>
  <si>
    <t>swab, ethanol toeclip, culture toeclip, RNA</t>
  </si>
  <si>
    <t>idr_758</t>
  </si>
  <si>
    <t>idr_759</t>
  </si>
  <si>
    <t>idr_760</t>
  </si>
  <si>
    <t>idr_766</t>
  </si>
  <si>
    <t>WEST</t>
  </si>
  <si>
    <t>swab, ethanol toeclip, culture toeclip, mucosa, RNA</t>
  </si>
  <si>
    <t>idr_767</t>
  </si>
  <si>
    <t>female</t>
  </si>
  <si>
    <t>swab, ethanol toeclip, culture toeclip, mucosa</t>
  </si>
  <si>
    <t>idr_768</t>
  </si>
  <si>
    <t>idr_769</t>
  </si>
  <si>
    <t>idr_770</t>
  </si>
  <si>
    <t>idr_771</t>
  </si>
  <si>
    <t>idr_761</t>
  </si>
  <si>
    <t>idr_762</t>
  </si>
  <si>
    <t>idr_763</t>
  </si>
  <si>
    <t>idr_764</t>
  </si>
  <si>
    <t>idr_765</t>
  </si>
  <si>
    <t>tsk_1</t>
  </si>
  <si>
    <t>Pleasanton Ridge Regional Park</t>
  </si>
  <si>
    <t>PRPND003</t>
  </si>
  <si>
    <t>TAxx</t>
  </si>
  <si>
    <t>tsk_2</t>
  </si>
  <si>
    <t>idr_772</t>
  </si>
  <si>
    <t>swab, culture toeclip, mucosa, RNA</t>
  </si>
  <si>
    <t>tsk_3</t>
  </si>
  <si>
    <t>PRPND004</t>
  </si>
  <si>
    <t>tsk_4</t>
  </si>
  <si>
    <t>TAxx_1</t>
  </si>
  <si>
    <t>tsk_5</t>
  </si>
  <si>
    <t>tsk_6</t>
  </si>
  <si>
    <t>TAxx_2</t>
  </si>
  <si>
    <t>tsk_7</t>
  </si>
  <si>
    <t>tsk_8</t>
  </si>
  <si>
    <t>tsk_9</t>
  </si>
  <si>
    <t>tsk_10</t>
  </si>
  <si>
    <t>tsk_11</t>
  </si>
  <si>
    <t>tsk_12</t>
  </si>
  <si>
    <t>tsk_13</t>
  </si>
  <si>
    <t>tsk_15</t>
  </si>
  <si>
    <t>PRPND010</t>
  </si>
  <si>
    <t>tsk_16</t>
  </si>
  <si>
    <t>tsk_17</t>
  </si>
  <si>
    <t>tsk_18</t>
  </si>
  <si>
    <t>idr_773</t>
  </si>
  <si>
    <t>tsk_19</t>
  </si>
  <si>
    <t>tsk_20</t>
  </si>
  <si>
    <t>tsk_21</t>
  </si>
  <si>
    <t>tsk_22</t>
  </si>
  <si>
    <t>tsk_23</t>
  </si>
  <si>
    <t>tsk_24</t>
  </si>
  <si>
    <t>idr_774</t>
  </si>
  <si>
    <t>swab, culture toeclip, RNA</t>
  </si>
  <si>
    <t>idr_775</t>
  </si>
  <si>
    <t>RNA</t>
  </si>
  <si>
    <t>idr_776</t>
  </si>
  <si>
    <t>PRPND009</t>
  </si>
  <si>
    <t>swab, culture toeclip, mucosa</t>
  </si>
  <si>
    <t>idr_777</t>
  </si>
  <si>
    <t>mucosa</t>
  </si>
  <si>
    <t>idr_778</t>
  </si>
  <si>
    <t>idr_779</t>
  </si>
  <si>
    <t>idr_780</t>
  </si>
  <si>
    <t>idr_781</t>
  </si>
  <si>
    <t>tsk_25</t>
  </si>
  <si>
    <t>tsk_26</t>
  </si>
  <si>
    <t>tsk_27</t>
  </si>
  <si>
    <t>tsk_28</t>
  </si>
  <si>
    <t>tsk_29</t>
  </si>
  <si>
    <t>idr_782</t>
  </si>
  <si>
    <t>tsk_30</t>
  </si>
  <si>
    <t>idr_783</t>
  </si>
  <si>
    <t>idr_784</t>
  </si>
  <si>
    <t>tsk_31</t>
  </si>
  <si>
    <t>tsk_32</t>
  </si>
  <si>
    <t>tsk_33</t>
  </si>
  <si>
    <t>tsk_34</t>
  </si>
  <si>
    <t>idr_785</t>
  </si>
  <si>
    <t>Garin/Dry Creek Pioneer</t>
  </si>
  <si>
    <t>GDPND008</t>
  </si>
  <si>
    <t>idr_786</t>
  </si>
  <si>
    <t>idr_787</t>
  </si>
  <si>
    <t>swab, culture toeclip, mucosa, DYING WHEN FOUND, DIED WHILE CAPTURED</t>
  </si>
  <si>
    <t>idr_788</t>
  </si>
  <si>
    <t>idr_789</t>
  </si>
  <si>
    <t>idr_790</t>
  </si>
  <si>
    <t>idr_791</t>
  </si>
  <si>
    <t>swab, culture toeclip, mucosa, RNA, MISSING SKIN SEE PHOTOS</t>
  </si>
  <si>
    <t>idr_792</t>
  </si>
  <si>
    <t>idr_793</t>
  </si>
  <si>
    <t>idr_794</t>
  </si>
  <si>
    <t>tsk_35</t>
  </si>
  <si>
    <t>GDPND004</t>
  </si>
  <si>
    <t>tsk_36</t>
  </si>
  <si>
    <t>tsk_37</t>
  </si>
  <si>
    <t>tsk_38</t>
  </si>
  <si>
    <t>tsk_39</t>
  </si>
  <si>
    <t>tsk_40</t>
  </si>
  <si>
    <t>tsk_41</t>
  </si>
  <si>
    <t>tsk_42</t>
  </si>
  <si>
    <t>tsk_43</t>
  </si>
  <si>
    <t>tsk_44</t>
  </si>
  <si>
    <t>idr_795</t>
  </si>
  <si>
    <t>GDPND009</t>
  </si>
  <si>
    <t>idr_796</t>
  </si>
  <si>
    <t>idr_797</t>
  </si>
  <si>
    <t>idr_798</t>
  </si>
  <si>
    <t>idr_799</t>
  </si>
  <si>
    <t>idr_800</t>
  </si>
  <si>
    <t>idr_801</t>
  </si>
  <si>
    <t>idr_802</t>
  </si>
  <si>
    <t>swab, culture toeclip, SLOUGHING</t>
  </si>
  <si>
    <t>idr_803</t>
  </si>
  <si>
    <t>idr_804</t>
  </si>
  <si>
    <t>Briones Regional Park</t>
  </si>
  <si>
    <t>CA-BN016</t>
  </si>
  <si>
    <t>idr_805</t>
  </si>
  <si>
    <t>idr_806</t>
  </si>
  <si>
    <t>idr_807</t>
  </si>
  <si>
    <t>swab, culture toeclip, mucosa, RNA, SLOUGHING</t>
  </si>
  <si>
    <t>idr_808</t>
  </si>
  <si>
    <t>tsk_45</t>
  </si>
  <si>
    <t>BNPND024</t>
  </si>
  <si>
    <t>tsk_46</t>
  </si>
  <si>
    <t>idr_809</t>
  </si>
  <si>
    <t>swab, culture toeclip, mucosa, RNA, SOME BLOOD IN MUCOSA BAG</t>
  </si>
  <si>
    <t>idr_810</t>
  </si>
  <si>
    <t>sab, culture toeclip, mucosa, RNA</t>
  </si>
  <si>
    <t>idr_811</t>
  </si>
  <si>
    <t>tsk_47</t>
  </si>
  <si>
    <t>BNPND002</t>
  </si>
  <si>
    <t>tsk_48</t>
  </si>
  <si>
    <t>tsk_49</t>
  </si>
  <si>
    <t>tsk_50</t>
  </si>
  <si>
    <t>tsk_51</t>
  </si>
  <si>
    <t>tsk_52</t>
  </si>
  <si>
    <t>tsk_53</t>
  </si>
  <si>
    <t>tsk_54</t>
  </si>
  <si>
    <t>tsk_55</t>
  </si>
  <si>
    <t>idr_812</t>
  </si>
  <si>
    <t>tsk_56</t>
  </si>
  <si>
    <t>tsk_57</t>
  </si>
  <si>
    <t>BNPND003</t>
  </si>
  <si>
    <t>tsk_58</t>
  </si>
  <si>
    <t>tsk_59</t>
  </si>
  <si>
    <t>tsk_60</t>
  </si>
  <si>
    <t>tsk_61</t>
  </si>
  <si>
    <t>tsk_62</t>
  </si>
  <si>
    <t>tsk_63</t>
  </si>
  <si>
    <t>tsk_64</t>
  </si>
  <si>
    <t>tsk_65</t>
  </si>
  <si>
    <t>tsk_66</t>
  </si>
  <si>
    <t>tsk_68</t>
  </si>
  <si>
    <t>BARN</t>
  </si>
  <si>
    <t>tsk_69</t>
  </si>
  <si>
    <t>tsk_70</t>
  </si>
  <si>
    <t>tsk_71</t>
  </si>
  <si>
    <t>tsk_72</t>
  </si>
  <si>
    <t>tsk_73</t>
  </si>
  <si>
    <t>tsk_74</t>
  </si>
  <si>
    <t>tsk_75</t>
  </si>
  <si>
    <t>tsk_76</t>
  </si>
  <si>
    <t>tsk_77</t>
  </si>
  <si>
    <t>raca_adult</t>
  </si>
  <si>
    <t>raca_juvenile</t>
  </si>
  <si>
    <t>radr_adult</t>
  </si>
  <si>
    <t>radr_juvenile</t>
  </si>
  <si>
    <t>bubo_adult</t>
  </si>
  <si>
    <t>bubo_juvenile</t>
  </si>
  <si>
    <t>psre_adult</t>
  </si>
  <si>
    <t>psre_juvenile</t>
  </si>
  <si>
    <t>taxx_adult</t>
  </si>
  <si>
    <t>taxx_juvenile</t>
  </si>
  <si>
    <t>else</t>
  </si>
  <si>
    <t>egg masses</t>
  </si>
  <si>
    <t>personel</t>
  </si>
  <si>
    <t>personel_count</t>
  </si>
  <si>
    <t>ves_start</t>
  </si>
  <si>
    <t>ves_end</t>
  </si>
  <si>
    <t>wet_m</t>
  </si>
  <si>
    <t>pond_size</t>
  </si>
  <si>
    <t>pond_size_personel</t>
  </si>
  <si>
    <t>canopy</t>
  </si>
  <si>
    <t>open_water</t>
  </si>
  <si>
    <t>trophic_state</t>
  </si>
  <si>
    <t>veg_shoreline</t>
  </si>
  <si>
    <t>trees_within_25m</t>
  </si>
  <si>
    <t>cattle</t>
  </si>
  <si>
    <t>secchi_1</t>
  </si>
  <si>
    <t>secchi_2</t>
  </si>
  <si>
    <t>secchi_3</t>
  </si>
  <si>
    <t>notes</t>
  </si>
  <si>
    <t>deer</t>
  </si>
  <si>
    <t>Cherie, Tatum, Lulu, Imani, Yanelyn, Casey</t>
  </si>
  <si>
    <t>TSK</t>
  </si>
  <si>
    <t>boar, nematomorph</t>
  </si>
  <si>
    <t>Cherie, Tatum, Yanelyn, Casey, Imani, Lulu</t>
  </si>
  <si>
    <t>cow, horse, boar, ducks, owl</t>
  </si>
  <si>
    <t>Cherie, Imani, Tatum, Yanelyn, Casey, Lulu</t>
  </si>
  <si>
    <t>people, dog</t>
  </si>
  <si>
    <t>Cherie, Lulu, Tatum, Imani, Yanelyn, Casey</t>
  </si>
  <si>
    <t>75_newt</t>
  </si>
  <si>
    <t>Cherie, Lulu, Yanelyn, Imani, Casey, Tatum</t>
  </si>
  <si>
    <t>7 dead newts seen, as well as ataxic newts</t>
  </si>
  <si>
    <t>bobcat</t>
  </si>
  <si>
    <t>60_newt</t>
  </si>
  <si>
    <t>deer, boar</t>
  </si>
  <si>
    <t>Cherie, Yanelyn, Imani, Lulu, Tatum</t>
  </si>
  <si>
    <t>found dying frog, died in capture</t>
  </si>
  <si>
    <t>heard PSRE</t>
  </si>
  <si>
    <t>Lulu, Cherie, Tatum, Yanelyn, Imani</t>
  </si>
  <si>
    <t>head bullfrogs?</t>
  </si>
  <si>
    <t>4_newt</t>
  </si>
  <si>
    <t>Tatum, Cherie, Imani, Yanelyn, Lulu</t>
  </si>
  <si>
    <t>canada geese, heron, wigeon, boar</t>
  </si>
  <si>
    <t>Tatum, Cherie, Lulu, Imani, Yanelyn</t>
  </si>
  <si>
    <t>breeding newts</t>
  </si>
  <si>
    <t>dog</t>
  </si>
  <si>
    <t>3_newt</t>
  </si>
  <si>
    <t>newt sex heaven</t>
  </si>
  <si>
    <t>ducks, horse</t>
  </si>
  <si>
    <t>lots_psre</t>
  </si>
  <si>
    <t>Tatum, Yanelyn</t>
  </si>
  <si>
    <t>FULL of PSRE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</si>
</sst>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20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3" max="3" width="20.0"/>
    <col customWidth="1" min="9" max="9" width="11.86"/>
    <col customWidth="1" min="10" max="10" width="13.14"/>
    <col customWidth="1" min="11" max="11" width="16.71"/>
    <col customWidth="1" min="14" max="14" width="17.0"/>
    <col customWidth="1" min="17" max="17" width="21.43"/>
    <col customWidth="1" min="20" max="21" width="16.14"/>
    <col customWidth="1" min="23" max="24" width="17.29"/>
    <col customWidth="1" min="25" max="25" width="15.0"/>
    <col customWidth="1" min="26" max="26" width="15.86"/>
    <col customWidth="1" min="27" max="27" width="18.14"/>
    <col customWidth="1" min="28" max="28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3" t="s">
        <v>28</v>
      </c>
      <c r="D2" s="3" t="s">
        <v>29</v>
      </c>
      <c r="E2" s="3" t="s">
        <v>30</v>
      </c>
      <c r="F2" s="3" t="s">
        <v>31</v>
      </c>
      <c r="G2" s="4">
        <v>43855.0</v>
      </c>
      <c r="S2" s="3" t="s">
        <v>32</v>
      </c>
      <c r="T2" s="3">
        <v>33.0</v>
      </c>
      <c r="U2" s="3">
        <v>4.0</v>
      </c>
      <c r="V2" s="3" t="s">
        <v>33</v>
      </c>
      <c r="W2" s="3" t="s">
        <v>34</v>
      </c>
      <c r="X2" s="3" t="s">
        <v>35</v>
      </c>
    </row>
    <row r="3">
      <c r="A3" s="3" t="s">
        <v>36</v>
      </c>
      <c r="D3" s="3" t="s">
        <v>29</v>
      </c>
      <c r="E3" s="3" t="s">
        <v>30</v>
      </c>
      <c r="F3" s="3" t="s">
        <v>31</v>
      </c>
      <c r="G3" s="4">
        <v>43855.0</v>
      </c>
      <c r="S3" s="3" t="s">
        <v>32</v>
      </c>
      <c r="T3" s="3">
        <v>30.0</v>
      </c>
      <c r="U3" s="3">
        <v>2.2</v>
      </c>
      <c r="V3" s="3" t="s">
        <v>33</v>
      </c>
      <c r="W3" s="3" t="s">
        <v>34</v>
      </c>
      <c r="X3" s="3" t="s">
        <v>37</v>
      </c>
    </row>
    <row r="4">
      <c r="A4" s="3" t="s">
        <v>38</v>
      </c>
      <c r="D4" s="3" t="s">
        <v>29</v>
      </c>
      <c r="E4" s="3" t="s">
        <v>30</v>
      </c>
      <c r="F4" s="3" t="s">
        <v>31</v>
      </c>
      <c r="G4" s="4">
        <v>43855.0</v>
      </c>
      <c r="S4" s="3" t="s">
        <v>32</v>
      </c>
      <c r="T4" s="3">
        <v>31.0</v>
      </c>
      <c r="U4" s="3">
        <v>7.5</v>
      </c>
      <c r="V4" s="3" t="s">
        <v>33</v>
      </c>
      <c r="W4" s="3" t="s">
        <v>34</v>
      </c>
      <c r="X4" s="3" t="s">
        <v>35</v>
      </c>
    </row>
    <row r="5">
      <c r="A5" s="3" t="s">
        <v>39</v>
      </c>
      <c r="D5" s="3" t="s">
        <v>29</v>
      </c>
      <c r="E5" s="3" t="s">
        <v>30</v>
      </c>
      <c r="F5" s="3" t="s">
        <v>31</v>
      </c>
      <c r="G5" s="4">
        <v>43855.0</v>
      </c>
      <c r="S5" s="3" t="s">
        <v>32</v>
      </c>
      <c r="T5" s="3">
        <v>33.0</v>
      </c>
      <c r="U5" s="3">
        <v>3.5</v>
      </c>
      <c r="V5" s="3" t="s">
        <v>33</v>
      </c>
      <c r="W5" s="3" t="s">
        <v>34</v>
      </c>
      <c r="X5" s="3" t="s">
        <v>35</v>
      </c>
    </row>
    <row r="6">
      <c r="A6" s="3" t="s">
        <v>40</v>
      </c>
      <c r="D6" s="3" t="s">
        <v>29</v>
      </c>
      <c r="E6" s="3" t="s">
        <v>30</v>
      </c>
      <c r="F6" s="3" t="s">
        <v>31</v>
      </c>
      <c r="G6" s="4">
        <v>43855.0</v>
      </c>
      <c r="S6" s="3" t="s">
        <v>32</v>
      </c>
      <c r="T6" s="3">
        <v>35.0</v>
      </c>
      <c r="U6" s="3">
        <v>3.75</v>
      </c>
      <c r="V6" s="3" t="s">
        <v>33</v>
      </c>
      <c r="W6" s="3" t="s">
        <v>34</v>
      </c>
      <c r="X6" s="3" t="s">
        <v>41</v>
      </c>
    </row>
    <row r="7">
      <c r="A7" s="3" t="s">
        <v>42</v>
      </c>
      <c r="D7" s="3" t="s">
        <v>29</v>
      </c>
      <c r="E7" s="3" t="s">
        <v>30</v>
      </c>
      <c r="F7" s="3" t="s">
        <v>31</v>
      </c>
      <c r="G7" s="4">
        <v>43855.0</v>
      </c>
      <c r="S7" s="3" t="s">
        <v>32</v>
      </c>
      <c r="T7" s="3">
        <v>31.5</v>
      </c>
      <c r="U7" s="3">
        <v>3.0</v>
      </c>
      <c r="V7" s="3" t="s">
        <v>33</v>
      </c>
      <c r="W7" s="3" t="s">
        <v>34</v>
      </c>
      <c r="X7" s="3" t="s">
        <v>41</v>
      </c>
    </row>
    <row r="8">
      <c r="A8" s="3" t="s">
        <v>43</v>
      </c>
      <c r="D8" s="3" t="s">
        <v>29</v>
      </c>
      <c r="E8" s="3" t="s">
        <v>30</v>
      </c>
      <c r="F8" s="3" t="s">
        <v>31</v>
      </c>
      <c r="G8" s="4">
        <v>43855.0</v>
      </c>
      <c r="S8" s="3" t="s">
        <v>32</v>
      </c>
      <c r="T8" s="3">
        <v>34.5</v>
      </c>
      <c r="U8" s="3">
        <v>3.25</v>
      </c>
      <c r="V8" s="3" t="s">
        <v>33</v>
      </c>
      <c r="W8" s="3" t="s">
        <v>34</v>
      </c>
      <c r="X8" s="3" t="s">
        <v>41</v>
      </c>
    </row>
    <row r="9">
      <c r="A9" s="3" t="s">
        <v>44</v>
      </c>
      <c r="D9" s="3" t="s">
        <v>29</v>
      </c>
      <c r="E9" s="3" t="s">
        <v>30</v>
      </c>
      <c r="F9" s="3" t="s">
        <v>31</v>
      </c>
      <c r="G9" s="4">
        <v>43855.0</v>
      </c>
      <c r="S9" s="3" t="s">
        <v>32</v>
      </c>
      <c r="T9" s="3">
        <v>32.0</v>
      </c>
      <c r="U9" s="3">
        <v>10.0</v>
      </c>
      <c r="V9" s="3" t="s">
        <v>33</v>
      </c>
      <c r="W9" s="3" t="s">
        <v>34</v>
      </c>
      <c r="X9" s="3" t="s">
        <v>41</v>
      </c>
    </row>
    <row r="10">
      <c r="A10" s="3" t="s">
        <v>45</v>
      </c>
      <c r="D10" s="3" t="s">
        <v>29</v>
      </c>
      <c r="E10" s="3" t="s">
        <v>30</v>
      </c>
      <c r="F10" s="3" t="s">
        <v>31</v>
      </c>
      <c r="G10" s="4">
        <v>43855.0</v>
      </c>
      <c r="S10" s="3" t="s">
        <v>32</v>
      </c>
      <c r="T10" s="3">
        <v>35.0</v>
      </c>
      <c r="U10" s="3">
        <v>4.0</v>
      </c>
      <c r="V10" s="3" t="s">
        <v>33</v>
      </c>
      <c r="W10" s="3" t="s">
        <v>34</v>
      </c>
      <c r="X10" s="3" t="s">
        <v>29</v>
      </c>
    </row>
    <row r="11">
      <c r="A11" s="3" t="s">
        <v>46</v>
      </c>
      <c r="D11" s="3" t="s">
        <v>29</v>
      </c>
      <c r="E11" s="3" t="s">
        <v>30</v>
      </c>
      <c r="F11" s="3" t="s">
        <v>31</v>
      </c>
      <c r="G11" s="4">
        <v>43855.0</v>
      </c>
      <c r="S11" s="3" t="s">
        <v>32</v>
      </c>
      <c r="T11" s="3">
        <v>33.5</v>
      </c>
      <c r="U11" s="3">
        <v>3.0</v>
      </c>
      <c r="V11" s="3" t="s">
        <v>33</v>
      </c>
      <c r="W11" s="3" t="s">
        <v>34</v>
      </c>
      <c r="X11" s="3" t="s">
        <v>29</v>
      </c>
    </row>
    <row r="12">
      <c r="A12" s="3" t="s">
        <v>47</v>
      </c>
      <c r="D12" s="3" t="s">
        <v>48</v>
      </c>
      <c r="E12" s="3" t="s">
        <v>30</v>
      </c>
      <c r="F12" s="3" t="s">
        <v>31</v>
      </c>
      <c r="G12" s="4">
        <v>43855.0</v>
      </c>
    </row>
    <row r="13">
      <c r="A13" s="3" t="s">
        <v>49</v>
      </c>
      <c r="D13" s="3" t="s">
        <v>48</v>
      </c>
      <c r="E13" s="3" t="s">
        <v>30</v>
      </c>
      <c r="F13" s="3" t="s">
        <v>31</v>
      </c>
      <c r="G13" s="4">
        <v>43855.0</v>
      </c>
    </row>
    <row r="14">
      <c r="A14" s="3" t="s">
        <v>50</v>
      </c>
      <c r="D14" s="3" t="s">
        <v>48</v>
      </c>
      <c r="E14" s="3" t="s">
        <v>30</v>
      </c>
      <c r="F14" s="3" t="s">
        <v>31</v>
      </c>
      <c r="G14" s="4">
        <v>43855.0</v>
      </c>
    </row>
    <row r="15">
      <c r="A15" s="3" t="s">
        <v>51</v>
      </c>
      <c r="D15" s="3" t="s">
        <v>48</v>
      </c>
      <c r="E15" s="3" t="s">
        <v>30</v>
      </c>
      <c r="F15" s="3" t="s">
        <v>31</v>
      </c>
      <c r="G15" s="4">
        <v>43855.0</v>
      </c>
    </row>
    <row r="16">
      <c r="A16" s="3" t="s">
        <v>52</v>
      </c>
      <c r="D16" s="3" t="s">
        <v>48</v>
      </c>
      <c r="E16" s="3" t="s">
        <v>30</v>
      </c>
      <c r="F16" s="3" t="s">
        <v>31</v>
      </c>
      <c r="G16" s="4">
        <v>43855.0</v>
      </c>
    </row>
    <row r="17">
      <c r="A17" s="3" t="s">
        <v>53</v>
      </c>
      <c r="D17" s="3" t="s">
        <v>48</v>
      </c>
      <c r="E17" s="3" t="s">
        <v>30</v>
      </c>
      <c r="F17" s="3" t="s">
        <v>31</v>
      </c>
      <c r="G17" s="4">
        <v>43855.0</v>
      </c>
    </row>
    <row r="18">
      <c r="A18" s="3" t="s">
        <v>54</v>
      </c>
      <c r="D18" s="3" t="s">
        <v>48</v>
      </c>
      <c r="E18" s="3" t="s">
        <v>30</v>
      </c>
      <c r="F18" s="3" t="s">
        <v>31</v>
      </c>
      <c r="G18" s="4">
        <v>43855.0</v>
      </c>
    </row>
    <row r="19">
      <c r="A19" s="3" t="s">
        <v>55</v>
      </c>
      <c r="D19" s="3" t="s">
        <v>48</v>
      </c>
      <c r="E19" s="3" t="s">
        <v>30</v>
      </c>
      <c r="F19" s="3" t="s">
        <v>31</v>
      </c>
      <c r="G19" s="4">
        <v>43855.0</v>
      </c>
    </row>
    <row r="20">
      <c r="A20" s="3" t="s">
        <v>56</v>
      </c>
      <c r="D20" s="3" t="s">
        <v>48</v>
      </c>
      <c r="E20" s="3" t="s">
        <v>30</v>
      </c>
      <c r="F20" s="3" t="s">
        <v>31</v>
      </c>
      <c r="G20" s="4">
        <v>43855.0</v>
      </c>
    </row>
    <row r="21">
      <c r="A21" s="3" t="s">
        <v>57</v>
      </c>
      <c r="D21" s="3" t="s">
        <v>48</v>
      </c>
      <c r="E21" s="3" t="s">
        <v>30</v>
      </c>
      <c r="F21" s="3" t="s">
        <v>31</v>
      </c>
      <c r="G21" s="4">
        <v>43855.0</v>
      </c>
    </row>
    <row r="22">
      <c r="A22" s="3" t="s">
        <v>58</v>
      </c>
      <c r="D22" s="3" t="s">
        <v>59</v>
      </c>
      <c r="E22" s="3" t="s">
        <v>30</v>
      </c>
      <c r="F22" s="3" t="s">
        <v>31</v>
      </c>
      <c r="G22" s="4">
        <v>43855.0</v>
      </c>
    </row>
    <row r="23">
      <c r="A23" s="3" t="s">
        <v>60</v>
      </c>
      <c r="D23" s="3" t="s">
        <v>61</v>
      </c>
      <c r="E23" s="3" t="s">
        <v>30</v>
      </c>
      <c r="F23" s="3" t="s">
        <v>31</v>
      </c>
      <c r="G23" s="4">
        <v>43855.0</v>
      </c>
      <c r="M23" s="3">
        <v>0.0</v>
      </c>
    </row>
    <row r="24">
      <c r="A24" s="3" t="s">
        <v>62</v>
      </c>
      <c r="D24" s="3" t="s">
        <v>61</v>
      </c>
      <c r="E24" s="3" t="s">
        <v>30</v>
      </c>
      <c r="F24" s="3" t="s">
        <v>31</v>
      </c>
      <c r="G24" s="4">
        <v>43855.0</v>
      </c>
      <c r="M24" s="3">
        <v>7.0</v>
      </c>
    </row>
    <row r="25">
      <c r="A25" s="3" t="s">
        <v>63</v>
      </c>
      <c r="D25" s="3" t="s">
        <v>61</v>
      </c>
      <c r="E25" s="3" t="s">
        <v>30</v>
      </c>
      <c r="F25" s="3" t="s">
        <v>31</v>
      </c>
      <c r="G25" s="4">
        <v>43855.0</v>
      </c>
      <c r="M25" s="3">
        <v>8.0</v>
      </c>
    </row>
    <row r="26">
      <c r="A26" s="3" t="s">
        <v>64</v>
      </c>
      <c r="D26" s="3" t="s">
        <v>65</v>
      </c>
      <c r="E26" s="3" t="s">
        <v>30</v>
      </c>
      <c r="F26" s="3" t="s">
        <v>31</v>
      </c>
      <c r="G26" s="4">
        <v>43855.0</v>
      </c>
    </row>
    <row r="27">
      <c r="A27" s="3" t="s">
        <v>66</v>
      </c>
      <c r="D27" s="3" t="s">
        <v>65</v>
      </c>
      <c r="E27" s="3" t="s">
        <v>30</v>
      </c>
      <c r="F27" s="3" t="s">
        <v>31</v>
      </c>
      <c r="G27" s="4">
        <v>43855.0</v>
      </c>
    </row>
    <row r="28">
      <c r="A28" s="3" t="s">
        <v>67</v>
      </c>
      <c r="D28" s="3" t="s">
        <v>65</v>
      </c>
      <c r="E28" s="3" t="s">
        <v>30</v>
      </c>
      <c r="F28" s="3" t="s">
        <v>31</v>
      </c>
      <c r="G28" s="4">
        <v>43855.0</v>
      </c>
    </row>
    <row r="29">
      <c r="A29" s="3" t="s">
        <v>68</v>
      </c>
      <c r="D29" s="3" t="s">
        <v>65</v>
      </c>
      <c r="E29" s="3" t="s">
        <v>30</v>
      </c>
      <c r="F29" s="3" t="s">
        <v>31</v>
      </c>
      <c r="G29" s="4">
        <v>43855.0</v>
      </c>
    </row>
    <row r="30">
      <c r="A30" s="3" t="s">
        <v>69</v>
      </c>
      <c r="D30" s="3" t="s">
        <v>29</v>
      </c>
      <c r="E30" s="3" t="s">
        <v>30</v>
      </c>
      <c r="F30" s="3" t="s">
        <v>70</v>
      </c>
      <c r="G30" s="4">
        <v>43855.0</v>
      </c>
      <c r="S30" s="3" t="s">
        <v>32</v>
      </c>
      <c r="T30" s="3">
        <v>34.0</v>
      </c>
      <c r="U30" s="5">
        <f>71-68.5</f>
        <v>2.5</v>
      </c>
      <c r="V30" s="3" t="s">
        <v>33</v>
      </c>
      <c r="W30" s="3" t="s">
        <v>34</v>
      </c>
      <c r="X30" s="3" t="s">
        <v>71</v>
      </c>
    </row>
    <row r="31">
      <c r="A31" s="3" t="s">
        <v>72</v>
      </c>
      <c r="D31" s="3" t="s">
        <v>29</v>
      </c>
      <c r="E31" s="3" t="s">
        <v>30</v>
      </c>
      <c r="F31" s="3" t="s">
        <v>70</v>
      </c>
      <c r="G31" s="4">
        <v>43855.0</v>
      </c>
      <c r="S31" s="3" t="s">
        <v>32</v>
      </c>
      <c r="T31" s="3">
        <v>33.0</v>
      </c>
      <c r="U31" s="5">
        <f>31.5-28</f>
        <v>3.5</v>
      </c>
      <c r="V31" s="3" t="s">
        <v>33</v>
      </c>
      <c r="W31" s="3" t="s">
        <v>34</v>
      </c>
      <c r="X31" s="3" t="s">
        <v>71</v>
      </c>
    </row>
    <row r="32">
      <c r="A32" s="3" t="s">
        <v>73</v>
      </c>
      <c r="D32" s="3" t="s">
        <v>29</v>
      </c>
      <c r="E32" s="3" t="s">
        <v>30</v>
      </c>
      <c r="F32" s="3" t="s">
        <v>70</v>
      </c>
      <c r="G32" s="4">
        <v>43855.0</v>
      </c>
      <c r="S32" s="3" t="s">
        <v>32</v>
      </c>
      <c r="T32" s="3">
        <v>36.0</v>
      </c>
      <c r="U32" s="5">
        <f>12-8.5</f>
        <v>3.5</v>
      </c>
      <c r="V32" s="3" t="s">
        <v>33</v>
      </c>
      <c r="W32" s="3" t="s">
        <v>34</v>
      </c>
      <c r="X32" s="3" t="s">
        <v>71</v>
      </c>
    </row>
    <row r="33">
      <c r="A33" s="3" t="s">
        <v>74</v>
      </c>
      <c r="D33" s="3" t="s">
        <v>29</v>
      </c>
      <c r="E33" s="3" t="s">
        <v>30</v>
      </c>
      <c r="F33" s="3" t="s">
        <v>70</v>
      </c>
      <c r="G33" s="4">
        <v>43855.0</v>
      </c>
      <c r="S33" s="3" t="s">
        <v>32</v>
      </c>
      <c r="T33" s="3">
        <v>33.5</v>
      </c>
      <c r="U33" s="5">
        <f>37-33</f>
        <v>4</v>
      </c>
      <c r="V33" s="3" t="s">
        <v>33</v>
      </c>
      <c r="W33" s="3" t="s">
        <v>34</v>
      </c>
      <c r="X33" s="3" t="s">
        <v>71</v>
      </c>
    </row>
    <row r="34">
      <c r="A34" s="3" t="s">
        <v>47</v>
      </c>
      <c r="D34" s="3" t="s">
        <v>48</v>
      </c>
      <c r="E34" s="3" t="s">
        <v>30</v>
      </c>
      <c r="F34" s="3" t="s">
        <v>70</v>
      </c>
      <c r="G34" s="4">
        <v>43855.0</v>
      </c>
    </row>
    <row r="35">
      <c r="A35" s="3" t="s">
        <v>49</v>
      </c>
      <c r="D35" s="3" t="s">
        <v>48</v>
      </c>
      <c r="E35" s="3" t="s">
        <v>30</v>
      </c>
      <c r="F35" s="3" t="s">
        <v>70</v>
      </c>
      <c r="G35" s="4">
        <v>43855.0</v>
      </c>
    </row>
    <row r="36">
      <c r="A36" s="3" t="s">
        <v>50</v>
      </c>
      <c r="D36" s="3" t="s">
        <v>48</v>
      </c>
      <c r="E36" s="3" t="s">
        <v>30</v>
      </c>
      <c r="F36" s="3" t="s">
        <v>70</v>
      </c>
      <c r="G36" s="4">
        <v>43855.0</v>
      </c>
    </row>
    <row r="37">
      <c r="A37" s="3" t="s">
        <v>51</v>
      </c>
      <c r="D37" s="3" t="s">
        <v>48</v>
      </c>
      <c r="E37" s="3" t="s">
        <v>30</v>
      </c>
      <c r="F37" s="3" t="s">
        <v>70</v>
      </c>
      <c r="G37" s="4">
        <v>43855.0</v>
      </c>
    </row>
    <row r="38">
      <c r="A38" s="3" t="s">
        <v>52</v>
      </c>
      <c r="D38" s="3" t="s">
        <v>48</v>
      </c>
      <c r="E38" s="3" t="s">
        <v>30</v>
      </c>
      <c r="F38" s="3" t="s">
        <v>70</v>
      </c>
      <c r="G38" s="4">
        <v>43855.0</v>
      </c>
    </row>
    <row r="39">
      <c r="A39" s="3" t="s">
        <v>53</v>
      </c>
      <c r="D39" s="3" t="s">
        <v>48</v>
      </c>
      <c r="E39" s="3" t="s">
        <v>30</v>
      </c>
      <c r="F39" s="3" t="s">
        <v>70</v>
      </c>
      <c r="G39" s="4">
        <v>43855.0</v>
      </c>
    </row>
    <row r="40">
      <c r="A40" s="3" t="s">
        <v>54</v>
      </c>
      <c r="D40" s="3" t="s">
        <v>48</v>
      </c>
      <c r="E40" s="3" t="s">
        <v>30</v>
      </c>
      <c r="F40" s="3" t="s">
        <v>70</v>
      </c>
      <c r="G40" s="4">
        <v>43855.0</v>
      </c>
    </row>
    <row r="41">
      <c r="A41" s="3" t="s">
        <v>55</v>
      </c>
      <c r="D41" s="3" t="s">
        <v>48</v>
      </c>
      <c r="E41" s="3" t="s">
        <v>30</v>
      </c>
      <c r="F41" s="3" t="s">
        <v>70</v>
      </c>
      <c r="G41" s="4">
        <v>43855.0</v>
      </c>
    </row>
    <row r="42">
      <c r="A42" s="3" t="s">
        <v>56</v>
      </c>
      <c r="D42" s="3" t="s">
        <v>48</v>
      </c>
      <c r="E42" s="3" t="s">
        <v>30</v>
      </c>
      <c r="F42" s="3" t="s">
        <v>70</v>
      </c>
      <c r="G42" s="4">
        <v>43855.0</v>
      </c>
    </row>
    <row r="43">
      <c r="A43" s="3" t="s">
        <v>57</v>
      </c>
      <c r="D43" s="3" t="s">
        <v>48</v>
      </c>
      <c r="E43" s="3" t="s">
        <v>30</v>
      </c>
      <c r="F43" s="3" t="s">
        <v>70</v>
      </c>
      <c r="G43" s="4">
        <v>43855.0</v>
      </c>
    </row>
    <row r="44">
      <c r="A44" s="3" t="s">
        <v>58</v>
      </c>
      <c r="D44" s="3" t="s">
        <v>59</v>
      </c>
      <c r="E44" s="3" t="s">
        <v>30</v>
      </c>
      <c r="F44" s="3" t="s">
        <v>70</v>
      </c>
      <c r="G44" s="4">
        <v>43855.0</v>
      </c>
    </row>
    <row r="45">
      <c r="A45" s="3" t="s">
        <v>60</v>
      </c>
      <c r="D45" s="3" t="s">
        <v>61</v>
      </c>
      <c r="E45" s="3" t="s">
        <v>30</v>
      </c>
      <c r="F45" s="3" t="s">
        <v>70</v>
      </c>
      <c r="G45" s="4">
        <v>43855.0</v>
      </c>
      <c r="M45" s="3">
        <v>0.0</v>
      </c>
    </row>
    <row r="46">
      <c r="A46" s="3" t="s">
        <v>62</v>
      </c>
      <c r="D46" s="3" t="s">
        <v>61</v>
      </c>
      <c r="E46" s="3" t="s">
        <v>30</v>
      </c>
      <c r="F46" s="3" t="s">
        <v>70</v>
      </c>
      <c r="G46" s="4">
        <v>43855.0</v>
      </c>
      <c r="M46" s="3">
        <v>1.0</v>
      </c>
    </row>
    <row r="47">
      <c r="A47" s="3" t="s">
        <v>63</v>
      </c>
      <c r="D47" s="3" t="s">
        <v>61</v>
      </c>
      <c r="E47" s="3" t="s">
        <v>30</v>
      </c>
      <c r="F47" s="3" t="s">
        <v>70</v>
      </c>
      <c r="G47" s="4">
        <v>43855.0</v>
      </c>
      <c r="M47" s="3">
        <v>2.0</v>
      </c>
    </row>
    <row r="48">
      <c r="A48" s="3" t="s">
        <v>64</v>
      </c>
      <c r="D48" s="3" t="s">
        <v>65</v>
      </c>
      <c r="E48" s="3" t="s">
        <v>30</v>
      </c>
      <c r="F48" s="3" t="s">
        <v>70</v>
      </c>
      <c r="G48" s="4">
        <v>43855.0</v>
      </c>
    </row>
    <row r="49">
      <c r="A49" s="3" t="s">
        <v>66</v>
      </c>
      <c r="D49" s="3" t="s">
        <v>65</v>
      </c>
      <c r="E49" s="3" t="s">
        <v>30</v>
      </c>
      <c r="F49" s="3" t="s">
        <v>70</v>
      </c>
      <c r="G49" s="4">
        <v>43855.0</v>
      </c>
    </row>
    <row r="50">
      <c r="A50" s="3" t="s">
        <v>67</v>
      </c>
      <c r="D50" s="3" t="s">
        <v>65</v>
      </c>
      <c r="E50" s="3" t="s">
        <v>30</v>
      </c>
      <c r="F50" s="3" t="s">
        <v>70</v>
      </c>
      <c r="G50" s="4">
        <v>43855.0</v>
      </c>
    </row>
    <row r="51">
      <c r="A51" s="3" t="s">
        <v>68</v>
      </c>
      <c r="D51" s="3" t="s">
        <v>65</v>
      </c>
      <c r="E51" s="3" t="s">
        <v>30</v>
      </c>
      <c r="F51" s="3" t="s">
        <v>70</v>
      </c>
      <c r="G51" s="4">
        <v>43855.0</v>
      </c>
    </row>
    <row r="52">
      <c r="A52" s="3" t="s">
        <v>75</v>
      </c>
      <c r="D52" s="3" t="s">
        <v>29</v>
      </c>
      <c r="E52" s="3" t="s">
        <v>30</v>
      </c>
      <c r="F52" s="3" t="s">
        <v>76</v>
      </c>
      <c r="G52" s="4">
        <v>43855.0</v>
      </c>
      <c r="S52" s="6" t="s">
        <v>32</v>
      </c>
      <c r="T52" s="3">
        <v>34.0</v>
      </c>
      <c r="U52" s="5">
        <f>25.75-22.5</f>
        <v>3.25</v>
      </c>
      <c r="V52" s="3" t="s">
        <v>33</v>
      </c>
      <c r="W52" s="3" t="s">
        <v>34</v>
      </c>
      <c r="X52" s="3" t="s">
        <v>77</v>
      </c>
    </row>
    <row r="53">
      <c r="A53" s="3" t="s">
        <v>78</v>
      </c>
      <c r="D53" s="3" t="s">
        <v>29</v>
      </c>
      <c r="E53" s="3" t="s">
        <v>30</v>
      </c>
      <c r="F53" s="3" t="s">
        <v>76</v>
      </c>
      <c r="G53" s="4">
        <v>43855.0</v>
      </c>
      <c r="S53" s="6" t="s">
        <v>32</v>
      </c>
      <c r="T53" s="3">
        <v>29.5</v>
      </c>
      <c r="U53" s="3">
        <f>25.5-21.5</f>
        <v>4</v>
      </c>
      <c r="V53" s="3" t="s">
        <v>79</v>
      </c>
      <c r="W53" s="3" t="s">
        <v>34</v>
      </c>
      <c r="X53" s="3" t="s">
        <v>80</v>
      </c>
    </row>
    <row r="54">
      <c r="A54" s="3" t="s">
        <v>81</v>
      </c>
      <c r="D54" s="3" t="s">
        <v>29</v>
      </c>
      <c r="E54" s="3" t="s">
        <v>30</v>
      </c>
      <c r="F54" s="3" t="s">
        <v>76</v>
      </c>
      <c r="G54" s="4">
        <v>43855.0</v>
      </c>
      <c r="S54" s="6" t="s">
        <v>32</v>
      </c>
      <c r="T54" s="3">
        <v>32.0</v>
      </c>
      <c r="U54" s="5">
        <f>14-10</f>
        <v>4</v>
      </c>
      <c r="V54" s="3" t="s">
        <v>33</v>
      </c>
      <c r="W54" s="3" t="s">
        <v>34</v>
      </c>
      <c r="X54" s="3" t="s">
        <v>80</v>
      </c>
    </row>
    <row r="55">
      <c r="A55" s="3" t="s">
        <v>82</v>
      </c>
      <c r="D55" s="3" t="s">
        <v>29</v>
      </c>
      <c r="E55" s="3" t="s">
        <v>30</v>
      </c>
      <c r="F55" s="3" t="s">
        <v>76</v>
      </c>
      <c r="G55" s="4">
        <v>43855.0</v>
      </c>
      <c r="S55" s="6" t="s">
        <v>32</v>
      </c>
      <c r="T55" s="3">
        <v>33.0</v>
      </c>
      <c r="U55" s="5">
        <f>53-50</f>
        <v>3</v>
      </c>
      <c r="V55" s="3" t="s">
        <v>33</v>
      </c>
      <c r="W55" s="3" t="s">
        <v>34</v>
      </c>
      <c r="X55" s="3" t="s">
        <v>80</v>
      </c>
    </row>
    <row r="56">
      <c r="A56" s="3" t="s">
        <v>83</v>
      </c>
      <c r="D56" s="3" t="s">
        <v>29</v>
      </c>
      <c r="E56" s="3" t="s">
        <v>30</v>
      </c>
      <c r="F56" s="3" t="s">
        <v>76</v>
      </c>
      <c r="G56" s="4">
        <v>43855.0</v>
      </c>
      <c r="S56" s="6" t="s">
        <v>32</v>
      </c>
      <c r="T56" s="3">
        <v>36.5</v>
      </c>
      <c r="U56" s="5">
        <f>14.75-8</f>
        <v>6.75</v>
      </c>
      <c r="V56" s="3" t="s">
        <v>79</v>
      </c>
      <c r="W56" s="3" t="s">
        <v>34</v>
      </c>
      <c r="X56" s="3" t="s">
        <v>80</v>
      </c>
    </row>
    <row r="57">
      <c r="A57" s="3" t="s">
        <v>84</v>
      </c>
      <c r="D57" s="3" t="s">
        <v>29</v>
      </c>
      <c r="E57" s="3" t="s">
        <v>30</v>
      </c>
      <c r="F57" s="3" t="s">
        <v>76</v>
      </c>
      <c r="G57" s="4">
        <v>43855.0</v>
      </c>
      <c r="S57" s="6" t="s">
        <v>32</v>
      </c>
      <c r="T57" s="3">
        <v>34.0</v>
      </c>
      <c r="U57" s="5">
        <f>3</f>
        <v>3</v>
      </c>
      <c r="V57" s="3" t="s">
        <v>33</v>
      </c>
      <c r="W57" s="3" t="s">
        <v>34</v>
      </c>
      <c r="X57" s="3" t="s">
        <v>80</v>
      </c>
    </row>
    <row r="58">
      <c r="A58" s="3" t="s">
        <v>85</v>
      </c>
      <c r="D58" s="3" t="s">
        <v>29</v>
      </c>
      <c r="E58" s="3" t="s">
        <v>30</v>
      </c>
      <c r="F58" s="3" t="s">
        <v>76</v>
      </c>
      <c r="G58" s="4">
        <v>43855.0</v>
      </c>
      <c r="S58" s="6" t="s">
        <v>32</v>
      </c>
      <c r="T58" s="3">
        <v>34.0</v>
      </c>
      <c r="U58" s="3">
        <v>4.0</v>
      </c>
      <c r="V58" s="3" t="s">
        <v>33</v>
      </c>
      <c r="W58" s="3" t="s">
        <v>34</v>
      </c>
      <c r="X58" s="3" t="s">
        <v>77</v>
      </c>
    </row>
    <row r="59">
      <c r="A59" s="3" t="s">
        <v>86</v>
      </c>
      <c r="D59" s="3" t="s">
        <v>29</v>
      </c>
      <c r="E59" s="3" t="s">
        <v>30</v>
      </c>
      <c r="F59" s="3" t="s">
        <v>76</v>
      </c>
      <c r="G59" s="4">
        <v>43855.0</v>
      </c>
      <c r="S59" s="6" t="s">
        <v>32</v>
      </c>
      <c r="T59" s="3">
        <v>34.0</v>
      </c>
      <c r="U59" s="5">
        <f>11.5-8.25</f>
        <v>3.25</v>
      </c>
      <c r="V59" s="3" t="s">
        <v>33</v>
      </c>
      <c r="W59" s="3" t="s">
        <v>34</v>
      </c>
      <c r="X59" s="3" t="s">
        <v>77</v>
      </c>
    </row>
    <row r="60">
      <c r="A60" s="3" t="s">
        <v>87</v>
      </c>
      <c r="D60" s="3" t="s">
        <v>29</v>
      </c>
      <c r="E60" s="3" t="s">
        <v>30</v>
      </c>
      <c r="F60" s="3" t="s">
        <v>76</v>
      </c>
      <c r="G60" s="4">
        <v>43855.0</v>
      </c>
      <c r="S60" s="6" t="s">
        <v>32</v>
      </c>
      <c r="T60" s="3">
        <v>37.0</v>
      </c>
      <c r="U60" s="5">
        <f>21-17</f>
        <v>4</v>
      </c>
      <c r="V60" s="3" t="s">
        <v>33</v>
      </c>
      <c r="W60" s="3" t="s">
        <v>34</v>
      </c>
      <c r="X60" s="3" t="s">
        <v>77</v>
      </c>
    </row>
    <row r="61">
      <c r="A61" s="3" t="s">
        <v>88</v>
      </c>
      <c r="D61" s="3" t="s">
        <v>29</v>
      </c>
      <c r="E61" s="3" t="s">
        <v>30</v>
      </c>
      <c r="F61" s="3" t="s">
        <v>76</v>
      </c>
      <c r="G61" s="4">
        <v>43855.0</v>
      </c>
      <c r="S61" s="6" t="s">
        <v>32</v>
      </c>
      <c r="T61" s="3">
        <v>35.0</v>
      </c>
      <c r="U61" s="5">
        <f>9-5.5</f>
        <v>3.5</v>
      </c>
      <c r="V61" s="3" t="s">
        <v>33</v>
      </c>
      <c r="W61" s="3" t="s">
        <v>34</v>
      </c>
      <c r="X61" s="3" t="s">
        <v>77</v>
      </c>
    </row>
    <row r="62">
      <c r="A62" s="3" t="s">
        <v>89</v>
      </c>
      <c r="D62" s="3" t="s">
        <v>29</v>
      </c>
      <c r="E62" s="3" t="s">
        <v>30</v>
      </c>
      <c r="F62" s="3" t="s">
        <v>76</v>
      </c>
      <c r="G62" s="4">
        <v>43855.0</v>
      </c>
      <c r="S62" s="6" t="s">
        <v>32</v>
      </c>
      <c r="T62" s="3">
        <v>31.0</v>
      </c>
      <c r="U62" s="5">
        <f>18.25-14.25</f>
        <v>4</v>
      </c>
      <c r="V62" s="3" t="s">
        <v>33</v>
      </c>
      <c r="W62" s="3" t="s">
        <v>34</v>
      </c>
      <c r="X62" s="3" t="s">
        <v>80</v>
      </c>
    </row>
    <row r="63">
      <c r="A63" s="3" t="s">
        <v>47</v>
      </c>
      <c r="D63" s="3" t="s">
        <v>48</v>
      </c>
      <c r="E63" s="3" t="s">
        <v>30</v>
      </c>
      <c r="F63" s="3" t="s">
        <v>76</v>
      </c>
      <c r="G63" s="4">
        <v>43855.0</v>
      </c>
    </row>
    <row r="64">
      <c r="A64" s="3" t="s">
        <v>49</v>
      </c>
      <c r="D64" s="3" t="s">
        <v>48</v>
      </c>
      <c r="E64" s="3" t="s">
        <v>30</v>
      </c>
      <c r="F64" s="3" t="s">
        <v>76</v>
      </c>
      <c r="G64" s="4">
        <v>43855.0</v>
      </c>
    </row>
    <row r="65">
      <c r="A65" s="3" t="s">
        <v>50</v>
      </c>
      <c r="D65" s="3" t="s">
        <v>48</v>
      </c>
      <c r="E65" s="3" t="s">
        <v>30</v>
      </c>
      <c r="F65" s="3" t="s">
        <v>76</v>
      </c>
      <c r="G65" s="4">
        <v>43855.0</v>
      </c>
    </row>
    <row r="66">
      <c r="A66" s="3" t="s">
        <v>51</v>
      </c>
      <c r="D66" s="3" t="s">
        <v>48</v>
      </c>
      <c r="E66" s="3" t="s">
        <v>30</v>
      </c>
      <c r="F66" s="3" t="s">
        <v>76</v>
      </c>
      <c r="G66" s="4">
        <v>43855.0</v>
      </c>
    </row>
    <row r="67">
      <c r="A67" s="3" t="s">
        <v>52</v>
      </c>
      <c r="D67" s="3" t="s">
        <v>48</v>
      </c>
      <c r="E67" s="3" t="s">
        <v>30</v>
      </c>
      <c r="F67" s="3" t="s">
        <v>76</v>
      </c>
      <c r="G67" s="4">
        <v>43855.0</v>
      </c>
    </row>
    <row r="68">
      <c r="A68" s="3" t="s">
        <v>53</v>
      </c>
      <c r="D68" s="3" t="s">
        <v>48</v>
      </c>
      <c r="E68" s="3" t="s">
        <v>30</v>
      </c>
      <c r="F68" s="3" t="s">
        <v>76</v>
      </c>
      <c r="G68" s="4">
        <v>43855.0</v>
      </c>
    </row>
    <row r="69">
      <c r="A69" s="3" t="s">
        <v>54</v>
      </c>
      <c r="D69" s="3" t="s">
        <v>48</v>
      </c>
      <c r="E69" s="3" t="s">
        <v>30</v>
      </c>
      <c r="F69" s="3" t="s">
        <v>76</v>
      </c>
      <c r="G69" s="4">
        <v>43855.0</v>
      </c>
    </row>
    <row r="70">
      <c r="A70" s="3" t="s">
        <v>55</v>
      </c>
      <c r="D70" s="3" t="s">
        <v>48</v>
      </c>
      <c r="E70" s="3" t="s">
        <v>30</v>
      </c>
      <c r="F70" s="3" t="s">
        <v>76</v>
      </c>
      <c r="G70" s="4">
        <v>43855.0</v>
      </c>
    </row>
    <row r="71">
      <c r="A71" s="3" t="s">
        <v>56</v>
      </c>
      <c r="D71" s="3" t="s">
        <v>48</v>
      </c>
      <c r="E71" s="3" t="s">
        <v>30</v>
      </c>
      <c r="F71" s="3" t="s">
        <v>76</v>
      </c>
      <c r="G71" s="4">
        <v>43855.0</v>
      </c>
    </row>
    <row r="72">
      <c r="A72" s="3" t="s">
        <v>57</v>
      </c>
      <c r="D72" s="3" t="s">
        <v>48</v>
      </c>
      <c r="E72" s="3" t="s">
        <v>30</v>
      </c>
      <c r="F72" s="3" t="s">
        <v>76</v>
      </c>
      <c r="G72" s="4">
        <v>43855.0</v>
      </c>
    </row>
    <row r="73">
      <c r="A73" s="3" t="s">
        <v>58</v>
      </c>
      <c r="D73" s="3" t="s">
        <v>59</v>
      </c>
      <c r="E73" s="3" t="s">
        <v>30</v>
      </c>
      <c r="F73" s="3" t="s">
        <v>76</v>
      </c>
      <c r="G73" s="4">
        <v>43855.0</v>
      </c>
    </row>
    <row r="74">
      <c r="A74" s="3" t="s">
        <v>60</v>
      </c>
      <c r="D74" s="3" t="s">
        <v>61</v>
      </c>
      <c r="E74" s="3" t="s">
        <v>30</v>
      </c>
      <c r="F74" s="3" t="s">
        <v>76</v>
      </c>
      <c r="G74" s="4">
        <v>43855.0</v>
      </c>
      <c r="M74" s="3">
        <v>0.0</v>
      </c>
    </row>
    <row r="75">
      <c r="A75" s="3" t="s">
        <v>62</v>
      </c>
      <c r="D75" s="3" t="s">
        <v>61</v>
      </c>
      <c r="E75" s="3" t="s">
        <v>30</v>
      </c>
      <c r="F75" s="3" t="s">
        <v>76</v>
      </c>
      <c r="G75" s="4">
        <v>43855.0</v>
      </c>
      <c r="M75" s="3">
        <v>5.0</v>
      </c>
    </row>
    <row r="76">
      <c r="A76" s="3" t="s">
        <v>63</v>
      </c>
      <c r="D76" s="3" t="s">
        <v>61</v>
      </c>
      <c r="E76" s="3" t="s">
        <v>30</v>
      </c>
      <c r="F76" s="3" t="s">
        <v>76</v>
      </c>
      <c r="G76" s="4">
        <v>43855.0</v>
      </c>
      <c r="M76" s="3">
        <v>6.0</v>
      </c>
    </row>
    <row r="77">
      <c r="A77" s="3" t="s">
        <v>64</v>
      </c>
      <c r="D77" s="3" t="s">
        <v>65</v>
      </c>
      <c r="E77" s="3" t="s">
        <v>30</v>
      </c>
      <c r="F77" s="3" t="s">
        <v>76</v>
      </c>
      <c r="G77" s="4">
        <v>43855.0</v>
      </c>
    </row>
    <row r="78">
      <c r="A78" s="3" t="s">
        <v>66</v>
      </c>
      <c r="D78" s="3" t="s">
        <v>65</v>
      </c>
      <c r="E78" s="3" t="s">
        <v>30</v>
      </c>
      <c r="F78" s="3" t="s">
        <v>76</v>
      </c>
      <c r="G78" s="4">
        <v>43855.0</v>
      </c>
    </row>
    <row r="79">
      <c r="A79" s="3" t="s">
        <v>67</v>
      </c>
      <c r="D79" s="3" t="s">
        <v>65</v>
      </c>
      <c r="E79" s="3" t="s">
        <v>30</v>
      </c>
      <c r="F79" s="3" t="s">
        <v>76</v>
      </c>
      <c r="G79" s="4">
        <v>43855.0</v>
      </c>
    </row>
    <row r="80">
      <c r="A80" s="3" t="s">
        <v>68</v>
      </c>
      <c r="D80" s="3" t="s">
        <v>65</v>
      </c>
      <c r="E80" s="3" t="s">
        <v>30</v>
      </c>
      <c r="F80" s="3" t="s">
        <v>76</v>
      </c>
      <c r="G80" s="4">
        <v>43855.0</v>
      </c>
    </row>
    <row r="81">
      <c r="A81" s="3" t="s">
        <v>90</v>
      </c>
      <c r="D81" s="3" t="s">
        <v>29</v>
      </c>
      <c r="E81" s="3" t="s">
        <v>91</v>
      </c>
      <c r="F81" s="3" t="s">
        <v>92</v>
      </c>
      <c r="G81" s="4">
        <v>43856.0</v>
      </c>
      <c r="S81" s="3" t="s">
        <v>93</v>
      </c>
      <c r="U81" s="5">
        <f>49-25.25</f>
        <v>23.75</v>
      </c>
      <c r="V81" s="3" t="s">
        <v>33</v>
      </c>
      <c r="W81" s="3" t="s">
        <v>34</v>
      </c>
      <c r="X81" s="3" t="s">
        <v>29</v>
      </c>
    </row>
    <row r="82">
      <c r="A82" s="3" t="s">
        <v>94</v>
      </c>
      <c r="D82" s="3" t="s">
        <v>29</v>
      </c>
      <c r="E82" s="3" t="s">
        <v>91</v>
      </c>
      <c r="F82" s="3" t="s">
        <v>92</v>
      </c>
      <c r="G82" s="4">
        <v>43856.0</v>
      </c>
      <c r="S82" s="3" t="s">
        <v>93</v>
      </c>
      <c r="U82" s="5">
        <f>41-19.75</f>
        <v>21.25</v>
      </c>
      <c r="V82" s="3" t="s">
        <v>79</v>
      </c>
      <c r="W82" s="3" t="s">
        <v>34</v>
      </c>
      <c r="X82" s="3" t="s">
        <v>29</v>
      </c>
    </row>
    <row r="83">
      <c r="A83" s="3" t="s">
        <v>95</v>
      </c>
      <c r="D83" s="3" t="s">
        <v>29</v>
      </c>
      <c r="E83" s="3" t="s">
        <v>91</v>
      </c>
      <c r="F83" s="3" t="s">
        <v>92</v>
      </c>
      <c r="G83" s="4">
        <v>43856.0</v>
      </c>
      <c r="S83" s="3" t="s">
        <v>32</v>
      </c>
      <c r="T83" s="3">
        <v>32.0</v>
      </c>
      <c r="U83" s="3">
        <v>2.0</v>
      </c>
      <c r="V83" s="3" t="s">
        <v>33</v>
      </c>
      <c r="W83" s="3" t="s">
        <v>34</v>
      </c>
      <c r="X83" s="3" t="s">
        <v>96</v>
      </c>
    </row>
    <row r="84">
      <c r="A84" s="3" t="s">
        <v>58</v>
      </c>
      <c r="D84" s="3" t="s">
        <v>59</v>
      </c>
      <c r="E84" s="3" t="s">
        <v>91</v>
      </c>
      <c r="F84" s="3" t="s">
        <v>92</v>
      </c>
      <c r="G84" s="4">
        <v>43856.0</v>
      </c>
    </row>
    <row r="85">
      <c r="A85" s="3" t="s">
        <v>60</v>
      </c>
      <c r="D85" s="3" t="s">
        <v>61</v>
      </c>
      <c r="E85" s="3" t="s">
        <v>91</v>
      </c>
      <c r="F85" s="3" t="s">
        <v>92</v>
      </c>
      <c r="G85" s="4">
        <v>43856.0</v>
      </c>
      <c r="M85" s="3">
        <v>0.0</v>
      </c>
    </row>
    <row r="86">
      <c r="A86" s="3" t="s">
        <v>62</v>
      </c>
      <c r="D86" s="3" t="s">
        <v>61</v>
      </c>
      <c r="E86" s="3" t="s">
        <v>91</v>
      </c>
      <c r="F86" s="3" t="s">
        <v>92</v>
      </c>
      <c r="G86" s="4">
        <v>43856.0</v>
      </c>
      <c r="M86" s="3">
        <v>0.75</v>
      </c>
    </row>
    <row r="87">
      <c r="A87" s="3" t="s">
        <v>63</v>
      </c>
      <c r="D87" s="3" t="s">
        <v>61</v>
      </c>
      <c r="E87" s="3" t="s">
        <v>91</v>
      </c>
      <c r="F87" s="3" t="s">
        <v>92</v>
      </c>
      <c r="G87" s="4">
        <v>43856.0</v>
      </c>
      <c r="M87" s="3">
        <v>2.0</v>
      </c>
    </row>
    <row r="88">
      <c r="A88" s="3" t="s">
        <v>64</v>
      </c>
      <c r="D88" s="3" t="s">
        <v>65</v>
      </c>
      <c r="E88" s="3" t="s">
        <v>91</v>
      </c>
      <c r="F88" s="3" t="s">
        <v>92</v>
      </c>
      <c r="G88" s="4">
        <v>43856.0</v>
      </c>
    </row>
    <row r="89">
      <c r="A89" s="3" t="s">
        <v>66</v>
      </c>
      <c r="D89" s="3" t="s">
        <v>65</v>
      </c>
      <c r="E89" s="3" t="s">
        <v>91</v>
      </c>
      <c r="F89" s="3" t="s">
        <v>92</v>
      </c>
      <c r="G89" s="4">
        <v>43856.0</v>
      </c>
    </row>
    <row r="90">
      <c r="A90" s="3" t="s">
        <v>67</v>
      </c>
      <c r="D90" s="3" t="s">
        <v>65</v>
      </c>
      <c r="E90" s="3" t="s">
        <v>91</v>
      </c>
      <c r="F90" s="3" t="s">
        <v>92</v>
      </c>
      <c r="G90" s="4">
        <v>43856.0</v>
      </c>
    </row>
    <row r="91">
      <c r="A91" s="3" t="s">
        <v>68</v>
      </c>
      <c r="D91" s="3" t="s">
        <v>65</v>
      </c>
      <c r="E91" s="3" t="s">
        <v>91</v>
      </c>
      <c r="F91" s="3" t="s">
        <v>92</v>
      </c>
      <c r="G91" s="4">
        <v>43856.0</v>
      </c>
    </row>
    <row r="92">
      <c r="A92" s="3" t="s">
        <v>97</v>
      </c>
      <c r="D92" s="3" t="s">
        <v>29</v>
      </c>
      <c r="E92" s="3" t="s">
        <v>91</v>
      </c>
      <c r="F92" s="3" t="s">
        <v>98</v>
      </c>
      <c r="G92" s="4">
        <v>43856.0</v>
      </c>
      <c r="S92" s="3" t="s">
        <v>93</v>
      </c>
      <c r="T92" s="3">
        <v>75.0</v>
      </c>
      <c r="U92" s="5">
        <f>24.5-6</f>
        <v>18.5</v>
      </c>
      <c r="W92" s="3" t="s">
        <v>34</v>
      </c>
      <c r="X92" s="3" t="s">
        <v>29</v>
      </c>
    </row>
    <row r="93">
      <c r="A93" s="3" t="s">
        <v>99</v>
      </c>
      <c r="D93" s="3" t="s">
        <v>29</v>
      </c>
      <c r="E93" s="3" t="s">
        <v>91</v>
      </c>
      <c r="F93" s="3" t="s">
        <v>98</v>
      </c>
      <c r="G93" s="4">
        <v>43856.0</v>
      </c>
      <c r="S93" s="3" t="s">
        <v>100</v>
      </c>
      <c r="T93" s="3">
        <v>61.5</v>
      </c>
      <c r="U93" s="5">
        <f>21.5-6.5</f>
        <v>15</v>
      </c>
      <c r="W93" s="3" t="s">
        <v>34</v>
      </c>
      <c r="X93" s="3" t="s">
        <v>29</v>
      </c>
    </row>
    <row r="94">
      <c r="A94" s="3" t="s">
        <v>101</v>
      </c>
      <c r="D94" s="3" t="s">
        <v>29</v>
      </c>
      <c r="E94" s="3" t="s">
        <v>91</v>
      </c>
      <c r="F94" s="3" t="s">
        <v>98</v>
      </c>
      <c r="G94" s="4">
        <v>43856.0</v>
      </c>
      <c r="S94" s="3" t="s">
        <v>93</v>
      </c>
      <c r="T94" s="3">
        <v>80.0</v>
      </c>
      <c r="U94" s="5">
        <f>31-6</f>
        <v>25</v>
      </c>
      <c r="W94" s="3" t="s">
        <v>34</v>
      </c>
      <c r="X94" s="3" t="s">
        <v>29</v>
      </c>
    </row>
    <row r="95">
      <c r="A95" s="3" t="s">
        <v>102</v>
      </c>
      <c r="D95" s="3" t="s">
        <v>29</v>
      </c>
      <c r="E95" s="3" t="s">
        <v>91</v>
      </c>
      <c r="F95" s="3" t="s">
        <v>98</v>
      </c>
      <c r="G95" s="4">
        <v>43856.0</v>
      </c>
      <c r="S95" s="3" t="s">
        <v>103</v>
      </c>
      <c r="T95" s="3">
        <v>67.0</v>
      </c>
      <c r="U95" s="5">
        <f>19-6</f>
        <v>13</v>
      </c>
      <c r="W95" s="3" t="s">
        <v>34</v>
      </c>
      <c r="X95" s="3" t="s">
        <v>29</v>
      </c>
    </row>
    <row r="96">
      <c r="A96" s="3" t="s">
        <v>104</v>
      </c>
      <c r="D96" s="3" t="s">
        <v>29</v>
      </c>
      <c r="E96" s="3" t="s">
        <v>91</v>
      </c>
      <c r="F96" s="3" t="s">
        <v>98</v>
      </c>
      <c r="G96" s="4">
        <v>43856.0</v>
      </c>
    </row>
    <row r="97">
      <c r="A97" s="3" t="s">
        <v>105</v>
      </c>
      <c r="D97" s="3" t="s">
        <v>29</v>
      </c>
      <c r="E97" s="3" t="s">
        <v>91</v>
      </c>
      <c r="F97" s="3" t="s">
        <v>98</v>
      </c>
      <c r="G97" s="4">
        <v>43856.0</v>
      </c>
      <c r="S97" s="3" t="s">
        <v>100</v>
      </c>
      <c r="T97" s="3">
        <v>66.0</v>
      </c>
      <c r="U97" s="5">
        <f>22-6</f>
        <v>16</v>
      </c>
      <c r="W97" s="3" t="s">
        <v>34</v>
      </c>
      <c r="X97" s="3" t="s">
        <v>29</v>
      </c>
    </row>
    <row r="98">
      <c r="A98" s="3" t="s">
        <v>106</v>
      </c>
      <c r="D98" s="3" t="s">
        <v>29</v>
      </c>
      <c r="E98" s="3" t="s">
        <v>91</v>
      </c>
      <c r="F98" s="3" t="s">
        <v>98</v>
      </c>
      <c r="G98" s="4">
        <v>43856.0</v>
      </c>
      <c r="S98" s="3" t="s">
        <v>100</v>
      </c>
      <c r="T98" s="3">
        <v>70.0</v>
      </c>
      <c r="U98" s="5">
        <f>25-7</f>
        <v>18</v>
      </c>
      <c r="W98" s="3" t="s">
        <v>34</v>
      </c>
      <c r="X98" s="3" t="s">
        <v>29</v>
      </c>
    </row>
    <row r="99">
      <c r="A99" s="3" t="s">
        <v>107</v>
      </c>
      <c r="D99" s="3" t="s">
        <v>29</v>
      </c>
      <c r="E99" s="3" t="s">
        <v>91</v>
      </c>
      <c r="F99" s="3" t="s">
        <v>98</v>
      </c>
      <c r="G99" s="4">
        <v>43856.0</v>
      </c>
      <c r="S99" s="3" t="s">
        <v>103</v>
      </c>
      <c r="T99" s="3">
        <v>78.0</v>
      </c>
      <c r="U99" s="5">
        <f>28-6.5</f>
        <v>21.5</v>
      </c>
      <c r="W99" s="3" t="s">
        <v>34</v>
      </c>
      <c r="X99" s="3" t="s">
        <v>29</v>
      </c>
    </row>
    <row r="100">
      <c r="A100" s="3" t="s">
        <v>108</v>
      </c>
      <c r="D100" s="3" t="s">
        <v>29</v>
      </c>
      <c r="E100" s="3" t="s">
        <v>91</v>
      </c>
      <c r="F100" s="3" t="s">
        <v>98</v>
      </c>
      <c r="G100" s="4">
        <v>43856.0</v>
      </c>
      <c r="S100" s="3" t="s">
        <v>100</v>
      </c>
      <c r="T100" s="3">
        <v>78.0</v>
      </c>
      <c r="U100" s="5">
        <f>26-6.5</f>
        <v>19.5</v>
      </c>
      <c r="W100" s="3" t="s">
        <v>34</v>
      </c>
      <c r="X100" s="3" t="s">
        <v>29</v>
      </c>
    </row>
    <row r="101">
      <c r="A101" s="3" t="s">
        <v>109</v>
      </c>
      <c r="D101" s="3" t="s">
        <v>29</v>
      </c>
      <c r="E101" s="3" t="s">
        <v>91</v>
      </c>
      <c r="F101" s="3" t="s">
        <v>98</v>
      </c>
      <c r="G101" s="4">
        <v>43856.0</v>
      </c>
      <c r="S101" s="3" t="s">
        <v>103</v>
      </c>
      <c r="T101" s="3">
        <v>75.0</v>
      </c>
      <c r="U101" s="5">
        <f>27-6</f>
        <v>21</v>
      </c>
      <c r="W101" s="3" t="s">
        <v>34</v>
      </c>
      <c r="X101" s="3" t="s">
        <v>29</v>
      </c>
    </row>
    <row r="102">
      <c r="A102" s="3" t="s">
        <v>110</v>
      </c>
      <c r="D102" s="3" t="s">
        <v>29</v>
      </c>
      <c r="E102" s="3" t="s">
        <v>91</v>
      </c>
      <c r="F102" s="3" t="s">
        <v>98</v>
      </c>
      <c r="G102" s="4">
        <v>43856.0</v>
      </c>
      <c r="S102" s="3" t="s">
        <v>100</v>
      </c>
      <c r="T102" s="3">
        <v>79.0</v>
      </c>
      <c r="U102" s="5">
        <f>29.5-4</f>
        <v>25.5</v>
      </c>
      <c r="W102" s="3" t="s">
        <v>34</v>
      </c>
      <c r="X102" s="3" t="s">
        <v>29</v>
      </c>
    </row>
    <row r="103">
      <c r="A103" s="3" t="s">
        <v>47</v>
      </c>
      <c r="D103" s="3" t="s">
        <v>48</v>
      </c>
      <c r="E103" s="3" t="s">
        <v>91</v>
      </c>
      <c r="F103" s="3" t="s">
        <v>98</v>
      </c>
      <c r="G103" s="4">
        <v>43856.0</v>
      </c>
    </row>
    <row r="104">
      <c r="A104" s="3" t="s">
        <v>49</v>
      </c>
      <c r="D104" s="3" t="s">
        <v>48</v>
      </c>
      <c r="E104" s="3" t="s">
        <v>91</v>
      </c>
      <c r="F104" s="3" t="s">
        <v>98</v>
      </c>
      <c r="G104" s="4">
        <v>43856.0</v>
      </c>
    </row>
    <row r="105">
      <c r="A105" s="3" t="s">
        <v>50</v>
      </c>
      <c r="D105" s="3" t="s">
        <v>48</v>
      </c>
      <c r="E105" s="3" t="s">
        <v>91</v>
      </c>
      <c r="F105" s="3" t="s">
        <v>98</v>
      </c>
      <c r="G105" s="4">
        <v>43856.0</v>
      </c>
    </row>
    <row r="106">
      <c r="A106" s="3" t="s">
        <v>51</v>
      </c>
      <c r="D106" s="3" t="s">
        <v>48</v>
      </c>
      <c r="E106" s="3" t="s">
        <v>91</v>
      </c>
      <c r="F106" s="3" t="s">
        <v>98</v>
      </c>
      <c r="G106" s="4">
        <v>43856.0</v>
      </c>
    </row>
    <row r="107">
      <c r="A107" s="3" t="s">
        <v>52</v>
      </c>
      <c r="D107" s="3" t="s">
        <v>48</v>
      </c>
      <c r="E107" s="3" t="s">
        <v>91</v>
      </c>
      <c r="F107" s="3" t="s">
        <v>98</v>
      </c>
      <c r="G107" s="4">
        <v>43856.0</v>
      </c>
    </row>
    <row r="108">
      <c r="A108" s="3" t="s">
        <v>53</v>
      </c>
      <c r="D108" s="3" t="s">
        <v>48</v>
      </c>
      <c r="E108" s="3" t="s">
        <v>91</v>
      </c>
      <c r="F108" s="3" t="s">
        <v>98</v>
      </c>
      <c r="G108" s="4">
        <v>43856.0</v>
      </c>
    </row>
    <row r="109">
      <c r="A109" s="3" t="s">
        <v>54</v>
      </c>
      <c r="D109" s="3" t="s">
        <v>48</v>
      </c>
      <c r="E109" s="3" t="s">
        <v>91</v>
      </c>
      <c r="F109" s="3" t="s">
        <v>98</v>
      </c>
      <c r="G109" s="4">
        <v>43856.0</v>
      </c>
    </row>
    <row r="110">
      <c r="A110" s="3" t="s">
        <v>55</v>
      </c>
      <c r="D110" s="3" t="s">
        <v>48</v>
      </c>
      <c r="E110" s="3" t="s">
        <v>91</v>
      </c>
      <c r="F110" s="3" t="s">
        <v>98</v>
      </c>
      <c r="G110" s="4">
        <v>43856.0</v>
      </c>
    </row>
    <row r="111">
      <c r="A111" s="3" t="s">
        <v>56</v>
      </c>
      <c r="D111" s="3" t="s">
        <v>48</v>
      </c>
      <c r="E111" s="3" t="s">
        <v>91</v>
      </c>
      <c r="F111" s="3" t="s">
        <v>98</v>
      </c>
      <c r="G111" s="4">
        <v>43856.0</v>
      </c>
    </row>
    <row r="112">
      <c r="A112" s="3" t="s">
        <v>57</v>
      </c>
      <c r="D112" s="3" t="s">
        <v>48</v>
      </c>
      <c r="E112" s="3" t="s">
        <v>91</v>
      </c>
      <c r="F112" s="3" t="s">
        <v>98</v>
      </c>
      <c r="G112" s="4">
        <v>43856.0</v>
      </c>
    </row>
    <row r="113">
      <c r="A113" s="3" t="s">
        <v>58</v>
      </c>
      <c r="D113" s="3" t="s">
        <v>59</v>
      </c>
      <c r="E113" s="3" t="s">
        <v>91</v>
      </c>
      <c r="F113" s="3" t="s">
        <v>98</v>
      </c>
      <c r="G113" s="4">
        <v>43856.0</v>
      </c>
    </row>
    <row r="114">
      <c r="A114" s="3" t="s">
        <v>60</v>
      </c>
      <c r="D114" s="3" t="s">
        <v>61</v>
      </c>
      <c r="E114" s="3" t="s">
        <v>91</v>
      </c>
      <c r="F114" s="3" t="s">
        <v>98</v>
      </c>
      <c r="G114" s="4">
        <v>43856.0</v>
      </c>
      <c r="M114" s="3">
        <v>0.0</v>
      </c>
    </row>
    <row r="115">
      <c r="A115" s="3" t="s">
        <v>62</v>
      </c>
      <c r="D115" s="3" t="s">
        <v>61</v>
      </c>
      <c r="E115" s="3" t="s">
        <v>91</v>
      </c>
      <c r="F115" s="3" t="s">
        <v>98</v>
      </c>
      <c r="G115" s="4">
        <v>43856.0</v>
      </c>
      <c r="M115" s="3">
        <v>2.0</v>
      </c>
    </row>
    <row r="116">
      <c r="A116" s="3" t="s">
        <v>63</v>
      </c>
      <c r="D116" s="3" t="s">
        <v>61</v>
      </c>
      <c r="E116" s="3" t="s">
        <v>91</v>
      </c>
      <c r="F116" s="3" t="s">
        <v>98</v>
      </c>
      <c r="G116" s="4">
        <v>43856.0</v>
      </c>
      <c r="M116" s="3">
        <v>3.0</v>
      </c>
    </row>
    <row r="117">
      <c r="A117" s="3" t="s">
        <v>64</v>
      </c>
      <c r="D117" s="3" t="s">
        <v>65</v>
      </c>
      <c r="E117" s="3" t="s">
        <v>91</v>
      </c>
      <c r="F117" s="3" t="s">
        <v>98</v>
      </c>
      <c r="G117" s="4">
        <v>43856.0</v>
      </c>
    </row>
    <row r="118">
      <c r="A118" s="3" t="s">
        <v>66</v>
      </c>
      <c r="D118" s="3" t="s">
        <v>65</v>
      </c>
      <c r="E118" s="3" t="s">
        <v>91</v>
      </c>
      <c r="F118" s="3" t="s">
        <v>98</v>
      </c>
      <c r="G118" s="4">
        <v>43856.0</v>
      </c>
    </row>
    <row r="119">
      <c r="A119" s="3" t="s">
        <v>67</v>
      </c>
      <c r="D119" s="3" t="s">
        <v>65</v>
      </c>
      <c r="E119" s="3" t="s">
        <v>91</v>
      </c>
      <c r="F119" s="3" t="s">
        <v>98</v>
      </c>
      <c r="G119" s="4">
        <v>43856.0</v>
      </c>
    </row>
    <row r="120">
      <c r="A120" s="3" t="s">
        <v>68</v>
      </c>
      <c r="D120" s="3" t="s">
        <v>65</v>
      </c>
      <c r="E120" s="3" t="s">
        <v>91</v>
      </c>
      <c r="F120" s="3" t="s">
        <v>98</v>
      </c>
      <c r="G120" s="4">
        <v>43856.0</v>
      </c>
    </row>
    <row r="121">
      <c r="A121" s="3" t="s">
        <v>111</v>
      </c>
      <c r="D121" s="3" t="s">
        <v>29</v>
      </c>
      <c r="E121" s="3" t="s">
        <v>91</v>
      </c>
      <c r="F121" s="3" t="s">
        <v>112</v>
      </c>
      <c r="G121" s="4">
        <v>43856.0</v>
      </c>
      <c r="S121" s="3" t="s">
        <v>100</v>
      </c>
      <c r="T121" s="3">
        <v>54.0</v>
      </c>
      <c r="U121" s="5">
        <f>26.5-6.5</f>
        <v>20</v>
      </c>
      <c r="V121" s="3" t="s">
        <v>33</v>
      </c>
      <c r="W121" s="3" t="s">
        <v>34</v>
      </c>
      <c r="X121" s="3" t="s">
        <v>29</v>
      </c>
    </row>
    <row r="122">
      <c r="A122" s="3" t="s">
        <v>113</v>
      </c>
      <c r="D122" s="3" t="s">
        <v>29</v>
      </c>
      <c r="E122" s="3" t="s">
        <v>91</v>
      </c>
      <c r="F122" s="3" t="s">
        <v>112</v>
      </c>
      <c r="G122" s="4">
        <v>43856.0</v>
      </c>
      <c r="S122" s="3" t="s">
        <v>103</v>
      </c>
      <c r="T122" s="3">
        <v>66.0</v>
      </c>
      <c r="U122" s="5">
        <f>22-7</f>
        <v>15</v>
      </c>
      <c r="V122" s="3" t="s">
        <v>79</v>
      </c>
      <c r="W122" s="3" t="s">
        <v>34</v>
      </c>
      <c r="X122" s="3" t="s">
        <v>29</v>
      </c>
    </row>
    <row r="123">
      <c r="A123" s="3" t="s">
        <v>114</v>
      </c>
      <c r="D123" s="3" t="s">
        <v>29</v>
      </c>
      <c r="E123" s="3" t="s">
        <v>91</v>
      </c>
      <c r="F123" s="3" t="s">
        <v>112</v>
      </c>
      <c r="G123" s="4">
        <v>43856.0</v>
      </c>
      <c r="S123" s="3" t="s">
        <v>100</v>
      </c>
      <c r="T123" s="3">
        <v>74.0</v>
      </c>
      <c r="U123" s="5">
        <f>27-6</f>
        <v>21</v>
      </c>
      <c r="V123" s="3" t="s">
        <v>33</v>
      </c>
      <c r="W123" s="3" t="s">
        <v>34</v>
      </c>
      <c r="X123" s="3" t="s">
        <v>29</v>
      </c>
    </row>
    <row r="124">
      <c r="A124" s="3" t="s">
        <v>115</v>
      </c>
      <c r="D124" s="3" t="s">
        <v>29</v>
      </c>
      <c r="E124" s="3" t="s">
        <v>91</v>
      </c>
      <c r="F124" s="3" t="s">
        <v>112</v>
      </c>
      <c r="G124" s="4">
        <v>43856.0</v>
      </c>
      <c r="S124" s="3" t="s">
        <v>100</v>
      </c>
      <c r="T124" s="3">
        <v>84.0</v>
      </c>
      <c r="U124" s="5">
        <f>31-4</f>
        <v>27</v>
      </c>
      <c r="V124" s="3" t="s">
        <v>33</v>
      </c>
      <c r="W124" s="3" t="s">
        <v>34</v>
      </c>
      <c r="X124" s="3" t="s">
        <v>29</v>
      </c>
    </row>
    <row r="125">
      <c r="A125" s="3" t="s">
        <v>116</v>
      </c>
      <c r="D125" s="3" t="s">
        <v>29</v>
      </c>
      <c r="E125" s="3" t="s">
        <v>91</v>
      </c>
      <c r="F125" s="3" t="s">
        <v>112</v>
      </c>
      <c r="G125" s="4">
        <v>43856.0</v>
      </c>
      <c r="S125" s="3" t="s">
        <v>32</v>
      </c>
      <c r="T125" s="3">
        <v>35.0</v>
      </c>
      <c r="U125" s="5">
        <f>10-6.5</f>
        <v>3.5</v>
      </c>
      <c r="V125" s="3" t="s">
        <v>33</v>
      </c>
      <c r="W125" s="3" t="s">
        <v>34</v>
      </c>
      <c r="X125" s="3" t="s">
        <v>96</v>
      </c>
    </row>
    <row r="126">
      <c r="A126" s="3" t="s">
        <v>117</v>
      </c>
      <c r="D126" s="3" t="s">
        <v>29</v>
      </c>
      <c r="E126" s="3" t="s">
        <v>91</v>
      </c>
      <c r="F126" s="3" t="s">
        <v>112</v>
      </c>
      <c r="G126" s="4">
        <v>43856.0</v>
      </c>
      <c r="S126" s="3" t="s">
        <v>100</v>
      </c>
      <c r="T126" s="3">
        <v>74.0</v>
      </c>
      <c r="U126" s="5">
        <f>26-3.5</f>
        <v>22.5</v>
      </c>
      <c r="V126" s="3" t="s">
        <v>33</v>
      </c>
      <c r="W126" s="3" t="s">
        <v>34</v>
      </c>
      <c r="X126" s="3" t="s">
        <v>29</v>
      </c>
    </row>
    <row r="127">
      <c r="A127" s="3" t="s">
        <v>118</v>
      </c>
      <c r="D127" s="3" t="s">
        <v>29</v>
      </c>
      <c r="E127" s="3" t="s">
        <v>91</v>
      </c>
      <c r="F127" s="3" t="s">
        <v>112</v>
      </c>
      <c r="G127" s="4">
        <v>43856.0</v>
      </c>
      <c r="S127" s="3" t="s">
        <v>103</v>
      </c>
      <c r="T127" s="3">
        <v>72.0</v>
      </c>
      <c r="U127" s="5">
        <f>28-5.5</f>
        <v>22.5</v>
      </c>
      <c r="V127" s="3" t="s">
        <v>33</v>
      </c>
      <c r="W127" s="3" t="s">
        <v>34</v>
      </c>
      <c r="X127" s="3" t="s">
        <v>29</v>
      </c>
    </row>
    <row r="128">
      <c r="A128" s="3" t="s">
        <v>119</v>
      </c>
      <c r="D128" s="3" t="s">
        <v>29</v>
      </c>
      <c r="E128" s="3" t="s">
        <v>91</v>
      </c>
      <c r="F128" s="3" t="s">
        <v>112</v>
      </c>
      <c r="G128" s="4">
        <v>43856.0</v>
      </c>
      <c r="S128" s="3" t="s">
        <v>103</v>
      </c>
      <c r="T128" s="3">
        <v>59.0</v>
      </c>
      <c r="U128" s="5">
        <f>25-7</f>
        <v>18</v>
      </c>
      <c r="V128" s="3" t="s">
        <v>79</v>
      </c>
      <c r="W128" s="3" t="s">
        <v>34</v>
      </c>
      <c r="X128" s="3" t="s">
        <v>29</v>
      </c>
    </row>
    <row r="129">
      <c r="A129" s="3" t="s">
        <v>120</v>
      </c>
      <c r="D129" s="3" t="s">
        <v>29</v>
      </c>
      <c r="E129" s="3" t="s">
        <v>91</v>
      </c>
      <c r="F129" s="3" t="s">
        <v>112</v>
      </c>
      <c r="G129" s="4">
        <v>43856.0</v>
      </c>
      <c r="S129" s="3" t="s">
        <v>100</v>
      </c>
      <c r="T129" s="3">
        <v>58.0</v>
      </c>
      <c r="U129" s="5">
        <f>25-3.5</f>
        <v>21.5</v>
      </c>
      <c r="V129" s="3" t="s">
        <v>33</v>
      </c>
      <c r="W129" s="3" t="s">
        <v>34</v>
      </c>
      <c r="X129" s="3" t="s">
        <v>29</v>
      </c>
    </row>
    <row r="130">
      <c r="A130" s="3" t="s">
        <v>121</v>
      </c>
      <c r="D130" s="3" t="s">
        <v>29</v>
      </c>
      <c r="E130" s="3" t="s">
        <v>91</v>
      </c>
      <c r="F130" s="3" t="s">
        <v>112</v>
      </c>
      <c r="G130" s="4">
        <v>43856.0</v>
      </c>
      <c r="S130" s="3" t="s">
        <v>103</v>
      </c>
      <c r="T130" s="3">
        <v>69.0</v>
      </c>
      <c r="U130" s="5">
        <f>20-6.5</f>
        <v>13.5</v>
      </c>
      <c r="V130" s="3" t="s">
        <v>79</v>
      </c>
      <c r="W130" s="3" t="s">
        <v>34</v>
      </c>
      <c r="X130" s="3" t="s">
        <v>29</v>
      </c>
    </row>
    <row r="131">
      <c r="A131" s="3" t="s">
        <v>122</v>
      </c>
      <c r="D131" s="3" t="s">
        <v>29</v>
      </c>
      <c r="E131" s="3" t="s">
        <v>91</v>
      </c>
      <c r="F131" s="3" t="s">
        <v>112</v>
      </c>
      <c r="G131" s="4">
        <v>43856.0</v>
      </c>
      <c r="S131" s="3" t="s">
        <v>103</v>
      </c>
      <c r="T131" s="3">
        <v>74.0</v>
      </c>
      <c r="U131" s="5">
        <f>22-3</f>
        <v>19</v>
      </c>
      <c r="V131" s="3" t="s">
        <v>79</v>
      </c>
      <c r="W131" s="3" t="s">
        <v>34</v>
      </c>
      <c r="X131" s="3" t="s">
        <v>29</v>
      </c>
    </row>
    <row r="132">
      <c r="A132" s="3" t="s">
        <v>123</v>
      </c>
      <c r="D132" s="3" t="s">
        <v>29</v>
      </c>
      <c r="E132" s="3" t="s">
        <v>91</v>
      </c>
      <c r="F132" s="3" t="s">
        <v>112</v>
      </c>
      <c r="G132" s="4">
        <v>43856.0</v>
      </c>
      <c r="S132" s="3" t="s">
        <v>32</v>
      </c>
      <c r="T132" s="3">
        <v>39.0</v>
      </c>
      <c r="U132" s="5">
        <f>14-5.5</f>
        <v>8.5</v>
      </c>
      <c r="V132" s="3" t="s">
        <v>79</v>
      </c>
      <c r="W132" s="3" t="s">
        <v>34</v>
      </c>
      <c r="X132" s="3" t="s">
        <v>124</v>
      </c>
    </row>
    <row r="133">
      <c r="A133" s="3" t="s">
        <v>125</v>
      </c>
      <c r="D133" s="3" t="s">
        <v>29</v>
      </c>
      <c r="E133" s="3" t="s">
        <v>91</v>
      </c>
      <c r="F133" s="3" t="s">
        <v>112</v>
      </c>
      <c r="G133" s="4">
        <v>43856.0</v>
      </c>
      <c r="S133" s="3" t="s">
        <v>32</v>
      </c>
      <c r="V133" s="3" t="s">
        <v>33</v>
      </c>
      <c r="W133" s="3" t="s">
        <v>34</v>
      </c>
      <c r="X133" s="3" t="s">
        <v>126</v>
      </c>
    </row>
    <row r="134">
      <c r="A134" s="3" t="s">
        <v>127</v>
      </c>
      <c r="D134" s="3" t="s">
        <v>29</v>
      </c>
      <c r="E134" s="3" t="s">
        <v>91</v>
      </c>
      <c r="F134" s="3" t="s">
        <v>128</v>
      </c>
      <c r="G134" s="4">
        <v>43856.0</v>
      </c>
      <c r="S134" s="3" t="s">
        <v>32</v>
      </c>
      <c r="T134" s="3">
        <v>35.0</v>
      </c>
      <c r="U134" s="3">
        <v>3.0</v>
      </c>
      <c r="V134" s="3" t="s">
        <v>33</v>
      </c>
      <c r="W134" s="3" t="s">
        <v>34</v>
      </c>
      <c r="X134" s="3" t="s">
        <v>129</v>
      </c>
    </row>
    <row r="135">
      <c r="A135" s="3" t="s">
        <v>130</v>
      </c>
      <c r="D135" s="3" t="s">
        <v>29</v>
      </c>
      <c r="E135" s="3" t="s">
        <v>91</v>
      </c>
      <c r="F135" s="3" t="s">
        <v>128</v>
      </c>
      <c r="G135" s="4">
        <v>43856.0</v>
      </c>
      <c r="S135" s="3" t="s">
        <v>32</v>
      </c>
      <c r="T135" s="3">
        <v>28.0</v>
      </c>
      <c r="U135" s="3">
        <v>2.0</v>
      </c>
      <c r="V135" s="3" t="s">
        <v>33</v>
      </c>
      <c r="W135" s="3" t="s">
        <v>34</v>
      </c>
      <c r="X135" s="3" t="s">
        <v>131</v>
      </c>
    </row>
    <row r="136">
      <c r="A136" s="3" t="s">
        <v>132</v>
      </c>
      <c r="D136" s="3" t="s">
        <v>29</v>
      </c>
      <c r="E136" s="3" t="s">
        <v>91</v>
      </c>
      <c r="F136" s="3" t="s">
        <v>128</v>
      </c>
      <c r="G136" s="4">
        <v>43856.0</v>
      </c>
      <c r="S136" s="3" t="s">
        <v>32</v>
      </c>
      <c r="T136" s="3">
        <v>37.0</v>
      </c>
      <c r="U136" s="3">
        <v>3.5</v>
      </c>
      <c r="V136" s="3" t="s">
        <v>33</v>
      </c>
      <c r="W136" s="3" t="s">
        <v>34</v>
      </c>
      <c r="X136" s="3" t="s">
        <v>131</v>
      </c>
    </row>
    <row r="137">
      <c r="A137" s="3" t="s">
        <v>133</v>
      </c>
      <c r="D137" s="3" t="s">
        <v>29</v>
      </c>
      <c r="E137" s="3" t="s">
        <v>91</v>
      </c>
      <c r="F137" s="3" t="s">
        <v>128</v>
      </c>
      <c r="G137" s="4">
        <v>43856.0</v>
      </c>
      <c r="S137" s="3" t="s">
        <v>32</v>
      </c>
      <c r="T137" s="3">
        <v>32.0</v>
      </c>
      <c r="U137" s="3">
        <v>4.5</v>
      </c>
      <c r="V137" s="3" t="s">
        <v>33</v>
      </c>
      <c r="W137" s="3" t="s">
        <v>34</v>
      </c>
      <c r="X137" s="3" t="s">
        <v>131</v>
      </c>
    </row>
    <row r="138">
      <c r="A138" s="3" t="s">
        <v>134</v>
      </c>
      <c r="D138" s="3" t="s">
        <v>29</v>
      </c>
      <c r="E138" s="3" t="s">
        <v>91</v>
      </c>
      <c r="F138" s="3" t="s">
        <v>128</v>
      </c>
      <c r="G138" s="4">
        <v>43856.0</v>
      </c>
      <c r="S138" s="3" t="s">
        <v>32</v>
      </c>
      <c r="T138" s="3">
        <v>35.0</v>
      </c>
      <c r="U138" s="3">
        <v>2.0</v>
      </c>
      <c r="V138" s="3" t="s">
        <v>33</v>
      </c>
      <c r="W138" s="3" t="s">
        <v>34</v>
      </c>
      <c r="X138" s="3" t="s">
        <v>131</v>
      </c>
    </row>
    <row r="139">
      <c r="A139" s="3" t="s">
        <v>135</v>
      </c>
      <c r="D139" s="3" t="s">
        <v>29</v>
      </c>
      <c r="E139" s="3" t="s">
        <v>91</v>
      </c>
      <c r="F139" s="3" t="s">
        <v>128</v>
      </c>
      <c r="G139" s="4">
        <v>43856.0</v>
      </c>
      <c r="S139" s="3" t="s">
        <v>32</v>
      </c>
      <c r="T139" s="3">
        <v>76.0</v>
      </c>
      <c r="U139" s="3">
        <v>2.0</v>
      </c>
      <c r="V139" s="3" t="s">
        <v>33</v>
      </c>
      <c r="W139" s="3" t="s">
        <v>34</v>
      </c>
      <c r="X139" s="3" t="s">
        <v>131</v>
      </c>
    </row>
    <row r="140">
      <c r="A140" s="3" t="s">
        <v>136</v>
      </c>
      <c r="D140" s="3" t="s">
        <v>29</v>
      </c>
      <c r="E140" s="3" t="s">
        <v>91</v>
      </c>
      <c r="F140" s="3" t="s">
        <v>128</v>
      </c>
      <c r="G140" s="4">
        <v>43856.0</v>
      </c>
      <c r="S140" s="3" t="s">
        <v>93</v>
      </c>
      <c r="T140" s="3">
        <v>69.0</v>
      </c>
      <c r="U140" s="5">
        <f>19-6.5</f>
        <v>12.5</v>
      </c>
      <c r="V140" s="3" t="s">
        <v>33</v>
      </c>
      <c r="W140" s="3" t="s">
        <v>34</v>
      </c>
      <c r="X140" s="3" t="s">
        <v>29</v>
      </c>
    </row>
    <row r="141">
      <c r="A141" s="3" t="s">
        <v>137</v>
      </c>
      <c r="D141" s="3" t="s">
        <v>29</v>
      </c>
      <c r="E141" s="3" t="s">
        <v>91</v>
      </c>
      <c r="F141" s="3" t="s">
        <v>128</v>
      </c>
      <c r="G141" s="4">
        <v>43856.0</v>
      </c>
      <c r="S141" s="3" t="s">
        <v>93</v>
      </c>
      <c r="T141" s="3">
        <v>77.0</v>
      </c>
      <c r="U141" s="5">
        <f>28-5.5</f>
        <v>22.5</v>
      </c>
      <c r="V141" s="3" t="s">
        <v>33</v>
      </c>
      <c r="W141" s="3" t="s">
        <v>34</v>
      </c>
      <c r="X141" s="3" t="s">
        <v>29</v>
      </c>
    </row>
    <row r="142">
      <c r="A142" s="3" t="s">
        <v>138</v>
      </c>
      <c r="D142" s="3" t="s">
        <v>29</v>
      </c>
      <c r="E142" s="3" t="s">
        <v>91</v>
      </c>
      <c r="F142" s="3" t="s">
        <v>128</v>
      </c>
      <c r="G142" s="4">
        <v>43856.0</v>
      </c>
      <c r="S142" s="3" t="s">
        <v>93</v>
      </c>
      <c r="T142" s="3">
        <v>79.0</v>
      </c>
      <c r="U142" s="5">
        <f>27-6.5</f>
        <v>20.5</v>
      </c>
      <c r="V142" s="3" t="s">
        <v>79</v>
      </c>
      <c r="W142" s="3" t="s">
        <v>34</v>
      </c>
      <c r="X142" s="3" t="s">
        <v>29</v>
      </c>
    </row>
    <row r="143">
      <c r="A143" s="3" t="s">
        <v>139</v>
      </c>
      <c r="D143" s="3" t="s">
        <v>29</v>
      </c>
      <c r="E143" s="3" t="s">
        <v>91</v>
      </c>
      <c r="F143" s="3" t="s">
        <v>128</v>
      </c>
      <c r="G143" s="4">
        <v>43856.0</v>
      </c>
      <c r="S143" s="3" t="s">
        <v>93</v>
      </c>
      <c r="T143" s="3">
        <v>71.0</v>
      </c>
      <c r="U143" s="5">
        <f>27.5-5.5</f>
        <v>22</v>
      </c>
      <c r="V143" s="3" t="s">
        <v>33</v>
      </c>
      <c r="W143" s="3" t="s">
        <v>34</v>
      </c>
      <c r="X143" s="3" t="s">
        <v>29</v>
      </c>
    </row>
    <row r="144">
      <c r="A144" s="3" t="s">
        <v>140</v>
      </c>
      <c r="D144" s="3" t="s">
        <v>29</v>
      </c>
      <c r="E144" s="3" t="s">
        <v>91</v>
      </c>
      <c r="F144" s="3" t="s">
        <v>128</v>
      </c>
      <c r="G144" s="4">
        <v>43856.0</v>
      </c>
      <c r="S144" s="3" t="s">
        <v>93</v>
      </c>
      <c r="T144" s="3">
        <v>80.0</v>
      </c>
      <c r="V144" s="3" t="s">
        <v>33</v>
      </c>
      <c r="W144" s="3" t="s">
        <v>34</v>
      </c>
      <c r="X144" s="3" t="s">
        <v>29</v>
      </c>
    </row>
    <row r="145">
      <c r="A145" s="3" t="s">
        <v>141</v>
      </c>
      <c r="D145" s="3" t="s">
        <v>29</v>
      </c>
      <c r="E145" s="3" t="s">
        <v>91</v>
      </c>
      <c r="F145" s="3" t="s">
        <v>128</v>
      </c>
      <c r="G145" s="4">
        <v>43856.0</v>
      </c>
      <c r="S145" s="3" t="s">
        <v>32</v>
      </c>
      <c r="T145" s="3">
        <v>29.0</v>
      </c>
      <c r="U145" s="3">
        <v>4.0</v>
      </c>
      <c r="V145" s="3" t="s">
        <v>33</v>
      </c>
      <c r="W145" s="3" t="s">
        <v>34</v>
      </c>
      <c r="X145" s="3" t="s">
        <v>129</v>
      </c>
    </row>
    <row r="146">
      <c r="A146" s="3" t="s">
        <v>142</v>
      </c>
      <c r="D146" s="3" t="s">
        <v>29</v>
      </c>
      <c r="E146" s="3" t="s">
        <v>91</v>
      </c>
      <c r="F146" s="3" t="s">
        <v>128</v>
      </c>
      <c r="G146" s="4">
        <v>43856.0</v>
      </c>
      <c r="S146" s="3" t="s">
        <v>93</v>
      </c>
      <c r="T146" s="3">
        <v>76.0</v>
      </c>
      <c r="U146" s="3">
        <v>20.0</v>
      </c>
      <c r="V146" s="3" t="s">
        <v>33</v>
      </c>
      <c r="W146" s="3" t="s">
        <v>34</v>
      </c>
      <c r="X146" s="3" t="s">
        <v>29</v>
      </c>
    </row>
    <row r="147">
      <c r="A147" s="3" t="s">
        <v>143</v>
      </c>
      <c r="D147" s="3" t="s">
        <v>29</v>
      </c>
      <c r="E147" s="3" t="s">
        <v>91</v>
      </c>
      <c r="F147" s="3" t="s">
        <v>128</v>
      </c>
      <c r="G147" s="4">
        <v>43856.0</v>
      </c>
      <c r="S147" s="3" t="s">
        <v>32</v>
      </c>
      <c r="T147" s="3">
        <v>30.0</v>
      </c>
      <c r="U147" s="3">
        <v>3.25</v>
      </c>
      <c r="V147" s="3" t="s">
        <v>33</v>
      </c>
      <c r="W147" s="3" t="s">
        <v>34</v>
      </c>
      <c r="X147" s="3" t="s">
        <v>129</v>
      </c>
    </row>
    <row r="148">
      <c r="A148" s="3" t="s">
        <v>144</v>
      </c>
      <c r="D148" s="3" t="s">
        <v>29</v>
      </c>
      <c r="E148" s="3" t="s">
        <v>91</v>
      </c>
      <c r="F148" s="3" t="s">
        <v>128</v>
      </c>
      <c r="G148" s="4">
        <v>43856.0</v>
      </c>
      <c r="S148" s="3" t="s">
        <v>32</v>
      </c>
      <c r="T148" s="3">
        <v>29.0</v>
      </c>
      <c r="U148" s="3">
        <v>1.75</v>
      </c>
      <c r="V148" s="3" t="s">
        <v>33</v>
      </c>
      <c r="W148" s="3" t="s">
        <v>34</v>
      </c>
      <c r="X148" s="3" t="s">
        <v>129</v>
      </c>
    </row>
    <row r="149">
      <c r="A149" s="3" t="s">
        <v>145</v>
      </c>
      <c r="D149" s="3" t="s">
        <v>29</v>
      </c>
      <c r="E149" s="3" t="s">
        <v>91</v>
      </c>
      <c r="F149" s="3" t="s">
        <v>128</v>
      </c>
      <c r="G149" s="4">
        <v>43856.0</v>
      </c>
      <c r="S149" s="3" t="s">
        <v>93</v>
      </c>
      <c r="T149" s="3">
        <v>86.0</v>
      </c>
      <c r="U149" s="3">
        <v>31.0</v>
      </c>
      <c r="V149" s="3" t="s">
        <v>33</v>
      </c>
      <c r="W149" s="3" t="s">
        <v>34</v>
      </c>
      <c r="X149" s="3" t="s">
        <v>29</v>
      </c>
    </row>
    <row r="150">
      <c r="A150" s="3" t="s">
        <v>146</v>
      </c>
      <c r="D150" s="3" t="s">
        <v>29</v>
      </c>
      <c r="E150" s="3" t="s">
        <v>91</v>
      </c>
      <c r="F150" s="3" t="s">
        <v>128</v>
      </c>
      <c r="G150" s="4">
        <v>43856.0</v>
      </c>
      <c r="S150" s="3" t="s">
        <v>93</v>
      </c>
      <c r="T150" s="3">
        <v>81.0</v>
      </c>
      <c r="U150" s="3">
        <v>26.0</v>
      </c>
      <c r="V150" s="3" t="s">
        <v>33</v>
      </c>
      <c r="W150" s="3" t="s">
        <v>34</v>
      </c>
      <c r="X150" s="3" t="s">
        <v>29</v>
      </c>
    </row>
    <row r="151">
      <c r="A151" s="3" t="s">
        <v>147</v>
      </c>
      <c r="D151" s="3" t="s">
        <v>29</v>
      </c>
      <c r="E151" s="3" t="s">
        <v>91</v>
      </c>
      <c r="F151" s="3" t="s">
        <v>128</v>
      </c>
      <c r="G151" s="4">
        <v>43856.0</v>
      </c>
      <c r="S151" s="3" t="s">
        <v>93</v>
      </c>
      <c r="T151" s="3">
        <v>80.0</v>
      </c>
      <c r="U151" s="3">
        <f>32-8</f>
        <v>24</v>
      </c>
      <c r="V151" s="3" t="s">
        <v>33</v>
      </c>
      <c r="W151" s="3" t="s">
        <v>34</v>
      </c>
      <c r="X151" s="3" t="s">
        <v>29</v>
      </c>
    </row>
    <row r="152">
      <c r="A152" s="3" t="s">
        <v>148</v>
      </c>
      <c r="D152" s="3" t="s">
        <v>29</v>
      </c>
      <c r="E152" s="3" t="s">
        <v>91</v>
      </c>
      <c r="F152" s="3" t="s">
        <v>128</v>
      </c>
      <c r="G152" s="4">
        <v>43856.0</v>
      </c>
      <c r="S152" s="3" t="s">
        <v>93</v>
      </c>
      <c r="T152" s="3">
        <v>71.0</v>
      </c>
      <c r="U152" s="5">
        <f>25-7</f>
        <v>18</v>
      </c>
      <c r="V152" s="3" t="s">
        <v>33</v>
      </c>
      <c r="W152" s="3" t="s">
        <v>34</v>
      </c>
      <c r="X152" s="3" t="s">
        <v>29</v>
      </c>
    </row>
    <row r="153">
      <c r="A153" s="3" t="s">
        <v>47</v>
      </c>
      <c r="D153" s="3" t="s">
        <v>48</v>
      </c>
      <c r="E153" s="3" t="s">
        <v>91</v>
      </c>
      <c r="F153" s="3" t="s">
        <v>128</v>
      </c>
      <c r="G153" s="4">
        <v>43856.0</v>
      </c>
    </row>
    <row r="154">
      <c r="A154" s="3" t="s">
        <v>49</v>
      </c>
      <c r="D154" s="3" t="s">
        <v>48</v>
      </c>
      <c r="E154" s="3" t="s">
        <v>91</v>
      </c>
      <c r="F154" s="3" t="s">
        <v>128</v>
      </c>
      <c r="G154" s="4">
        <v>43856.0</v>
      </c>
    </row>
    <row r="155">
      <c r="A155" s="3" t="s">
        <v>50</v>
      </c>
      <c r="D155" s="3" t="s">
        <v>48</v>
      </c>
      <c r="E155" s="3" t="s">
        <v>91</v>
      </c>
      <c r="F155" s="3" t="s">
        <v>128</v>
      </c>
      <c r="G155" s="4">
        <v>43856.0</v>
      </c>
    </row>
    <row r="156">
      <c r="A156" s="3" t="s">
        <v>51</v>
      </c>
      <c r="D156" s="3" t="s">
        <v>48</v>
      </c>
      <c r="E156" s="3" t="s">
        <v>91</v>
      </c>
      <c r="F156" s="3" t="s">
        <v>128</v>
      </c>
      <c r="G156" s="4">
        <v>43856.0</v>
      </c>
    </row>
    <row r="157">
      <c r="A157" s="3" t="s">
        <v>52</v>
      </c>
      <c r="D157" s="3" t="s">
        <v>48</v>
      </c>
      <c r="E157" s="3" t="s">
        <v>91</v>
      </c>
      <c r="F157" s="3" t="s">
        <v>128</v>
      </c>
      <c r="G157" s="4">
        <v>43856.0</v>
      </c>
    </row>
    <row r="158">
      <c r="A158" s="3" t="s">
        <v>53</v>
      </c>
      <c r="D158" s="3" t="s">
        <v>48</v>
      </c>
      <c r="E158" s="3" t="s">
        <v>91</v>
      </c>
      <c r="F158" s="3" t="s">
        <v>128</v>
      </c>
      <c r="G158" s="4">
        <v>43856.0</v>
      </c>
    </row>
    <row r="159">
      <c r="A159" s="3" t="s">
        <v>54</v>
      </c>
      <c r="D159" s="3" t="s">
        <v>48</v>
      </c>
      <c r="E159" s="3" t="s">
        <v>91</v>
      </c>
      <c r="F159" s="3" t="s">
        <v>128</v>
      </c>
      <c r="G159" s="4">
        <v>43856.0</v>
      </c>
    </row>
    <row r="160">
      <c r="A160" s="3" t="s">
        <v>55</v>
      </c>
      <c r="D160" s="3" t="s">
        <v>48</v>
      </c>
      <c r="E160" s="3" t="s">
        <v>91</v>
      </c>
      <c r="F160" s="3" t="s">
        <v>128</v>
      </c>
      <c r="G160" s="4">
        <v>43856.0</v>
      </c>
    </row>
    <row r="161">
      <c r="A161" s="3" t="s">
        <v>56</v>
      </c>
      <c r="D161" s="3" t="s">
        <v>48</v>
      </c>
      <c r="E161" s="3" t="s">
        <v>91</v>
      </c>
      <c r="F161" s="3" t="s">
        <v>128</v>
      </c>
      <c r="G161" s="4">
        <v>43856.0</v>
      </c>
    </row>
    <row r="162">
      <c r="A162" s="3" t="s">
        <v>57</v>
      </c>
      <c r="D162" s="3" t="s">
        <v>48</v>
      </c>
      <c r="E162" s="3" t="s">
        <v>91</v>
      </c>
      <c r="F162" s="3" t="s">
        <v>128</v>
      </c>
      <c r="G162" s="4">
        <v>43856.0</v>
      </c>
    </row>
    <row r="163">
      <c r="A163" s="3" t="s">
        <v>58</v>
      </c>
      <c r="D163" s="3" t="s">
        <v>59</v>
      </c>
      <c r="E163" s="3" t="s">
        <v>91</v>
      </c>
      <c r="F163" s="3" t="s">
        <v>128</v>
      </c>
      <c r="G163" s="4">
        <v>43856.0</v>
      </c>
    </row>
    <row r="164">
      <c r="A164" s="3" t="s">
        <v>60</v>
      </c>
      <c r="D164" s="3" t="s">
        <v>61</v>
      </c>
      <c r="E164" s="3" t="s">
        <v>91</v>
      </c>
      <c r="F164" s="3" t="s">
        <v>128</v>
      </c>
      <c r="G164" s="4">
        <v>43856.0</v>
      </c>
      <c r="M164" s="3">
        <v>0.0</v>
      </c>
    </row>
    <row r="165">
      <c r="A165" s="3" t="s">
        <v>62</v>
      </c>
      <c r="D165" s="3" t="s">
        <v>61</v>
      </c>
      <c r="E165" s="3" t="s">
        <v>91</v>
      </c>
      <c r="F165" s="3" t="s">
        <v>128</v>
      </c>
      <c r="G165" s="4">
        <v>43856.0</v>
      </c>
      <c r="M165" s="3">
        <v>1.0</v>
      </c>
    </row>
    <row r="166">
      <c r="A166" s="3" t="s">
        <v>63</v>
      </c>
      <c r="D166" s="3" t="s">
        <v>61</v>
      </c>
      <c r="E166" s="3" t="s">
        <v>91</v>
      </c>
      <c r="F166" s="3" t="s">
        <v>128</v>
      </c>
      <c r="G166" s="4">
        <v>43856.0</v>
      </c>
      <c r="M166" s="3">
        <v>2.0</v>
      </c>
    </row>
    <row r="167">
      <c r="A167" s="3" t="s">
        <v>64</v>
      </c>
      <c r="D167" s="3" t="s">
        <v>65</v>
      </c>
      <c r="E167" s="3" t="s">
        <v>91</v>
      </c>
      <c r="F167" s="3" t="s">
        <v>128</v>
      </c>
      <c r="G167" s="4">
        <v>43856.0</v>
      </c>
    </row>
    <row r="168">
      <c r="A168" s="3" t="s">
        <v>66</v>
      </c>
      <c r="D168" s="3" t="s">
        <v>65</v>
      </c>
      <c r="E168" s="3" t="s">
        <v>91</v>
      </c>
      <c r="F168" s="3" t="s">
        <v>128</v>
      </c>
      <c r="G168" s="4">
        <v>43856.0</v>
      </c>
    </row>
    <row r="169">
      <c r="A169" s="3" t="s">
        <v>67</v>
      </c>
      <c r="D169" s="3" t="s">
        <v>65</v>
      </c>
      <c r="E169" s="3" t="s">
        <v>91</v>
      </c>
      <c r="F169" s="3" t="s">
        <v>128</v>
      </c>
      <c r="G169" s="4">
        <v>43856.0</v>
      </c>
    </row>
    <row r="170">
      <c r="A170" s="3" t="s">
        <v>68</v>
      </c>
      <c r="D170" s="3" t="s">
        <v>65</v>
      </c>
      <c r="E170" s="3" t="s">
        <v>91</v>
      </c>
      <c r="F170" s="3" t="s">
        <v>128</v>
      </c>
      <c r="G170" s="4">
        <v>43856.0</v>
      </c>
    </row>
    <row r="171">
      <c r="A171" s="3" t="s">
        <v>149</v>
      </c>
      <c r="D171" s="3" t="s">
        <v>29</v>
      </c>
      <c r="E171" s="3" t="s">
        <v>150</v>
      </c>
      <c r="F171" s="3" t="s">
        <v>151</v>
      </c>
      <c r="G171" s="4">
        <v>43857.0</v>
      </c>
      <c r="S171" s="3" t="s">
        <v>32</v>
      </c>
      <c r="T171" s="3">
        <v>29.0</v>
      </c>
      <c r="U171" s="3">
        <v>2.5</v>
      </c>
      <c r="V171" s="3" t="s">
        <v>33</v>
      </c>
      <c r="W171" s="3" t="s">
        <v>34</v>
      </c>
      <c r="X171" s="3" t="s">
        <v>129</v>
      </c>
    </row>
    <row r="172">
      <c r="A172" s="3" t="s">
        <v>152</v>
      </c>
      <c r="D172" s="3" t="s">
        <v>29</v>
      </c>
      <c r="E172" s="3" t="s">
        <v>150</v>
      </c>
      <c r="F172" s="3" t="s">
        <v>151</v>
      </c>
      <c r="G172" s="4">
        <v>43857.0</v>
      </c>
      <c r="S172" s="3" t="s">
        <v>32</v>
      </c>
      <c r="T172" s="3">
        <v>32.0</v>
      </c>
      <c r="U172" s="3">
        <v>2.0</v>
      </c>
      <c r="V172" s="3" t="s">
        <v>33</v>
      </c>
      <c r="W172" s="3" t="s">
        <v>34</v>
      </c>
      <c r="X172" s="3" t="s">
        <v>96</v>
      </c>
    </row>
    <row r="173">
      <c r="A173" s="3" t="s">
        <v>153</v>
      </c>
      <c r="D173" s="3" t="s">
        <v>29</v>
      </c>
      <c r="E173" s="3" t="s">
        <v>150</v>
      </c>
      <c r="F173" s="3" t="s">
        <v>151</v>
      </c>
      <c r="G173" s="4">
        <v>43857.0</v>
      </c>
      <c r="S173" s="3" t="s">
        <v>32</v>
      </c>
      <c r="T173" s="3">
        <v>43.0</v>
      </c>
      <c r="U173" s="3">
        <v>5.0</v>
      </c>
      <c r="V173" s="3" t="s">
        <v>33</v>
      </c>
      <c r="W173" s="3" t="s">
        <v>34</v>
      </c>
      <c r="X173" s="3" t="s">
        <v>154</v>
      </c>
    </row>
    <row r="174">
      <c r="A174" s="3" t="s">
        <v>155</v>
      </c>
      <c r="D174" s="3" t="s">
        <v>29</v>
      </c>
      <c r="E174" s="3" t="s">
        <v>150</v>
      </c>
      <c r="F174" s="3" t="s">
        <v>151</v>
      </c>
      <c r="G174" s="4">
        <v>43857.0</v>
      </c>
      <c r="S174" s="3" t="s">
        <v>32</v>
      </c>
      <c r="T174" s="3">
        <v>31.0</v>
      </c>
      <c r="U174" s="3">
        <v>2.0</v>
      </c>
      <c r="V174" s="3" t="s">
        <v>33</v>
      </c>
      <c r="W174" s="3" t="s">
        <v>34</v>
      </c>
      <c r="X174" s="3" t="s">
        <v>96</v>
      </c>
    </row>
    <row r="175">
      <c r="A175" s="3" t="s">
        <v>156</v>
      </c>
      <c r="D175" s="3" t="s">
        <v>29</v>
      </c>
      <c r="E175" s="3" t="s">
        <v>150</v>
      </c>
      <c r="F175" s="3" t="s">
        <v>151</v>
      </c>
      <c r="G175" s="4">
        <v>43857.0</v>
      </c>
      <c r="S175" s="3" t="s">
        <v>32</v>
      </c>
      <c r="T175" s="3">
        <v>36.0</v>
      </c>
      <c r="U175" s="3">
        <v>4.0</v>
      </c>
      <c r="V175" s="3" t="s">
        <v>33</v>
      </c>
      <c r="W175" s="3" t="s">
        <v>34</v>
      </c>
      <c r="X175" s="3" t="s">
        <v>96</v>
      </c>
    </row>
    <row r="176">
      <c r="A176" s="3" t="s">
        <v>157</v>
      </c>
      <c r="D176" s="3" t="s">
        <v>29</v>
      </c>
      <c r="E176" s="3" t="s">
        <v>150</v>
      </c>
      <c r="F176" s="3" t="s">
        <v>151</v>
      </c>
      <c r="G176" s="4">
        <v>43857.0</v>
      </c>
      <c r="S176" s="3" t="s">
        <v>32</v>
      </c>
      <c r="T176" s="3">
        <v>36.0</v>
      </c>
      <c r="U176" s="5">
        <f t="shared" ref="U176:U178" si="1">23.5-19.5</f>
        <v>4</v>
      </c>
      <c r="V176" s="3" t="s">
        <v>33</v>
      </c>
      <c r="W176" s="3" t="s">
        <v>34</v>
      </c>
      <c r="X176" s="3" t="s">
        <v>129</v>
      </c>
    </row>
    <row r="177">
      <c r="A177" s="3" t="s">
        <v>158</v>
      </c>
      <c r="D177" s="3" t="s">
        <v>29</v>
      </c>
      <c r="E177" s="3" t="s">
        <v>150</v>
      </c>
      <c r="F177" s="3" t="s">
        <v>151</v>
      </c>
      <c r="G177" s="4">
        <v>43857.0</v>
      </c>
      <c r="S177" s="3" t="s">
        <v>32</v>
      </c>
      <c r="T177" s="3">
        <v>33.0</v>
      </c>
      <c r="U177" s="5">
        <f t="shared" si="1"/>
        <v>4</v>
      </c>
      <c r="V177" s="3" t="s">
        <v>33</v>
      </c>
      <c r="W177" s="3" t="s">
        <v>34</v>
      </c>
      <c r="X177" s="3" t="s">
        <v>159</v>
      </c>
    </row>
    <row r="178">
      <c r="A178" s="3" t="s">
        <v>160</v>
      </c>
      <c r="D178" s="3" t="s">
        <v>29</v>
      </c>
      <c r="E178" s="3" t="s">
        <v>150</v>
      </c>
      <c r="F178" s="3" t="s">
        <v>151</v>
      </c>
      <c r="G178" s="4">
        <v>43857.0</v>
      </c>
      <c r="S178" s="3" t="s">
        <v>32</v>
      </c>
      <c r="T178" s="3">
        <v>39.0</v>
      </c>
      <c r="U178" s="5">
        <f t="shared" si="1"/>
        <v>4</v>
      </c>
      <c r="V178" s="3" t="s">
        <v>33</v>
      </c>
      <c r="W178" s="3" t="s">
        <v>34</v>
      </c>
      <c r="X178" s="3" t="s">
        <v>129</v>
      </c>
    </row>
    <row r="179">
      <c r="A179" s="3" t="s">
        <v>161</v>
      </c>
      <c r="D179" s="3" t="s">
        <v>29</v>
      </c>
      <c r="E179" s="3" t="s">
        <v>150</v>
      </c>
      <c r="F179" s="3" t="s">
        <v>151</v>
      </c>
      <c r="G179" s="4">
        <v>43857.0</v>
      </c>
      <c r="S179" s="3" t="s">
        <v>32</v>
      </c>
      <c r="T179" s="3">
        <v>31.0</v>
      </c>
      <c r="U179" s="3">
        <v>2.5</v>
      </c>
      <c r="V179" s="3" t="s">
        <v>33</v>
      </c>
      <c r="W179" s="3" t="s">
        <v>34</v>
      </c>
      <c r="X179" s="3" t="s">
        <v>129</v>
      </c>
    </row>
    <row r="180">
      <c r="A180" s="3" t="s">
        <v>162</v>
      </c>
      <c r="D180" s="3" t="s">
        <v>29</v>
      </c>
      <c r="E180" s="3" t="s">
        <v>150</v>
      </c>
      <c r="F180" s="3" t="s">
        <v>151</v>
      </c>
      <c r="G180" s="4">
        <v>43857.0</v>
      </c>
      <c r="S180" s="3" t="s">
        <v>32</v>
      </c>
      <c r="T180" s="3">
        <v>30.0</v>
      </c>
      <c r="U180" s="3">
        <v>3.0</v>
      </c>
      <c r="V180" s="3" t="s">
        <v>33</v>
      </c>
      <c r="W180" s="3" t="s">
        <v>34</v>
      </c>
      <c r="X180" s="3" t="s">
        <v>96</v>
      </c>
    </row>
    <row r="181">
      <c r="A181" s="3" t="s">
        <v>47</v>
      </c>
      <c r="D181" s="3" t="s">
        <v>48</v>
      </c>
      <c r="E181" s="3" t="s">
        <v>150</v>
      </c>
      <c r="F181" s="3" t="s">
        <v>151</v>
      </c>
      <c r="G181" s="4">
        <v>43857.0</v>
      </c>
    </row>
    <row r="182">
      <c r="A182" s="3" t="s">
        <v>49</v>
      </c>
      <c r="D182" s="3" t="s">
        <v>48</v>
      </c>
      <c r="E182" s="3" t="s">
        <v>150</v>
      </c>
      <c r="F182" s="3" t="s">
        <v>151</v>
      </c>
      <c r="G182" s="4">
        <v>43857.0</v>
      </c>
    </row>
    <row r="183">
      <c r="A183" s="3" t="s">
        <v>50</v>
      </c>
      <c r="D183" s="3" t="s">
        <v>48</v>
      </c>
      <c r="E183" s="3" t="s">
        <v>150</v>
      </c>
      <c r="F183" s="3" t="s">
        <v>151</v>
      </c>
      <c r="G183" s="4">
        <v>43857.0</v>
      </c>
    </row>
    <row r="184">
      <c r="A184" s="3" t="s">
        <v>51</v>
      </c>
      <c r="D184" s="3" t="s">
        <v>48</v>
      </c>
      <c r="E184" s="3" t="s">
        <v>150</v>
      </c>
      <c r="F184" s="3" t="s">
        <v>151</v>
      </c>
      <c r="G184" s="4">
        <v>43857.0</v>
      </c>
    </row>
    <row r="185">
      <c r="A185" s="3" t="s">
        <v>52</v>
      </c>
      <c r="D185" s="3" t="s">
        <v>48</v>
      </c>
      <c r="E185" s="3" t="s">
        <v>150</v>
      </c>
      <c r="F185" s="3" t="s">
        <v>151</v>
      </c>
      <c r="G185" s="4">
        <v>43857.0</v>
      </c>
    </row>
    <row r="186">
      <c r="A186" s="3" t="s">
        <v>53</v>
      </c>
      <c r="D186" s="3" t="s">
        <v>48</v>
      </c>
      <c r="E186" s="3" t="s">
        <v>150</v>
      </c>
      <c r="F186" s="3" t="s">
        <v>151</v>
      </c>
      <c r="G186" s="4">
        <v>43857.0</v>
      </c>
    </row>
    <row r="187">
      <c r="A187" s="3" t="s">
        <v>54</v>
      </c>
      <c r="D187" s="3" t="s">
        <v>48</v>
      </c>
      <c r="E187" s="3" t="s">
        <v>150</v>
      </c>
      <c r="F187" s="3" t="s">
        <v>151</v>
      </c>
      <c r="G187" s="4">
        <v>43857.0</v>
      </c>
    </row>
    <row r="188">
      <c r="A188" s="3" t="s">
        <v>55</v>
      </c>
      <c r="D188" s="3" t="s">
        <v>48</v>
      </c>
      <c r="E188" s="3" t="s">
        <v>150</v>
      </c>
      <c r="F188" s="3" t="s">
        <v>151</v>
      </c>
      <c r="G188" s="4">
        <v>43857.0</v>
      </c>
    </row>
    <row r="189">
      <c r="A189" s="3" t="s">
        <v>56</v>
      </c>
      <c r="D189" s="3" t="s">
        <v>48</v>
      </c>
      <c r="E189" s="3" t="s">
        <v>150</v>
      </c>
      <c r="F189" s="3" t="s">
        <v>151</v>
      </c>
      <c r="G189" s="4">
        <v>43857.0</v>
      </c>
    </row>
    <row r="190">
      <c r="A190" s="3" t="s">
        <v>57</v>
      </c>
      <c r="D190" s="3" t="s">
        <v>48</v>
      </c>
      <c r="E190" s="3" t="s">
        <v>150</v>
      </c>
      <c r="F190" s="3" t="s">
        <v>151</v>
      </c>
      <c r="G190" s="4">
        <v>43857.0</v>
      </c>
    </row>
    <row r="191">
      <c r="A191" s="3" t="s">
        <v>58</v>
      </c>
      <c r="D191" s="3" t="s">
        <v>59</v>
      </c>
      <c r="E191" s="3" t="s">
        <v>150</v>
      </c>
      <c r="F191" s="3" t="s">
        <v>151</v>
      </c>
      <c r="G191" s="4">
        <v>43857.0</v>
      </c>
    </row>
    <row r="192">
      <c r="A192" s="3" t="s">
        <v>60</v>
      </c>
      <c r="D192" s="3" t="s">
        <v>61</v>
      </c>
      <c r="E192" s="3" t="s">
        <v>150</v>
      </c>
      <c r="F192" s="3" t="s">
        <v>151</v>
      </c>
      <c r="G192" s="4">
        <v>43857.0</v>
      </c>
      <c r="M192" s="3">
        <v>0.0</v>
      </c>
    </row>
    <row r="193">
      <c r="A193" s="3" t="s">
        <v>62</v>
      </c>
      <c r="D193" s="3" t="s">
        <v>61</v>
      </c>
      <c r="E193" s="3" t="s">
        <v>150</v>
      </c>
      <c r="F193" s="3" t="s">
        <v>151</v>
      </c>
      <c r="G193" s="4">
        <v>43857.0</v>
      </c>
      <c r="M193" s="3">
        <v>5.0</v>
      </c>
    </row>
    <row r="194">
      <c r="A194" s="3" t="s">
        <v>63</v>
      </c>
      <c r="D194" s="3" t="s">
        <v>61</v>
      </c>
      <c r="E194" s="3" t="s">
        <v>150</v>
      </c>
      <c r="F194" s="3" t="s">
        <v>151</v>
      </c>
      <c r="G194" s="4">
        <v>43857.0</v>
      </c>
      <c r="M194" s="3">
        <v>6.0</v>
      </c>
    </row>
    <row r="195">
      <c r="A195" s="3" t="s">
        <v>64</v>
      </c>
      <c r="D195" s="3" t="s">
        <v>65</v>
      </c>
      <c r="E195" s="3" t="s">
        <v>150</v>
      </c>
      <c r="F195" s="3" t="s">
        <v>151</v>
      </c>
      <c r="G195" s="4">
        <v>43857.0</v>
      </c>
    </row>
    <row r="196">
      <c r="A196" s="3" t="s">
        <v>66</v>
      </c>
      <c r="D196" s="3" t="s">
        <v>65</v>
      </c>
      <c r="E196" s="3" t="s">
        <v>150</v>
      </c>
      <c r="F196" s="3" t="s">
        <v>151</v>
      </c>
      <c r="G196" s="4">
        <v>43857.0</v>
      </c>
    </row>
    <row r="197">
      <c r="A197" s="3" t="s">
        <v>67</v>
      </c>
      <c r="D197" s="3" t="s">
        <v>65</v>
      </c>
      <c r="E197" s="3" t="s">
        <v>150</v>
      </c>
      <c r="F197" s="3" t="s">
        <v>151</v>
      </c>
      <c r="G197" s="4">
        <v>43857.0</v>
      </c>
    </row>
    <row r="198">
      <c r="A198" s="3" t="s">
        <v>68</v>
      </c>
      <c r="D198" s="3" t="s">
        <v>65</v>
      </c>
      <c r="E198" s="3" t="s">
        <v>150</v>
      </c>
      <c r="F198" s="3" t="s">
        <v>151</v>
      </c>
      <c r="G198" s="4">
        <v>43857.0</v>
      </c>
    </row>
    <row r="199">
      <c r="A199" s="3" t="s">
        <v>163</v>
      </c>
      <c r="D199" s="3" t="s">
        <v>29</v>
      </c>
      <c r="E199" s="3" t="s">
        <v>150</v>
      </c>
      <c r="F199" s="3" t="s">
        <v>164</v>
      </c>
      <c r="G199" s="4">
        <v>43857.0</v>
      </c>
      <c r="S199" s="3" t="s">
        <v>93</v>
      </c>
      <c r="T199" s="3">
        <v>81.0</v>
      </c>
      <c r="U199" s="5">
        <f>79-48</f>
        <v>31</v>
      </c>
      <c r="V199" s="3" t="s">
        <v>33</v>
      </c>
      <c r="W199" s="3" t="s">
        <v>34</v>
      </c>
      <c r="X199" s="3" t="s">
        <v>29</v>
      </c>
    </row>
    <row r="200">
      <c r="A200" s="3" t="s">
        <v>165</v>
      </c>
      <c r="D200" s="3" t="s">
        <v>29</v>
      </c>
      <c r="E200" s="3" t="s">
        <v>150</v>
      </c>
      <c r="F200" s="3" t="s">
        <v>164</v>
      </c>
      <c r="G200" s="4">
        <v>43857.0</v>
      </c>
      <c r="S200" s="3" t="s">
        <v>93</v>
      </c>
      <c r="T200" s="3">
        <v>71.0</v>
      </c>
      <c r="U200" s="5">
        <f>40-17</f>
        <v>23</v>
      </c>
      <c r="V200" s="3" t="s">
        <v>33</v>
      </c>
      <c r="W200" s="3" t="s">
        <v>34</v>
      </c>
      <c r="X200" s="3" t="s">
        <v>29</v>
      </c>
    </row>
    <row r="201">
      <c r="A201" s="3" t="s">
        <v>166</v>
      </c>
      <c r="D201" s="3" t="s">
        <v>29</v>
      </c>
      <c r="E201" s="3" t="s">
        <v>150</v>
      </c>
      <c r="F201" s="3" t="s">
        <v>164</v>
      </c>
      <c r="G201" s="4">
        <v>43857.0</v>
      </c>
      <c r="S201" s="3" t="s">
        <v>93</v>
      </c>
      <c r="T201" s="3">
        <v>68.0</v>
      </c>
      <c r="U201" s="5">
        <f>42-26.5</f>
        <v>15.5</v>
      </c>
      <c r="V201" s="3" t="s">
        <v>79</v>
      </c>
      <c r="W201" s="3" t="s">
        <v>34</v>
      </c>
      <c r="X201" s="3" t="s">
        <v>29</v>
      </c>
    </row>
    <row r="202">
      <c r="A202" s="3" t="s">
        <v>167</v>
      </c>
      <c r="D202" s="3" t="s">
        <v>29</v>
      </c>
      <c r="E202" s="3" t="s">
        <v>150</v>
      </c>
      <c r="F202" s="3" t="s">
        <v>164</v>
      </c>
      <c r="G202" s="4">
        <v>43857.0</v>
      </c>
      <c r="S202" s="3" t="s">
        <v>93</v>
      </c>
      <c r="T202" s="3">
        <v>28.0</v>
      </c>
      <c r="U202" s="5">
        <f>42-28</f>
        <v>14</v>
      </c>
      <c r="V202" s="3" t="s">
        <v>79</v>
      </c>
      <c r="W202" s="3" t="s">
        <v>34</v>
      </c>
      <c r="X202" s="3" t="s">
        <v>29</v>
      </c>
    </row>
    <row r="203">
      <c r="A203" s="3" t="s">
        <v>168</v>
      </c>
      <c r="D203" s="3" t="s">
        <v>29</v>
      </c>
      <c r="E203" s="3" t="s">
        <v>150</v>
      </c>
      <c r="F203" s="3" t="s">
        <v>164</v>
      </c>
      <c r="G203" s="4">
        <v>43857.0</v>
      </c>
      <c r="S203" s="3" t="s">
        <v>93</v>
      </c>
      <c r="T203" s="3">
        <v>67.0</v>
      </c>
      <c r="U203" s="5">
        <f>83-60.5</f>
        <v>22.5</v>
      </c>
      <c r="V203" s="3" t="s">
        <v>33</v>
      </c>
      <c r="W203" s="3" t="s">
        <v>34</v>
      </c>
      <c r="X203" s="3" t="s">
        <v>29</v>
      </c>
    </row>
    <row r="204">
      <c r="A204" s="3" t="s">
        <v>169</v>
      </c>
      <c r="D204" s="3" t="s">
        <v>29</v>
      </c>
      <c r="E204" s="3" t="s">
        <v>150</v>
      </c>
      <c r="F204" s="3" t="s">
        <v>164</v>
      </c>
      <c r="G204" s="4">
        <v>43857.0</v>
      </c>
      <c r="S204" s="3" t="s">
        <v>93</v>
      </c>
      <c r="T204" s="3">
        <v>64.0</v>
      </c>
      <c r="U204" s="5">
        <f>40-20</f>
        <v>20</v>
      </c>
      <c r="V204" s="3" t="s">
        <v>33</v>
      </c>
      <c r="W204" s="3" t="s">
        <v>34</v>
      </c>
      <c r="X204" s="3" t="s">
        <v>29</v>
      </c>
    </row>
    <row r="205">
      <c r="A205" s="3" t="s">
        <v>170</v>
      </c>
      <c r="D205" s="3" t="s">
        <v>29</v>
      </c>
      <c r="E205" s="3" t="s">
        <v>150</v>
      </c>
      <c r="F205" s="3" t="s">
        <v>164</v>
      </c>
      <c r="G205" s="4">
        <v>43857.0</v>
      </c>
      <c r="S205" s="3" t="s">
        <v>93</v>
      </c>
      <c r="T205" s="3">
        <v>67.0</v>
      </c>
      <c r="U205" s="5">
        <f>62-45.5</f>
        <v>16.5</v>
      </c>
      <c r="V205" s="3" t="s">
        <v>33</v>
      </c>
      <c r="W205" s="3" t="s">
        <v>34</v>
      </c>
      <c r="X205" s="3" t="s">
        <v>29</v>
      </c>
    </row>
    <row r="206">
      <c r="A206" s="3" t="s">
        <v>171</v>
      </c>
      <c r="D206" s="3" t="s">
        <v>29</v>
      </c>
      <c r="E206" s="3" t="s">
        <v>150</v>
      </c>
      <c r="F206" s="3" t="s">
        <v>164</v>
      </c>
      <c r="G206" s="4">
        <v>43857.0</v>
      </c>
      <c r="S206" s="3" t="s">
        <v>93</v>
      </c>
      <c r="T206" s="3">
        <v>67.0</v>
      </c>
      <c r="U206" s="5">
        <f>56-39</f>
        <v>17</v>
      </c>
      <c r="V206" s="3" t="s">
        <v>79</v>
      </c>
      <c r="W206" s="3" t="s">
        <v>34</v>
      </c>
      <c r="X206" s="3" t="s">
        <v>29</v>
      </c>
    </row>
    <row r="207">
      <c r="A207" s="3" t="s">
        <v>172</v>
      </c>
      <c r="D207" s="3" t="s">
        <v>29</v>
      </c>
      <c r="E207" s="3" t="s">
        <v>150</v>
      </c>
      <c r="F207" s="3" t="s">
        <v>164</v>
      </c>
      <c r="G207" s="4">
        <v>43857.0</v>
      </c>
      <c r="S207" s="3" t="s">
        <v>93</v>
      </c>
      <c r="T207" s="3">
        <v>63.0</v>
      </c>
      <c r="U207" s="5">
        <f>93-73</f>
        <v>20</v>
      </c>
      <c r="V207" s="3" t="s">
        <v>33</v>
      </c>
      <c r="W207" s="3" t="s">
        <v>34</v>
      </c>
      <c r="X207" s="3" t="s">
        <v>29</v>
      </c>
    </row>
    <row r="208">
      <c r="A208" s="3" t="s">
        <v>173</v>
      </c>
      <c r="D208" s="3" t="s">
        <v>29</v>
      </c>
      <c r="E208" s="3" t="s">
        <v>150</v>
      </c>
      <c r="F208" s="3" t="s">
        <v>164</v>
      </c>
      <c r="G208" s="4">
        <v>43857.0</v>
      </c>
      <c r="S208" s="3" t="s">
        <v>93</v>
      </c>
      <c r="T208" s="3">
        <v>68.0</v>
      </c>
      <c r="U208" s="5">
        <f>68-48</f>
        <v>20</v>
      </c>
      <c r="V208" s="3" t="s">
        <v>79</v>
      </c>
      <c r="W208" s="3" t="s">
        <v>34</v>
      </c>
      <c r="X208" s="3" t="s">
        <v>29</v>
      </c>
    </row>
    <row r="209">
      <c r="A209" s="3" t="s">
        <v>174</v>
      </c>
      <c r="D209" s="3" t="s">
        <v>29</v>
      </c>
      <c r="E209" s="3" t="s">
        <v>150</v>
      </c>
      <c r="F209" s="3" t="s">
        <v>175</v>
      </c>
      <c r="G209" s="4">
        <v>43857.0</v>
      </c>
      <c r="S209" s="3" t="s">
        <v>32</v>
      </c>
      <c r="T209" s="3">
        <v>36.0</v>
      </c>
      <c r="U209" s="5">
        <f>24-19.5</f>
        <v>4.5</v>
      </c>
      <c r="V209" s="3" t="s">
        <v>33</v>
      </c>
      <c r="W209" s="3" t="s">
        <v>34</v>
      </c>
      <c r="X209" s="3" t="s">
        <v>129</v>
      </c>
    </row>
    <row r="210">
      <c r="A210" s="3" t="s">
        <v>176</v>
      </c>
      <c r="D210" s="3" t="s">
        <v>29</v>
      </c>
      <c r="E210" s="3" t="s">
        <v>150</v>
      </c>
      <c r="F210" s="3" t="s">
        <v>175</v>
      </c>
      <c r="G210" s="4">
        <v>43857.0</v>
      </c>
      <c r="S210" s="3" t="s">
        <v>32</v>
      </c>
      <c r="T210" s="3">
        <v>35.0</v>
      </c>
      <c r="U210" s="5">
        <f>23.5-19.5</f>
        <v>4</v>
      </c>
      <c r="V210" s="3" t="s">
        <v>33</v>
      </c>
      <c r="W210" s="3" t="s">
        <v>34</v>
      </c>
      <c r="X210" s="3" t="s">
        <v>129</v>
      </c>
    </row>
    <row r="211">
      <c r="A211" s="3" t="s">
        <v>177</v>
      </c>
      <c r="D211" s="3" t="s">
        <v>29</v>
      </c>
      <c r="E211" s="3" t="s">
        <v>150</v>
      </c>
      <c r="F211" s="3" t="s">
        <v>175</v>
      </c>
      <c r="G211" s="4">
        <v>43857.0</v>
      </c>
      <c r="S211" s="3" t="s">
        <v>32</v>
      </c>
      <c r="T211" s="3">
        <v>36.0</v>
      </c>
      <c r="U211" s="5">
        <f>23-19.5</f>
        <v>3.5</v>
      </c>
      <c r="V211" s="3" t="s">
        <v>33</v>
      </c>
      <c r="W211" s="3" t="s">
        <v>34</v>
      </c>
      <c r="X211" s="3" t="s">
        <v>96</v>
      </c>
    </row>
    <row r="212">
      <c r="A212" s="3" t="s">
        <v>178</v>
      </c>
      <c r="D212" s="3" t="s">
        <v>29</v>
      </c>
      <c r="E212" s="3" t="s">
        <v>150</v>
      </c>
      <c r="F212" s="3" t="s">
        <v>175</v>
      </c>
      <c r="G212" s="4">
        <v>43857.0</v>
      </c>
      <c r="S212" s="3" t="s">
        <v>32</v>
      </c>
      <c r="T212" s="3">
        <v>34.0</v>
      </c>
      <c r="U212" s="5">
        <f t="shared" ref="U212:U213" si="2">23.5-19.5</f>
        <v>4</v>
      </c>
      <c r="V212" s="3" t="s">
        <v>33</v>
      </c>
      <c r="W212" s="3" t="s">
        <v>34</v>
      </c>
      <c r="X212" s="3" t="s">
        <v>96</v>
      </c>
    </row>
    <row r="213">
      <c r="A213" s="3" t="s">
        <v>179</v>
      </c>
      <c r="D213" s="3" t="s">
        <v>29</v>
      </c>
      <c r="E213" s="3" t="s">
        <v>150</v>
      </c>
      <c r="F213" s="3" t="s">
        <v>175</v>
      </c>
      <c r="G213" s="4">
        <v>43857.0</v>
      </c>
      <c r="S213" s="3" t="s">
        <v>32</v>
      </c>
      <c r="T213" s="3">
        <v>34.0</v>
      </c>
      <c r="U213" s="5">
        <f t="shared" si="2"/>
        <v>4</v>
      </c>
      <c r="V213" s="3" t="s">
        <v>33</v>
      </c>
      <c r="W213" s="3" t="s">
        <v>34</v>
      </c>
      <c r="X213" s="3" t="s">
        <v>96</v>
      </c>
    </row>
    <row r="214">
      <c r="A214" s="3" t="s">
        <v>180</v>
      </c>
      <c r="D214" s="3" t="s">
        <v>29</v>
      </c>
      <c r="E214" s="3" t="s">
        <v>150</v>
      </c>
      <c r="F214" s="3" t="s">
        <v>175</v>
      </c>
      <c r="G214" s="4">
        <v>43857.0</v>
      </c>
      <c r="S214" s="3" t="s">
        <v>32</v>
      </c>
      <c r="T214" s="3">
        <v>31.0</v>
      </c>
      <c r="U214" s="5">
        <f>22.5-19.5</f>
        <v>3</v>
      </c>
      <c r="V214" s="3" t="s">
        <v>33</v>
      </c>
      <c r="W214" s="3" t="s">
        <v>34</v>
      </c>
      <c r="X214" s="3" t="s">
        <v>96</v>
      </c>
    </row>
    <row r="215">
      <c r="A215" s="3" t="s">
        <v>181</v>
      </c>
      <c r="D215" s="3" t="s">
        <v>29</v>
      </c>
      <c r="E215" s="3" t="s">
        <v>150</v>
      </c>
      <c r="F215" s="3" t="s">
        <v>175</v>
      </c>
      <c r="G215" s="4">
        <v>43857.0</v>
      </c>
      <c r="S215" s="3" t="s">
        <v>32</v>
      </c>
      <c r="T215" s="3">
        <v>33.0</v>
      </c>
      <c r="U215" s="5">
        <f>23-19.5</f>
        <v>3.5</v>
      </c>
      <c r="V215" s="3" t="s">
        <v>33</v>
      </c>
      <c r="W215" s="3" t="s">
        <v>34</v>
      </c>
      <c r="X215" s="3" t="s">
        <v>96</v>
      </c>
    </row>
    <row r="216">
      <c r="A216" s="3" t="s">
        <v>182</v>
      </c>
      <c r="D216" s="3" t="s">
        <v>29</v>
      </c>
      <c r="E216" s="3" t="s">
        <v>150</v>
      </c>
      <c r="F216" s="3" t="s">
        <v>175</v>
      </c>
      <c r="G216" s="4">
        <v>43857.0</v>
      </c>
      <c r="S216" s="3" t="s">
        <v>32</v>
      </c>
      <c r="T216" s="3">
        <v>34.0</v>
      </c>
      <c r="U216" s="5">
        <f>10-6.5</f>
        <v>3.5</v>
      </c>
      <c r="V216" s="3" t="s">
        <v>33</v>
      </c>
      <c r="W216" s="3" t="s">
        <v>34</v>
      </c>
      <c r="X216" s="3" t="s">
        <v>183</v>
      </c>
    </row>
    <row r="217">
      <c r="A217" s="3" t="s">
        <v>184</v>
      </c>
      <c r="D217" s="3" t="s">
        <v>29</v>
      </c>
      <c r="E217" s="3" t="s">
        <v>150</v>
      </c>
      <c r="F217" s="3" t="s">
        <v>175</v>
      </c>
      <c r="G217" s="4">
        <v>43857.0</v>
      </c>
      <c r="S217" s="3" t="s">
        <v>32</v>
      </c>
      <c r="T217" s="3">
        <v>34.0</v>
      </c>
      <c r="U217" s="5">
        <f>19-15.5</f>
        <v>3.5</v>
      </c>
      <c r="V217" s="3" t="s">
        <v>33</v>
      </c>
      <c r="W217" s="3" t="s">
        <v>34</v>
      </c>
      <c r="X217" s="3" t="s">
        <v>29</v>
      </c>
    </row>
    <row r="218">
      <c r="A218" s="3" t="s">
        <v>47</v>
      </c>
      <c r="D218" s="3" t="s">
        <v>48</v>
      </c>
      <c r="E218" s="3" t="s">
        <v>150</v>
      </c>
      <c r="F218" s="3" t="s">
        <v>175</v>
      </c>
      <c r="G218" s="4">
        <v>43857.0</v>
      </c>
    </row>
    <row r="219">
      <c r="A219" s="3" t="s">
        <v>49</v>
      </c>
      <c r="D219" s="3" t="s">
        <v>48</v>
      </c>
      <c r="E219" s="3" t="s">
        <v>150</v>
      </c>
      <c r="F219" s="3" t="s">
        <v>175</v>
      </c>
      <c r="G219" s="4">
        <v>43857.0</v>
      </c>
    </row>
    <row r="220">
      <c r="A220" s="3" t="s">
        <v>50</v>
      </c>
      <c r="D220" s="3" t="s">
        <v>48</v>
      </c>
      <c r="E220" s="3" t="s">
        <v>150</v>
      </c>
      <c r="F220" s="3" t="s">
        <v>175</v>
      </c>
      <c r="G220" s="4">
        <v>43857.0</v>
      </c>
    </row>
    <row r="221">
      <c r="A221" s="3" t="s">
        <v>51</v>
      </c>
      <c r="D221" s="3" t="s">
        <v>48</v>
      </c>
      <c r="E221" s="3" t="s">
        <v>150</v>
      </c>
      <c r="F221" s="3" t="s">
        <v>175</v>
      </c>
      <c r="G221" s="4">
        <v>43857.0</v>
      </c>
    </row>
    <row r="222">
      <c r="A222" s="3" t="s">
        <v>52</v>
      </c>
      <c r="D222" s="3" t="s">
        <v>48</v>
      </c>
      <c r="E222" s="3" t="s">
        <v>150</v>
      </c>
      <c r="F222" s="3" t="s">
        <v>175</v>
      </c>
      <c r="G222" s="4">
        <v>43857.0</v>
      </c>
    </row>
    <row r="223">
      <c r="A223" s="3" t="s">
        <v>53</v>
      </c>
      <c r="D223" s="3" t="s">
        <v>48</v>
      </c>
      <c r="E223" s="3" t="s">
        <v>150</v>
      </c>
      <c r="F223" s="3" t="s">
        <v>175</v>
      </c>
      <c r="G223" s="4">
        <v>43857.0</v>
      </c>
    </row>
    <row r="224">
      <c r="A224" s="3" t="s">
        <v>54</v>
      </c>
      <c r="D224" s="3" t="s">
        <v>48</v>
      </c>
      <c r="E224" s="3" t="s">
        <v>150</v>
      </c>
      <c r="F224" s="3" t="s">
        <v>175</v>
      </c>
      <c r="G224" s="4">
        <v>43857.0</v>
      </c>
    </row>
    <row r="225">
      <c r="A225" s="3" t="s">
        <v>55</v>
      </c>
      <c r="D225" s="3" t="s">
        <v>48</v>
      </c>
      <c r="E225" s="3" t="s">
        <v>150</v>
      </c>
      <c r="F225" s="3" t="s">
        <v>175</v>
      </c>
      <c r="G225" s="4">
        <v>43857.0</v>
      </c>
    </row>
    <row r="226">
      <c r="A226" s="3" t="s">
        <v>56</v>
      </c>
      <c r="D226" s="3" t="s">
        <v>48</v>
      </c>
      <c r="E226" s="3" t="s">
        <v>150</v>
      </c>
      <c r="F226" s="3" t="s">
        <v>175</v>
      </c>
      <c r="G226" s="4">
        <v>43857.0</v>
      </c>
    </row>
    <row r="227">
      <c r="A227" s="3" t="s">
        <v>57</v>
      </c>
      <c r="D227" s="3" t="s">
        <v>48</v>
      </c>
      <c r="E227" s="3" t="s">
        <v>150</v>
      </c>
      <c r="F227" s="3" t="s">
        <v>175</v>
      </c>
      <c r="G227" s="4">
        <v>43857.0</v>
      </c>
    </row>
    <row r="228">
      <c r="A228" s="3" t="s">
        <v>58</v>
      </c>
      <c r="D228" s="3" t="s">
        <v>59</v>
      </c>
      <c r="E228" s="3" t="s">
        <v>150</v>
      </c>
      <c r="F228" s="3" t="s">
        <v>175</v>
      </c>
      <c r="G228" s="4">
        <v>43857.0</v>
      </c>
    </row>
    <row r="229">
      <c r="A229" s="3" t="s">
        <v>60</v>
      </c>
      <c r="D229" s="3" t="s">
        <v>61</v>
      </c>
      <c r="E229" s="3" t="s">
        <v>150</v>
      </c>
      <c r="F229" s="3" t="s">
        <v>175</v>
      </c>
      <c r="G229" s="4">
        <v>43857.0</v>
      </c>
    </row>
    <row r="230">
      <c r="A230" s="3" t="s">
        <v>62</v>
      </c>
      <c r="D230" s="3" t="s">
        <v>61</v>
      </c>
      <c r="E230" s="3" t="s">
        <v>150</v>
      </c>
      <c r="F230" s="3" t="s">
        <v>175</v>
      </c>
      <c r="G230" s="4">
        <v>43857.0</v>
      </c>
    </row>
    <row r="231">
      <c r="A231" s="3" t="s">
        <v>63</v>
      </c>
      <c r="D231" s="3" t="s">
        <v>61</v>
      </c>
      <c r="E231" s="3" t="s">
        <v>150</v>
      </c>
      <c r="F231" s="3" t="s">
        <v>175</v>
      </c>
      <c r="G231" s="4">
        <v>43857.0</v>
      </c>
    </row>
    <row r="232">
      <c r="A232" s="3" t="s">
        <v>64</v>
      </c>
      <c r="D232" s="3" t="s">
        <v>65</v>
      </c>
      <c r="E232" s="3" t="s">
        <v>150</v>
      </c>
      <c r="F232" s="3" t="s">
        <v>175</v>
      </c>
      <c r="G232" s="4">
        <v>43857.0</v>
      </c>
    </row>
    <row r="233">
      <c r="A233" s="3" t="s">
        <v>66</v>
      </c>
      <c r="D233" s="3" t="s">
        <v>65</v>
      </c>
      <c r="E233" s="3" t="s">
        <v>150</v>
      </c>
      <c r="F233" s="3" t="s">
        <v>175</v>
      </c>
      <c r="G233" s="4">
        <v>43857.0</v>
      </c>
    </row>
    <row r="234">
      <c r="A234" s="3" t="s">
        <v>67</v>
      </c>
      <c r="D234" s="3" t="s">
        <v>65</v>
      </c>
      <c r="E234" s="3" t="s">
        <v>150</v>
      </c>
      <c r="F234" s="3" t="s">
        <v>175</v>
      </c>
      <c r="G234" s="4">
        <v>43857.0</v>
      </c>
    </row>
    <row r="235">
      <c r="A235" s="3" t="s">
        <v>68</v>
      </c>
      <c r="D235" s="3" t="s">
        <v>65</v>
      </c>
      <c r="E235" s="3" t="s">
        <v>150</v>
      </c>
      <c r="F235" s="3" t="s">
        <v>175</v>
      </c>
      <c r="G235" s="4">
        <v>43857.0</v>
      </c>
    </row>
    <row r="236">
      <c r="A236" s="3" t="s">
        <v>185</v>
      </c>
      <c r="D236" s="3" t="s">
        <v>29</v>
      </c>
      <c r="E236" s="3" t="s">
        <v>186</v>
      </c>
      <c r="F236" s="3" t="s">
        <v>187</v>
      </c>
      <c r="G236" s="4">
        <v>43858.0</v>
      </c>
      <c r="S236" s="3" t="s">
        <v>32</v>
      </c>
      <c r="T236" s="3">
        <v>37.0</v>
      </c>
      <c r="U236" s="5">
        <f>23.5-19.5</f>
        <v>4</v>
      </c>
      <c r="V236" s="3" t="s">
        <v>33</v>
      </c>
      <c r="W236" s="3" t="s">
        <v>34</v>
      </c>
      <c r="X236" s="3" t="s">
        <v>96</v>
      </c>
    </row>
    <row r="237">
      <c r="A237" s="3" t="s">
        <v>188</v>
      </c>
      <c r="D237" s="3" t="s">
        <v>29</v>
      </c>
      <c r="E237" s="3" t="s">
        <v>186</v>
      </c>
      <c r="F237" s="3" t="s">
        <v>187</v>
      </c>
      <c r="G237" s="4">
        <v>43858.0</v>
      </c>
      <c r="S237" s="3" t="s">
        <v>32</v>
      </c>
      <c r="T237" s="3">
        <v>34.0</v>
      </c>
      <c r="U237" s="5">
        <f>23-19.5</f>
        <v>3.5</v>
      </c>
      <c r="V237" s="3" t="s">
        <v>33</v>
      </c>
      <c r="W237" s="3" t="s">
        <v>34</v>
      </c>
      <c r="X237" s="3" t="s">
        <v>96</v>
      </c>
    </row>
    <row r="238">
      <c r="A238" s="3" t="s">
        <v>189</v>
      </c>
      <c r="D238" s="3" t="s">
        <v>29</v>
      </c>
      <c r="E238" s="3" t="s">
        <v>186</v>
      </c>
      <c r="F238" s="3" t="s">
        <v>187</v>
      </c>
      <c r="G238" s="4">
        <v>43858.0</v>
      </c>
      <c r="S238" s="3" t="s">
        <v>32</v>
      </c>
      <c r="T238" s="3">
        <v>35.0</v>
      </c>
      <c r="U238" s="5">
        <f>23.5-19.5</f>
        <v>4</v>
      </c>
      <c r="V238" s="3" t="s">
        <v>33</v>
      </c>
      <c r="W238" s="3" t="s">
        <v>34</v>
      </c>
      <c r="X238" s="3" t="s">
        <v>96</v>
      </c>
    </row>
    <row r="239">
      <c r="A239" s="3" t="s">
        <v>190</v>
      </c>
      <c r="D239" s="3" t="s">
        <v>29</v>
      </c>
      <c r="E239" s="3" t="s">
        <v>186</v>
      </c>
      <c r="F239" s="3" t="s">
        <v>187</v>
      </c>
      <c r="G239" s="4">
        <v>43858.0</v>
      </c>
      <c r="S239" s="3" t="s">
        <v>32</v>
      </c>
      <c r="T239" s="3">
        <v>31.0</v>
      </c>
      <c r="U239" s="5">
        <f t="shared" ref="U239:U240" si="3">22.5-19.5</f>
        <v>3</v>
      </c>
      <c r="V239" s="3" t="s">
        <v>33</v>
      </c>
      <c r="W239" s="3" t="s">
        <v>34</v>
      </c>
      <c r="X239" s="3" t="s">
        <v>191</v>
      </c>
    </row>
    <row r="240">
      <c r="A240" s="3" t="s">
        <v>192</v>
      </c>
      <c r="D240" s="3" t="s">
        <v>29</v>
      </c>
      <c r="E240" s="3" t="s">
        <v>186</v>
      </c>
      <c r="F240" s="3" t="s">
        <v>187</v>
      </c>
      <c r="G240" s="4">
        <v>43858.0</v>
      </c>
      <c r="S240" s="3" t="s">
        <v>32</v>
      </c>
      <c r="T240" s="3">
        <v>32.0</v>
      </c>
      <c r="U240" s="5">
        <f t="shared" si="3"/>
        <v>3</v>
      </c>
      <c r="V240" s="3" t="s">
        <v>33</v>
      </c>
      <c r="W240" s="3" t="s">
        <v>34</v>
      </c>
      <c r="X240" s="3" t="s">
        <v>96</v>
      </c>
    </row>
    <row r="241">
      <c r="A241" s="3" t="s">
        <v>47</v>
      </c>
      <c r="D241" s="3" t="s">
        <v>48</v>
      </c>
      <c r="E241" s="3" t="s">
        <v>186</v>
      </c>
      <c r="F241" s="3" t="s">
        <v>187</v>
      </c>
      <c r="G241" s="4">
        <v>43858.0</v>
      </c>
    </row>
    <row r="242">
      <c r="A242" s="3" t="s">
        <v>49</v>
      </c>
      <c r="D242" s="3" t="s">
        <v>48</v>
      </c>
      <c r="E242" s="3" t="s">
        <v>186</v>
      </c>
      <c r="F242" s="3" t="s">
        <v>187</v>
      </c>
      <c r="G242" s="4">
        <v>43858.0</v>
      </c>
    </row>
    <row r="243">
      <c r="A243" s="3" t="s">
        <v>50</v>
      </c>
      <c r="D243" s="3" t="s">
        <v>48</v>
      </c>
      <c r="E243" s="3" t="s">
        <v>186</v>
      </c>
      <c r="F243" s="3" t="s">
        <v>187</v>
      </c>
      <c r="G243" s="4">
        <v>43858.0</v>
      </c>
    </row>
    <row r="244">
      <c r="A244" s="3" t="s">
        <v>51</v>
      </c>
      <c r="D244" s="3" t="s">
        <v>48</v>
      </c>
      <c r="E244" s="3" t="s">
        <v>186</v>
      </c>
      <c r="F244" s="3" t="s">
        <v>187</v>
      </c>
      <c r="G244" s="4">
        <v>43858.0</v>
      </c>
    </row>
    <row r="245">
      <c r="A245" s="3" t="s">
        <v>52</v>
      </c>
      <c r="D245" s="3" t="s">
        <v>48</v>
      </c>
      <c r="E245" s="3" t="s">
        <v>186</v>
      </c>
      <c r="F245" s="3" t="s">
        <v>187</v>
      </c>
      <c r="G245" s="4">
        <v>43858.0</v>
      </c>
    </row>
    <row r="246">
      <c r="A246" s="3" t="s">
        <v>53</v>
      </c>
      <c r="D246" s="3" t="s">
        <v>48</v>
      </c>
      <c r="E246" s="3" t="s">
        <v>186</v>
      </c>
      <c r="F246" s="3" t="s">
        <v>187</v>
      </c>
      <c r="G246" s="4">
        <v>43858.0</v>
      </c>
    </row>
    <row r="247">
      <c r="A247" s="3" t="s">
        <v>54</v>
      </c>
      <c r="D247" s="3" t="s">
        <v>48</v>
      </c>
      <c r="E247" s="3" t="s">
        <v>186</v>
      </c>
      <c r="F247" s="3" t="s">
        <v>187</v>
      </c>
      <c r="G247" s="4">
        <v>43858.0</v>
      </c>
    </row>
    <row r="248">
      <c r="A248" s="3" t="s">
        <v>55</v>
      </c>
      <c r="D248" s="3" t="s">
        <v>48</v>
      </c>
      <c r="E248" s="3" t="s">
        <v>186</v>
      </c>
      <c r="F248" s="3" t="s">
        <v>187</v>
      </c>
      <c r="G248" s="4">
        <v>43858.0</v>
      </c>
    </row>
    <row r="249">
      <c r="A249" s="3" t="s">
        <v>56</v>
      </c>
      <c r="D249" s="3" t="s">
        <v>48</v>
      </c>
      <c r="E249" s="3" t="s">
        <v>186</v>
      </c>
      <c r="F249" s="3" t="s">
        <v>187</v>
      </c>
      <c r="G249" s="4">
        <v>43858.0</v>
      </c>
    </row>
    <row r="250">
      <c r="A250" s="3" t="s">
        <v>57</v>
      </c>
      <c r="D250" s="3" t="s">
        <v>48</v>
      </c>
      <c r="E250" s="3" t="s">
        <v>186</v>
      </c>
      <c r="F250" s="3" t="s">
        <v>187</v>
      </c>
      <c r="G250" s="4">
        <v>43858.0</v>
      </c>
    </row>
    <row r="251">
      <c r="A251" s="3" t="s">
        <v>58</v>
      </c>
      <c r="D251" s="3" t="s">
        <v>59</v>
      </c>
      <c r="E251" s="3" t="s">
        <v>186</v>
      </c>
      <c r="F251" s="3" t="s">
        <v>187</v>
      </c>
      <c r="G251" s="4">
        <v>43858.0</v>
      </c>
    </row>
    <row r="252">
      <c r="A252" s="3" t="s">
        <v>60</v>
      </c>
      <c r="D252" s="3" t="s">
        <v>61</v>
      </c>
      <c r="E252" s="3" t="s">
        <v>186</v>
      </c>
      <c r="F252" s="3" t="s">
        <v>187</v>
      </c>
      <c r="G252" s="4">
        <v>43858.0</v>
      </c>
      <c r="M252" s="3">
        <v>0.0</v>
      </c>
    </row>
    <row r="253">
      <c r="A253" s="3" t="s">
        <v>62</v>
      </c>
      <c r="D253" s="3" t="s">
        <v>61</v>
      </c>
      <c r="E253" s="3" t="s">
        <v>186</v>
      </c>
      <c r="F253" s="3" t="s">
        <v>187</v>
      </c>
      <c r="G253" s="4">
        <v>43858.0</v>
      </c>
      <c r="M253" s="3">
        <v>1.0</v>
      </c>
    </row>
    <row r="254">
      <c r="A254" s="3" t="s">
        <v>63</v>
      </c>
      <c r="D254" s="3" t="s">
        <v>61</v>
      </c>
      <c r="E254" s="3" t="s">
        <v>186</v>
      </c>
      <c r="F254" s="3" t="s">
        <v>187</v>
      </c>
      <c r="G254" s="4">
        <v>43858.0</v>
      </c>
      <c r="M254" s="3">
        <v>2.0</v>
      </c>
    </row>
    <row r="255">
      <c r="A255" s="3" t="s">
        <v>64</v>
      </c>
      <c r="D255" s="3" t="s">
        <v>65</v>
      </c>
      <c r="E255" s="3" t="s">
        <v>186</v>
      </c>
      <c r="F255" s="3" t="s">
        <v>187</v>
      </c>
      <c r="G255" s="4">
        <v>43858.0</v>
      </c>
    </row>
    <row r="256">
      <c r="A256" s="3" t="s">
        <v>66</v>
      </c>
      <c r="D256" s="3" t="s">
        <v>65</v>
      </c>
      <c r="E256" s="3" t="s">
        <v>186</v>
      </c>
      <c r="F256" s="3" t="s">
        <v>187</v>
      </c>
      <c r="G256" s="4">
        <v>43858.0</v>
      </c>
    </row>
    <row r="257">
      <c r="A257" s="3" t="s">
        <v>67</v>
      </c>
      <c r="D257" s="3" t="s">
        <v>65</v>
      </c>
      <c r="E257" s="3" t="s">
        <v>186</v>
      </c>
      <c r="F257" s="3" t="s">
        <v>187</v>
      </c>
      <c r="G257" s="4">
        <v>43858.0</v>
      </c>
    </row>
    <row r="258">
      <c r="A258" s="3" t="s">
        <v>68</v>
      </c>
      <c r="D258" s="3" t="s">
        <v>65</v>
      </c>
      <c r="E258" s="3" t="s">
        <v>186</v>
      </c>
      <c r="F258" s="3" t="s">
        <v>187</v>
      </c>
      <c r="G258" s="4">
        <v>43858.0</v>
      </c>
    </row>
    <row r="259">
      <c r="A259" s="3" t="s">
        <v>193</v>
      </c>
      <c r="D259" s="3" t="s">
        <v>29</v>
      </c>
      <c r="E259" s="3" t="s">
        <v>186</v>
      </c>
      <c r="F259" s="3" t="s">
        <v>194</v>
      </c>
      <c r="G259" s="4">
        <v>43858.0</v>
      </c>
      <c r="S259" s="3" t="s">
        <v>93</v>
      </c>
      <c r="T259" s="3">
        <v>59.0</v>
      </c>
      <c r="U259" s="5">
        <f>41-24.5</f>
        <v>16.5</v>
      </c>
      <c r="V259" s="3" t="s">
        <v>33</v>
      </c>
      <c r="W259" s="3" t="s">
        <v>34</v>
      </c>
      <c r="X259" s="3" t="s">
        <v>29</v>
      </c>
    </row>
    <row r="260">
      <c r="A260" s="3" t="s">
        <v>195</v>
      </c>
      <c r="D260" s="3" t="s">
        <v>29</v>
      </c>
      <c r="E260" s="3" t="s">
        <v>186</v>
      </c>
      <c r="F260" s="3" t="s">
        <v>194</v>
      </c>
      <c r="G260" s="4">
        <v>43858.0</v>
      </c>
      <c r="S260" s="3" t="s">
        <v>93</v>
      </c>
      <c r="T260" s="3">
        <v>59.0</v>
      </c>
      <c r="U260" s="5">
        <f>39-24.5</f>
        <v>14.5</v>
      </c>
      <c r="V260" s="3" t="s">
        <v>79</v>
      </c>
      <c r="W260" s="3" t="s">
        <v>34</v>
      </c>
      <c r="X260" s="3" t="s">
        <v>29</v>
      </c>
    </row>
    <row r="261">
      <c r="A261" s="3" t="s">
        <v>196</v>
      </c>
      <c r="D261" s="3" t="s">
        <v>29</v>
      </c>
      <c r="E261" s="3" t="s">
        <v>186</v>
      </c>
      <c r="F261" s="3" t="s">
        <v>194</v>
      </c>
      <c r="G261" s="4">
        <v>43858.0</v>
      </c>
      <c r="S261" s="3" t="s">
        <v>32</v>
      </c>
      <c r="T261" s="3">
        <v>33.0</v>
      </c>
      <c r="U261" s="5">
        <f>22.5-19.5</f>
        <v>3</v>
      </c>
      <c r="V261" s="3" t="s">
        <v>33</v>
      </c>
      <c r="W261" s="3" t="s">
        <v>34</v>
      </c>
      <c r="X261" s="3" t="s">
        <v>197</v>
      </c>
    </row>
    <row r="262">
      <c r="A262" s="3" t="s">
        <v>198</v>
      </c>
      <c r="D262" s="3" t="s">
        <v>29</v>
      </c>
      <c r="E262" s="3" t="s">
        <v>186</v>
      </c>
      <c r="F262" s="3" t="s">
        <v>194</v>
      </c>
      <c r="G262" s="4">
        <v>43858.0</v>
      </c>
      <c r="S262" s="3" t="s">
        <v>32</v>
      </c>
      <c r="T262" s="3">
        <v>32.0</v>
      </c>
      <c r="U262" s="5">
        <f>24-19.5</f>
        <v>4.5</v>
      </c>
      <c r="V262" s="3" t="s">
        <v>33</v>
      </c>
      <c r="W262" s="3" t="s">
        <v>34</v>
      </c>
      <c r="X262" s="3" t="s">
        <v>199</v>
      </c>
    </row>
    <row r="263">
      <c r="A263" s="3" t="s">
        <v>200</v>
      </c>
      <c r="D263" s="3" t="s">
        <v>29</v>
      </c>
      <c r="E263" s="3" t="s">
        <v>186</v>
      </c>
      <c r="F263" s="3" t="s">
        <v>194</v>
      </c>
      <c r="G263" s="4">
        <v>43858.0</v>
      </c>
      <c r="S263" s="3" t="s">
        <v>32</v>
      </c>
      <c r="T263" s="3">
        <v>32.0</v>
      </c>
      <c r="U263" s="5">
        <f>22.5-19.5</f>
        <v>3</v>
      </c>
      <c r="V263" s="3" t="s">
        <v>33</v>
      </c>
      <c r="W263" s="3" t="s">
        <v>34</v>
      </c>
      <c r="X263" s="3" t="s">
        <v>199</v>
      </c>
    </row>
    <row r="264">
      <c r="A264" s="3" t="s">
        <v>47</v>
      </c>
      <c r="D264" s="3" t="s">
        <v>48</v>
      </c>
      <c r="E264" s="3" t="s">
        <v>186</v>
      </c>
      <c r="F264" s="3" t="s">
        <v>194</v>
      </c>
      <c r="G264" s="4">
        <v>43858.0</v>
      </c>
    </row>
    <row r="265">
      <c r="A265" s="3" t="s">
        <v>49</v>
      </c>
      <c r="D265" s="3" t="s">
        <v>48</v>
      </c>
      <c r="E265" s="3" t="s">
        <v>186</v>
      </c>
      <c r="F265" s="3" t="s">
        <v>194</v>
      </c>
      <c r="G265" s="4">
        <v>43858.0</v>
      </c>
    </row>
    <row r="266">
      <c r="A266" s="3" t="s">
        <v>50</v>
      </c>
      <c r="D266" s="3" t="s">
        <v>48</v>
      </c>
      <c r="E266" s="3" t="s">
        <v>186</v>
      </c>
      <c r="F266" s="3" t="s">
        <v>194</v>
      </c>
      <c r="G266" s="4">
        <v>43858.0</v>
      </c>
    </row>
    <row r="267">
      <c r="A267" s="3" t="s">
        <v>51</v>
      </c>
      <c r="D267" s="3" t="s">
        <v>48</v>
      </c>
      <c r="E267" s="3" t="s">
        <v>186</v>
      </c>
      <c r="F267" s="3" t="s">
        <v>194</v>
      </c>
      <c r="G267" s="4">
        <v>43858.0</v>
      </c>
    </row>
    <row r="268">
      <c r="A268" s="3" t="s">
        <v>52</v>
      </c>
      <c r="D268" s="3" t="s">
        <v>48</v>
      </c>
      <c r="E268" s="3" t="s">
        <v>186</v>
      </c>
      <c r="F268" s="3" t="s">
        <v>194</v>
      </c>
      <c r="G268" s="4">
        <v>43858.0</v>
      </c>
    </row>
    <row r="269">
      <c r="A269" s="3" t="s">
        <v>53</v>
      </c>
      <c r="D269" s="3" t="s">
        <v>48</v>
      </c>
      <c r="E269" s="3" t="s">
        <v>186</v>
      </c>
      <c r="F269" s="3" t="s">
        <v>194</v>
      </c>
      <c r="G269" s="4">
        <v>43858.0</v>
      </c>
    </row>
    <row r="270">
      <c r="A270" s="3" t="s">
        <v>54</v>
      </c>
      <c r="D270" s="3" t="s">
        <v>48</v>
      </c>
      <c r="E270" s="3" t="s">
        <v>186</v>
      </c>
      <c r="F270" s="3" t="s">
        <v>194</v>
      </c>
      <c r="G270" s="4">
        <v>43858.0</v>
      </c>
    </row>
    <row r="271">
      <c r="A271" s="3" t="s">
        <v>55</v>
      </c>
      <c r="D271" s="3" t="s">
        <v>48</v>
      </c>
      <c r="E271" s="3" t="s">
        <v>186</v>
      </c>
      <c r="F271" s="3" t="s">
        <v>194</v>
      </c>
      <c r="G271" s="4">
        <v>43858.0</v>
      </c>
    </row>
    <row r="272">
      <c r="A272" s="3" t="s">
        <v>56</v>
      </c>
      <c r="D272" s="3" t="s">
        <v>48</v>
      </c>
      <c r="E272" s="3" t="s">
        <v>186</v>
      </c>
      <c r="F272" s="3" t="s">
        <v>194</v>
      </c>
      <c r="G272" s="4">
        <v>43858.0</v>
      </c>
    </row>
    <row r="273">
      <c r="A273" s="3" t="s">
        <v>57</v>
      </c>
      <c r="D273" s="3" t="s">
        <v>48</v>
      </c>
      <c r="E273" s="3" t="s">
        <v>186</v>
      </c>
      <c r="F273" s="3" t="s">
        <v>194</v>
      </c>
      <c r="G273" s="4">
        <v>43858.0</v>
      </c>
    </row>
    <row r="274">
      <c r="A274" s="3" t="s">
        <v>58</v>
      </c>
      <c r="D274" s="3" t="s">
        <v>59</v>
      </c>
      <c r="E274" s="3" t="s">
        <v>186</v>
      </c>
      <c r="F274" s="3" t="s">
        <v>194</v>
      </c>
      <c r="G274" s="4">
        <v>43858.0</v>
      </c>
    </row>
    <row r="275">
      <c r="A275" s="3" t="s">
        <v>60</v>
      </c>
      <c r="D275" s="3" t="s">
        <v>61</v>
      </c>
      <c r="E275" s="3" t="s">
        <v>186</v>
      </c>
      <c r="F275" s="3" t="s">
        <v>194</v>
      </c>
      <c r="G275" s="4">
        <v>43858.0</v>
      </c>
      <c r="M275" s="3">
        <v>0.0</v>
      </c>
    </row>
    <row r="276">
      <c r="A276" s="3" t="s">
        <v>62</v>
      </c>
      <c r="D276" s="3" t="s">
        <v>61</v>
      </c>
      <c r="E276" s="3" t="s">
        <v>186</v>
      </c>
      <c r="F276" s="3" t="s">
        <v>194</v>
      </c>
      <c r="G276" s="4">
        <v>43858.0</v>
      </c>
      <c r="M276" s="3">
        <v>2.0</v>
      </c>
    </row>
    <row r="277">
      <c r="A277" s="3" t="s">
        <v>63</v>
      </c>
      <c r="D277" s="3" t="s">
        <v>61</v>
      </c>
      <c r="E277" s="3" t="s">
        <v>186</v>
      </c>
      <c r="F277" s="3" t="s">
        <v>194</v>
      </c>
      <c r="G277" s="4">
        <v>43858.0</v>
      </c>
      <c r="M277" s="3">
        <v>3.0</v>
      </c>
    </row>
    <row r="278">
      <c r="A278" s="3" t="s">
        <v>64</v>
      </c>
      <c r="D278" s="3" t="s">
        <v>65</v>
      </c>
      <c r="E278" s="3" t="s">
        <v>186</v>
      </c>
      <c r="F278" s="3" t="s">
        <v>194</v>
      </c>
      <c r="G278" s="4">
        <v>43858.0</v>
      </c>
    </row>
    <row r="279">
      <c r="A279" s="3" t="s">
        <v>66</v>
      </c>
      <c r="D279" s="3" t="s">
        <v>65</v>
      </c>
      <c r="E279" s="3" t="s">
        <v>186</v>
      </c>
      <c r="F279" s="3" t="s">
        <v>194</v>
      </c>
      <c r="G279" s="4">
        <v>43858.0</v>
      </c>
    </row>
    <row r="280">
      <c r="A280" s="3" t="s">
        <v>67</v>
      </c>
      <c r="D280" s="3" t="s">
        <v>65</v>
      </c>
      <c r="E280" s="3" t="s">
        <v>186</v>
      </c>
      <c r="F280" s="3" t="s">
        <v>194</v>
      </c>
      <c r="G280" s="4">
        <v>43858.0</v>
      </c>
    </row>
    <row r="281">
      <c r="A281" s="3" t="s">
        <v>68</v>
      </c>
      <c r="D281" s="3" t="s">
        <v>65</v>
      </c>
      <c r="E281" s="3" t="s">
        <v>186</v>
      </c>
      <c r="F281" s="3" t="s">
        <v>194</v>
      </c>
      <c r="G281" s="4">
        <v>43858.0</v>
      </c>
    </row>
    <row r="282">
      <c r="A282" s="3" t="s">
        <v>201</v>
      </c>
      <c r="D282" s="3" t="s">
        <v>29</v>
      </c>
      <c r="E282" s="3" t="s">
        <v>186</v>
      </c>
      <c r="F282" s="3" t="s">
        <v>202</v>
      </c>
      <c r="G282" s="4">
        <v>43858.0</v>
      </c>
      <c r="S282" s="3" t="s">
        <v>93</v>
      </c>
      <c r="T282" s="3">
        <v>68.0</v>
      </c>
      <c r="U282" s="5">
        <f>57-33</f>
        <v>24</v>
      </c>
      <c r="V282" s="3" t="s">
        <v>33</v>
      </c>
      <c r="W282" s="3" t="s">
        <v>34</v>
      </c>
      <c r="X282" s="3" t="s">
        <v>29</v>
      </c>
    </row>
    <row r="283">
      <c r="A283" s="3" t="s">
        <v>203</v>
      </c>
      <c r="D283" s="3" t="s">
        <v>29</v>
      </c>
      <c r="E283" s="3" t="s">
        <v>186</v>
      </c>
      <c r="F283" s="3" t="s">
        <v>202</v>
      </c>
      <c r="G283" s="4">
        <v>43858.0</v>
      </c>
      <c r="S283" s="3" t="s">
        <v>93</v>
      </c>
      <c r="T283" s="3">
        <v>60.0</v>
      </c>
      <c r="U283" s="5">
        <f>37.5-25</f>
        <v>12.5</v>
      </c>
      <c r="V283" s="3" t="s">
        <v>79</v>
      </c>
      <c r="W283" s="3" t="s">
        <v>34</v>
      </c>
      <c r="X283" s="3" t="s">
        <v>29</v>
      </c>
    </row>
    <row r="284">
      <c r="A284" s="3" t="s">
        <v>204</v>
      </c>
      <c r="D284" s="3" t="s">
        <v>29</v>
      </c>
      <c r="E284" s="3" t="s">
        <v>186</v>
      </c>
      <c r="F284" s="3" t="s">
        <v>202</v>
      </c>
      <c r="G284" s="4">
        <v>43858.0</v>
      </c>
      <c r="S284" s="3" t="s">
        <v>93</v>
      </c>
      <c r="T284" s="3">
        <v>57.0</v>
      </c>
      <c r="U284" s="5">
        <f>43-25.5</f>
        <v>17.5</v>
      </c>
      <c r="V284" s="3" t="s">
        <v>33</v>
      </c>
      <c r="W284" s="3" t="s">
        <v>34</v>
      </c>
      <c r="X284" s="3" t="s">
        <v>29</v>
      </c>
    </row>
    <row r="285">
      <c r="A285" s="3" t="s">
        <v>205</v>
      </c>
      <c r="D285" s="3" t="s">
        <v>29</v>
      </c>
      <c r="E285" s="3" t="s">
        <v>186</v>
      </c>
      <c r="F285" s="3" t="s">
        <v>202</v>
      </c>
      <c r="G285" s="4">
        <v>43858.0</v>
      </c>
      <c r="S285" s="3" t="s">
        <v>93</v>
      </c>
      <c r="T285" s="3">
        <v>70.0</v>
      </c>
      <c r="U285" s="5">
        <f>93-66</f>
        <v>27</v>
      </c>
      <c r="V285" s="3" t="s">
        <v>33</v>
      </c>
      <c r="W285" s="3" t="s">
        <v>34</v>
      </c>
      <c r="X285" s="3" t="s">
        <v>29</v>
      </c>
    </row>
    <row r="286">
      <c r="A286" s="3" t="s">
        <v>206</v>
      </c>
      <c r="D286" s="3" t="s">
        <v>29</v>
      </c>
      <c r="E286" s="3" t="s">
        <v>186</v>
      </c>
      <c r="F286" s="3" t="s">
        <v>202</v>
      </c>
      <c r="G286" s="4">
        <v>43858.0</v>
      </c>
      <c r="S286" s="3" t="s">
        <v>93</v>
      </c>
      <c r="T286" s="3">
        <v>55.0</v>
      </c>
      <c r="U286" s="5">
        <f>58.5-44</f>
        <v>14.5</v>
      </c>
      <c r="V286" s="3" t="s">
        <v>33</v>
      </c>
      <c r="W286" s="3" t="s">
        <v>34</v>
      </c>
      <c r="X286" s="3" t="s">
        <v>29</v>
      </c>
    </row>
    <row r="287">
      <c r="A287" s="3" t="s">
        <v>207</v>
      </c>
      <c r="D287" s="3" t="s">
        <v>29</v>
      </c>
      <c r="E287" s="3" t="s">
        <v>186</v>
      </c>
      <c r="F287" s="3" t="s">
        <v>202</v>
      </c>
      <c r="G287" s="4">
        <v>43858.0</v>
      </c>
      <c r="S287" s="3" t="s">
        <v>93</v>
      </c>
      <c r="T287" s="3">
        <v>56.0</v>
      </c>
      <c r="U287" s="5">
        <f>88-66</f>
        <v>22</v>
      </c>
      <c r="V287" s="3" t="s">
        <v>79</v>
      </c>
      <c r="W287" s="3" t="s">
        <v>34</v>
      </c>
      <c r="X287" s="3" t="s">
        <v>29</v>
      </c>
    </row>
    <row r="288">
      <c r="A288" s="3" t="s">
        <v>208</v>
      </c>
      <c r="D288" s="3" t="s">
        <v>29</v>
      </c>
      <c r="E288" s="3" t="s">
        <v>186</v>
      </c>
      <c r="F288" s="3" t="s">
        <v>202</v>
      </c>
      <c r="G288" s="4">
        <v>43858.0</v>
      </c>
      <c r="S288" s="3" t="s">
        <v>93</v>
      </c>
      <c r="T288" s="3">
        <v>52.0</v>
      </c>
      <c r="U288" s="5">
        <f>88-69</f>
        <v>19</v>
      </c>
      <c r="V288" s="3" t="s">
        <v>33</v>
      </c>
      <c r="W288" s="3" t="s">
        <v>34</v>
      </c>
      <c r="X288" s="3" t="s">
        <v>29</v>
      </c>
    </row>
    <row r="289">
      <c r="A289" s="3" t="s">
        <v>209</v>
      </c>
      <c r="D289" s="3" t="s">
        <v>29</v>
      </c>
      <c r="E289" s="3" t="s">
        <v>186</v>
      </c>
      <c r="F289" s="3" t="s">
        <v>202</v>
      </c>
      <c r="G289" s="4">
        <v>43858.0</v>
      </c>
      <c r="S289" s="3" t="s">
        <v>93</v>
      </c>
      <c r="T289" s="3">
        <v>49.0</v>
      </c>
      <c r="U289" s="5">
        <f>29-16</f>
        <v>13</v>
      </c>
      <c r="V289" s="3" t="s">
        <v>79</v>
      </c>
      <c r="W289" s="3" t="s">
        <v>34</v>
      </c>
      <c r="X289" s="3" t="s">
        <v>29</v>
      </c>
    </row>
    <row r="290">
      <c r="A290" s="3" t="s">
        <v>210</v>
      </c>
      <c r="D290" s="3" t="s">
        <v>29</v>
      </c>
      <c r="E290" s="3" t="s">
        <v>186</v>
      </c>
      <c r="F290" s="3" t="s">
        <v>202</v>
      </c>
      <c r="G290" s="4">
        <v>43858.0</v>
      </c>
      <c r="S290" s="3" t="s">
        <v>93</v>
      </c>
      <c r="T290" s="3">
        <v>67.0</v>
      </c>
      <c r="U290" s="5">
        <f>50.5-35</f>
        <v>15.5</v>
      </c>
      <c r="V290" s="3" t="s">
        <v>33</v>
      </c>
      <c r="W290" s="3" t="s">
        <v>34</v>
      </c>
      <c r="X290" s="3" t="s">
        <v>29</v>
      </c>
    </row>
    <row r="291">
      <c r="A291" s="3" t="s">
        <v>211</v>
      </c>
      <c r="D291" s="3" t="s">
        <v>29</v>
      </c>
      <c r="E291" s="3" t="s">
        <v>186</v>
      </c>
      <c r="F291" s="3" t="s">
        <v>202</v>
      </c>
      <c r="G291" s="4">
        <v>43858.0</v>
      </c>
      <c r="S291" s="3" t="s">
        <v>32</v>
      </c>
      <c r="T291" s="3">
        <v>32.0</v>
      </c>
      <c r="U291" s="5">
        <f>23-19.5</f>
        <v>3.5</v>
      </c>
      <c r="V291" s="3" t="s">
        <v>33</v>
      </c>
      <c r="W291" s="3" t="s">
        <v>34</v>
      </c>
      <c r="X291" s="3" t="s">
        <v>96</v>
      </c>
    </row>
    <row r="292">
      <c r="A292" s="3" t="s">
        <v>212</v>
      </c>
      <c r="D292" s="3" t="s">
        <v>29</v>
      </c>
      <c r="E292" s="3" t="s">
        <v>186</v>
      </c>
      <c r="F292" s="3" t="s">
        <v>202</v>
      </c>
      <c r="G292" s="4">
        <v>43858.0</v>
      </c>
      <c r="S292" s="3" t="s">
        <v>93</v>
      </c>
      <c r="T292" s="3">
        <v>65.0</v>
      </c>
      <c r="U292" s="5">
        <f>52-37</f>
        <v>15</v>
      </c>
      <c r="V292" s="3" t="s">
        <v>79</v>
      </c>
      <c r="W292" s="3" t="s">
        <v>34</v>
      </c>
      <c r="X292" s="3" t="s">
        <v>29</v>
      </c>
    </row>
    <row r="293">
      <c r="A293" s="3" t="s">
        <v>47</v>
      </c>
      <c r="D293" s="3" t="s">
        <v>48</v>
      </c>
      <c r="E293" s="3" t="s">
        <v>186</v>
      </c>
      <c r="F293" s="3" t="s">
        <v>202</v>
      </c>
      <c r="G293" s="4">
        <v>43858.0</v>
      </c>
    </row>
    <row r="294">
      <c r="A294" s="3" t="s">
        <v>49</v>
      </c>
      <c r="D294" s="3" t="s">
        <v>48</v>
      </c>
      <c r="E294" s="3" t="s">
        <v>186</v>
      </c>
      <c r="F294" s="3" t="s">
        <v>202</v>
      </c>
      <c r="G294" s="4">
        <v>43858.0</v>
      </c>
    </row>
    <row r="295">
      <c r="A295" s="3" t="s">
        <v>50</v>
      </c>
      <c r="D295" s="3" t="s">
        <v>48</v>
      </c>
      <c r="E295" s="3" t="s">
        <v>186</v>
      </c>
      <c r="F295" s="3" t="s">
        <v>202</v>
      </c>
      <c r="G295" s="4">
        <v>43858.0</v>
      </c>
    </row>
    <row r="296">
      <c r="A296" s="3" t="s">
        <v>51</v>
      </c>
      <c r="D296" s="3" t="s">
        <v>48</v>
      </c>
      <c r="E296" s="3" t="s">
        <v>186</v>
      </c>
      <c r="F296" s="3" t="s">
        <v>202</v>
      </c>
      <c r="G296" s="4">
        <v>43858.0</v>
      </c>
    </row>
    <row r="297">
      <c r="A297" s="3" t="s">
        <v>52</v>
      </c>
      <c r="D297" s="3" t="s">
        <v>48</v>
      </c>
      <c r="E297" s="3" t="s">
        <v>186</v>
      </c>
      <c r="F297" s="3" t="s">
        <v>202</v>
      </c>
      <c r="G297" s="4">
        <v>43858.0</v>
      </c>
    </row>
    <row r="298">
      <c r="A298" s="3" t="s">
        <v>53</v>
      </c>
      <c r="D298" s="3" t="s">
        <v>48</v>
      </c>
      <c r="E298" s="3" t="s">
        <v>186</v>
      </c>
      <c r="F298" s="3" t="s">
        <v>202</v>
      </c>
      <c r="G298" s="4">
        <v>43858.0</v>
      </c>
    </row>
    <row r="299">
      <c r="A299" s="3" t="s">
        <v>54</v>
      </c>
      <c r="D299" s="3" t="s">
        <v>48</v>
      </c>
      <c r="E299" s="3" t="s">
        <v>186</v>
      </c>
      <c r="F299" s="3" t="s">
        <v>202</v>
      </c>
      <c r="G299" s="4">
        <v>43858.0</v>
      </c>
    </row>
    <row r="300">
      <c r="A300" s="3" t="s">
        <v>55</v>
      </c>
      <c r="D300" s="3" t="s">
        <v>48</v>
      </c>
      <c r="E300" s="3" t="s">
        <v>186</v>
      </c>
      <c r="F300" s="3" t="s">
        <v>202</v>
      </c>
      <c r="G300" s="4">
        <v>43858.0</v>
      </c>
    </row>
    <row r="301">
      <c r="A301" s="3" t="s">
        <v>56</v>
      </c>
      <c r="D301" s="3" t="s">
        <v>48</v>
      </c>
      <c r="E301" s="3" t="s">
        <v>186</v>
      </c>
      <c r="F301" s="3" t="s">
        <v>202</v>
      </c>
      <c r="G301" s="4">
        <v>43858.0</v>
      </c>
    </row>
    <row r="302">
      <c r="A302" s="3" t="s">
        <v>57</v>
      </c>
      <c r="D302" s="3" t="s">
        <v>48</v>
      </c>
      <c r="E302" s="3" t="s">
        <v>186</v>
      </c>
      <c r="F302" s="3" t="s">
        <v>202</v>
      </c>
      <c r="G302" s="4">
        <v>43858.0</v>
      </c>
    </row>
    <row r="303">
      <c r="A303" s="3" t="s">
        <v>58</v>
      </c>
      <c r="D303" s="3" t="s">
        <v>59</v>
      </c>
      <c r="E303" s="3" t="s">
        <v>186</v>
      </c>
      <c r="F303" s="3" t="s">
        <v>202</v>
      </c>
      <c r="G303" s="4">
        <v>43858.0</v>
      </c>
    </row>
    <row r="304">
      <c r="A304" s="3" t="s">
        <v>60</v>
      </c>
      <c r="D304" s="3" t="s">
        <v>61</v>
      </c>
      <c r="E304" s="3" t="s">
        <v>186</v>
      </c>
      <c r="F304" s="3" t="s">
        <v>202</v>
      </c>
      <c r="G304" s="4">
        <v>43858.0</v>
      </c>
      <c r="M304" s="3">
        <v>0.0</v>
      </c>
    </row>
    <row r="305">
      <c r="A305" s="3" t="s">
        <v>62</v>
      </c>
      <c r="D305" s="3" t="s">
        <v>61</v>
      </c>
      <c r="E305" s="3" t="s">
        <v>186</v>
      </c>
      <c r="F305" s="3" t="s">
        <v>202</v>
      </c>
      <c r="G305" s="4">
        <v>43858.0</v>
      </c>
      <c r="M305" s="3">
        <v>0.5</v>
      </c>
    </row>
    <row r="306">
      <c r="A306" s="3" t="s">
        <v>63</v>
      </c>
      <c r="D306" s="3" t="s">
        <v>61</v>
      </c>
      <c r="E306" s="3" t="s">
        <v>186</v>
      </c>
      <c r="F306" s="3" t="s">
        <v>202</v>
      </c>
      <c r="G306" s="4">
        <v>43858.0</v>
      </c>
      <c r="M306" s="3">
        <v>1.0</v>
      </c>
    </row>
    <row r="307">
      <c r="A307" s="3" t="s">
        <v>64</v>
      </c>
      <c r="D307" s="3" t="s">
        <v>65</v>
      </c>
      <c r="E307" s="3" t="s">
        <v>186</v>
      </c>
      <c r="F307" s="3" t="s">
        <v>202</v>
      </c>
      <c r="G307" s="4">
        <v>43858.0</v>
      </c>
    </row>
    <row r="308">
      <c r="A308" s="3" t="s">
        <v>66</v>
      </c>
      <c r="D308" s="3" t="s">
        <v>65</v>
      </c>
      <c r="E308" s="3" t="s">
        <v>186</v>
      </c>
      <c r="F308" s="3" t="s">
        <v>202</v>
      </c>
      <c r="G308" s="4">
        <v>43858.0</v>
      </c>
    </row>
    <row r="309">
      <c r="A309" s="3" t="s">
        <v>67</v>
      </c>
      <c r="D309" s="3" t="s">
        <v>65</v>
      </c>
      <c r="E309" s="3" t="s">
        <v>186</v>
      </c>
      <c r="F309" s="3" t="s">
        <v>202</v>
      </c>
      <c r="G309" s="4">
        <v>43858.0</v>
      </c>
    </row>
    <row r="310">
      <c r="A310" s="3" t="s">
        <v>68</v>
      </c>
      <c r="D310" s="3" t="s">
        <v>65</v>
      </c>
      <c r="E310" s="3" t="s">
        <v>186</v>
      </c>
      <c r="F310" s="3" t="s">
        <v>202</v>
      </c>
      <c r="G310" s="4">
        <v>43858.0</v>
      </c>
    </row>
    <row r="311">
      <c r="A311" s="3" t="s">
        <v>213</v>
      </c>
      <c r="D311" s="3" t="s">
        <v>29</v>
      </c>
      <c r="E311" s="3" t="s">
        <v>186</v>
      </c>
      <c r="F311" s="3" t="s">
        <v>214</v>
      </c>
      <c r="G311" s="4">
        <v>43858.0</v>
      </c>
      <c r="S311" s="3" t="s">
        <v>93</v>
      </c>
      <c r="T311" s="3">
        <v>72.0</v>
      </c>
      <c r="U311" s="5">
        <f>60-35</f>
        <v>25</v>
      </c>
      <c r="V311" s="3" t="s">
        <v>33</v>
      </c>
      <c r="W311" s="3" t="s">
        <v>34</v>
      </c>
      <c r="X311" s="3" t="s">
        <v>29</v>
      </c>
    </row>
    <row r="312">
      <c r="A312" s="3" t="s">
        <v>215</v>
      </c>
      <c r="D312" s="3" t="s">
        <v>29</v>
      </c>
      <c r="E312" s="3" t="s">
        <v>186</v>
      </c>
      <c r="F312" s="3" t="s">
        <v>214</v>
      </c>
      <c r="G312" s="4">
        <v>43858.0</v>
      </c>
      <c r="S312" s="3" t="s">
        <v>93</v>
      </c>
      <c r="T312" s="3">
        <v>61.0</v>
      </c>
      <c r="U312" s="5">
        <f>78-51</f>
        <v>27</v>
      </c>
      <c r="V312" s="3" t="s">
        <v>33</v>
      </c>
      <c r="W312" s="3" t="s">
        <v>34</v>
      </c>
      <c r="X312" s="3" t="s">
        <v>29</v>
      </c>
    </row>
    <row r="313">
      <c r="A313" s="3" t="s">
        <v>216</v>
      </c>
      <c r="D313" s="3" t="s">
        <v>29</v>
      </c>
      <c r="E313" s="3" t="s">
        <v>186</v>
      </c>
      <c r="F313" s="3" t="s">
        <v>214</v>
      </c>
      <c r="G313" s="4">
        <v>43858.0</v>
      </c>
      <c r="S313" s="3" t="s">
        <v>93</v>
      </c>
      <c r="T313" s="3">
        <v>54.5</v>
      </c>
      <c r="U313" s="5">
        <f>32.5-19</f>
        <v>13.5</v>
      </c>
      <c r="V313" s="3" t="s">
        <v>79</v>
      </c>
      <c r="W313" s="3" t="s">
        <v>34</v>
      </c>
      <c r="X313" s="3" t="s">
        <v>29</v>
      </c>
    </row>
    <row r="314">
      <c r="A314" s="3" t="s">
        <v>217</v>
      </c>
      <c r="D314" s="3" t="s">
        <v>29</v>
      </c>
      <c r="E314" s="3" t="s">
        <v>186</v>
      </c>
      <c r="F314" s="3" t="s">
        <v>214</v>
      </c>
      <c r="G314" s="4">
        <v>43858.0</v>
      </c>
      <c r="S314" s="3" t="s">
        <v>93</v>
      </c>
      <c r="T314" s="3">
        <v>52.0</v>
      </c>
      <c r="U314" s="5">
        <f>25.25-15</f>
        <v>10.25</v>
      </c>
      <c r="V314" s="3" t="s">
        <v>79</v>
      </c>
      <c r="W314" s="3" t="s">
        <v>34</v>
      </c>
      <c r="X314" s="3" t="s">
        <v>29</v>
      </c>
    </row>
    <row r="315">
      <c r="A315" s="3" t="s">
        <v>218</v>
      </c>
      <c r="D315" s="3" t="s">
        <v>29</v>
      </c>
      <c r="E315" s="3" t="s">
        <v>186</v>
      </c>
      <c r="F315" s="3" t="s">
        <v>214</v>
      </c>
      <c r="G315" s="4">
        <v>43858.0</v>
      </c>
      <c r="S315" s="3" t="s">
        <v>93</v>
      </c>
      <c r="T315" s="3">
        <v>71.0</v>
      </c>
      <c r="U315" s="5">
        <f>51-31</f>
        <v>20</v>
      </c>
      <c r="V315" s="3" t="s">
        <v>33</v>
      </c>
      <c r="W315" s="3" t="s">
        <v>34</v>
      </c>
      <c r="X315" s="3" t="s">
        <v>29</v>
      </c>
    </row>
    <row r="316">
      <c r="A316" s="3" t="s">
        <v>219</v>
      </c>
      <c r="D316" s="3" t="s">
        <v>29</v>
      </c>
      <c r="E316" s="3" t="s">
        <v>186</v>
      </c>
      <c r="F316" s="3" t="s">
        <v>214</v>
      </c>
      <c r="G316" s="4">
        <v>43858.0</v>
      </c>
      <c r="S316" s="3" t="s">
        <v>93</v>
      </c>
      <c r="T316" s="3">
        <v>62.0</v>
      </c>
      <c r="U316" s="5">
        <f>24</f>
        <v>24</v>
      </c>
      <c r="V316" s="3" t="s">
        <v>79</v>
      </c>
      <c r="W316" s="3" t="s">
        <v>34</v>
      </c>
      <c r="X316" s="3" t="s">
        <v>29</v>
      </c>
    </row>
    <row r="317">
      <c r="A317" s="3" t="s">
        <v>220</v>
      </c>
      <c r="D317" s="3" t="s">
        <v>29</v>
      </c>
      <c r="E317" s="3" t="s">
        <v>186</v>
      </c>
      <c r="F317" s="3" t="s">
        <v>214</v>
      </c>
      <c r="G317" s="4">
        <v>43858.0</v>
      </c>
      <c r="S317" s="3" t="s">
        <v>93</v>
      </c>
      <c r="T317" s="3">
        <v>71.0</v>
      </c>
      <c r="U317" s="5">
        <f>50-26</f>
        <v>24</v>
      </c>
      <c r="V317" s="3" t="s">
        <v>33</v>
      </c>
      <c r="W317" s="3" t="s">
        <v>34</v>
      </c>
      <c r="X317" s="3" t="s">
        <v>29</v>
      </c>
    </row>
    <row r="318">
      <c r="A318" s="3" t="s">
        <v>221</v>
      </c>
      <c r="D318" s="3" t="s">
        <v>29</v>
      </c>
      <c r="E318" s="3" t="s">
        <v>186</v>
      </c>
      <c r="F318" s="3" t="s">
        <v>214</v>
      </c>
      <c r="G318" s="4">
        <v>43858.0</v>
      </c>
      <c r="S318" s="3" t="s">
        <v>93</v>
      </c>
      <c r="T318" s="3">
        <v>61.0</v>
      </c>
      <c r="U318" s="5">
        <f>61-38</f>
        <v>23</v>
      </c>
      <c r="V318" s="3" t="s">
        <v>33</v>
      </c>
      <c r="W318" s="3" t="s">
        <v>34</v>
      </c>
      <c r="X318" s="3" t="s">
        <v>29</v>
      </c>
    </row>
    <row r="319">
      <c r="A319" s="3" t="s">
        <v>222</v>
      </c>
      <c r="D319" s="3" t="s">
        <v>29</v>
      </c>
      <c r="E319" s="3" t="s">
        <v>186</v>
      </c>
      <c r="F319" s="3" t="s">
        <v>214</v>
      </c>
      <c r="G319" s="4">
        <v>43858.0</v>
      </c>
      <c r="S319" s="3" t="s">
        <v>93</v>
      </c>
      <c r="T319" s="3">
        <v>69.5</v>
      </c>
      <c r="U319" s="5">
        <f>67-49</f>
        <v>18</v>
      </c>
      <c r="V319" s="3" t="s">
        <v>33</v>
      </c>
      <c r="W319" s="3" t="s">
        <v>34</v>
      </c>
      <c r="X319" s="3" t="s">
        <v>29</v>
      </c>
    </row>
    <row r="320">
      <c r="A320" s="3" t="s">
        <v>223</v>
      </c>
      <c r="D320" s="3" t="s">
        <v>29</v>
      </c>
      <c r="E320" s="3" t="s">
        <v>186</v>
      </c>
      <c r="F320" s="3" t="s">
        <v>214</v>
      </c>
      <c r="G320" s="4">
        <v>43858.0</v>
      </c>
      <c r="S320" s="3" t="s">
        <v>93</v>
      </c>
      <c r="T320" s="3">
        <v>57.0</v>
      </c>
      <c r="U320" s="5">
        <f>41.5-26.5</f>
        <v>15</v>
      </c>
      <c r="V320" s="3" t="s">
        <v>33</v>
      </c>
      <c r="W320" s="3" t="s">
        <v>34</v>
      </c>
      <c r="X320" s="3" t="s">
        <v>29</v>
      </c>
    </row>
    <row r="321">
      <c r="A321" s="3" t="s">
        <v>47</v>
      </c>
      <c r="D321" s="3" t="s">
        <v>48</v>
      </c>
      <c r="E321" s="3" t="s">
        <v>186</v>
      </c>
      <c r="F321" s="3" t="s">
        <v>214</v>
      </c>
      <c r="G321" s="4">
        <v>43858.0</v>
      </c>
    </row>
    <row r="322">
      <c r="A322" s="3" t="s">
        <v>49</v>
      </c>
      <c r="D322" s="3" t="s">
        <v>48</v>
      </c>
      <c r="E322" s="3" t="s">
        <v>186</v>
      </c>
      <c r="F322" s="3" t="s">
        <v>214</v>
      </c>
      <c r="G322" s="4">
        <v>43858.0</v>
      </c>
    </row>
    <row r="323">
      <c r="A323" s="3" t="s">
        <v>50</v>
      </c>
      <c r="D323" s="3" t="s">
        <v>48</v>
      </c>
      <c r="E323" s="3" t="s">
        <v>186</v>
      </c>
      <c r="F323" s="3" t="s">
        <v>214</v>
      </c>
      <c r="G323" s="4">
        <v>43858.0</v>
      </c>
    </row>
    <row r="324">
      <c r="A324" s="3" t="s">
        <v>51</v>
      </c>
      <c r="D324" s="3" t="s">
        <v>48</v>
      </c>
      <c r="E324" s="3" t="s">
        <v>186</v>
      </c>
      <c r="F324" s="3" t="s">
        <v>214</v>
      </c>
      <c r="G324" s="4">
        <v>43858.0</v>
      </c>
    </row>
    <row r="325">
      <c r="A325" s="3" t="s">
        <v>52</v>
      </c>
      <c r="D325" s="3" t="s">
        <v>48</v>
      </c>
      <c r="E325" s="3" t="s">
        <v>186</v>
      </c>
      <c r="F325" s="3" t="s">
        <v>214</v>
      </c>
      <c r="G325" s="4">
        <v>43858.0</v>
      </c>
    </row>
    <row r="326">
      <c r="A326" s="3" t="s">
        <v>53</v>
      </c>
      <c r="D326" s="3" t="s">
        <v>48</v>
      </c>
      <c r="E326" s="3" t="s">
        <v>186</v>
      </c>
      <c r="F326" s="3" t="s">
        <v>214</v>
      </c>
      <c r="G326" s="4">
        <v>43858.0</v>
      </c>
    </row>
    <row r="327">
      <c r="A327" s="3" t="s">
        <v>54</v>
      </c>
      <c r="D327" s="3" t="s">
        <v>48</v>
      </c>
      <c r="E327" s="3" t="s">
        <v>186</v>
      </c>
      <c r="F327" s="3" t="s">
        <v>214</v>
      </c>
      <c r="G327" s="4">
        <v>43858.0</v>
      </c>
    </row>
    <row r="328">
      <c r="A328" s="3" t="s">
        <v>55</v>
      </c>
      <c r="D328" s="3" t="s">
        <v>48</v>
      </c>
      <c r="E328" s="3" t="s">
        <v>186</v>
      </c>
      <c r="F328" s="3" t="s">
        <v>214</v>
      </c>
      <c r="G328" s="4">
        <v>43858.0</v>
      </c>
    </row>
    <row r="329">
      <c r="A329" s="3" t="s">
        <v>56</v>
      </c>
      <c r="D329" s="3" t="s">
        <v>48</v>
      </c>
      <c r="E329" s="3" t="s">
        <v>186</v>
      </c>
      <c r="F329" s="3" t="s">
        <v>214</v>
      </c>
      <c r="G329" s="4">
        <v>43858.0</v>
      </c>
    </row>
    <row r="330">
      <c r="A330" s="3" t="s">
        <v>57</v>
      </c>
      <c r="D330" s="3" t="s">
        <v>48</v>
      </c>
      <c r="E330" s="3" t="s">
        <v>186</v>
      </c>
      <c r="F330" s="3" t="s">
        <v>214</v>
      </c>
      <c r="G330" s="4">
        <v>43858.0</v>
      </c>
    </row>
    <row r="331">
      <c r="A331" s="3" t="s">
        <v>58</v>
      </c>
      <c r="D331" s="3" t="s">
        <v>59</v>
      </c>
      <c r="E331" s="3" t="s">
        <v>186</v>
      </c>
      <c r="F331" s="3" t="s">
        <v>214</v>
      </c>
      <c r="G331" s="4">
        <v>43858.0</v>
      </c>
    </row>
    <row r="332">
      <c r="A332" s="3" t="s">
        <v>60</v>
      </c>
      <c r="D332" s="3" t="s">
        <v>61</v>
      </c>
      <c r="E332" s="3" t="s">
        <v>186</v>
      </c>
      <c r="F332" s="3" t="s">
        <v>214</v>
      </c>
      <c r="G332" s="4">
        <v>43858.0</v>
      </c>
    </row>
    <row r="333">
      <c r="A333" s="3" t="s">
        <v>62</v>
      </c>
      <c r="D333" s="3" t="s">
        <v>61</v>
      </c>
      <c r="E333" s="3" t="s">
        <v>186</v>
      </c>
      <c r="F333" s="3" t="s">
        <v>214</v>
      </c>
      <c r="G333" s="4">
        <v>43858.0</v>
      </c>
    </row>
    <row r="334">
      <c r="A334" s="3" t="s">
        <v>63</v>
      </c>
      <c r="D334" s="3" t="s">
        <v>61</v>
      </c>
      <c r="E334" s="3" t="s">
        <v>186</v>
      </c>
      <c r="F334" s="3" t="s">
        <v>214</v>
      </c>
      <c r="G334" s="4">
        <v>43858.0</v>
      </c>
    </row>
    <row r="335">
      <c r="A335" s="3" t="s">
        <v>64</v>
      </c>
      <c r="D335" s="3" t="s">
        <v>65</v>
      </c>
      <c r="E335" s="3" t="s">
        <v>186</v>
      </c>
      <c r="F335" s="3" t="s">
        <v>214</v>
      </c>
      <c r="G335" s="4">
        <v>43858.0</v>
      </c>
    </row>
    <row r="336">
      <c r="A336" s="3" t="s">
        <v>66</v>
      </c>
      <c r="D336" s="3" t="s">
        <v>65</v>
      </c>
      <c r="E336" s="3" t="s">
        <v>186</v>
      </c>
      <c r="F336" s="3" t="s">
        <v>214</v>
      </c>
      <c r="G336" s="4">
        <v>43858.0</v>
      </c>
    </row>
    <row r="337">
      <c r="A337" s="3" t="s">
        <v>67</v>
      </c>
      <c r="D337" s="3" t="s">
        <v>65</v>
      </c>
      <c r="E337" s="3" t="s">
        <v>186</v>
      </c>
      <c r="F337" s="3" t="s">
        <v>214</v>
      </c>
      <c r="G337" s="4">
        <v>43858.0</v>
      </c>
    </row>
    <row r="338">
      <c r="A338" s="3" t="s">
        <v>68</v>
      </c>
      <c r="D338" s="3" t="s">
        <v>65</v>
      </c>
      <c r="E338" s="3" t="s">
        <v>186</v>
      </c>
      <c r="F338" s="3" t="s">
        <v>214</v>
      </c>
      <c r="G338" s="4">
        <v>43858.0</v>
      </c>
    </row>
    <row r="339">
      <c r="A339" s="3" t="s">
        <v>224</v>
      </c>
      <c r="D339" s="3" t="s">
        <v>29</v>
      </c>
      <c r="E339" s="3" t="s">
        <v>30</v>
      </c>
      <c r="F339" s="3" t="s">
        <v>225</v>
      </c>
      <c r="G339" s="4">
        <v>43858.0</v>
      </c>
      <c r="S339" s="3" t="s">
        <v>32</v>
      </c>
      <c r="T339" s="7">
        <v>31.0</v>
      </c>
      <c r="U339" s="3">
        <v>3.75</v>
      </c>
      <c r="V339" s="3" t="s">
        <v>33</v>
      </c>
      <c r="W339" s="3" t="s">
        <v>34</v>
      </c>
      <c r="X339" s="3" t="s">
        <v>29</v>
      </c>
    </row>
    <row r="340">
      <c r="A340" s="3" t="s">
        <v>226</v>
      </c>
      <c r="D340" s="3" t="s">
        <v>29</v>
      </c>
      <c r="E340" s="3" t="s">
        <v>30</v>
      </c>
      <c r="F340" s="3" t="s">
        <v>225</v>
      </c>
      <c r="G340" s="4">
        <v>43859.0</v>
      </c>
      <c r="S340" s="3" t="s">
        <v>32</v>
      </c>
      <c r="T340" s="7">
        <v>37.0</v>
      </c>
      <c r="U340" s="3">
        <v>3.25</v>
      </c>
      <c r="V340" s="3" t="s">
        <v>33</v>
      </c>
      <c r="W340" s="3" t="s">
        <v>34</v>
      </c>
      <c r="X340" s="3" t="s">
        <v>29</v>
      </c>
    </row>
    <row r="341">
      <c r="A341" s="3" t="s">
        <v>227</v>
      </c>
      <c r="D341" s="3" t="s">
        <v>29</v>
      </c>
      <c r="E341" s="3" t="s">
        <v>30</v>
      </c>
      <c r="F341" s="3" t="s">
        <v>225</v>
      </c>
      <c r="G341" s="4">
        <v>43860.0</v>
      </c>
      <c r="S341" s="3" t="s">
        <v>32</v>
      </c>
      <c r="T341" s="7">
        <v>32.0</v>
      </c>
      <c r="U341" s="3">
        <v>3.75</v>
      </c>
      <c r="V341" s="3" t="s">
        <v>33</v>
      </c>
      <c r="W341" s="3" t="s">
        <v>34</v>
      </c>
      <c r="X341" s="3" t="s">
        <v>29</v>
      </c>
    </row>
    <row r="342">
      <c r="A342" s="3" t="s">
        <v>228</v>
      </c>
      <c r="D342" s="3" t="s">
        <v>29</v>
      </c>
      <c r="E342" s="3" t="s">
        <v>30</v>
      </c>
      <c r="F342" s="3" t="s">
        <v>225</v>
      </c>
      <c r="G342" s="4">
        <v>43861.0</v>
      </c>
      <c r="S342" s="3" t="s">
        <v>32</v>
      </c>
      <c r="T342" s="7">
        <v>31.0</v>
      </c>
      <c r="U342" s="3">
        <v>3.5</v>
      </c>
      <c r="V342" s="3" t="s">
        <v>33</v>
      </c>
      <c r="W342" s="3" t="s">
        <v>34</v>
      </c>
      <c r="X342" s="3" t="s">
        <v>29</v>
      </c>
    </row>
    <row r="343">
      <c r="A343" s="3" t="s">
        <v>229</v>
      </c>
      <c r="D343" s="3" t="s">
        <v>29</v>
      </c>
      <c r="E343" s="3" t="s">
        <v>30</v>
      </c>
      <c r="F343" s="3" t="s">
        <v>225</v>
      </c>
      <c r="G343" s="4">
        <v>43862.0</v>
      </c>
      <c r="S343" s="3" t="s">
        <v>32</v>
      </c>
      <c r="T343" s="7">
        <v>33.0</v>
      </c>
      <c r="U343" s="3">
        <v>3.5</v>
      </c>
      <c r="V343" s="3" t="s">
        <v>33</v>
      </c>
      <c r="W343" s="3" t="s">
        <v>34</v>
      </c>
      <c r="X343" s="3" t="s">
        <v>29</v>
      </c>
    </row>
    <row r="344">
      <c r="A344" s="3" t="s">
        <v>230</v>
      </c>
      <c r="D344" s="3" t="s">
        <v>29</v>
      </c>
      <c r="E344" s="3" t="s">
        <v>30</v>
      </c>
      <c r="F344" s="3" t="s">
        <v>225</v>
      </c>
      <c r="G344" s="4">
        <v>43863.0</v>
      </c>
      <c r="S344" s="3" t="s">
        <v>32</v>
      </c>
      <c r="T344" s="7">
        <v>29.0</v>
      </c>
      <c r="U344" s="3">
        <v>2.5</v>
      </c>
      <c r="V344" s="3" t="s">
        <v>33</v>
      </c>
      <c r="W344" s="3" t="s">
        <v>34</v>
      </c>
      <c r="X344" s="3" t="s">
        <v>29</v>
      </c>
    </row>
    <row r="345">
      <c r="A345" s="3" t="s">
        <v>231</v>
      </c>
      <c r="D345" s="3" t="s">
        <v>29</v>
      </c>
      <c r="E345" s="3" t="s">
        <v>30</v>
      </c>
      <c r="F345" s="3" t="s">
        <v>225</v>
      </c>
      <c r="G345" s="4">
        <v>43864.0</v>
      </c>
      <c r="S345" s="3" t="s">
        <v>32</v>
      </c>
      <c r="T345" s="7">
        <v>33.0</v>
      </c>
      <c r="U345" s="5">
        <f>7-2.5</f>
        <v>4.5</v>
      </c>
      <c r="V345" s="3" t="s">
        <v>33</v>
      </c>
      <c r="W345" s="3" t="s">
        <v>34</v>
      </c>
      <c r="X345" s="3" t="s">
        <v>29</v>
      </c>
    </row>
    <row r="346">
      <c r="A346" s="3" t="s">
        <v>232</v>
      </c>
      <c r="D346" s="3" t="s">
        <v>29</v>
      </c>
      <c r="E346" s="3" t="s">
        <v>30</v>
      </c>
      <c r="F346" s="3" t="s">
        <v>225</v>
      </c>
      <c r="G346" s="4">
        <v>43865.0</v>
      </c>
      <c r="S346" s="3" t="s">
        <v>32</v>
      </c>
      <c r="T346" s="7">
        <v>26.0</v>
      </c>
      <c r="U346" s="5">
        <f>5.75-3.5</f>
        <v>2.25</v>
      </c>
      <c r="V346" s="3" t="s">
        <v>33</v>
      </c>
      <c r="W346" s="3" t="s">
        <v>34</v>
      </c>
      <c r="X346" s="3" t="s">
        <v>29</v>
      </c>
    </row>
    <row r="347">
      <c r="A347" s="3" t="s">
        <v>233</v>
      </c>
      <c r="D347" s="3" t="s">
        <v>29</v>
      </c>
      <c r="E347" s="3" t="s">
        <v>30</v>
      </c>
      <c r="F347" s="3" t="s">
        <v>225</v>
      </c>
      <c r="G347" s="4">
        <v>43866.0</v>
      </c>
      <c r="S347" s="3" t="s">
        <v>32</v>
      </c>
      <c r="T347" s="7">
        <v>29.0</v>
      </c>
      <c r="U347" s="3">
        <v>3.0</v>
      </c>
      <c r="V347" s="3" t="s">
        <v>33</v>
      </c>
      <c r="W347" s="3" t="s">
        <v>34</v>
      </c>
      <c r="X347" s="3" t="s">
        <v>29</v>
      </c>
    </row>
    <row r="348">
      <c r="A348" s="3" t="s">
        <v>234</v>
      </c>
      <c r="D348" s="3" t="s">
        <v>29</v>
      </c>
      <c r="E348" s="3" t="s">
        <v>30</v>
      </c>
      <c r="F348" s="3" t="s">
        <v>225</v>
      </c>
      <c r="G348" s="4">
        <v>43867.0</v>
      </c>
      <c r="S348" s="3" t="s">
        <v>32</v>
      </c>
      <c r="T348" s="7">
        <v>29.0</v>
      </c>
      <c r="U348" s="3">
        <v>4.0</v>
      </c>
      <c r="V348" s="3" t="s">
        <v>33</v>
      </c>
      <c r="W348" s="3" t="s">
        <v>34</v>
      </c>
      <c r="X348" s="3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3" t="s">
        <v>5</v>
      </c>
      <c r="B1" s="3" t="s">
        <v>4</v>
      </c>
      <c r="C1" s="3" t="s">
        <v>6</v>
      </c>
      <c r="D1" s="3" t="s">
        <v>235</v>
      </c>
      <c r="E1" s="3" t="s">
        <v>236</v>
      </c>
      <c r="F1" s="3" t="s">
        <v>237</v>
      </c>
      <c r="G1" s="3" t="s">
        <v>238</v>
      </c>
      <c r="H1" s="3" t="s">
        <v>239</v>
      </c>
      <c r="I1" s="3" t="s">
        <v>240</v>
      </c>
      <c r="J1" s="3" t="s">
        <v>241</v>
      </c>
      <c r="K1" s="3" t="s">
        <v>242</v>
      </c>
      <c r="L1" s="3" t="s">
        <v>243</v>
      </c>
      <c r="M1" s="3" t="s">
        <v>244</v>
      </c>
      <c r="N1" s="3" t="s">
        <v>245</v>
      </c>
      <c r="O1" s="3" t="s">
        <v>246</v>
      </c>
      <c r="P1" s="3" t="s">
        <v>247</v>
      </c>
      <c r="Q1" s="3" t="s">
        <v>248</v>
      </c>
      <c r="R1" s="3" t="s">
        <v>249</v>
      </c>
      <c r="S1" s="3" t="s">
        <v>250</v>
      </c>
      <c r="T1" s="8" t="s">
        <v>251</v>
      </c>
      <c r="U1" s="3" t="s">
        <v>252</v>
      </c>
      <c r="V1" s="3" t="s">
        <v>253</v>
      </c>
      <c r="W1" s="3" t="s">
        <v>254</v>
      </c>
      <c r="X1" s="3" t="s">
        <v>255</v>
      </c>
      <c r="Y1" s="3" t="s">
        <v>256</v>
      </c>
      <c r="Z1" s="3" t="s">
        <v>257</v>
      </c>
      <c r="AA1" s="3" t="s">
        <v>258</v>
      </c>
      <c r="AB1" s="3" t="s">
        <v>259</v>
      </c>
      <c r="AC1" s="3" t="s">
        <v>260</v>
      </c>
      <c r="AD1" s="3" t="s">
        <v>261</v>
      </c>
      <c r="AE1" s="3" t="s">
        <v>262</v>
      </c>
      <c r="AF1" s="3" t="s">
        <v>263</v>
      </c>
    </row>
    <row r="2">
      <c r="A2" s="3" t="s">
        <v>31</v>
      </c>
      <c r="B2" s="3" t="s">
        <v>30</v>
      </c>
      <c r="C2" s="4">
        <v>43855.0</v>
      </c>
      <c r="D2" s="3">
        <v>2.0</v>
      </c>
      <c r="E2" s="3">
        <v>3.0</v>
      </c>
      <c r="F2" s="3">
        <v>0.0</v>
      </c>
      <c r="G2" s="3">
        <v>0.0</v>
      </c>
      <c r="H2" s="3">
        <v>0.0</v>
      </c>
      <c r="I2" s="3">
        <v>0.0</v>
      </c>
      <c r="J2" s="3">
        <v>19.0</v>
      </c>
      <c r="K2" s="3">
        <v>0.0</v>
      </c>
      <c r="L2" s="3">
        <v>0.0</v>
      </c>
      <c r="M2" s="3">
        <v>0.0</v>
      </c>
      <c r="N2" s="3" t="s">
        <v>264</v>
      </c>
      <c r="O2" s="3">
        <v>0.0</v>
      </c>
      <c r="P2" s="3" t="s">
        <v>265</v>
      </c>
      <c r="Q2" s="3">
        <v>6.0</v>
      </c>
      <c r="R2" s="9">
        <v>0.44583333333333336</v>
      </c>
      <c r="S2" s="9">
        <v>0.47638888888888886</v>
      </c>
      <c r="T2" s="8">
        <v>7.0</v>
      </c>
      <c r="U2" s="3">
        <v>170.0</v>
      </c>
      <c r="V2" s="3" t="s">
        <v>266</v>
      </c>
      <c r="W2" s="3">
        <v>0.05</v>
      </c>
      <c r="X2" s="3">
        <v>0.8</v>
      </c>
      <c r="Y2" s="3">
        <v>1.0</v>
      </c>
      <c r="Z2" s="3">
        <v>0.05</v>
      </c>
      <c r="AA2" s="3">
        <v>0.0</v>
      </c>
      <c r="AB2" s="3">
        <v>0.0</v>
      </c>
      <c r="AC2" s="3">
        <v>25.0</v>
      </c>
      <c r="AD2" s="3">
        <v>37.0</v>
      </c>
      <c r="AE2" s="3">
        <v>29.0</v>
      </c>
    </row>
    <row r="3">
      <c r="A3" s="3" t="s">
        <v>70</v>
      </c>
      <c r="B3" s="3" t="s">
        <v>30</v>
      </c>
      <c r="C3" s="4">
        <v>43855.0</v>
      </c>
      <c r="D3" s="3">
        <v>4.0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4.0</v>
      </c>
      <c r="K3" s="3">
        <v>0.0</v>
      </c>
      <c r="L3" s="3">
        <v>0.0</v>
      </c>
      <c r="M3" s="3">
        <v>0.0</v>
      </c>
      <c r="N3" s="3" t="s">
        <v>267</v>
      </c>
      <c r="O3" s="3">
        <v>0.0</v>
      </c>
      <c r="P3" s="3" t="s">
        <v>268</v>
      </c>
      <c r="Q3" s="3">
        <v>6.0</v>
      </c>
      <c r="R3" s="9">
        <v>0.5361111111111111</v>
      </c>
      <c r="S3" s="9">
        <v>0.10625</v>
      </c>
      <c r="T3" s="3">
        <v>1.0</v>
      </c>
      <c r="U3" s="5">
        <f>74*4</f>
        <v>296</v>
      </c>
      <c r="V3" s="3" t="s">
        <v>266</v>
      </c>
      <c r="W3" s="3">
        <v>0.1</v>
      </c>
      <c r="X3" s="3">
        <v>0.95</v>
      </c>
      <c r="Y3" s="3">
        <v>1.0</v>
      </c>
      <c r="Z3" s="3">
        <v>0.8</v>
      </c>
      <c r="AA3" s="3">
        <v>14.0</v>
      </c>
      <c r="AB3" s="3">
        <v>0.0</v>
      </c>
      <c r="AC3" s="3">
        <v>111.2</v>
      </c>
      <c r="AD3" s="3">
        <v>116.2</v>
      </c>
      <c r="AE3" s="3">
        <v>112.0</v>
      </c>
    </row>
    <row r="4">
      <c r="A4" s="3" t="s">
        <v>76</v>
      </c>
      <c r="B4" s="3" t="s">
        <v>30</v>
      </c>
      <c r="C4" s="4">
        <v>43855.0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28.0</v>
      </c>
      <c r="K4" s="3">
        <v>0.0</v>
      </c>
      <c r="L4" s="3">
        <v>0.0</v>
      </c>
      <c r="M4" s="3">
        <v>0.0</v>
      </c>
      <c r="N4" s="3" t="s">
        <v>269</v>
      </c>
      <c r="O4" s="3">
        <v>0.0</v>
      </c>
      <c r="P4" s="3" t="s">
        <v>270</v>
      </c>
      <c r="Q4" s="3">
        <v>6.0</v>
      </c>
      <c r="R4" s="9">
        <v>0.22361111111111112</v>
      </c>
      <c r="T4" s="8">
        <v>5.0</v>
      </c>
      <c r="U4" s="3">
        <v>209.0</v>
      </c>
      <c r="V4" s="3" t="s">
        <v>266</v>
      </c>
      <c r="AB4" s="3">
        <v>1.0</v>
      </c>
      <c r="AC4" s="3">
        <v>9.0</v>
      </c>
    </row>
    <row r="5">
      <c r="A5" s="3" t="s">
        <v>92</v>
      </c>
      <c r="B5" s="3" t="s">
        <v>91</v>
      </c>
      <c r="C5" s="4">
        <v>43856.0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1.0</v>
      </c>
      <c r="K5" s="3">
        <v>0.0</v>
      </c>
      <c r="L5" s="3">
        <v>11.0</v>
      </c>
      <c r="M5" s="3">
        <v>0.0</v>
      </c>
      <c r="N5" s="3" t="s">
        <v>271</v>
      </c>
      <c r="O5" s="3">
        <v>0.0</v>
      </c>
      <c r="P5" s="3" t="s">
        <v>272</v>
      </c>
      <c r="Q5" s="3">
        <v>6.0</v>
      </c>
      <c r="R5" s="9">
        <v>0.4125</v>
      </c>
      <c r="S5" s="9">
        <v>0.43680555555555556</v>
      </c>
      <c r="T5" s="3">
        <v>0.5</v>
      </c>
      <c r="W5" s="3">
        <v>0.0</v>
      </c>
      <c r="Y5" s="3">
        <v>0.0</v>
      </c>
      <c r="Z5" s="3">
        <v>0.0</v>
      </c>
      <c r="AA5" s="3">
        <v>2.0</v>
      </c>
      <c r="AB5" s="3">
        <v>1.0</v>
      </c>
    </row>
    <row r="6">
      <c r="A6" s="3" t="s">
        <v>98</v>
      </c>
      <c r="B6" s="3" t="s">
        <v>91</v>
      </c>
      <c r="C6" s="4">
        <v>43856.0</v>
      </c>
      <c r="D6" s="7">
        <v>3.0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1.0</v>
      </c>
      <c r="K6" s="7">
        <v>0.0</v>
      </c>
      <c r="L6" s="7">
        <v>21.0</v>
      </c>
      <c r="M6" s="7">
        <v>4.0</v>
      </c>
      <c r="N6" s="6"/>
      <c r="O6" s="10">
        <v>0.0</v>
      </c>
      <c r="P6" s="6" t="s">
        <v>272</v>
      </c>
      <c r="Q6" s="7">
        <v>6.0</v>
      </c>
      <c r="R6" s="11">
        <v>0.48055555555555557</v>
      </c>
      <c r="S6" s="11">
        <v>0.5013888888888889</v>
      </c>
      <c r="T6" s="12">
        <v>2.0</v>
      </c>
      <c r="U6" s="7">
        <v>212.0</v>
      </c>
      <c r="V6" s="6" t="s">
        <v>266</v>
      </c>
      <c r="W6" s="7">
        <v>0.4</v>
      </c>
      <c r="X6" s="10">
        <v>1.0</v>
      </c>
      <c r="Y6" s="6"/>
      <c r="Z6" s="3">
        <v>0.0</v>
      </c>
      <c r="AB6" s="3">
        <v>1.0</v>
      </c>
      <c r="AC6" s="3">
        <v>85.0</v>
      </c>
      <c r="AD6" s="3">
        <v>100.0</v>
      </c>
      <c r="AE6" s="3">
        <v>103.0</v>
      </c>
    </row>
    <row r="7">
      <c r="A7" s="3" t="s">
        <v>112</v>
      </c>
      <c r="B7" s="3" t="s">
        <v>91</v>
      </c>
      <c r="C7" s="4">
        <v>43856.0</v>
      </c>
      <c r="D7" s="3">
        <v>6.0</v>
      </c>
      <c r="E7" s="3">
        <v>3.0</v>
      </c>
      <c r="F7" s="3">
        <v>0.0</v>
      </c>
      <c r="G7" s="3">
        <v>0.0</v>
      </c>
      <c r="H7" s="3">
        <v>0.0</v>
      </c>
      <c r="I7" s="3">
        <v>0.0</v>
      </c>
      <c r="J7" s="3">
        <v>4.0</v>
      </c>
      <c r="K7" s="3">
        <v>0.0</v>
      </c>
      <c r="L7" s="3">
        <v>72.0</v>
      </c>
      <c r="M7" s="3">
        <v>0.0</v>
      </c>
      <c r="O7" s="3" t="s">
        <v>273</v>
      </c>
      <c r="P7" s="3" t="s">
        <v>274</v>
      </c>
      <c r="Q7" s="3">
        <v>6.0</v>
      </c>
      <c r="R7" s="9">
        <v>0.13194444444444445</v>
      </c>
      <c r="S7" s="9">
        <v>0.15416666666666667</v>
      </c>
      <c r="T7" s="8">
        <v>3.0</v>
      </c>
      <c r="U7" s="3">
        <v>150.0</v>
      </c>
      <c r="V7" s="3" t="s">
        <v>266</v>
      </c>
      <c r="W7" s="3">
        <v>0.0</v>
      </c>
      <c r="X7" s="3">
        <v>0.9</v>
      </c>
      <c r="Y7" s="3">
        <v>0.0</v>
      </c>
      <c r="Z7" s="3">
        <v>0.25</v>
      </c>
      <c r="AA7" s="3">
        <v>0.0</v>
      </c>
      <c r="AB7" s="3">
        <v>0.0</v>
      </c>
      <c r="AC7" s="3">
        <v>83.0</v>
      </c>
      <c r="AD7" s="3">
        <v>68.0</v>
      </c>
      <c r="AE7" s="3">
        <v>83.0</v>
      </c>
      <c r="AF7" s="3" t="s">
        <v>275</v>
      </c>
    </row>
    <row r="8">
      <c r="A8" s="3" t="s">
        <v>128</v>
      </c>
      <c r="B8" s="3" t="s">
        <v>91</v>
      </c>
      <c r="C8" s="4">
        <v>43856.0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5">
        <f>20+22+30+38+1+2+1+10+50+9+13+100+25</f>
        <v>321</v>
      </c>
      <c r="M8" s="3">
        <v>0.0</v>
      </c>
      <c r="N8" s="3" t="s">
        <v>276</v>
      </c>
      <c r="O8" s="3" t="s">
        <v>277</v>
      </c>
      <c r="P8" s="3" t="s">
        <v>265</v>
      </c>
      <c r="Q8" s="3">
        <v>6.0</v>
      </c>
      <c r="R8" s="9">
        <v>0.20416666666666666</v>
      </c>
      <c r="S8" s="9">
        <v>0.225</v>
      </c>
      <c r="T8" s="8">
        <v>1.0</v>
      </c>
      <c r="U8" s="3">
        <v>132.0</v>
      </c>
      <c r="V8" s="3" t="s">
        <v>266</v>
      </c>
      <c r="W8" s="3">
        <v>0.0</v>
      </c>
      <c r="X8" s="3">
        <v>1.0</v>
      </c>
      <c r="Y8" s="3">
        <v>0.0</v>
      </c>
      <c r="Z8" s="3">
        <v>0.0</v>
      </c>
      <c r="AA8" s="3">
        <v>2.0</v>
      </c>
      <c r="AB8" s="3">
        <v>0.0</v>
      </c>
      <c r="AC8" s="3">
        <v>105.0</v>
      </c>
      <c r="AD8" s="3">
        <v>63.0</v>
      </c>
      <c r="AE8" s="3">
        <v>85.0</v>
      </c>
    </row>
    <row r="9">
      <c r="A9" s="3" t="s">
        <v>151</v>
      </c>
      <c r="B9" s="3" t="s">
        <v>150</v>
      </c>
      <c r="C9" s="4">
        <v>43857.0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8.0</v>
      </c>
      <c r="K9" s="3">
        <v>0.0</v>
      </c>
      <c r="L9" s="3">
        <v>0.0</v>
      </c>
      <c r="M9" s="3">
        <v>0.0</v>
      </c>
      <c r="N9" s="3" t="s">
        <v>278</v>
      </c>
      <c r="O9" s="3">
        <v>0.0</v>
      </c>
      <c r="P9" s="3" t="s">
        <v>279</v>
      </c>
      <c r="Q9" s="3">
        <v>5.0</v>
      </c>
      <c r="R9" s="9">
        <v>0.4305555555555556</v>
      </c>
      <c r="S9" s="9">
        <v>0.5013888888888889</v>
      </c>
      <c r="T9" s="8">
        <v>5.0</v>
      </c>
      <c r="U9" s="3">
        <v>130.0</v>
      </c>
      <c r="V9" s="3" t="s">
        <v>266</v>
      </c>
      <c r="W9" s="3">
        <v>0.0</v>
      </c>
      <c r="X9" s="3">
        <v>1.0</v>
      </c>
      <c r="Y9" s="3">
        <v>0.0</v>
      </c>
      <c r="Z9" s="3">
        <v>0.0</v>
      </c>
      <c r="AA9" s="3">
        <v>0.0</v>
      </c>
      <c r="AB9" s="3">
        <v>1.0</v>
      </c>
      <c r="AC9" s="3">
        <v>26.0</v>
      </c>
      <c r="AD9" s="3">
        <v>35.0</v>
      </c>
      <c r="AE9" s="3">
        <v>42.0</v>
      </c>
      <c r="AF9" s="3" t="s">
        <v>280</v>
      </c>
    </row>
    <row r="10">
      <c r="A10" s="3" t="s">
        <v>164</v>
      </c>
      <c r="B10" s="3" t="s">
        <v>150</v>
      </c>
      <c r="C10" s="4">
        <v>43857.0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11.0</v>
      </c>
      <c r="M10" s="3">
        <v>1.0</v>
      </c>
      <c r="N10" s="3" t="s">
        <v>281</v>
      </c>
      <c r="O10" s="3">
        <v>0.0</v>
      </c>
      <c r="P10" s="3" t="s">
        <v>282</v>
      </c>
      <c r="Q10" s="3">
        <v>5.0</v>
      </c>
      <c r="R10" s="9">
        <v>0.07152777777777777</v>
      </c>
      <c r="S10" s="9">
        <v>0.09236111111111112</v>
      </c>
      <c r="T10" s="8">
        <v>2.0</v>
      </c>
      <c r="U10" s="3">
        <v>86.0</v>
      </c>
      <c r="V10" s="3" t="s">
        <v>266</v>
      </c>
      <c r="W10" s="3">
        <v>0.0</v>
      </c>
      <c r="X10" s="3">
        <v>0.9</v>
      </c>
      <c r="Y10" s="3">
        <v>0.0</v>
      </c>
      <c r="Z10" s="3">
        <v>0.2</v>
      </c>
      <c r="AB10" s="3">
        <v>1.0</v>
      </c>
      <c r="AC10" s="3">
        <v>82.0</v>
      </c>
      <c r="AD10" s="3">
        <v>48.0</v>
      </c>
      <c r="AE10" s="3">
        <v>89.0</v>
      </c>
    </row>
    <row r="11">
      <c r="A11" s="3" t="s">
        <v>175</v>
      </c>
      <c r="B11" s="3" t="s">
        <v>150</v>
      </c>
      <c r="C11" s="4">
        <v>43857.0</v>
      </c>
      <c r="D11" s="3">
        <v>1.0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11.0</v>
      </c>
      <c r="K11" s="3">
        <v>0.0</v>
      </c>
      <c r="L11" s="3">
        <v>1.0</v>
      </c>
      <c r="M11" s="3">
        <v>3.0</v>
      </c>
      <c r="N11" s="3" t="s">
        <v>283</v>
      </c>
      <c r="O11" s="3" t="s">
        <v>284</v>
      </c>
      <c r="P11" s="3" t="s">
        <v>282</v>
      </c>
      <c r="Q11" s="3">
        <v>5.0</v>
      </c>
      <c r="R11" s="9">
        <v>0.16805555555555557</v>
      </c>
      <c r="S11" s="9">
        <v>0.18263888888888888</v>
      </c>
      <c r="T11" s="8">
        <v>1.0</v>
      </c>
      <c r="U11" s="3">
        <v>110.0</v>
      </c>
      <c r="V11" s="3" t="s">
        <v>266</v>
      </c>
      <c r="W11" s="3">
        <v>0.2</v>
      </c>
      <c r="X11" s="3">
        <v>0.6</v>
      </c>
      <c r="Y11" s="3">
        <v>0.0</v>
      </c>
      <c r="Z11" s="3">
        <v>0.6</v>
      </c>
      <c r="AA11" s="3">
        <v>9.0</v>
      </c>
      <c r="AB11" s="3">
        <v>1.0</v>
      </c>
      <c r="AC11" s="3">
        <v>90.0</v>
      </c>
      <c r="AD11" s="3">
        <v>90.0</v>
      </c>
      <c r="AE11" s="3">
        <v>71.0</v>
      </c>
    </row>
    <row r="12">
      <c r="A12" s="3" t="s">
        <v>187</v>
      </c>
      <c r="B12" s="3" t="s">
        <v>186</v>
      </c>
      <c r="C12" s="4">
        <v>43858.0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6.0</v>
      </c>
      <c r="K12" s="3">
        <v>0.0</v>
      </c>
      <c r="L12" s="3">
        <v>2.0</v>
      </c>
      <c r="M12" s="3">
        <v>0.0</v>
      </c>
      <c r="O12" s="3">
        <v>0.0</v>
      </c>
      <c r="P12" s="3" t="s">
        <v>285</v>
      </c>
      <c r="Q12" s="3">
        <v>5.0</v>
      </c>
      <c r="R12" s="9">
        <v>0.4131944444444444</v>
      </c>
      <c r="S12" s="9">
        <v>0.4340277777777778</v>
      </c>
      <c r="T12" s="8">
        <v>1.0</v>
      </c>
      <c r="U12" s="3">
        <v>161.0</v>
      </c>
      <c r="V12" s="3" t="s">
        <v>266</v>
      </c>
      <c r="W12" s="3">
        <v>0.0</v>
      </c>
      <c r="X12" s="3">
        <v>1.0</v>
      </c>
      <c r="Y12" s="3">
        <v>1.0</v>
      </c>
      <c r="Z12" s="3">
        <v>0.0</v>
      </c>
      <c r="AA12" s="3">
        <v>4.0</v>
      </c>
      <c r="AB12" s="3">
        <v>1.0</v>
      </c>
      <c r="AC12" s="3">
        <v>57.0</v>
      </c>
      <c r="AD12" s="3">
        <v>58.0</v>
      </c>
      <c r="AE12" s="3">
        <v>59.0</v>
      </c>
    </row>
    <row r="13">
      <c r="A13" s="3" t="s">
        <v>194</v>
      </c>
      <c r="B13" s="3" t="s">
        <v>186</v>
      </c>
      <c r="C13" s="4">
        <v>43858.0</v>
      </c>
      <c r="D13" s="3">
        <v>0.0</v>
      </c>
      <c r="E13" s="3">
        <v>0.0</v>
      </c>
      <c r="F13" s="3">
        <v>1.0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  <c r="L13" s="3">
        <v>2.0</v>
      </c>
      <c r="M13" s="3">
        <v>0.0</v>
      </c>
      <c r="N13" s="3" t="s">
        <v>286</v>
      </c>
      <c r="P13" s="3" t="s">
        <v>287</v>
      </c>
      <c r="Q13" s="3">
        <v>5.0</v>
      </c>
      <c r="R13" s="9">
        <v>0.4951388888888889</v>
      </c>
      <c r="S13" s="9">
        <v>0.5159722222222223</v>
      </c>
      <c r="T13" s="8">
        <v>2.0</v>
      </c>
      <c r="U13" s="3">
        <v>300.0</v>
      </c>
      <c r="V13" s="3" t="s">
        <v>266</v>
      </c>
      <c r="W13" s="3">
        <v>0.0</v>
      </c>
      <c r="X13" s="3">
        <v>0.6</v>
      </c>
      <c r="Y13" s="3">
        <v>1.0</v>
      </c>
      <c r="Z13" s="3">
        <v>0.0</v>
      </c>
      <c r="AA13" s="3">
        <v>1.0</v>
      </c>
      <c r="AB13" s="3">
        <v>1.0</v>
      </c>
      <c r="AC13" s="3">
        <v>47.0</v>
      </c>
      <c r="AD13" s="3">
        <v>63.0</v>
      </c>
      <c r="AE13" s="3">
        <v>47.0</v>
      </c>
      <c r="AF13" s="3" t="s">
        <v>288</v>
      </c>
    </row>
    <row r="14">
      <c r="A14" s="3" t="s">
        <v>202</v>
      </c>
      <c r="B14" s="3" t="s">
        <v>186</v>
      </c>
      <c r="C14" s="4">
        <v>43858.0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3.0</v>
      </c>
      <c r="K14" s="3">
        <v>0.0</v>
      </c>
      <c r="L14" s="5">
        <f>1+5+3+12+14+14+50+20+15+2+20+20+20+21+13+20+20+10</f>
        <v>280</v>
      </c>
      <c r="M14" s="3">
        <v>0.0</v>
      </c>
      <c r="N14" s="3" t="s">
        <v>289</v>
      </c>
      <c r="O14" s="3" t="s">
        <v>290</v>
      </c>
      <c r="P14" s="3" t="s">
        <v>287</v>
      </c>
      <c r="Q14" s="3">
        <v>5.0</v>
      </c>
      <c r="R14" s="9">
        <v>0.12152777777777778</v>
      </c>
      <c r="S14" s="9">
        <v>0.14444444444444443</v>
      </c>
      <c r="T14" s="8">
        <v>0.5</v>
      </c>
      <c r="U14" s="3">
        <v>227.0</v>
      </c>
      <c r="V14" s="3" t="s">
        <v>266</v>
      </c>
      <c r="W14" s="3">
        <v>0.0</v>
      </c>
      <c r="X14" s="3">
        <v>0.75</v>
      </c>
      <c r="Y14" s="3">
        <v>1.0</v>
      </c>
      <c r="Z14" s="3">
        <v>0.25</v>
      </c>
      <c r="AA14" s="3">
        <v>0.0</v>
      </c>
      <c r="AB14" s="3">
        <v>1.0</v>
      </c>
      <c r="AC14" s="3">
        <v>92.0</v>
      </c>
      <c r="AD14" s="3">
        <v>88.0</v>
      </c>
      <c r="AE14" s="3">
        <v>78.0</v>
      </c>
      <c r="AF14" s="3" t="s">
        <v>291</v>
      </c>
    </row>
    <row r="15">
      <c r="A15" s="3" t="s">
        <v>214</v>
      </c>
      <c r="B15" s="3" t="s">
        <v>186</v>
      </c>
      <c r="C15" s="4">
        <v>43858.0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5">
        <f>32+2+4+2+4+4+225+64+25+21+1+3</f>
        <v>387</v>
      </c>
      <c r="M15" s="3">
        <v>0.0</v>
      </c>
      <c r="N15" s="3" t="s">
        <v>292</v>
      </c>
      <c r="P15" s="3" t="s">
        <v>287</v>
      </c>
      <c r="Q15" s="3">
        <v>5.0</v>
      </c>
      <c r="R15" s="9">
        <v>0.19236111111111112</v>
      </c>
      <c r="S15" s="9">
        <v>0.21319444444444444</v>
      </c>
      <c r="T15" s="8">
        <v>1.0</v>
      </c>
      <c r="U15" s="3">
        <v>205.0</v>
      </c>
      <c r="V15" s="3" t="s">
        <v>266</v>
      </c>
      <c r="W15" s="3">
        <v>0.0</v>
      </c>
      <c r="X15" s="3">
        <v>1.0</v>
      </c>
      <c r="Y15" s="3">
        <v>0.0</v>
      </c>
      <c r="Z15" s="3">
        <v>0.0</v>
      </c>
      <c r="AA15" s="3">
        <v>0.0</v>
      </c>
      <c r="AB15" s="3">
        <v>1.0</v>
      </c>
      <c r="AC15" s="3">
        <v>51.0</v>
      </c>
      <c r="AD15" s="3">
        <v>35.0</v>
      </c>
      <c r="AE15" s="3">
        <v>50.0</v>
      </c>
    </row>
    <row r="16">
      <c r="A16" s="3" t="s">
        <v>225</v>
      </c>
      <c r="B16" s="3" t="s">
        <v>30</v>
      </c>
      <c r="C16" s="4">
        <v>43858.0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20.0</v>
      </c>
      <c r="K16" s="3">
        <v>0.0</v>
      </c>
      <c r="L16" s="3">
        <v>0.0</v>
      </c>
      <c r="M16" s="3">
        <v>0.0</v>
      </c>
      <c r="O16" s="3" t="s">
        <v>293</v>
      </c>
      <c r="P16" s="3" t="s">
        <v>294</v>
      </c>
      <c r="Q16" s="3">
        <v>2.0</v>
      </c>
      <c r="AF16" s="3" t="s">
        <v>295</v>
      </c>
    </row>
  </sheetData>
  <drawing r:id="rId1"/>
</worksheet>
</file>