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IIT\github\DashTest\MonaLisa\Data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" i="1" l="1"/>
  <c r="D114" i="1"/>
  <c r="I113" i="1"/>
  <c r="D113" i="1"/>
  <c r="I112" i="1"/>
  <c r="D112" i="1"/>
  <c r="I111" i="1"/>
  <c r="C111" i="1"/>
  <c r="D111" i="1" s="1"/>
  <c r="I110" i="1"/>
  <c r="C110" i="1"/>
  <c r="D110" i="1" s="1"/>
  <c r="I109" i="1"/>
  <c r="D109" i="1"/>
  <c r="I108" i="1"/>
  <c r="D108" i="1"/>
  <c r="I107" i="1"/>
  <c r="D107" i="1"/>
  <c r="I106" i="1"/>
  <c r="C106" i="1" s="1"/>
  <c r="D106" i="1" s="1"/>
  <c r="I105" i="1"/>
  <c r="C105" i="1"/>
  <c r="D105" i="1" s="1"/>
  <c r="I104" i="1"/>
  <c r="D104" i="1"/>
  <c r="I103" i="1"/>
  <c r="D103" i="1"/>
  <c r="I102" i="1"/>
  <c r="D102" i="1"/>
  <c r="I101" i="1"/>
  <c r="C101" i="1"/>
  <c r="D101" i="1" s="1"/>
  <c r="I100" i="1"/>
  <c r="C100" i="1"/>
  <c r="D100" i="1" s="1"/>
  <c r="I99" i="1"/>
  <c r="C99" i="1" s="1"/>
  <c r="D99" i="1" s="1"/>
  <c r="G98" i="1"/>
  <c r="I98" i="1" s="1"/>
  <c r="C98" i="1" s="1"/>
  <c r="D98" i="1" s="1"/>
  <c r="F98" i="1"/>
  <c r="G97" i="1"/>
  <c r="I97" i="1" s="1"/>
  <c r="C97" i="1" s="1"/>
  <c r="D97" i="1" s="1"/>
  <c r="I96" i="1"/>
  <c r="C96" i="1" s="1"/>
  <c r="D96" i="1" s="1"/>
  <c r="G96" i="1"/>
  <c r="I95" i="1"/>
  <c r="C95" i="1" s="1"/>
  <c r="D95" i="1" s="1"/>
  <c r="I94" i="1"/>
  <c r="C94" i="1" s="1"/>
  <c r="D94" i="1" s="1"/>
  <c r="I93" i="1"/>
  <c r="C93" i="1"/>
  <c r="D93" i="1" s="1"/>
  <c r="I92" i="1"/>
  <c r="D92" i="1"/>
  <c r="I91" i="1"/>
  <c r="D91" i="1"/>
  <c r="I11" i="1"/>
  <c r="C11" i="1" s="1"/>
  <c r="D11" i="1" s="1"/>
  <c r="I12" i="1"/>
  <c r="C12" i="1" s="1"/>
  <c r="D12" i="1" s="1"/>
  <c r="D13" i="1"/>
  <c r="I13" i="1"/>
  <c r="D14" i="1"/>
  <c r="I14" i="1"/>
  <c r="D15" i="1"/>
  <c r="I15" i="1"/>
  <c r="I16" i="1"/>
  <c r="C16" i="1" s="1"/>
  <c r="D16" i="1" s="1"/>
  <c r="C17" i="1"/>
  <c r="D17" i="1" s="1"/>
  <c r="I17" i="1"/>
  <c r="D18" i="1"/>
  <c r="I18" i="1"/>
  <c r="D19" i="1"/>
  <c r="I19" i="1"/>
  <c r="D20" i="1"/>
  <c r="I20" i="1"/>
  <c r="I21" i="1"/>
  <c r="C21" i="1" s="1"/>
  <c r="D21" i="1" s="1"/>
  <c r="I22" i="1"/>
  <c r="C22" i="1" s="1"/>
  <c r="D22" i="1" s="1"/>
  <c r="D23" i="1"/>
  <c r="I23" i="1"/>
  <c r="D24" i="1"/>
  <c r="I24" i="1"/>
  <c r="D25" i="1"/>
  <c r="I25" i="1"/>
  <c r="C53" i="1"/>
  <c r="C68" i="1"/>
  <c r="F9" i="1"/>
  <c r="I48" i="1" l="1"/>
  <c r="D48" i="1"/>
  <c r="D43" i="1"/>
  <c r="I90" i="1"/>
  <c r="D90" i="1"/>
  <c r="I85" i="1"/>
  <c r="D85" i="1"/>
  <c r="I80" i="1"/>
  <c r="D80" i="1"/>
  <c r="I75" i="1"/>
  <c r="D75" i="1"/>
  <c r="I71" i="1"/>
  <c r="D71" i="1"/>
  <c r="I33" i="1"/>
  <c r="D33" i="1"/>
  <c r="I64" i="1"/>
  <c r="D64" i="1"/>
  <c r="I60" i="1"/>
  <c r="D60" i="1"/>
  <c r="I56" i="1"/>
  <c r="D56" i="1"/>
  <c r="I52" i="1"/>
  <c r="D52" i="1"/>
  <c r="I47" i="1"/>
  <c r="D47" i="1"/>
  <c r="I42" i="1"/>
  <c r="D42" i="1"/>
  <c r="I89" i="1"/>
  <c r="D89" i="1"/>
  <c r="I84" i="1"/>
  <c r="D84" i="1"/>
  <c r="I79" i="1"/>
  <c r="D79" i="1"/>
  <c r="I74" i="1"/>
  <c r="D74" i="1"/>
  <c r="I70" i="1"/>
  <c r="D70" i="1"/>
  <c r="I67" i="1"/>
  <c r="D67" i="1"/>
  <c r="I63" i="1"/>
  <c r="D63" i="1"/>
  <c r="I59" i="1"/>
  <c r="D59" i="1"/>
  <c r="I55" i="1"/>
  <c r="D55" i="1"/>
  <c r="I51" i="1"/>
  <c r="D51" i="1"/>
  <c r="I46" i="1"/>
  <c r="D46" i="1"/>
  <c r="I41" i="1"/>
  <c r="D41" i="1"/>
  <c r="I88" i="1"/>
  <c r="D88" i="1"/>
  <c r="I83" i="1"/>
  <c r="D83" i="1"/>
  <c r="I78" i="1"/>
  <c r="D78" i="1"/>
  <c r="I73" i="1"/>
  <c r="D73" i="1"/>
  <c r="I69" i="1"/>
  <c r="D69" i="1"/>
  <c r="I66" i="1"/>
  <c r="D66" i="1"/>
  <c r="I62" i="1"/>
  <c r="D62" i="1"/>
  <c r="I58" i="1"/>
  <c r="D58" i="1"/>
  <c r="I54" i="1"/>
  <c r="I50" i="1"/>
  <c r="C50" i="1" s="1"/>
  <c r="D50" i="1"/>
  <c r="I45" i="1"/>
  <c r="C45" i="1" s="1"/>
  <c r="D45" i="1"/>
  <c r="I40" i="1"/>
  <c r="I87" i="1"/>
  <c r="C87" i="1" s="1"/>
  <c r="D87" i="1" s="1"/>
  <c r="I82" i="1"/>
  <c r="C82" i="1" s="1"/>
  <c r="D82" i="1" s="1"/>
  <c r="I77" i="1"/>
  <c r="I72" i="1"/>
  <c r="D72" i="1"/>
  <c r="D68" i="1"/>
  <c r="I65" i="1"/>
  <c r="D65" i="1"/>
  <c r="I61" i="1"/>
  <c r="C61" i="1" s="1"/>
  <c r="D61" i="1" s="1"/>
  <c r="I57" i="1"/>
  <c r="C57" i="1" s="1"/>
  <c r="D57" i="1" s="1"/>
  <c r="D53" i="1"/>
  <c r="I49" i="1"/>
  <c r="C49" i="1" s="1"/>
  <c r="D49" i="1" s="1"/>
  <c r="G49" i="1"/>
  <c r="F49" i="1"/>
  <c r="I44" i="1"/>
  <c r="I39" i="1"/>
  <c r="C39" i="1" s="1"/>
  <c r="D39" i="1" s="1"/>
  <c r="I86" i="1"/>
  <c r="C86" i="1" s="1"/>
  <c r="D86" i="1" s="1"/>
  <c r="I81" i="1"/>
  <c r="I76" i="1"/>
  <c r="C76" i="1" s="1"/>
  <c r="D76" i="1"/>
  <c r="I10" i="1"/>
  <c r="C10" i="1" s="1"/>
  <c r="D10" i="1"/>
  <c r="I9" i="1"/>
  <c r="C9" i="1" s="1"/>
  <c r="G9" i="1"/>
  <c r="D9" i="1"/>
  <c r="G8" i="1"/>
  <c r="I8" i="1" s="1"/>
  <c r="I7" i="1"/>
  <c r="C7" i="1" s="1"/>
  <c r="D7" i="1" s="1"/>
  <c r="G7" i="1"/>
  <c r="I6" i="1"/>
  <c r="C6" i="1" s="1"/>
  <c r="D6" i="1" s="1"/>
  <c r="I5" i="1"/>
  <c r="I4" i="1"/>
  <c r="C4" i="1" s="1"/>
  <c r="D4" i="1" s="1"/>
  <c r="I3" i="1"/>
  <c r="D3" i="1"/>
  <c r="I2" i="1"/>
  <c r="D2" i="1"/>
  <c r="I38" i="1"/>
  <c r="D38" i="1"/>
  <c r="D37" i="1"/>
  <c r="D36" i="1"/>
  <c r="D35" i="1"/>
  <c r="D34" i="1"/>
  <c r="D32" i="1"/>
  <c r="D31" i="1"/>
  <c r="D30" i="1"/>
  <c r="D29" i="1"/>
  <c r="D28" i="1"/>
  <c r="D27" i="1"/>
  <c r="C5" i="1" l="1"/>
  <c r="D5" i="1" s="1"/>
  <c r="C44" i="1"/>
  <c r="D44" i="1" s="1"/>
  <c r="C54" i="1"/>
  <c r="D54" i="1" s="1"/>
  <c r="C40" i="1"/>
  <c r="D40" i="1" s="1"/>
  <c r="C77" i="1"/>
  <c r="D77" i="1" s="1"/>
  <c r="C8" i="1"/>
  <c r="D8" i="1" s="1"/>
  <c r="C81" i="1"/>
  <c r="D81" i="1" s="1"/>
  <c r="D26" i="1"/>
</calcChain>
</file>

<file path=xl/comments1.xml><?xml version="1.0" encoding="utf-8"?>
<comments xmlns="http://schemas.openxmlformats.org/spreadsheetml/2006/main">
  <authors>
    <author>Viju Mathew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Viju Mathew:</t>
        </r>
        <r>
          <rPr>
            <sz val="9"/>
            <color indexed="81"/>
            <rFont val="Tahoma"/>
            <family val="2"/>
          </rPr>
          <t xml:space="preserve">
Use FDR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Viju Mathew:</t>
        </r>
        <r>
          <rPr>
            <sz val="9"/>
            <color indexed="81"/>
            <rFont val="Tahoma"/>
            <family val="2"/>
          </rPr>
          <t xml:space="preserve">
Use FDR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Viju Mathew:</t>
        </r>
        <r>
          <rPr>
            <sz val="9"/>
            <color indexed="81"/>
            <rFont val="Tahoma"/>
            <family val="2"/>
          </rPr>
          <t xml:space="preserve">
Use FDR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Viju Mathew:</t>
        </r>
        <r>
          <rPr>
            <sz val="9"/>
            <color indexed="81"/>
            <rFont val="Tahoma"/>
            <family val="2"/>
          </rPr>
          <t xml:space="preserve">
Use FDR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Viju Mathew:</t>
        </r>
        <r>
          <rPr>
            <sz val="9"/>
            <color indexed="81"/>
            <rFont val="Tahoma"/>
            <family val="2"/>
          </rPr>
          <t xml:space="preserve">
Use FDR</t>
        </r>
      </text>
    </comment>
  </commentList>
</comments>
</file>

<file path=xl/sharedStrings.xml><?xml version="1.0" encoding="utf-8"?>
<sst xmlns="http://schemas.openxmlformats.org/spreadsheetml/2006/main" count="70" uniqueCount="45">
  <si>
    <t>Calendar Month</t>
  </si>
  <si>
    <t>BPO Recovery 1st Stage Rejection</t>
  </si>
  <si>
    <t>ASI Recovery</t>
  </si>
  <si>
    <t>Percentage of ASI Recovery</t>
  </si>
  <si>
    <t>Rejections-BPO 1st Stage</t>
  </si>
  <si>
    <t>Rejections-ASI Count</t>
  </si>
  <si>
    <t>ASI Recovery in USD</t>
  </si>
  <si>
    <t>MMR</t>
  </si>
  <si>
    <t>Conversion to EURO</t>
  </si>
  <si>
    <t>Recovery for nov'15 includes data for May'15 and June'15</t>
  </si>
  <si>
    <t>Recovery for Dec'15 includes data for July'15</t>
  </si>
  <si>
    <t>Recovery for Jan'16 includes data for Aug'15</t>
  </si>
  <si>
    <t>Recovery for Feb'16 includes data for Sep'15</t>
  </si>
  <si>
    <t>Recovery for Mar'16 includes data for Oct'15</t>
  </si>
  <si>
    <t>Recovery for Apr'16 includes data for Nov'15</t>
  </si>
  <si>
    <t>Recovery for May'16 includes data for Dec'15</t>
  </si>
  <si>
    <t>Recovery for June'16 includes data for Jan'15</t>
  </si>
  <si>
    <t>Recovery for July'16 includes data for Feb'15</t>
  </si>
  <si>
    <t>Recovery for Aug'16 includes data for Mar'16 (USD 15238.99) &amp; Apr'16 (USD 4344.57)</t>
  </si>
  <si>
    <t>Recovery for Sep'16 includes data for May'16</t>
  </si>
  <si>
    <t>Recovery for Oct'16 includes data for June'16</t>
  </si>
  <si>
    <t>Recovery for Nov'16 includes data for July'16</t>
  </si>
  <si>
    <t>Recovery for Dec'16 includes data for Aug'16</t>
  </si>
  <si>
    <t>Recovery for Jan'17 includes data for Sep'16</t>
  </si>
  <si>
    <t>Recovery for Jan'17 includes data for Oct'16 and Nov'16</t>
  </si>
  <si>
    <t>Recovery for May'17 includes data for Jan'17</t>
  </si>
  <si>
    <t>Recovery for Jun'17 includes data for Feb'17</t>
  </si>
  <si>
    <t>Recovery for Jul'17 includes data for Mar'17 &amp; Apr'17</t>
  </si>
  <si>
    <t>Recovery for Sep'17 includes data for Jun'17</t>
  </si>
  <si>
    <t>Recovery for Oct'17 includes data for Jul'17</t>
  </si>
  <si>
    <t>Recovery for Nov'17 includes data for Aug'17</t>
  </si>
  <si>
    <t>Recovery for Dec'17 includes data for Sep'17 &amp; Oct'17</t>
  </si>
  <si>
    <t>Recovery for Feb'18 includes data for Nov'17</t>
  </si>
  <si>
    <t>Recovery for Mar'18 includes data for Dec'17</t>
  </si>
  <si>
    <t>Recovery for Apr'18 includes data for Jan'18</t>
  </si>
  <si>
    <t>Recovery for May'18 includes data for Feb'18</t>
  </si>
  <si>
    <t>Recovery for Jun'18 includes data for Mar'18</t>
  </si>
  <si>
    <t>Recovery for Jul'18 includes data for Apr'18</t>
  </si>
  <si>
    <t>Recovery for Aug'18 includes data for May'18</t>
  </si>
  <si>
    <t>Recovery for Sep'18 includes data for May'18 &amp; Jun'18</t>
  </si>
  <si>
    <t>Recovery for Nov'18 includes data for Jul'18</t>
  </si>
  <si>
    <t>Recovery for Dec'18 includes data for Aug'18 &amp; Sep18</t>
  </si>
  <si>
    <t>Recovery for Jan'19 includes data for Oct'18</t>
  </si>
  <si>
    <t>Recovery for Mar'19 includes data for Nov'18</t>
  </si>
  <si>
    <t>Recovery for Mar'19 includes data for Dec'18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</si>
</sst>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€-2]\ #,##0"/>
    <numFmt numFmtId="165" formatCode="0.000"/>
    <numFmt numFmtId="166" formatCode="[$€-2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2" fontId="2" fillId="3" borderId="1" xfId="0" applyNumberFormat="1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topLeftCell="A82" workbookViewId="0">
      <selection activeCell="B97" sqref="B97"/>
    </sheetView>
  </sheetViews>
  <sheetFormatPr defaultRowHeight="15" x14ac:dyDescent="0.25"/>
  <cols>
    <col min="2" max="2" width="32.5703125" style="17" customWidth="1"/>
  </cols>
  <sheetData>
    <row r="1" spans="1:10" ht="45" x14ac:dyDescent="0.25">
      <c r="A1" s="1" t="s">
        <v>0</v>
      </c>
      <c r="B1" s="1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spans="1:10" x14ac:dyDescent="0.25">
      <c r="A2" s="4">
        <v>43466</v>
      </c>
      <c r="B2" s="8">
        <v>562548.63</v>
      </c>
      <c r="C2" s="5">
        <v>3848.36</v>
      </c>
      <c r="D2" s="6">
        <f>C2/B2</f>
        <v>6.8409374670417387E-3</v>
      </c>
      <c r="E2" s="7">
        <v>6514</v>
      </c>
      <c r="F2" s="7">
        <v>53</v>
      </c>
      <c r="G2" s="7">
        <v>4198.6299999999992</v>
      </c>
      <c r="H2" s="9">
        <v>1.0882099999999999</v>
      </c>
      <c r="I2" s="3">
        <f>G2/H2</f>
        <v>3858.2902197186199</v>
      </c>
      <c r="J2" s="3" t="s">
        <v>11</v>
      </c>
    </row>
    <row r="3" spans="1:10" x14ac:dyDescent="0.25">
      <c r="A3" s="4">
        <v>43497</v>
      </c>
      <c r="B3" s="8">
        <v>393451.52000000002</v>
      </c>
      <c r="C3" s="5">
        <v>7500.95</v>
      </c>
      <c r="D3" s="6">
        <f>C3/B3</f>
        <v>1.9064483471813755E-2</v>
      </c>
      <c r="E3" s="7">
        <v>4904</v>
      </c>
      <c r="F3" s="7">
        <v>47</v>
      </c>
      <c r="G3" s="3">
        <v>8244</v>
      </c>
      <c r="H3" s="3">
        <v>1.0865199999999999</v>
      </c>
      <c r="I3" s="3">
        <f>G3/H3</f>
        <v>7587.5271509038039</v>
      </c>
      <c r="J3" s="3" t="s">
        <v>12</v>
      </c>
    </row>
    <row r="4" spans="1:10" x14ac:dyDescent="0.25">
      <c r="A4" s="4">
        <v>43540</v>
      </c>
      <c r="B4" s="8">
        <v>390008.56</v>
      </c>
      <c r="C4" s="5">
        <f>I4</f>
        <v>3011.1140321454791</v>
      </c>
      <c r="D4" s="6">
        <f>C4/B4</f>
        <v>7.7206357525729154E-3</v>
      </c>
      <c r="E4" s="7">
        <v>3362</v>
      </c>
      <c r="F4" s="7">
        <v>30</v>
      </c>
      <c r="G4" s="3">
        <v>3321.5899999999997</v>
      </c>
      <c r="H4" s="9">
        <v>1.10311</v>
      </c>
      <c r="I4" s="3">
        <f>G4/H4</f>
        <v>3011.1140321454791</v>
      </c>
      <c r="J4" s="3" t="s">
        <v>13</v>
      </c>
    </row>
    <row r="5" spans="1:10" x14ac:dyDescent="0.25">
      <c r="A5" s="4">
        <v>43571</v>
      </c>
      <c r="B5" s="16">
        <v>564730.29</v>
      </c>
      <c r="C5" s="5">
        <f>I5</f>
        <v>6647.4390450767341</v>
      </c>
      <c r="D5" s="6">
        <f>C5/B5</f>
        <v>1.1770997877724487E-2</v>
      </c>
      <c r="E5" s="7">
        <v>6843</v>
      </c>
      <c r="F5" s="7">
        <v>51</v>
      </c>
      <c r="G5" s="3">
        <v>7445.73</v>
      </c>
      <c r="H5" s="9">
        <v>1.12009</v>
      </c>
      <c r="I5" s="3">
        <f>G5/H5</f>
        <v>6647.4390450767341</v>
      </c>
      <c r="J5" s="3" t="s">
        <v>14</v>
      </c>
    </row>
    <row r="6" spans="1:10" x14ac:dyDescent="0.25">
      <c r="A6" s="10">
        <v>43601</v>
      </c>
      <c r="B6" s="16">
        <v>437947.67</v>
      </c>
      <c r="C6" s="5">
        <f>I6</f>
        <v>11840.762248207959</v>
      </c>
      <c r="D6" s="6">
        <f>C6/B6</f>
        <v>2.7036933997634828E-2</v>
      </c>
      <c r="E6" s="7">
        <v>9196</v>
      </c>
      <c r="F6" s="7">
        <v>336</v>
      </c>
      <c r="G6" s="3">
        <v>13396.52</v>
      </c>
      <c r="H6" s="9">
        <v>1.1313899999999999</v>
      </c>
      <c r="I6" s="3">
        <f>G6/H6</f>
        <v>11840.762248207959</v>
      </c>
      <c r="J6" s="3" t="s">
        <v>15</v>
      </c>
    </row>
    <row r="7" spans="1:10" x14ac:dyDescent="0.25">
      <c r="A7" s="10">
        <v>43632</v>
      </c>
      <c r="B7" s="16">
        <v>249609.5</v>
      </c>
      <c r="C7" s="5">
        <f>I7</f>
        <v>24762.889087656527</v>
      </c>
      <c r="D7" s="6">
        <f>C7/B7</f>
        <v>9.9206516930070876E-2</v>
      </c>
      <c r="E7" s="11">
        <v>6257</v>
      </c>
      <c r="F7" s="3">
        <v>714</v>
      </c>
      <c r="G7" s="3">
        <f>26200.68+1484.23</f>
        <v>27684.91</v>
      </c>
      <c r="H7" s="3">
        <v>1.1180000000000001</v>
      </c>
      <c r="I7" s="3">
        <f>G7/H7</f>
        <v>24762.889087656527</v>
      </c>
      <c r="J7" s="3" t="s">
        <v>16</v>
      </c>
    </row>
    <row r="8" spans="1:10" x14ac:dyDescent="0.25">
      <c r="A8" s="10">
        <v>43662</v>
      </c>
      <c r="B8" s="16">
        <v>543210.78</v>
      </c>
      <c r="C8" s="5">
        <f>I8</f>
        <v>27620.842945874003</v>
      </c>
      <c r="D8" s="6">
        <f>C8/B8</f>
        <v>5.0847376309199901E-2</v>
      </c>
      <c r="E8" s="11">
        <v>7728</v>
      </c>
      <c r="F8" s="3">
        <v>1236</v>
      </c>
      <c r="G8" s="3">
        <f>28395.49+2733.2</f>
        <v>31128.690000000002</v>
      </c>
      <c r="H8" s="3">
        <v>1.127</v>
      </c>
      <c r="I8" s="3">
        <f>G8/H8</f>
        <v>27620.842945874003</v>
      </c>
      <c r="J8" s="3" t="s">
        <v>17</v>
      </c>
    </row>
    <row r="9" spans="1:10" x14ac:dyDescent="0.25">
      <c r="A9" s="10">
        <v>43693</v>
      </c>
      <c r="B9" s="16">
        <v>416923.35</v>
      </c>
      <c r="C9" s="5">
        <f>I9</f>
        <v>17787.066303360578</v>
      </c>
      <c r="D9" s="6">
        <f>C9/B9</f>
        <v>4.2662677212395465E-2</v>
      </c>
      <c r="E9" s="11">
        <v>8363</v>
      </c>
      <c r="F9" s="3">
        <f>587+252</f>
        <v>839</v>
      </c>
      <c r="G9" s="3">
        <f>15238.99+4344.57</f>
        <v>19583.559999999998</v>
      </c>
      <c r="H9" s="3">
        <v>1.101</v>
      </c>
      <c r="I9" s="3">
        <f>G9/H9</f>
        <v>17787.066303360578</v>
      </c>
      <c r="J9" s="3" t="s">
        <v>18</v>
      </c>
    </row>
    <row r="10" spans="1:10" x14ac:dyDescent="0.25">
      <c r="A10" s="10">
        <v>43724</v>
      </c>
      <c r="B10" s="16">
        <v>760243.79</v>
      </c>
      <c r="C10" s="5">
        <f>I10</f>
        <v>5448.1061946902655</v>
      </c>
      <c r="D10" s="6">
        <f>C10/B10</f>
        <v>7.1662620153599222E-3</v>
      </c>
      <c r="E10" s="11">
        <v>13801</v>
      </c>
      <c r="F10" s="3">
        <v>232</v>
      </c>
      <c r="G10" s="3">
        <v>6156.36</v>
      </c>
      <c r="H10" s="3">
        <v>1.1299999999999999</v>
      </c>
      <c r="I10" s="3">
        <f>G10/H10</f>
        <v>5448.1061946902655</v>
      </c>
      <c r="J10" s="3" t="s">
        <v>19</v>
      </c>
    </row>
    <row r="11" spans="1:10" x14ac:dyDescent="0.25">
      <c r="A11" s="10">
        <v>43754</v>
      </c>
      <c r="B11" s="16">
        <v>658898.31999999995</v>
      </c>
      <c r="C11" s="5">
        <f>I11</f>
        <v>4443.3452593917709</v>
      </c>
      <c r="D11" s="6">
        <f>C11/B11</f>
        <v>6.743597797292564E-3</v>
      </c>
      <c r="E11" s="11">
        <v>11818</v>
      </c>
      <c r="F11" s="3">
        <v>164</v>
      </c>
      <c r="G11" s="3">
        <v>4967.66</v>
      </c>
      <c r="H11" s="3">
        <v>1.1180000000000001</v>
      </c>
      <c r="I11" s="3">
        <f>G11/H11</f>
        <v>4443.3452593917709</v>
      </c>
      <c r="J11" s="3" t="s">
        <v>20</v>
      </c>
    </row>
    <row r="12" spans="1:10" x14ac:dyDescent="0.25">
      <c r="A12" s="10">
        <v>43755</v>
      </c>
      <c r="B12" s="16">
        <v>1209968.3400000122</v>
      </c>
      <c r="C12" s="5">
        <f>I12</f>
        <v>13621.220621111772</v>
      </c>
      <c r="D12" s="6">
        <f>C12/B12</f>
        <v>1.1257501680673425E-2</v>
      </c>
      <c r="E12" s="11">
        <v>15978</v>
      </c>
      <c r="F12" s="11">
        <v>431</v>
      </c>
      <c r="G12" s="13">
        <v>16267.96</v>
      </c>
      <c r="H12" s="13">
        <v>1.19431</v>
      </c>
      <c r="I12" s="3">
        <f>G12/H12</f>
        <v>13621.220621111772</v>
      </c>
      <c r="J12" s="3" t="s">
        <v>29</v>
      </c>
    </row>
    <row r="13" spans="1:10" x14ac:dyDescent="0.25">
      <c r="A13" s="10">
        <v>43756</v>
      </c>
      <c r="B13" s="16">
        <v>2531202.5499998722</v>
      </c>
      <c r="C13" s="5">
        <v>0</v>
      </c>
      <c r="D13" s="6">
        <f>C13/B13</f>
        <v>0</v>
      </c>
      <c r="E13" s="11">
        <v>15204</v>
      </c>
      <c r="F13" s="11">
        <v>0</v>
      </c>
      <c r="G13" s="13">
        <v>0</v>
      </c>
      <c r="H13" s="13">
        <v>1.17181</v>
      </c>
      <c r="I13" s="3">
        <f>G13/H13</f>
        <v>0</v>
      </c>
      <c r="J13" s="3"/>
    </row>
    <row r="14" spans="1:10" x14ac:dyDescent="0.25">
      <c r="A14" s="10">
        <v>43757</v>
      </c>
      <c r="B14" s="16">
        <v>363610.04999997711</v>
      </c>
      <c r="C14" s="5">
        <v>6953.6790920884341</v>
      </c>
      <c r="D14" s="6">
        <f>C14/B14</f>
        <v>1.9124001363793084E-2</v>
      </c>
      <c r="E14" s="11">
        <v>8359</v>
      </c>
      <c r="F14" s="11">
        <v>298</v>
      </c>
      <c r="G14" s="13">
        <v>7665.1100000000015</v>
      </c>
      <c r="H14" s="13">
        <v>1.1023099999999999</v>
      </c>
      <c r="I14" s="3">
        <f>G14/H14</f>
        <v>6953.6790920884341</v>
      </c>
      <c r="J14" s="3"/>
    </row>
    <row r="15" spans="1:10" x14ac:dyDescent="0.25">
      <c r="A15" s="10">
        <v>43758</v>
      </c>
      <c r="B15" s="16">
        <v>6170.5899999999938</v>
      </c>
      <c r="C15" s="5">
        <v>0</v>
      </c>
      <c r="D15" s="6">
        <f>C15/B15</f>
        <v>0</v>
      </c>
      <c r="E15" s="11">
        <v>70</v>
      </c>
      <c r="F15" s="11">
        <v>0</v>
      </c>
      <c r="G15" s="13">
        <v>0</v>
      </c>
      <c r="H15" s="13">
        <v>1.1242300000000001</v>
      </c>
      <c r="I15" s="3">
        <f>G15/H15</f>
        <v>0</v>
      </c>
      <c r="J15" s="3"/>
    </row>
    <row r="16" spans="1:10" x14ac:dyDescent="0.25">
      <c r="A16" s="10">
        <v>43785</v>
      </c>
      <c r="B16" s="16">
        <v>559603.32999999996</v>
      </c>
      <c r="C16" s="5">
        <f>I16</f>
        <v>31412.443915392352</v>
      </c>
      <c r="D16" s="6">
        <f>C16/B16</f>
        <v>5.6133411349414866E-2</v>
      </c>
      <c r="E16" s="11">
        <v>9093</v>
      </c>
      <c r="F16" s="3">
        <v>1957</v>
      </c>
      <c r="G16" s="3">
        <v>34305.529999999992</v>
      </c>
      <c r="H16" s="3">
        <v>1.0921000000000001</v>
      </c>
      <c r="I16" s="3">
        <f>G16/H16</f>
        <v>31412.443915392352</v>
      </c>
      <c r="J16" s="3" t="s">
        <v>21</v>
      </c>
    </row>
    <row r="17" spans="1:10" x14ac:dyDescent="0.25">
      <c r="A17" s="10">
        <v>43786</v>
      </c>
      <c r="B17" s="16">
        <v>668857.63999999803</v>
      </c>
      <c r="C17" s="5">
        <f>I17</f>
        <v>14010.996750188795</v>
      </c>
      <c r="D17" s="6">
        <f>C17/B17</f>
        <v>2.0947651506513159E-2</v>
      </c>
      <c r="E17" s="11">
        <v>12015</v>
      </c>
      <c r="F17" s="11">
        <v>281</v>
      </c>
      <c r="G17" s="13">
        <v>16512.38</v>
      </c>
      <c r="H17" s="13">
        <v>1.1785300000000001</v>
      </c>
      <c r="I17" s="3">
        <f>G17/H17</f>
        <v>14010.996750188795</v>
      </c>
      <c r="J17" s="3" t="s">
        <v>30</v>
      </c>
    </row>
    <row r="18" spans="1:10" x14ac:dyDescent="0.25">
      <c r="A18" s="10">
        <v>43787</v>
      </c>
      <c r="B18" s="16">
        <v>778997.63000002492</v>
      </c>
      <c r="C18" s="5">
        <v>36350.667909830001</v>
      </c>
      <c r="D18" s="6">
        <f>C18/B18</f>
        <v>4.6663387037299255E-2</v>
      </c>
      <c r="E18" s="11">
        <v>7004</v>
      </c>
      <c r="F18" s="11">
        <v>389</v>
      </c>
      <c r="G18" s="13">
        <v>41716.390000000007</v>
      </c>
      <c r="H18" s="13">
        <v>1.14761</v>
      </c>
      <c r="I18" s="3">
        <f>G18/H18</f>
        <v>36350.667909830001</v>
      </c>
      <c r="J18" s="3" t="s">
        <v>40</v>
      </c>
    </row>
    <row r="19" spans="1:10" x14ac:dyDescent="0.25">
      <c r="A19" s="10">
        <v>43788</v>
      </c>
      <c r="B19" s="16">
        <v>308756.68000000529</v>
      </c>
      <c r="C19" s="5">
        <v>2703.72</v>
      </c>
      <c r="D19" s="6">
        <f>C19/B19</f>
        <v>8.7567983954224202E-3</v>
      </c>
      <c r="E19" s="11">
        <v>5725</v>
      </c>
      <c r="F19" s="11">
        <v>50</v>
      </c>
      <c r="G19" s="13">
        <v>3012.11</v>
      </c>
      <c r="H19" s="13">
        <v>1.1140600000000001</v>
      </c>
      <c r="I19" s="3">
        <f>G19/H19</f>
        <v>2703.7233183131966</v>
      </c>
      <c r="J19" s="3"/>
    </row>
    <row r="20" spans="1:10" x14ac:dyDescent="0.25">
      <c r="A20" s="10">
        <v>43789</v>
      </c>
      <c r="B20" s="16">
        <v>1993.6300000000003</v>
      </c>
      <c r="C20" s="5">
        <v>0</v>
      </c>
      <c r="D20" s="6">
        <f>C20/B20</f>
        <v>0</v>
      </c>
      <c r="E20" s="11">
        <v>80</v>
      </c>
      <c r="F20" s="11">
        <v>0</v>
      </c>
      <c r="G20" s="13">
        <v>0</v>
      </c>
      <c r="H20" s="13">
        <v>1.1242300000000001</v>
      </c>
      <c r="I20" s="3">
        <f>G20/H20</f>
        <v>0</v>
      </c>
      <c r="J20" s="3"/>
    </row>
    <row r="21" spans="1:10" x14ac:dyDescent="0.25">
      <c r="A21" s="10">
        <v>43815</v>
      </c>
      <c r="B21" s="16">
        <v>364447.32</v>
      </c>
      <c r="C21" s="5">
        <f>I21</f>
        <v>6032.3514982262805</v>
      </c>
      <c r="D21" s="6">
        <f>C21/B21</f>
        <v>1.6552053389297199E-2</v>
      </c>
      <c r="E21" s="11">
        <v>4308</v>
      </c>
      <c r="F21" s="12">
        <v>89</v>
      </c>
      <c r="G21" s="13">
        <v>6393.8099999999986</v>
      </c>
      <c r="H21" s="12">
        <v>1.05992</v>
      </c>
      <c r="I21" s="3">
        <f>G21/H21</f>
        <v>6032.3514982262805</v>
      </c>
      <c r="J21" s="3" t="s">
        <v>22</v>
      </c>
    </row>
    <row r="22" spans="1:10" x14ac:dyDescent="0.25">
      <c r="A22" s="10">
        <v>43816</v>
      </c>
      <c r="B22" s="16">
        <v>463530.95999999228</v>
      </c>
      <c r="C22" s="5">
        <f>I22</f>
        <v>10378.684826486651</v>
      </c>
      <c r="D22" s="6">
        <f>C22/B22</f>
        <v>2.2390488925457804E-2</v>
      </c>
      <c r="E22" s="11">
        <v>7988</v>
      </c>
      <c r="F22" s="11">
        <v>309</v>
      </c>
      <c r="G22" s="13">
        <v>12238.13</v>
      </c>
      <c r="H22" s="13">
        <v>1.17916</v>
      </c>
      <c r="I22" s="3">
        <f>G22/H22</f>
        <v>10378.684826486651</v>
      </c>
      <c r="J22" s="3" t="s">
        <v>31</v>
      </c>
    </row>
    <row r="23" spans="1:10" x14ac:dyDescent="0.25">
      <c r="A23" s="10">
        <v>43817</v>
      </c>
      <c r="B23" s="16">
        <v>378682.47000000591</v>
      </c>
      <c r="C23" s="5">
        <v>35070.385626643292</v>
      </c>
      <c r="D23" s="6">
        <f>C23/B23</f>
        <v>9.2611589933494262E-2</v>
      </c>
      <c r="E23" s="11">
        <v>4284</v>
      </c>
      <c r="F23" s="11">
        <v>528</v>
      </c>
      <c r="G23" s="13">
        <v>40015.31</v>
      </c>
      <c r="H23" s="13">
        <v>1.141</v>
      </c>
      <c r="I23" s="3">
        <f>G23/H23</f>
        <v>35070.385626643292</v>
      </c>
      <c r="J23" s="3" t="s">
        <v>41</v>
      </c>
    </row>
    <row r="24" spans="1:10" x14ac:dyDescent="0.25">
      <c r="A24" s="10">
        <v>43818</v>
      </c>
      <c r="B24" s="16">
        <v>275985.59999999189</v>
      </c>
      <c r="C24" s="5">
        <v>1658.3</v>
      </c>
      <c r="D24" s="6">
        <f>C24/B24</f>
        <v>6.0086468279506207E-3</v>
      </c>
      <c r="E24" s="11">
        <v>5376</v>
      </c>
      <c r="F24" s="11">
        <v>37</v>
      </c>
      <c r="G24" s="13">
        <v>1834</v>
      </c>
      <c r="H24" s="13">
        <v>1.10595</v>
      </c>
      <c r="I24" s="3">
        <f>G24/H24</f>
        <v>1658.3028165830283</v>
      </c>
      <c r="J24" s="14"/>
    </row>
    <row r="25" spans="1:10" x14ac:dyDescent="0.25">
      <c r="A25" s="10">
        <v>43819</v>
      </c>
      <c r="B25" s="16">
        <v>3307.6899999999978</v>
      </c>
      <c r="C25" s="5">
        <v>172.33</v>
      </c>
      <c r="D25" s="6">
        <f>C25/B25</f>
        <v>5.2099803790560825E-2</v>
      </c>
      <c r="E25" s="11">
        <v>97</v>
      </c>
      <c r="F25" s="11">
        <v>0</v>
      </c>
      <c r="G25" s="13">
        <v>204.38</v>
      </c>
      <c r="H25" s="13">
        <v>1.1859200000000001</v>
      </c>
      <c r="I25" s="3">
        <f>G25/H25</f>
        <v>172.33877495952507</v>
      </c>
      <c r="J25" s="3"/>
    </row>
    <row r="26" spans="1:10" x14ac:dyDescent="0.25">
      <c r="A26" s="4">
        <v>43831</v>
      </c>
      <c r="B26" s="8">
        <v>718903.96</v>
      </c>
      <c r="C26" s="5">
        <v>78680.490000000005</v>
      </c>
      <c r="D26" s="6">
        <f>C26/B26</f>
        <v>0.10944506412233423</v>
      </c>
      <c r="E26" s="7">
        <v>5263</v>
      </c>
      <c r="F26" s="7">
        <v>1047</v>
      </c>
      <c r="G26" s="7"/>
      <c r="H26" s="7"/>
      <c r="I26" s="3"/>
      <c r="J26" s="3"/>
    </row>
    <row r="27" spans="1:10" x14ac:dyDescent="0.25">
      <c r="A27" s="4">
        <v>43862</v>
      </c>
      <c r="B27" s="8">
        <v>624403.82999999996</v>
      </c>
      <c r="C27" s="5">
        <v>33646.39</v>
      </c>
      <c r="D27" s="6">
        <f>C27/B27</f>
        <v>5.3885623987924611E-2</v>
      </c>
      <c r="E27" s="7">
        <v>6591</v>
      </c>
      <c r="F27" s="7">
        <v>766</v>
      </c>
      <c r="G27" s="7"/>
      <c r="H27" s="7"/>
      <c r="I27" s="3"/>
      <c r="J27" s="3"/>
    </row>
    <row r="28" spans="1:10" x14ac:dyDescent="0.25">
      <c r="A28" s="4">
        <v>43891</v>
      </c>
      <c r="B28" s="8">
        <v>783922.29</v>
      </c>
      <c r="C28" s="5">
        <v>9858.58</v>
      </c>
      <c r="D28" s="6">
        <f>C28/B28</f>
        <v>1.2575965916213454E-2</v>
      </c>
      <c r="E28" s="7">
        <v>6858</v>
      </c>
      <c r="F28" s="7">
        <v>65</v>
      </c>
      <c r="G28" s="7"/>
      <c r="H28" s="7"/>
      <c r="I28" s="3"/>
      <c r="J28" s="3"/>
    </row>
    <row r="29" spans="1:10" x14ac:dyDescent="0.25">
      <c r="A29" s="4">
        <v>43922</v>
      </c>
      <c r="B29" s="8">
        <v>1166513.1399999999</v>
      </c>
      <c r="C29" s="5">
        <v>40660.21</v>
      </c>
      <c r="D29" s="6">
        <f>C29/B29</f>
        <v>3.4856195447571216E-2</v>
      </c>
      <c r="E29" s="7">
        <v>9683</v>
      </c>
      <c r="F29" s="7">
        <v>563</v>
      </c>
      <c r="G29" s="7"/>
      <c r="H29" s="7"/>
      <c r="I29" s="3"/>
      <c r="J29" s="3"/>
    </row>
    <row r="30" spans="1:10" x14ac:dyDescent="0.25">
      <c r="A30" s="4">
        <v>43952</v>
      </c>
      <c r="B30" s="8">
        <v>1258321.94</v>
      </c>
      <c r="C30" s="5">
        <v>3348.23</v>
      </c>
      <c r="D30" s="6">
        <f>C30/B30</f>
        <v>2.6608691254322403E-3</v>
      </c>
      <c r="E30" s="7">
        <v>9995</v>
      </c>
      <c r="F30" s="7">
        <v>36</v>
      </c>
      <c r="G30" s="7"/>
      <c r="H30" s="7"/>
      <c r="I30" s="3"/>
      <c r="J30" s="3"/>
    </row>
    <row r="31" spans="1:10" x14ac:dyDescent="0.25">
      <c r="A31" s="4">
        <v>43983</v>
      </c>
      <c r="B31" s="8">
        <v>1696107.08</v>
      </c>
      <c r="C31" s="5">
        <v>4105.79</v>
      </c>
      <c r="D31" s="6">
        <f>C31/B31</f>
        <v>2.4207139091713477E-3</v>
      </c>
      <c r="E31" s="7">
        <v>13508</v>
      </c>
      <c r="F31" s="7">
        <v>21</v>
      </c>
      <c r="G31" s="7"/>
      <c r="H31" s="7"/>
      <c r="I31" s="3"/>
      <c r="J31" s="3"/>
    </row>
    <row r="32" spans="1:10" x14ac:dyDescent="0.25">
      <c r="A32" s="4">
        <v>44013</v>
      </c>
      <c r="B32" s="8">
        <v>2858651.49</v>
      </c>
      <c r="C32" s="5">
        <v>10098.83</v>
      </c>
      <c r="D32" s="6">
        <f>C32/B32</f>
        <v>3.5327251451697595E-3</v>
      </c>
      <c r="E32" s="7">
        <v>22041</v>
      </c>
      <c r="F32" s="7">
        <v>77</v>
      </c>
      <c r="G32" s="7"/>
      <c r="H32" s="7"/>
      <c r="I32" s="3"/>
      <c r="J32" s="3"/>
    </row>
    <row r="33" spans="1:10" x14ac:dyDescent="0.25">
      <c r="A33" s="10">
        <v>44032</v>
      </c>
      <c r="B33" s="16">
        <v>7640.2699999999986</v>
      </c>
      <c r="C33" s="5">
        <v>1336.1500760520535</v>
      </c>
      <c r="D33" s="6">
        <f>C33/B33</f>
        <v>0.17488257300488774</v>
      </c>
      <c r="E33" s="11">
        <v>64</v>
      </c>
      <c r="F33" s="11">
        <v>806</v>
      </c>
      <c r="G33" s="13">
        <v>1502.14</v>
      </c>
      <c r="H33" s="13">
        <v>1.1242300000000001</v>
      </c>
      <c r="I33" s="3">
        <f>G33/H33</f>
        <v>1336.1500760520535</v>
      </c>
      <c r="J33" s="3"/>
    </row>
    <row r="34" spans="1:10" x14ac:dyDescent="0.25">
      <c r="A34" s="4">
        <v>44044</v>
      </c>
      <c r="B34" s="8">
        <v>3145199.32</v>
      </c>
      <c r="C34" s="5">
        <v>35706.39</v>
      </c>
      <c r="D34" s="6">
        <f>C34/B34</f>
        <v>1.1352663652489917E-2</v>
      </c>
      <c r="E34" s="7">
        <v>25845</v>
      </c>
      <c r="F34" s="7">
        <v>206</v>
      </c>
      <c r="G34" s="7"/>
      <c r="H34" s="7"/>
      <c r="I34" s="3"/>
      <c r="J34" s="3"/>
    </row>
    <row r="35" spans="1:10" x14ac:dyDescent="0.25">
      <c r="A35" s="4">
        <v>44075</v>
      </c>
      <c r="B35" s="8">
        <v>2824456.47</v>
      </c>
      <c r="C35" s="5">
        <v>16027.99</v>
      </c>
      <c r="D35" s="6">
        <f>C35/B35</f>
        <v>5.6747165942337922E-3</v>
      </c>
      <c r="E35" s="7">
        <v>24022</v>
      </c>
      <c r="F35" s="7">
        <v>86</v>
      </c>
      <c r="G35" s="7"/>
      <c r="H35" s="7"/>
      <c r="I35" s="3"/>
      <c r="J35" s="3"/>
    </row>
    <row r="36" spans="1:10" x14ac:dyDescent="0.25">
      <c r="A36" s="4">
        <v>44105</v>
      </c>
      <c r="B36" s="8">
        <v>2341143.41</v>
      </c>
      <c r="C36" s="5">
        <v>7626.01</v>
      </c>
      <c r="D36" s="6">
        <f>C36/B36</f>
        <v>3.2573869534972227E-3</v>
      </c>
      <c r="E36" s="7">
        <v>19675</v>
      </c>
      <c r="F36" s="7">
        <v>88</v>
      </c>
      <c r="G36" s="7"/>
      <c r="H36" s="8"/>
      <c r="I36" s="3"/>
      <c r="J36" s="3"/>
    </row>
    <row r="37" spans="1:10" x14ac:dyDescent="0.25">
      <c r="A37" s="4">
        <v>44136</v>
      </c>
      <c r="B37" s="8">
        <v>654574.14</v>
      </c>
      <c r="C37" s="5">
        <v>17872.02</v>
      </c>
      <c r="D37" s="6">
        <f>C37/B37</f>
        <v>2.7303278433822638E-2</v>
      </c>
      <c r="E37" s="7">
        <v>8086</v>
      </c>
      <c r="F37" s="7">
        <v>222</v>
      </c>
      <c r="G37" s="7"/>
      <c r="H37" s="9"/>
      <c r="I37" s="3"/>
      <c r="J37" s="3" t="s">
        <v>9</v>
      </c>
    </row>
    <row r="38" spans="1:10" x14ac:dyDescent="0.25">
      <c r="A38" s="4">
        <v>44166</v>
      </c>
      <c r="B38" s="8">
        <v>339754.06</v>
      </c>
      <c r="C38" s="5">
        <v>16500.91</v>
      </c>
      <c r="D38" s="6">
        <f>C38/B38</f>
        <v>4.8567219476347095E-2</v>
      </c>
      <c r="E38" s="7">
        <v>5015</v>
      </c>
      <c r="F38" s="7">
        <v>196</v>
      </c>
      <c r="G38" s="7">
        <v>18372.950000000004</v>
      </c>
      <c r="H38" s="9">
        <v>1.0650500000000001</v>
      </c>
      <c r="I38" s="3">
        <f>G38/H38</f>
        <v>17250.78634805878</v>
      </c>
      <c r="J38" s="3" t="s">
        <v>10</v>
      </c>
    </row>
    <row r="39" spans="1:10" x14ac:dyDescent="0.25">
      <c r="A39" s="10">
        <v>44213</v>
      </c>
      <c r="B39" s="16">
        <v>264151.26</v>
      </c>
      <c r="C39" s="5">
        <f>I39</f>
        <v>11536.15984031323</v>
      </c>
      <c r="D39" s="6">
        <f>C39/B39</f>
        <v>4.3672552765083271E-2</v>
      </c>
      <c r="E39" s="11">
        <v>3580</v>
      </c>
      <c r="F39" s="12">
        <v>79</v>
      </c>
      <c r="G39" s="13">
        <v>12021.14</v>
      </c>
      <c r="H39" s="12">
        <v>1.0420400000000001</v>
      </c>
      <c r="I39" s="3">
        <f>G39/H39</f>
        <v>11536.15984031323</v>
      </c>
      <c r="J39" s="3" t="s">
        <v>23</v>
      </c>
    </row>
    <row r="40" spans="1:10" x14ac:dyDescent="0.25">
      <c r="A40" s="10">
        <v>44214</v>
      </c>
      <c r="B40" s="16">
        <v>1179170.3099999942</v>
      </c>
      <c r="C40" s="5">
        <f>I40</f>
        <v>0</v>
      </c>
      <c r="D40" s="6">
        <f>C40/B40</f>
        <v>0</v>
      </c>
      <c r="E40" s="11">
        <v>6991</v>
      </c>
      <c r="F40" s="11">
        <v>0</v>
      </c>
      <c r="G40" s="13">
        <v>0</v>
      </c>
      <c r="H40" s="13">
        <v>1.1813</v>
      </c>
      <c r="I40" s="3">
        <f>G40/H40</f>
        <v>0</v>
      </c>
      <c r="J40" s="3"/>
    </row>
    <row r="41" spans="1:10" x14ac:dyDescent="0.25">
      <c r="A41" s="10">
        <v>44215</v>
      </c>
      <c r="B41" s="16">
        <v>265148.45000000048</v>
      </c>
      <c r="C41" s="5">
        <v>5857.7624124705299</v>
      </c>
      <c r="D41" s="6">
        <f>C41/B41</f>
        <v>2.2092387915035972E-2</v>
      </c>
      <c r="E41" s="11">
        <v>4388</v>
      </c>
      <c r="F41" s="11">
        <v>91</v>
      </c>
      <c r="G41" s="13">
        <v>6658.8700000000008</v>
      </c>
      <c r="H41" s="13">
        <v>1.13676</v>
      </c>
      <c r="I41" s="3">
        <f>G41/H41</f>
        <v>5857.7624124705308</v>
      </c>
      <c r="J41" s="3" t="s">
        <v>42</v>
      </c>
    </row>
    <row r="42" spans="1:10" x14ac:dyDescent="0.25">
      <c r="A42" s="10">
        <v>44216</v>
      </c>
      <c r="B42" s="16">
        <v>134012.92000000033</v>
      </c>
      <c r="C42" s="5">
        <v>0</v>
      </c>
      <c r="D42" s="6">
        <f>C42/B42</f>
        <v>0</v>
      </c>
      <c r="E42" s="11">
        <v>2621</v>
      </c>
      <c r="F42" s="11">
        <v>0</v>
      </c>
      <c r="G42" s="13">
        <v>0</v>
      </c>
      <c r="H42" s="13">
        <v>1.11219</v>
      </c>
      <c r="I42" s="3">
        <f>G42/H42</f>
        <v>0</v>
      </c>
      <c r="J42" s="14"/>
    </row>
    <row r="43" spans="1:10" x14ac:dyDescent="0.25">
      <c r="A43" s="10">
        <v>44217</v>
      </c>
      <c r="B43" s="16">
        <v>8674.919999999991</v>
      </c>
      <c r="C43" s="5">
        <v>0</v>
      </c>
      <c r="D43" s="6">
        <f>C43/B43</f>
        <v>0</v>
      </c>
      <c r="E43" s="11">
        <v>97</v>
      </c>
      <c r="F43" s="11">
        <v>0</v>
      </c>
      <c r="G43" s="13">
        <v>0</v>
      </c>
      <c r="H43" s="13">
        <v>1.1859200000000001</v>
      </c>
      <c r="I43" s="3"/>
      <c r="J43" s="3"/>
    </row>
    <row r="44" spans="1:10" x14ac:dyDescent="0.25">
      <c r="A44" s="10">
        <v>44244</v>
      </c>
      <c r="B44" s="16">
        <v>315210.8399999963</v>
      </c>
      <c r="C44" s="5">
        <f>I44</f>
        <v>0</v>
      </c>
      <c r="D44" s="6">
        <f>C44/B44</f>
        <v>0</v>
      </c>
      <c r="E44" s="11">
        <v>3989</v>
      </c>
      <c r="F44" s="12">
        <v>0</v>
      </c>
      <c r="G44" s="13">
        <v>0</v>
      </c>
      <c r="H44" s="12">
        <v>1.0703800000000001</v>
      </c>
      <c r="I44" s="3">
        <f>G44/H44</f>
        <v>0</v>
      </c>
      <c r="J44" s="3"/>
    </row>
    <row r="45" spans="1:10" x14ac:dyDescent="0.25">
      <c r="A45" s="10">
        <v>44245</v>
      </c>
      <c r="B45" s="16">
        <v>572069.0199999992</v>
      </c>
      <c r="C45" s="5">
        <f>I45</f>
        <v>8550.2259269530041</v>
      </c>
      <c r="D45" s="6">
        <f>C45/B45</f>
        <v>1.4946143958211575E-2</v>
      </c>
      <c r="E45" s="11">
        <v>6978</v>
      </c>
      <c r="F45" s="11">
        <v>357</v>
      </c>
      <c r="G45" s="13">
        <v>10483.09</v>
      </c>
      <c r="H45" s="13">
        <v>1.2260599999999999</v>
      </c>
      <c r="I45" s="3">
        <f>G45/H45</f>
        <v>8550.2259269530041</v>
      </c>
      <c r="J45" s="3" t="s">
        <v>32</v>
      </c>
    </row>
    <row r="46" spans="1:10" x14ac:dyDescent="0.25">
      <c r="A46" s="10">
        <v>44246</v>
      </c>
      <c r="B46" s="16">
        <v>194983.81999999983</v>
      </c>
      <c r="C46" s="5">
        <v>532.45000000000005</v>
      </c>
      <c r="D46" s="6">
        <f>C46/B46</f>
        <v>2.7307394018642188E-3</v>
      </c>
      <c r="E46" s="11">
        <v>3139</v>
      </c>
      <c r="F46" s="11">
        <v>15</v>
      </c>
      <c r="G46" s="13">
        <v>604.98</v>
      </c>
      <c r="H46" s="13">
        <v>1.1362099999999999</v>
      </c>
      <c r="I46" s="3">
        <f>G46/H46</f>
        <v>532.45438783323505</v>
      </c>
      <c r="J46" s="3"/>
    </row>
    <row r="47" spans="1:10" x14ac:dyDescent="0.25">
      <c r="A47" s="10">
        <v>44247</v>
      </c>
      <c r="B47" s="16">
        <v>138229.97000000041</v>
      </c>
      <c r="C47" s="5">
        <v>311.51341307210771</v>
      </c>
      <c r="D47" s="6">
        <f>C47/B47</f>
        <v>2.2535880827588024E-3</v>
      </c>
      <c r="E47" s="11">
        <v>2698</v>
      </c>
      <c r="F47" s="11">
        <v>0</v>
      </c>
      <c r="G47" s="13">
        <v>345.35</v>
      </c>
      <c r="H47" s="13">
        <v>1.1086199999999999</v>
      </c>
      <c r="I47" s="3">
        <f>G47/H47</f>
        <v>311.51341307210771</v>
      </c>
      <c r="J47" s="3"/>
    </row>
    <row r="48" spans="1:10" x14ac:dyDescent="0.25">
      <c r="A48" s="10">
        <v>44248</v>
      </c>
      <c r="B48" s="16">
        <v>20775.270000000015</v>
      </c>
      <c r="C48" s="5">
        <v>0</v>
      </c>
      <c r="D48" s="6">
        <f>C48/B48</f>
        <v>0</v>
      </c>
      <c r="E48" s="11">
        <v>429</v>
      </c>
      <c r="F48" s="11">
        <v>0</v>
      </c>
      <c r="G48" s="13">
        <v>0</v>
      </c>
      <c r="H48" s="13">
        <v>1.1242300000000001</v>
      </c>
      <c r="I48" s="3">
        <f>G48/H48</f>
        <v>0</v>
      </c>
      <c r="J48" s="3"/>
    </row>
    <row r="49" spans="1:10" x14ac:dyDescent="0.25">
      <c r="A49" s="10">
        <v>44272</v>
      </c>
      <c r="B49" s="16">
        <v>452278.92000000412</v>
      </c>
      <c r="C49" s="5">
        <f>I49</f>
        <v>12456.566383071346</v>
      </c>
      <c r="D49" s="6">
        <f>C49/B49</f>
        <v>2.7541779712110467E-2</v>
      </c>
      <c r="E49" s="11">
        <v>6197</v>
      </c>
      <c r="F49" s="11">
        <f>105+575</f>
        <v>680</v>
      </c>
      <c r="G49" s="13">
        <f>4859.48+8303</f>
        <v>13162.48</v>
      </c>
      <c r="H49" s="12">
        <v>1.05667</v>
      </c>
      <c r="I49" s="3">
        <f>G49/H49</f>
        <v>12456.566383071346</v>
      </c>
      <c r="J49" s="3" t="s">
        <v>24</v>
      </c>
    </row>
    <row r="50" spans="1:10" x14ac:dyDescent="0.25">
      <c r="A50" s="10">
        <v>44273</v>
      </c>
      <c r="B50" s="16">
        <v>635197.7699999864</v>
      </c>
      <c r="C50" s="5">
        <f>I50</f>
        <v>5348.8590386793976</v>
      </c>
      <c r="D50" s="6">
        <f>C50/B50</f>
        <v>8.4207774197310424E-3</v>
      </c>
      <c r="E50" s="11">
        <v>5572</v>
      </c>
      <c r="F50" s="11">
        <v>202</v>
      </c>
      <c r="G50" s="13">
        <v>6610.12</v>
      </c>
      <c r="H50" s="13">
        <v>1.2358</v>
      </c>
      <c r="I50" s="3">
        <f>G50/H50</f>
        <v>5348.8590386793976</v>
      </c>
      <c r="J50" s="3" t="s">
        <v>33</v>
      </c>
    </row>
    <row r="51" spans="1:10" x14ac:dyDescent="0.25">
      <c r="A51" s="10">
        <v>44274</v>
      </c>
      <c r="B51" s="16">
        <v>169804.27000000016</v>
      </c>
      <c r="C51" s="5">
        <v>1754</v>
      </c>
      <c r="D51" s="6">
        <f>C51/B51</f>
        <v>1.0329540005089378E-2</v>
      </c>
      <c r="E51" s="11">
        <v>2860</v>
      </c>
      <c r="F51" s="11">
        <v>29</v>
      </c>
      <c r="G51" s="13">
        <v>1986.85</v>
      </c>
      <c r="H51" s="13">
        <v>1.1328199999999999</v>
      </c>
      <c r="I51" s="3">
        <f>G51/H51</f>
        <v>1753.8973535071768</v>
      </c>
      <c r="J51" s="3" t="s">
        <v>43</v>
      </c>
    </row>
    <row r="52" spans="1:10" x14ac:dyDescent="0.25">
      <c r="A52" s="10">
        <v>44275</v>
      </c>
      <c r="B52" s="16">
        <v>66916.140000000058</v>
      </c>
      <c r="C52" s="5">
        <v>0</v>
      </c>
      <c r="D52" s="6">
        <f>C52/B52</f>
        <v>0</v>
      </c>
      <c r="E52" s="11">
        <v>1111</v>
      </c>
      <c r="F52" s="11">
        <v>0</v>
      </c>
      <c r="G52" s="13">
        <v>0</v>
      </c>
      <c r="H52" s="13">
        <v>1.08178</v>
      </c>
      <c r="I52" s="3">
        <f>G52/H52</f>
        <v>0</v>
      </c>
      <c r="J52" s="3"/>
    </row>
    <row r="53" spans="1:10" x14ac:dyDescent="0.25">
      <c r="A53" s="10">
        <v>44303</v>
      </c>
      <c r="B53" s="16">
        <v>287778.26000000065</v>
      </c>
      <c r="C53" s="5">
        <f>I53</f>
        <v>0</v>
      </c>
      <c r="D53" s="6">
        <f>C53/B53</f>
        <v>0</v>
      </c>
      <c r="E53" s="11">
        <v>3064</v>
      </c>
      <c r="F53" s="12">
        <v>0</v>
      </c>
      <c r="G53" s="13">
        <v>0</v>
      </c>
      <c r="H53" s="12">
        <v>1.0775399999999999</v>
      </c>
      <c r="I53" s="3"/>
      <c r="J53" s="3"/>
    </row>
    <row r="54" spans="1:10" x14ac:dyDescent="0.25">
      <c r="A54" s="10">
        <v>44304</v>
      </c>
      <c r="B54" s="16">
        <v>385614.53000000591</v>
      </c>
      <c r="C54" s="5">
        <f>I54</f>
        <v>2041.8028388859084</v>
      </c>
      <c r="D54" s="6">
        <f>C54/B54</f>
        <v>5.2949323224046486E-3</v>
      </c>
      <c r="E54" s="11">
        <v>2915</v>
      </c>
      <c r="F54" s="11">
        <v>58</v>
      </c>
      <c r="G54" s="13">
        <v>2511.5400000000004</v>
      </c>
      <c r="H54" s="13">
        <v>1.2300599999999999</v>
      </c>
      <c r="I54" s="3">
        <f>G54/H54</f>
        <v>2041.8028388859084</v>
      </c>
      <c r="J54" s="3" t="s">
        <v>34</v>
      </c>
    </row>
    <row r="55" spans="1:10" x14ac:dyDescent="0.25">
      <c r="A55" s="10">
        <v>44305</v>
      </c>
      <c r="B55" s="16">
        <v>617130.46000000811</v>
      </c>
      <c r="C55" s="5">
        <v>890.87</v>
      </c>
      <c r="D55" s="6">
        <f>C55/B55</f>
        <v>1.4435683501993861E-3</v>
      </c>
      <c r="E55" s="11">
        <v>4136</v>
      </c>
      <c r="F55" s="11">
        <v>27</v>
      </c>
      <c r="G55" s="13">
        <v>1011.0300000000001</v>
      </c>
      <c r="H55" s="13">
        <v>1.13489</v>
      </c>
      <c r="I55" s="3">
        <f>G55/H55</f>
        <v>890.8616694128948</v>
      </c>
      <c r="J55" s="3" t="s">
        <v>44</v>
      </c>
    </row>
    <row r="56" spans="1:10" x14ac:dyDescent="0.25">
      <c r="A56" s="10">
        <v>44306</v>
      </c>
      <c r="B56" s="16">
        <v>68847.309999999969</v>
      </c>
      <c r="C56" s="5">
        <v>214.88</v>
      </c>
      <c r="D56" s="6">
        <f>C56/B56</f>
        <v>3.1211095974555884E-3</v>
      </c>
      <c r="E56" s="11">
        <v>958</v>
      </c>
      <c r="F56" s="11">
        <v>10</v>
      </c>
      <c r="G56" s="13">
        <v>231.93</v>
      </c>
      <c r="H56" s="13">
        <v>1.0793200000000001</v>
      </c>
      <c r="I56" s="3">
        <f>G56/H56</f>
        <v>214.88529815068748</v>
      </c>
      <c r="J56" s="3"/>
    </row>
    <row r="57" spans="1:10" x14ac:dyDescent="0.25">
      <c r="A57" s="10">
        <v>44333</v>
      </c>
      <c r="B57" s="16">
        <v>200931.79000000053</v>
      </c>
      <c r="C57" s="5">
        <f>I57</f>
        <v>16401.762932034329</v>
      </c>
      <c r="D57" s="6">
        <f>C57/B57</f>
        <v>8.1628511506488283E-2</v>
      </c>
      <c r="E57" s="11">
        <v>2797</v>
      </c>
      <c r="F57" s="11">
        <v>688</v>
      </c>
      <c r="G57" s="13">
        <v>17676.999999999996</v>
      </c>
      <c r="H57" s="13">
        <v>1.07775</v>
      </c>
      <c r="I57" s="3">
        <f>G57/H57</f>
        <v>16401.762932034329</v>
      </c>
      <c r="J57" s="3" t="s">
        <v>25</v>
      </c>
    </row>
    <row r="58" spans="1:10" x14ac:dyDescent="0.25">
      <c r="A58" s="10">
        <v>44334</v>
      </c>
      <c r="B58" s="16">
        <v>668274.30000001809</v>
      </c>
      <c r="C58" s="5">
        <v>2369.3456302151958</v>
      </c>
      <c r="D58" s="6">
        <f>C58/B58</f>
        <v>3.5454687247663597E-3</v>
      </c>
      <c r="E58" s="11">
        <v>5982</v>
      </c>
      <c r="F58" s="11">
        <v>82</v>
      </c>
      <c r="G58" s="13">
        <v>2913.3</v>
      </c>
      <c r="H58" s="13">
        <v>1.2295799999999999</v>
      </c>
      <c r="I58" s="3">
        <f>G58/H58</f>
        <v>2369.3456302151958</v>
      </c>
      <c r="J58" s="3" t="s">
        <v>35</v>
      </c>
    </row>
    <row r="59" spans="1:10" x14ac:dyDescent="0.25">
      <c r="A59" s="10">
        <v>44335</v>
      </c>
      <c r="B59" s="16">
        <v>180125.44000000111</v>
      </c>
      <c r="C59" s="5">
        <v>573.25</v>
      </c>
      <c r="D59" s="6">
        <f>C59/B59</f>
        <v>3.182504370287709E-3</v>
      </c>
      <c r="E59" s="11">
        <v>2634</v>
      </c>
      <c r="F59" s="11">
        <v>19</v>
      </c>
      <c r="G59" s="13">
        <v>981.05000000000007</v>
      </c>
      <c r="H59" s="13">
        <v>1.12344</v>
      </c>
      <c r="I59" s="3">
        <f>G59/H59</f>
        <v>873.25535854162217</v>
      </c>
      <c r="J59" s="3"/>
    </row>
    <row r="60" spans="1:10" x14ac:dyDescent="0.25">
      <c r="A60" s="10">
        <v>44336</v>
      </c>
      <c r="B60" s="16">
        <v>57520.149999999972</v>
      </c>
      <c r="C60" s="5">
        <v>94.37</v>
      </c>
      <c r="D60" s="6">
        <f>C60/B60</f>
        <v>1.6406424531229499E-3</v>
      </c>
      <c r="E60" s="11">
        <v>1070</v>
      </c>
      <c r="F60" s="11">
        <v>22</v>
      </c>
      <c r="G60" s="13">
        <v>102.33</v>
      </c>
      <c r="H60" s="13">
        <v>1.0843400000000001</v>
      </c>
      <c r="I60" s="3">
        <f>G60/H60</f>
        <v>94.370769315897221</v>
      </c>
      <c r="J60" s="3"/>
    </row>
    <row r="61" spans="1:10" x14ac:dyDescent="0.25">
      <c r="A61" s="10">
        <v>44364</v>
      </c>
      <c r="B61" s="16">
        <v>338180.710000002</v>
      </c>
      <c r="C61" s="5">
        <f>I61</f>
        <v>3307.806253569388</v>
      </c>
      <c r="D61" s="6">
        <f>C61/B61</f>
        <v>9.7811795757639999E-3</v>
      </c>
      <c r="E61" s="11">
        <v>4604</v>
      </c>
      <c r="F61" s="11">
        <v>152</v>
      </c>
      <c r="G61" s="13">
        <v>3706.8599999999992</v>
      </c>
      <c r="H61" s="13">
        <v>1.1206400000000001</v>
      </c>
      <c r="I61" s="3">
        <f>G61/H61</f>
        <v>3307.806253569388</v>
      </c>
      <c r="J61" s="3" t="s">
        <v>26</v>
      </c>
    </row>
    <row r="62" spans="1:10" x14ac:dyDescent="0.25">
      <c r="A62" s="10">
        <v>44365</v>
      </c>
      <c r="B62" s="16">
        <v>532601.73999999103</v>
      </c>
      <c r="C62" s="5">
        <v>3043.99</v>
      </c>
      <c r="D62" s="6">
        <f>C62/B62</f>
        <v>5.7153211703740419E-3</v>
      </c>
      <c r="E62" s="11">
        <v>6260</v>
      </c>
      <c r="F62" s="11">
        <v>55</v>
      </c>
      <c r="G62" s="13">
        <v>3577.21</v>
      </c>
      <c r="H62" s="13">
        <v>1.17517</v>
      </c>
      <c r="I62" s="3">
        <f>G62/H62</f>
        <v>3043.9936349634522</v>
      </c>
      <c r="J62" s="3" t="s">
        <v>36</v>
      </c>
    </row>
    <row r="63" spans="1:10" x14ac:dyDescent="0.25">
      <c r="A63" s="10">
        <v>44366</v>
      </c>
      <c r="B63" s="16">
        <v>164941.79999999877</v>
      </c>
      <c r="C63" s="5">
        <v>353.73</v>
      </c>
      <c r="D63" s="6">
        <f>C63/B63</f>
        <v>2.1445746317792255E-3</v>
      </c>
      <c r="E63" s="11">
        <v>4367</v>
      </c>
      <c r="F63" s="11">
        <v>19</v>
      </c>
      <c r="G63" s="13">
        <v>394.70000000000005</v>
      </c>
      <c r="H63" s="13">
        <v>1.1157999999999999</v>
      </c>
      <c r="I63" s="3">
        <f>G63/H63</f>
        <v>353.73722889406713</v>
      </c>
      <c r="J63" s="3"/>
    </row>
    <row r="64" spans="1:10" x14ac:dyDescent="0.25">
      <c r="A64" s="10">
        <v>44367</v>
      </c>
      <c r="B64" s="16">
        <v>16663.099999999995</v>
      </c>
      <c r="C64" s="5">
        <v>793.45138901606003</v>
      </c>
      <c r="D64" s="6">
        <f>C64/B64</f>
        <v>4.7617273437479235E-2</v>
      </c>
      <c r="E64" s="11">
        <v>114</v>
      </c>
      <c r="F64" s="11">
        <v>4</v>
      </c>
      <c r="G64" s="13">
        <v>866.56</v>
      </c>
      <c r="H64" s="13">
        <v>1.0921400000000001</v>
      </c>
      <c r="I64" s="3">
        <f>G64/H64</f>
        <v>793.45138901606003</v>
      </c>
      <c r="J64" s="3"/>
    </row>
    <row r="65" spans="1:10" x14ac:dyDescent="0.25">
      <c r="A65" s="10">
        <v>44394</v>
      </c>
      <c r="B65" s="16">
        <v>306543.13</v>
      </c>
      <c r="C65" s="5">
        <v>25181</v>
      </c>
      <c r="D65" s="6">
        <f>C65/B65</f>
        <v>8.2145047582700678E-2</v>
      </c>
      <c r="E65" s="11">
        <v>5234</v>
      </c>
      <c r="F65" s="11">
        <v>330</v>
      </c>
      <c r="G65" s="13">
        <v>1620.3299999999995</v>
      </c>
      <c r="H65" s="13">
        <v>1.1163700000000001</v>
      </c>
      <c r="I65" s="3">
        <f>G65/H65</f>
        <v>1451.4273941435181</v>
      </c>
      <c r="J65" s="3" t="s">
        <v>27</v>
      </c>
    </row>
    <row r="66" spans="1:10" x14ac:dyDescent="0.25">
      <c r="A66" s="10">
        <v>44395</v>
      </c>
      <c r="B66" s="16">
        <v>654680.46999993431</v>
      </c>
      <c r="C66" s="5">
        <v>4933.3597710265867</v>
      </c>
      <c r="D66" s="6">
        <f>C66/B66</f>
        <v>7.5355230484072354E-3</v>
      </c>
      <c r="E66" s="11">
        <v>6862</v>
      </c>
      <c r="F66" s="11">
        <v>95</v>
      </c>
      <c r="G66" s="13">
        <v>5722.5</v>
      </c>
      <c r="H66" s="13">
        <v>1.1599600000000001</v>
      </c>
      <c r="I66" s="3">
        <f>G66/H66</f>
        <v>4933.3597710265867</v>
      </c>
      <c r="J66" s="3" t="s">
        <v>37</v>
      </c>
    </row>
    <row r="67" spans="1:10" x14ac:dyDescent="0.25">
      <c r="A67" s="10">
        <v>44396</v>
      </c>
      <c r="B67" s="16">
        <v>276892.20999999437</v>
      </c>
      <c r="C67" s="5">
        <v>1758.71</v>
      </c>
      <c r="D67" s="6">
        <f>C67/B67</f>
        <v>6.3516051968382781E-3</v>
      </c>
      <c r="E67" s="11">
        <v>6226</v>
      </c>
      <c r="F67" s="11">
        <v>284</v>
      </c>
      <c r="G67" s="13">
        <v>1985.82</v>
      </c>
      <c r="H67" s="13">
        <v>1.12913</v>
      </c>
      <c r="I67" s="3">
        <f>G67/H67</f>
        <v>1758.7168882236767</v>
      </c>
      <c r="J67" s="3"/>
    </row>
    <row r="68" spans="1:10" x14ac:dyDescent="0.25">
      <c r="A68" s="10">
        <v>44425</v>
      </c>
      <c r="B68" s="16">
        <v>957051.38</v>
      </c>
      <c r="C68" s="5">
        <f>I68</f>
        <v>0</v>
      </c>
      <c r="D68" s="6">
        <f>C68/B68</f>
        <v>0</v>
      </c>
      <c r="E68" s="11">
        <v>12664</v>
      </c>
      <c r="F68" s="11">
        <v>0</v>
      </c>
      <c r="G68" s="13">
        <v>0</v>
      </c>
      <c r="H68" s="13"/>
      <c r="I68" s="3"/>
      <c r="J68" s="3"/>
    </row>
    <row r="69" spans="1:10" x14ac:dyDescent="0.25">
      <c r="A69" s="10">
        <v>44426</v>
      </c>
      <c r="B69" s="16">
        <v>722002.88999993203</v>
      </c>
      <c r="C69" s="5">
        <v>2513.2348533504605</v>
      </c>
      <c r="D69" s="6">
        <f>C69/B69</f>
        <v>3.4809207666062071E-3</v>
      </c>
      <c r="E69" s="11">
        <v>8171</v>
      </c>
      <c r="F69" s="11">
        <v>64</v>
      </c>
      <c r="G69" s="13">
        <v>2934.83</v>
      </c>
      <c r="H69" s="13">
        <v>1.1677500000000001</v>
      </c>
      <c r="I69" s="3">
        <f>G69/H69</f>
        <v>2513.2348533504601</v>
      </c>
      <c r="J69" s="3" t="s">
        <v>38</v>
      </c>
    </row>
    <row r="70" spans="1:10" x14ac:dyDescent="0.25">
      <c r="A70" s="10">
        <v>44427</v>
      </c>
      <c r="B70" s="16">
        <v>678355.14999997267</v>
      </c>
      <c r="C70" s="5">
        <v>2172.6444583370549</v>
      </c>
      <c r="D70" s="6">
        <f>C70/B70</f>
        <v>3.2028126540163252E-3</v>
      </c>
      <c r="E70" s="11">
        <v>6211</v>
      </c>
      <c r="F70" s="11">
        <v>159</v>
      </c>
      <c r="G70" s="13">
        <v>2432.71</v>
      </c>
      <c r="H70" s="13">
        <v>1.1196999999999999</v>
      </c>
      <c r="I70" s="3">
        <f>G70/H70</f>
        <v>2172.6444583370549</v>
      </c>
      <c r="J70" s="3"/>
    </row>
    <row r="71" spans="1:10" x14ac:dyDescent="0.25">
      <c r="A71" s="10">
        <v>44428</v>
      </c>
      <c r="B71" s="16">
        <v>8488.6699999999983</v>
      </c>
      <c r="C71" s="5">
        <v>203.68</v>
      </c>
      <c r="D71" s="6">
        <f>C71/B71</f>
        <v>2.3994335979605763E-2</v>
      </c>
      <c r="E71" s="11">
        <v>91</v>
      </c>
      <c r="F71" s="11">
        <v>1</v>
      </c>
      <c r="G71" s="13">
        <v>0</v>
      </c>
      <c r="H71" s="13">
        <v>1.1242300000000001</v>
      </c>
      <c r="I71" s="3">
        <f>G71/H71</f>
        <v>0</v>
      </c>
      <c r="J71" s="3"/>
    </row>
    <row r="72" spans="1:10" x14ac:dyDescent="0.25">
      <c r="A72" s="10">
        <v>44456</v>
      </c>
      <c r="B72" s="16">
        <v>2027736.5899999836</v>
      </c>
      <c r="C72" s="5">
        <v>9586.7187168000019</v>
      </c>
      <c r="D72" s="6">
        <f>C72/B72</f>
        <v>4.7277929313294482E-3</v>
      </c>
      <c r="E72" s="11">
        <v>16768</v>
      </c>
      <c r="F72" s="11">
        <v>303</v>
      </c>
      <c r="G72" s="13">
        <v>11303.360000000002</v>
      </c>
      <c r="H72" s="13">
        <v>1.1790700000000001</v>
      </c>
      <c r="I72" s="3">
        <f>G72/H72</f>
        <v>9586.6742432595202</v>
      </c>
      <c r="J72" s="3" t="s">
        <v>28</v>
      </c>
    </row>
    <row r="73" spans="1:10" x14ac:dyDescent="0.25">
      <c r="A73" s="10">
        <v>44457</v>
      </c>
      <c r="B73" s="16">
        <v>2797032.0199999115</v>
      </c>
      <c r="C73" s="5">
        <v>68683.204183751484</v>
      </c>
      <c r="D73" s="6">
        <f>C73/B73</f>
        <v>2.4555744693889367E-2</v>
      </c>
      <c r="E73" s="11">
        <v>11960</v>
      </c>
      <c r="F73" s="11">
        <v>349</v>
      </c>
      <c r="G73" s="13">
        <v>79062.61</v>
      </c>
      <c r="H73" s="13">
        <v>1.1511199999999999</v>
      </c>
      <c r="I73" s="3">
        <f>G73/H73</f>
        <v>68683.204183751484</v>
      </c>
      <c r="J73" s="3" t="s">
        <v>39</v>
      </c>
    </row>
    <row r="74" spans="1:10" x14ac:dyDescent="0.25">
      <c r="A74" s="10">
        <v>44458</v>
      </c>
      <c r="B74" s="16">
        <v>378096.7099999871</v>
      </c>
      <c r="C74" s="5">
        <v>6411.7572795397373</v>
      </c>
      <c r="D74" s="6">
        <f>C74/B74</f>
        <v>1.6957982203918028E-2</v>
      </c>
      <c r="E74" s="11">
        <v>9741</v>
      </c>
      <c r="F74" s="11">
        <v>238</v>
      </c>
      <c r="G74" s="13">
        <v>7110.1900000000005</v>
      </c>
      <c r="H74" s="13">
        <v>1.10893</v>
      </c>
      <c r="I74" s="3">
        <f>G74/H74</f>
        <v>6411.7572795397373</v>
      </c>
      <c r="J74" s="3"/>
    </row>
    <row r="75" spans="1:10" x14ac:dyDescent="0.25">
      <c r="A75" s="10">
        <v>44459</v>
      </c>
      <c r="B75" s="16">
        <v>12122.260000000011</v>
      </c>
      <c r="C75" s="5">
        <v>0</v>
      </c>
      <c r="D75" s="6">
        <f>C75/B75</f>
        <v>0</v>
      </c>
      <c r="E75" s="11">
        <v>80</v>
      </c>
      <c r="F75" s="11">
        <v>0</v>
      </c>
      <c r="G75" s="13">
        <v>0</v>
      </c>
      <c r="H75" s="13">
        <v>1.1242300000000001</v>
      </c>
      <c r="I75" s="3">
        <f>G75/H75</f>
        <v>0</v>
      </c>
      <c r="J75" s="3"/>
    </row>
    <row r="76" spans="1:10" x14ac:dyDescent="0.25">
      <c r="A76" s="10">
        <v>44485</v>
      </c>
      <c r="B76" s="16">
        <v>658898.31999999995</v>
      </c>
      <c r="C76" s="5">
        <f>I76</f>
        <v>4443.3452593917709</v>
      </c>
      <c r="D76" s="6">
        <f>C76/B76</f>
        <v>6.743597797292564E-3</v>
      </c>
      <c r="E76" s="11">
        <v>11818</v>
      </c>
      <c r="F76" s="3">
        <v>164</v>
      </c>
      <c r="G76" s="3">
        <v>4967.66</v>
      </c>
      <c r="H76" s="3">
        <v>1.1180000000000001</v>
      </c>
      <c r="I76" s="3">
        <f>G76/H76</f>
        <v>4443.3452593917709</v>
      </c>
      <c r="J76" s="3" t="s">
        <v>20</v>
      </c>
    </row>
    <row r="77" spans="1:10" x14ac:dyDescent="0.25">
      <c r="A77" s="10">
        <v>44486</v>
      </c>
      <c r="B77" s="16">
        <v>1209968.3400000122</v>
      </c>
      <c r="C77" s="5">
        <f>I77</f>
        <v>13621.220621111772</v>
      </c>
      <c r="D77" s="6">
        <f>C77/B77</f>
        <v>1.1257501680673425E-2</v>
      </c>
      <c r="E77" s="11">
        <v>15978</v>
      </c>
      <c r="F77" s="11">
        <v>431</v>
      </c>
      <c r="G77" s="13">
        <v>16267.96</v>
      </c>
      <c r="H77" s="13">
        <v>1.19431</v>
      </c>
      <c r="I77" s="3">
        <f>G77/H77</f>
        <v>13621.220621111772</v>
      </c>
      <c r="J77" s="3" t="s">
        <v>29</v>
      </c>
    </row>
    <row r="78" spans="1:10" x14ac:dyDescent="0.25">
      <c r="A78" s="10">
        <v>44487</v>
      </c>
      <c r="B78" s="16">
        <v>2531202.5499998722</v>
      </c>
      <c r="C78" s="5">
        <v>0</v>
      </c>
      <c r="D78" s="6">
        <f>C78/B78</f>
        <v>0</v>
      </c>
      <c r="E78" s="11">
        <v>15204</v>
      </c>
      <c r="F78" s="11">
        <v>0</v>
      </c>
      <c r="G78" s="13">
        <v>0</v>
      </c>
      <c r="H78" s="13">
        <v>1.17181</v>
      </c>
      <c r="I78" s="3">
        <f>G78/H78</f>
        <v>0</v>
      </c>
      <c r="J78" s="3"/>
    </row>
    <row r="79" spans="1:10" x14ac:dyDescent="0.25">
      <c r="A79" s="10">
        <v>44488</v>
      </c>
      <c r="B79" s="16">
        <v>363610.04999997711</v>
      </c>
      <c r="C79" s="5">
        <v>6953.6790920884341</v>
      </c>
      <c r="D79" s="6">
        <f>C79/B79</f>
        <v>1.9124001363793084E-2</v>
      </c>
      <c r="E79" s="11">
        <v>8359</v>
      </c>
      <c r="F79" s="11">
        <v>298</v>
      </c>
      <c r="G79" s="13">
        <v>7665.1100000000015</v>
      </c>
      <c r="H79" s="13">
        <v>1.1023099999999999</v>
      </c>
      <c r="I79" s="3">
        <f>G79/H79</f>
        <v>6953.6790920884341</v>
      </c>
      <c r="J79" s="3"/>
    </row>
    <row r="80" spans="1:10" x14ac:dyDescent="0.25">
      <c r="A80" s="10">
        <v>44489</v>
      </c>
      <c r="B80" s="16">
        <v>6170.5899999999938</v>
      </c>
      <c r="C80" s="5">
        <v>0</v>
      </c>
      <c r="D80" s="6">
        <f>C80/B80</f>
        <v>0</v>
      </c>
      <c r="E80" s="11">
        <v>70</v>
      </c>
      <c r="F80" s="11">
        <v>0</v>
      </c>
      <c r="G80" s="13">
        <v>0</v>
      </c>
      <c r="H80" s="13">
        <v>1.1242300000000001</v>
      </c>
      <c r="I80" s="3">
        <f>G80/H80</f>
        <v>0</v>
      </c>
      <c r="J80" s="3"/>
    </row>
    <row r="81" spans="1:10" x14ac:dyDescent="0.25">
      <c r="A81" s="10">
        <v>44516</v>
      </c>
      <c r="B81" s="16">
        <v>559603.32999999996</v>
      </c>
      <c r="C81" s="5">
        <f>I81</f>
        <v>31412.443915392352</v>
      </c>
      <c r="D81" s="6">
        <f>C81/B81</f>
        <v>5.6133411349414866E-2</v>
      </c>
      <c r="E81" s="11">
        <v>9093</v>
      </c>
      <c r="F81" s="3">
        <v>1957</v>
      </c>
      <c r="G81" s="3">
        <v>34305.529999999992</v>
      </c>
      <c r="H81" s="3">
        <v>1.0921000000000001</v>
      </c>
      <c r="I81" s="3">
        <f>G81/H81</f>
        <v>31412.443915392352</v>
      </c>
      <c r="J81" s="3" t="s">
        <v>21</v>
      </c>
    </row>
    <row r="82" spans="1:10" x14ac:dyDescent="0.25">
      <c r="A82" s="10">
        <v>44517</v>
      </c>
      <c r="B82" s="16">
        <v>668857.63999999803</v>
      </c>
      <c r="C82" s="5">
        <f>I82</f>
        <v>14010.996750188795</v>
      </c>
      <c r="D82" s="6">
        <f>C82/B82</f>
        <v>2.0947651506513159E-2</v>
      </c>
      <c r="E82" s="11">
        <v>12015</v>
      </c>
      <c r="F82" s="11">
        <v>281</v>
      </c>
      <c r="G82" s="13">
        <v>16512.38</v>
      </c>
      <c r="H82" s="13">
        <v>1.1785300000000001</v>
      </c>
      <c r="I82" s="3">
        <f>G82/H82</f>
        <v>14010.996750188795</v>
      </c>
      <c r="J82" s="3" t="s">
        <v>30</v>
      </c>
    </row>
    <row r="83" spans="1:10" x14ac:dyDescent="0.25">
      <c r="A83" s="10">
        <v>44518</v>
      </c>
      <c r="B83" s="16">
        <v>778997.63000002492</v>
      </c>
      <c r="C83" s="5">
        <v>36350.667909830001</v>
      </c>
      <c r="D83" s="6">
        <f>C83/B83</f>
        <v>4.6663387037299255E-2</v>
      </c>
      <c r="E83" s="11">
        <v>7004</v>
      </c>
      <c r="F83" s="11">
        <v>389</v>
      </c>
      <c r="G83" s="13">
        <v>41716.390000000007</v>
      </c>
      <c r="H83" s="13">
        <v>1.14761</v>
      </c>
      <c r="I83" s="3">
        <f>G83/H83</f>
        <v>36350.667909830001</v>
      </c>
      <c r="J83" s="3" t="s">
        <v>40</v>
      </c>
    </row>
    <row r="84" spans="1:10" x14ac:dyDescent="0.25">
      <c r="A84" s="10">
        <v>44519</v>
      </c>
      <c r="B84" s="16">
        <v>308756.68000000529</v>
      </c>
      <c r="C84" s="5">
        <v>2703.72</v>
      </c>
      <c r="D84" s="6">
        <f>C84/B84</f>
        <v>8.7567983954224202E-3</v>
      </c>
      <c r="E84" s="11">
        <v>5725</v>
      </c>
      <c r="F84" s="11">
        <v>50</v>
      </c>
      <c r="G84" s="13">
        <v>3012.11</v>
      </c>
      <c r="H84" s="13">
        <v>1.1140600000000001</v>
      </c>
      <c r="I84" s="3">
        <f>G84/H84</f>
        <v>2703.7233183131966</v>
      </c>
      <c r="J84" s="3"/>
    </row>
    <row r="85" spans="1:10" x14ac:dyDescent="0.25">
      <c r="A85" s="10">
        <v>44520</v>
      </c>
      <c r="B85" s="16">
        <v>1993.6300000000003</v>
      </c>
      <c r="C85" s="5">
        <v>0</v>
      </c>
      <c r="D85" s="6">
        <f>C85/B85</f>
        <v>0</v>
      </c>
      <c r="E85" s="11">
        <v>80</v>
      </c>
      <c r="F85" s="11">
        <v>0</v>
      </c>
      <c r="G85" s="13">
        <v>0</v>
      </c>
      <c r="H85" s="13">
        <v>1.1242300000000001</v>
      </c>
      <c r="I85" s="3">
        <f>G85/H85</f>
        <v>0</v>
      </c>
      <c r="J85" s="3"/>
    </row>
    <row r="86" spans="1:10" x14ac:dyDescent="0.25">
      <c r="A86" s="10">
        <v>44546</v>
      </c>
      <c r="B86" s="16">
        <v>364447.32</v>
      </c>
      <c r="C86" s="5">
        <f>I86</f>
        <v>6032.3514982262805</v>
      </c>
      <c r="D86" s="6">
        <f>C86/B86</f>
        <v>1.6552053389297199E-2</v>
      </c>
      <c r="E86" s="11">
        <v>4308</v>
      </c>
      <c r="F86" s="12">
        <v>89</v>
      </c>
      <c r="G86" s="13">
        <v>6393.8099999999986</v>
      </c>
      <c r="H86" s="12">
        <v>1.05992</v>
      </c>
      <c r="I86" s="3">
        <f>G86/H86</f>
        <v>6032.3514982262805</v>
      </c>
      <c r="J86" s="3" t="s">
        <v>22</v>
      </c>
    </row>
    <row r="87" spans="1:10" x14ac:dyDescent="0.25">
      <c r="A87" s="10">
        <v>44547</v>
      </c>
      <c r="B87" s="16">
        <v>463530.95999999228</v>
      </c>
      <c r="C87" s="5">
        <f>I87</f>
        <v>10378.684826486651</v>
      </c>
      <c r="D87" s="6">
        <f>C87/B87</f>
        <v>2.2390488925457804E-2</v>
      </c>
      <c r="E87" s="11">
        <v>7988</v>
      </c>
      <c r="F87" s="11">
        <v>309</v>
      </c>
      <c r="G87" s="13">
        <v>12238.13</v>
      </c>
      <c r="H87" s="13">
        <v>1.17916</v>
      </c>
      <c r="I87" s="3">
        <f>G87/H87</f>
        <v>10378.684826486651</v>
      </c>
      <c r="J87" s="3" t="s">
        <v>31</v>
      </c>
    </row>
    <row r="88" spans="1:10" x14ac:dyDescent="0.25">
      <c r="A88" s="10">
        <v>44548</v>
      </c>
      <c r="B88" s="16">
        <v>378682.47000000591</v>
      </c>
      <c r="C88" s="5">
        <v>35070.385626643292</v>
      </c>
      <c r="D88" s="6">
        <f>C88/B88</f>
        <v>9.2611589933494262E-2</v>
      </c>
      <c r="E88" s="11">
        <v>4284</v>
      </c>
      <c r="F88" s="11">
        <v>528</v>
      </c>
      <c r="G88" s="13">
        <v>40015.31</v>
      </c>
      <c r="H88" s="13">
        <v>1.141</v>
      </c>
      <c r="I88" s="3">
        <f>G88/H88</f>
        <v>35070.385626643292</v>
      </c>
      <c r="J88" s="3" t="s">
        <v>41</v>
      </c>
    </row>
    <row r="89" spans="1:10" x14ac:dyDescent="0.25">
      <c r="A89" s="10">
        <v>44549</v>
      </c>
      <c r="B89" s="16">
        <v>275985.59999999189</v>
      </c>
      <c r="C89" s="5">
        <v>1658.3</v>
      </c>
      <c r="D89" s="6">
        <f>C89/B89</f>
        <v>6.0086468279506207E-3</v>
      </c>
      <c r="E89" s="11">
        <v>5376</v>
      </c>
      <c r="F89" s="11">
        <v>37</v>
      </c>
      <c r="G89" s="13">
        <v>1834</v>
      </c>
      <c r="H89" s="13">
        <v>1.10595</v>
      </c>
      <c r="I89" s="3">
        <f>G89/H89</f>
        <v>1658.3028165830283</v>
      </c>
      <c r="J89" s="14"/>
    </row>
    <row r="90" spans="1:10" x14ac:dyDescent="0.25">
      <c r="A90" s="10">
        <v>44550</v>
      </c>
      <c r="B90" s="16">
        <v>3307.6899999999978</v>
      </c>
      <c r="C90" s="5">
        <v>172.33</v>
      </c>
      <c r="D90" s="6">
        <f>C90/B90</f>
        <v>5.2099803790560825E-2</v>
      </c>
      <c r="E90" s="11">
        <v>97</v>
      </c>
      <c r="F90" s="11">
        <v>0</v>
      </c>
      <c r="G90" s="13">
        <v>204.38</v>
      </c>
      <c r="H90" s="13">
        <v>1.1859200000000001</v>
      </c>
      <c r="I90" s="3">
        <f>G90/H90</f>
        <v>172.33877495952507</v>
      </c>
      <c r="J90" s="3"/>
    </row>
    <row r="91" spans="1:10" x14ac:dyDescent="0.25">
      <c r="A91" s="4">
        <v>43101</v>
      </c>
      <c r="B91" s="8">
        <v>562548.63</v>
      </c>
      <c r="C91" s="5">
        <v>3848.36</v>
      </c>
      <c r="D91" s="6">
        <f>C91/B91</f>
        <v>6.8409374670417387E-3</v>
      </c>
      <c r="E91" s="7">
        <v>6514</v>
      </c>
      <c r="F91" s="7">
        <v>53</v>
      </c>
      <c r="G91" s="7">
        <v>4198.6299999999992</v>
      </c>
      <c r="H91" s="9">
        <v>1.0882099999999999</v>
      </c>
      <c r="I91" s="3">
        <f>G91/H91</f>
        <v>3858.2902197186199</v>
      </c>
      <c r="J91" s="3" t="s">
        <v>11</v>
      </c>
    </row>
    <row r="92" spans="1:10" x14ac:dyDescent="0.25">
      <c r="A92" s="4">
        <v>43132</v>
      </c>
      <c r="B92" s="8">
        <v>393451.52000000002</v>
      </c>
      <c r="C92" s="5">
        <v>7500.95</v>
      </c>
      <c r="D92" s="6">
        <f>C92/B92</f>
        <v>1.9064483471813755E-2</v>
      </c>
      <c r="E92" s="7">
        <v>4904</v>
      </c>
      <c r="F92" s="7">
        <v>47</v>
      </c>
      <c r="G92" s="3">
        <v>8244</v>
      </c>
      <c r="H92" s="3">
        <v>1.0865199999999999</v>
      </c>
      <c r="I92" s="3">
        <f>G92/H92</f>
        <v>7587.5271509038039</v>
      </c>
      <c r="J92" s="3" t="s">
        <v>12</v>
      </c>
    </row>
    <row r="93" spans="1:10" x14ac:dyDescent="0.25">
      <c r="A93" s="4">
        <v>43175</v>
      </c>
      <c r="B93" s="8">
        <v>390008.56</v>
      </c>
      <c r="C93" s="5">
        <f>I93</f>
        <v>3011.1140321454791</v>
      </c>
      <c r="D93" s="6">
        <f>C93/B93</f>
        <v>7.7206357525729154E-3</v>
      </c>
      <c r="E93" s="7">
        <v>3362</v>
      </c>
      <c r="F93" s="7">
        <v>30</v>
      </c>
      <c r="G93" s="3">
        <v>3321.5899999999997</v>
      </c>
      <c r="H93" s="9">
        <v>1.10311</v>
      </c>
      <c r="I93" s="3">
        <f>G93/H93</f>
        <v>3011.1140321454791</v>
      </c>
      <c r="J93" s="3" t="s">
        <v>13</v>
      </c>
    </row>
    <row r="94" spans="1:10" x14ac:dyDescent="0.25">
      <c r="A94" s="4">
        <v>43206</v>
      </c>
      <c r="B94" s="16">
        <v>564730.29</v>
      </c>
      <c r="C94" s="5">
        <f>I94</f>
        <v>6647.4390450767341</v>
      </c>
      <c r="D94" s="6">
        <f>C94/B94</f>
        <v>1.1770997877724487E-2</v>
      </c>
      <c r="E94" s="7">
        <v>6843</v>
      </c>
      <c r="F94" s="7">
        <v>51</v>
      </c>
      <c r="G94" s="3">
        <v>7445.73</v>
      </c>
      <c r="H94" s="9">
        <v>1.12009</v>
      </c>
      <c r="I94" s="3">
        <f>G94/H94</f>
        <v>6647.4390450767341</v>
      </c>
      <c r="J94" s="3" t="s">
        <v>14</v>
      </c>
    </row>
    <row r="95" spans="1:10" x14ac:dyDescent="0.25">
      <c r="A95" s="10">
        <v>43236</v>
      </c>
      <c r="B95" s="16">
        <v>437947.67</v>
      </c>
      <c r="C95" s="5">
        <f>I95</f>
        <v>11840.762248207959</v>
      </c>
      <c r="D95" s="6">
        <f>C95/B95</f>
        <v>2.7036933997634828E-2</v>
      </c>
      <c r="E95" s="7">
        <v>9196</v>
      </c>
      <c r="F95" s="7">
        <v>336</v>
      </c>
      <c r="G95" s="3">
        <v>13396.52</v>
      </c>
      <c r="H95" s="9">
        <v>1.1313899999999999</v>
      </c>
      <c r="I95" s="3">
        <f>G95/H95</f>
        <v>11840.762248207959</v>
      </c>
      <c r="J95" s="3" t="s">
        <v>15</v>
      </c>
    </row>
    <row r="96" spans="1:10" x14ac:dyDescent="0.25">
      <c r="A96" s="10">
        <v>43267</v>
      </c>
      <c r="B96" s="16">
        <v>249609.5</v>
      </c>
      <c r="C96" s="5">
        <f>I96</f>
        <v>24762.889087656527</v>
      </c>
      <c r="D96" s="6">
        <f>C96/B96</f>
        <v>9.9206516930070876E-2</v>
      </c>
      <c r="E96" s="11">
        <v>6257</v>
      </c>
      <c r="F96" s="3">
        <v>714</v>
      </c>
      <c r="G96" s="3">
        <f>26200.68+1484.23</f>
        <v>27684.91</v>
      </c>
      <c r="H96" s="3">
        <v>1.1180000000000001</v>
      </c>
      <c r="I96" s="3">
        <f>G96/H96</f>
        <v>24762.889087656527</v>
      </c>
      <c r="J96" s="3" t="s">
        <v>16</v>
      </c>
    </row>
    <row r="97" spans="1:10" x14ac:dyDescent="0.25">
      <c r="A97" s="10">
        <v>43297</v>
      </c>
      <c r="B97" s="16">
        <v>543210.78</v>
      </c>
      <c r="C97" s="5">
        <f>I97</f>
        <v>27620.842945874003</v>
      </c>
      <c r="D97" s="6">
        <f>C97/B97</f>
        <v>5.0847376309199901E-2</v>
      </c>
      <c r="E97" s="11">
        <v>7728</v>
      </c>
      <c r="F97" s="3">
        <v>1236</v>
      </c>
      <c r="G97" s="3">
        <f>28395.49+2733.2</f>
        <v>31128.690000000002</v>
      </c>
      <c r="H97" s="3">
        <v>1.127</v>
      </c>
      <c r="I97" s="3">
        <f>G97/H97</f>
        <v>27620.842945874003</v>
      </c>
      <c r="J97" s="3" t="s">
        <v>17</v>
      </c>
    </row>
    <row r="98" spans="1:10" x14ac:dyDescent="0.25">
      <c r="A98" s="10">
        <v>43328</v>
      </c>
      <c r="B98" s="16">
        <v>416923.35</v>
      </c>
      <c r="C98" s="5">
        <f>I98</f>
        <v>17787.066303360578</v>
      </c>
      <c r="D98" s="6">
        <f>C98/B98</f>
        <v>4.2662677212395465E-2</v>
      </c>
      <c r="E98" s="11">
        <v>8363</v>
      </c>
      <c r="F98" s="3">
        <f>587+252</f>
        <v>839</v>
      </c>
      <c r="G98" s="3">
        <f>15238.99+4344.57</f>
        <v>19583.559999999998</v>
      </c>
      <c r="H98" s="3">
        <v>1.101</v>
      </c>
      <c r="I98" s="3">
        <f>G98/H98</f>
        <v>17787.066303360578</v>
      </c>
      <c r="J98" s="3" t="s">
        <v>18</v>
      </c>
    </row>
    <row r="99" spans="1:10" x14ac:dyDescent="0.25">
      <c r="A99" s="10">
        <v>43359</v>
      </c>
      <c r="B99" s="16">
        <v>760243.79</v>
      </c>
      <c r="C99" s="5">
        <f>I99</f>
        <v>5448.1061946902655</v>
      </c>
      <c r="D99" s="6">
        <f>C99/B99</f>
        <v>7.1662620153599222E-3</v>
      </c>
      <c r="E99" s="11">
        <v>13801</v>
      </c>
      <c r="F99" s="3">
        <v>232</v>
      </c>
      <c r="G99" s="3">
        <v>6156.36</v>
      </c>
      <c r="H99" s="3">
        <v>1.1299999999999999</v>
      </c>
      <c r="I99" s="3">
        <f>G99/H99</f>
        <v>5448.1061946902655</v>
      </c>
      <c r="J99" s="3" t="s">
        <v>19</v>
      </c>
    </row>
    <row r="100" spans="1:10" x14ac:dyDescent="0.25">
      <c r="A100" s="10">
        <v>43389</v>
      </c>
      <c r="B100" s="16">
        <v>658898.31999999995</v>
      </c>
      <c r="C100" s="5">
        <f>I100</f>
        <v>4443.3452593917709</v>
      </c>
      <c r="D100" s="6">
        <f>C100/B100</f>
        <v>6.743597797292564E-3</v>
      </c>
      <c r="E100" s="11">
        <v>11818</v>
      </c>
      <c r="F100" s="3">
        <v>164</v>
      </c>
      <c r="G100" s="3">
        <v>4967.66</v>
      </c>
      <c r="H100" s="3">
        <v>1.1180000000000001</v>
      </c>
      <c r="I100" s="3">
        <f>G100/H100</f>
        <v>4443.3452593917709</v>
      </c>
      <c r="J100" s="3" t="s">
        <v>20</v>
      </c>
    </row>
    <row r="101" spans="1:10" x14ac:dyDescent="0.25">
      <c r="A101" s="10">
        <v>43390</v>
      </c>
      <c r="B101" s="16">
        <v>1209968.3400000122</v>
      </c>
      <c r="C101" s="5">
        <f>I101</f>
        <v>13621.220621111772</v>
      </c>
      <c r="D101" s="6">
        <f>C101/B101</f>
        <v>1.1257501680673425E-2</v>
      </c>
      <c r="E101" s="11">
        <v>15978</v>
      </c>
      <c r="F101" s="11">
        <v>431</v>
      </c>
      <c r="G101" s="13">
        <v>16267.96</v>
      </c>
      <c r="H101" s="13">
        <v>1.19431</v>
      </c>
      <c r="I101" s="3">
        <f>G101/H101</f>
        <v>13621.220621111772</v>
      </c>
      <c r="J101" s="3" t="s">
        <v>29</v>
      </c>
    </row>
    <row r="102" spans="1:10" x14ac:dyDescent="0.25">
      <c r="A102" s="10">
        <v>43391</v>
      </c>
      <c r="B102" s="16">
        <v>2531202.5499998722</v>
      </c>
      <c r="C102" s="5">
        <v>0</v>
      </c>
      <c r="D102" s="6">
        <f>C102/B102</f>
        <v>0</v>
      </c>
      <c r="E102" s="11">
        <v>15204</v>
      </c>
      <c r="F102" s="11">
        <v>0</v>
      </c>
      <c r="G102" s="13">
        <v>0</v>
      </c>
      <c r="H102" s="13">
        <v>1.17181</v>
      </c>
      <c r="I102" s="3">
        <f>G102/H102</f>
        <v>0</v>
      </c>
      <c r="J102" s="3"/>
    </row>
    <row r="103" spans="1:10" x14ac:dyDescent="0.25">
      <c r="A103" s="10">
        <v>43392</v>
      </c>
      <c r="B103" s="16">
        <v>363610.04999997711</v>
      </c>
      <c r="C103" s="5">
        <v>6953.6790920884341</v>
      </c>
      <c r="D103" s="6">
        <f>C103/B103</f>
        <v>1.9124001363793084E-2</v>
      </c>
      <c r="E103" s="11">
        <v>8359</v>
      </c>
      <c r="F103" s="11">
        <v>298</v>
      </c>
      <c r="G103" s="13">
        <v>7665.1100000000015</v>
      </c>
      <c r="H103" s="13">
        <v>1.1023099999999999</v>
      </c>
      <c r="I103" s="3">
        <f>G103/H103</f>
        <v>6953.6790920884341</v>
      </c>
      <c r="J103" s="3"/>
    </row>
    <row r="104" spans="1:10" x14ac:dyDescent="0.25">
      <c r="A104" s="10">
        <v>43393</v>
      </c>
      <c r="B104" s="16">
        <v>6170.5899999999938</v>
      </c>
      <c r="C104" s="5">
        <v>0</v>
      </c>
      <c r="D104" s="6">
        <f>C104/B104</f>
        <v>0</v>
      </c>
      <c r="E104" s="11">
        <v>70</v>
      </c>
      <c r="F104" s="11">
        <v>0</v>
      </c>
      <c r="G104" s="13">
        <v>0</v>
      </c>
      <c r="H104" s="13">
        <v>1.1242300000000001</v>
      </c>
      <c r="I104" s="3">
        <f>G104/H104</f>
        <v>0</v>
      </c>
      <c r="J104" s="3"/>
    </row>
    <row r="105" spans="1:10" x14ac:dyDescent="0.25">
      <c r="A105" s="10">
        <v>43420</v>
      </c>
      <c r="B105" s="16">
        <v>559603.32999999996</v>
      </c>
      <c r="C105" s="5">
        <f>I105</f>
        <v>31412.443915392352</v>
      </c>
      <c r="D105" s="6">
        <f>C105/B105</f>
        <v>5.6133411349414866E-2</v>
      </c>
      <c r="E105" s="11">
        <v>9093</v>
      </c>
      <c r="F105" s="3">
        <v>1957</v>
      </c>
      <c r="G105" s="3">
        <v>34305.529999999992</v>
      </c>
      <c r="H105" s="3">
        <v>1.0921000000000001</v>
      </c>
      <c r="I105" s="3">
        <f>G105/H105</f>
        <v>31412.443915392352</v>
      </c>
      <c r="J105" s="3" t="s">
        <v>21</v>
      </c>
    </row>
    <row r="106" spans="1:10" x14ac:dyDescent="0.25">
      <c r="A106" s="10">
        <v>43421</v>
      </c>
      <c r="B106" s="16">
        <v>668857.63999999803</v>
      </c>
      <c r="C106" s="5">
        <f>I106</f>
        <v>14010.996750188795</v>
      </c>
      <c r="D106" s="6">
        <f>C106/B106</f>
        <v>2.0947651506513159E-2</v>
      </c>
      <c r="E106" s="11">
        <v>12015</v>
      </c>
      <c r="F106" s="11">
        <v>281</v>
      </c>
      <c r="G106" s="13">
        <v>16512.38</v>
      </c>
      <c r="H106" s="13">
        <v>1.1785300000000001</v>
      </c>
      <c r="I106" s="3">
        <f>G106/H106</f>
        <v>14010.996750188795</v>
      </c>
      <c r="J106" s="3" t="s">
        <v>30</v>
      </c>
    </row>
    <row r="107" spans="1:10" x14ac:dyDescent="0.25">
      <c r="A107" s="10">
        <v>43422</v>
      </c>
      <c r="B107" s="16">
        <v>778997.63000002492</v>
      </c>
      <c r="C107" s="5">
        <v>36350.667909830001</v>
      </c>
      <c r="D107" s="6">
        <f>C107/B107</f>
        <v>4.6663387037299255E-2</v>
      </c>
      <c r="E107" s="11">
        <v>7004</v>
      </c>
      <c r="F107" s="11">
        <v>389</v>
      </c>
      <c r="G107" s="13">
        <v>41716.390000000007</v>
      </c>
      <c r="H107" s="13">
        <v>1.14761</v>
      </c>
      <c r="I107" s="3">
        <f>G107/H107</f>
        <v>36350.667909830001</v>
      </c>
      <c r="J107" s="3" t="s">
        <v>40</v>
      </c>
    </row>
    <row r="108" spans="1:10" x14ac:dyDescent="0.25">
      <c r="A108" s="10">
        <v>43423</v>
      </c>
      <c r="B108" s="16">
        <v>308756.68000000529</v>
      </c>
      <c r="C108" s="5">
        <v>2703.72</v>
      </c>
      <c r="D108" s="6">
        <f>C108/B108</f>
        <v>8.7567983954224202E-3</v>
      </c>
      <c r="E108" s="11">
        <v>5725</v>
      </c>
      <c r="F108" s="11">
        <v>50</v>
      </c>
      <c r="G108" s="13">
        <v>3012.11</v>
      </c>
      <c r="H108" s="13">
        <v>1.1140600000000001</v>
      </c>
      <c r="I108" s="3">
        <f>G108/H108</f>
        <v>2703.7233183131966</v>
      </c>
      <c r="J108" s="3"/>
    </row>
    <row r="109" spans="1:10" x14ac:dyDescent="0.25">
      <c r="A109" s="10">
        <v>43424</v>
      </c>
      <c r="B109" s="16">
        <v>1993.6300000000003</v>
      </c>
      <c r="C109" s="5">
        <v>0</v>
      </c>
      <c r="D109" s="6">
        <f>C109/B109</f>
        <v>0</v>
      </c>
      <c r="E109" s="11">
        <v>80</v>
      </c>
      <c r="F109" s="11">
        <v>0</v>
      </c>
      <c r="G109" s="13">
        <v>0</v>
      </c>
      <c r="H109" s="13">
        <v>1.1242300000000001</v>
      </c>
      <c r="I109" s="3">
        <f>G109/H109</f>
        <v>0</v>
      </c>
      <c r="J109" s="3"/>
    </row>
    <row r="110" spans="1:10" x14ac:dyDescent="0.25">
      <c r="A110" s="10">
        <v>43450</v>
      </c>
      <c r="B110" s="16">
        <v>364447.32</v>
      </c>
      <c r="C110" s="5">
        <f>I110</f>
        <v>6032.3514982262805</v>
      </c>
      <c r="D110" s="6">
        <f>C110/B110</f>
        <v>1.6552053389297199E-2</v>
      </c>
      <c r="E110" s="11">
        <v>4308</v>
      </c>
      <c r="F110" s="12">
        <v>89</v>
      </c>
      <c r="G110" s="13">
        <v>6393.8099999999986</v>
      </c>
      <c r="H110" s="12">
        <v>1.05992</v>
      </c>
      <c r="I110" s="3">
        <f>G110/H110</f>
        <v>6032.3514982262805</v>
      </c>
      <c r="J110" s="3" t="s">
        <v>22</v>
      </c>
    </row>
    <row r="111" spans="1:10" x14ac:dyDescent="0.25">
      <c r="A111" s="10">
        <v>43451</v>
      </c>
      <c r="B111" s="16">
        <v>463530.95999999228</v>
      </c>
      <c r="C111" s="5">
        <f>I111</f>
        <v>10378.684826486651</v>
      </c>
      <c r="D111" s="6">
        <f>C111/B111</f>
        <v>2.2390488925457804E-2</v>
      </c>
      <c r="E111" s="11">
        <v>7988</v>
      </c>
      <c r="F111" s="11">
        <v>309</v>
      </c>
      <c r="G111" s="13">
        <v>12238.13</v>
      </c>
      <c r="H111" s="13">
        <v>1.17916</v>
      </c>
      <c r="I111" s="3">
        <f>G111/H111</f>
        <v>10378.684826486651</v>
      </c>
      <c r="J111" s="3" t="s">
        <v>31</v>
      </c>
    </row>
    <row r="112" spans="1:10" x14ac:dyDescent="0.25">
      <c r="A112" s="10">
        <v>43452</v>
      </c>
      <c r="B112" s="16">
        <v>378682.47000000591</v>
      </c>
      <c r="C112" s="5">
        <v>35070.385626643292</v>
      </c>
      <c r="D112" s="6">
        <f>C112/B112</f>
        <v>9.2611589933494262E-2</v>
      </c>
      <c r="E112" s="11">
        <v>4284</v>
      </c>
      <c r="F112" s="11">
        <v>528</v>
      </c>
      <c r="G112" s="13">
        <v>40015.31</v>
      </c>
      <c r="H112" s="13">
        <v>1.141</v>
      </c>
      <c r="I112" s="3">
        <f>G112/H112</f>
        <v>35070.385626643292</v>
      </c>
      <c r="J112" s="3" t="s">
        <v>41</v>
      </c>
    </row>
    <row r="113" spans="1:10" x14ac:dyDescent="0.25">
      <c r="A113" s="10">
        <v>43818</v>
      </c>
      <c r="B113" s="16">
        <v>275985.59999999189</v>
      </c>
      <c r="C113" s="5">
        <v>1658.3</v>
      </c>
      <c r="D113" s="6">
        <f>C113/B113</f>
        <v>6.0086468279506207E-3</v>
      </c>
      <c r="E113" s="11">
        <v>5376</v>
      </c>
      <c r="F113" s="11">
        <v>37</v>
      </c>
      <c r="G113" s="13">
        <v>1834</v>
      </c>
      <c r="H113" s="13">
        <v>1.10595</v>
      </c>
      <c r="I113" s="3">
        <f>G113/H113</f>
        <v>1658.3028165830283</v>
      </c>
      <c r="J113" s="14"/>
    </row>
    <row r="114" spans="1:10" x14ac:dyDescent="0.25">
      <c r="A114" s="10">
        <v>43819</v>
      </c>
      <c r="B114" s="16">
        <v>3307.6899999999978</v>
      </c>
      <c r="C114" s="5">
        <v>172.33</v>
      </c>
      <c r="D114" s="6">
        <f>C114/B114</f>
        <v>5.2099803790560825E-2</v>
      </c>
      <c r="E114" s="11">
        <v>97</v>
      </c>
      <c r="F114" s="11">
        <v>0</v>
      </c>
      <c r="G114" s="13">
        <v>204.38</v>
      </c>
      <c r="H114" s="13">
        <v>1.1859200000000001</v>
      </c>
      <c r="I114" s="3">
        <f>G114/H114</f>
        <v>172.33877495952507</v>
      </c>
      <c r="J114" s="3"/>
    </row>
  </sheetData>
  <sortState ref="A2:J90">
    <sortCondition ref="A55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NIIT Technologies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Srinivasaiah</dc:creator>
  <cp:lastModifiedBy>Umesh Srinivasaiah</cp:lastModifiedBy>
  <dcterms:created xsi:type="dcterms:W3CDTF">2021-03-03T12:53:45Z</dcterms:created>
  <dcterms:modified xsi:type="dcterms:W3CDTF">2021-03-28T15:41:22Z</dcterms:modified>
</cp:coreProperties>
</file>