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301f715b4575d4/Penn State/Working Papers/studentpay/replication/"/>
    </mc:Choice>
  </mc:AlternateContent>
  <xr:revisionPtr revIDLastSave="6" documentId="14_{55888ECD-E0B0-40A3-8AF3-A7B717702C5E}" xr6:coauthVersionLast="47" xr6:coauthVersionMax="47" xr10:uidLastSave="{C6F75D30-77A6-4CA0-8A1C-6DD7086BD0F0}"/>
  <bookViews>
    <workbookView xWindow="1100" yWindow="1100" windowWidth="8670" windowHeight="8850" xr2:uid="{DCCF94FD-DFB7-4A22-BCF2-2BB50230521D}"/>
  </bookViews>
  <sheets>
    <sheet name="Sheet1" sheetId="2" r:id="rId1"/>
  </sheets>
  <definedNames>
    <definedName name="_xlnm._FilterDatabase" localSheetId="0" hidden="1">Sheet1!$A$1:$O$85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1" i="2" l="1"/>
  <c r="M30" i="2"/>
  <c r="M83" i="2"/>
  <c r="M54" i="2"/>
  <c r="M44" i="2"/>
  <c r="M24" i="2"/>
  <c r="M12" i="2"/>
  <c r="M10" i="2"/>
  <c r="H17" i="2" l="1"/>
  <c r="H64" i="2"/>
  <c r="H50" i="2"/>
  <c r="H14" i="2"/>
  <c r="H10" i="2"/>
</calcChain>
</file>

<file path=xl/sharedStrings.xml><?xml version="1.0" encoding="utf-8"?>
<sst xmlns="http://schemas.openxmlformats.org/spreadsheetml/2006/main" count="334" uniqueCount="172">
  <si>
    <t>program</t>
  </si>
  <si>
    <t>link</t>
  </si>
  <si>
    <t>listed</t>
  </si>
  <si>
    <t>grads</t>
  </si>
  <si>
    <t>ustenure</t>
  </si>
  <si>
    <t>alltenure</t>
  </si>
  <si>
    <t>size</t>
  </si>
  <si>
    <t>type</t>
  </si>
  <si>
    <t>private</t>
  </si>
  <si>
    <t>region</t>
  </si>
  <si>
    <t>Stanford University (SU)</t>
  </si>
  <si>
    <t>https://politicalscience.stanford.edu/graduate-programphd-admissions/job-placement</t>
  </si>
  <si>
    <t>west</t>
  </si>
  <si>
    <t>Harvard University (HU)</t>
  </si>
  <si>
    <t>https://gov.harvard.edu/placement-history</t>
  </si>
  <si>
    <t>northeast</t>
  </si>
  <si>
    <t>Princeton University</t>
  </si>
  <si>
    <t>https://politics.princeton.edu/graduate/job-placement</t>
  </si>
  <si>
    <t>University of California - Berkeley</t>
  </si>
  <si>
    <t>https://polisci.berkeley.edu/graduate-program/job-placement/department-placement-history</t>
  </si>
  <si>
    <t>public</t>
  </si>
  <si>
    <t>University of California - Davis (UCD)</t>
  </si>
  <si>
    <t>https://ps.ucdavis.edu/graduate/job-placements</t>
  </si>
  <si>
    <t>University of Michigan - Ann Arbor (UM)</t>
  </si>
  <si>
    <t>https://docs.google.com/spreadsheets/d/1ctb2SVXHa2tHNgszgth-zAmPwedp9InbCopqG5aIt40/edit#gid=958445409</t>
  </si>
  <si>
    <t>midwest</t>
  </si>
  <si>
    <t>Yale University (YU)</t>
  </si>
  <si>
    <t>https://politicalscience.yale.edu/graduate-placements</t>
  </si>
  <si>
    <t>Massachusetts Institute of Technology (MIT)</t>
  </si>
  <si>
    <t>https://polisci.mit.edu/graduate/job-placement</t>
  </si>
  <si>
    <t>Columbia University (CU)</t>
  </si>
  <si>
    <t>https://polisci.columbia.edu/sites/default/files/content/pdfs/Political%20Science%20Placement%202010-2021.pdf</t>
  </si>
  <si>
    <t>University of California - San Diego (UCSD)</t>
  </si>
  <si>
    <t>https://polisci.ucsd.edu/grad/placement/Placement-tables/Graduate-Placement-Table-Updated-051120.pdf</t>
  </si>
  <si>
    <t>Duke University (DU)</t>
  </si>
  <si>
    <t>https://polisci.duke.edu/graduate/phd/placements</t>
  </si>
  <si>
    <t>south</t>
  </si>
  <si>
    <t>University of Chicago (UC)</t>
  </si>
  <si>
    <t>https://political-science.uchicago.edu/content/placement-history</t>
  </si>
  <si>
    <t>University of North Carolina - Chapel Hill (UNC)</t>
  </si>
  <si>
    <t>https://politicalscience.unc.edu/graduate/phd-completion-and-placement-stats/</t>
  </si>
  <si>
    <t>Washington University in St. Louis (Wash U)</t>
  </si>
  <si>
    <t>https://wustl.app.box.com/s/d16sugiysowjul4jiztkkjnvh6zac1c3</t>
  </si>
  <si>
    <t>Cornell University (CU)</t>
  </si>
  <si>
    <t>https://government.cornell.edu/placement#placement-record</t>
  </si>
  <si>
    <t>New York University (NYU)</t>
  </si>
  <si>
    <t>https://as.nyu.edu/content/nyu-as/as/departments/politics/phd-program/phd-placements.html</t>
  </si>
  <si>
    <t>Ohio State University (OSU)</t>
  </si>
  <si>
    <t>https://polisci.osu.edu/graduate/prospective-students/placement</t>
  </si>
  <si>
    <t>University of Wisconsin - Madison (UW)</t>
  </si>
  <si>
    <t>https://polisci.wisc.edu/career-placement/</t>
  </si>
  <si>
    <t>Emory University</t>
  </si>
  <si>
    <t>http://polisci.emory.edu/home/documents/Emory-PhD-Outcomes-Since-1998.pdf</t>
  </si>
  <si>
    <t>Northwestern University (NU)</t>
  </si>
  <si>
    <t>https://polisci.northwestern.edu/graduate/phd-placements/index.html</t>
  </si>
  <si>
    <t>University of Pennsylvania</t>
  </si>
  <si>
    <t>https://live-sas-www-polisci.pantheon.sas.upenn.edu/graduate/phd-placements-2000</t>
  </si>
  <si>
    <t>University of Rochester (UR)</t>
  </si>
  <si>
    <t>https://www.sas.rochester.edu/psc/graduate/alumni.html</t>
  </si>
  <si>
    <t>University of Texas - Austin (UT)</t>
  </si>
  <si>
    <t>https://liberalarts.utexas.edu/government/graduate/job-placement-services/Job%20Placement.php</t>
  </si>
  <si>
    <t>Vanderbilt University</t>
  </si>
  <si>
    <t>https://www.vanderbilt.edu/political-science/graduate/placement.php</t>
  </si>
  <si>
    <t>University of California - Irvine (UCI)</t>
  </si>
  <si>
    <t>https://www.polisci.uci.edu/grad/placement.php</t>
  </si>
  <si>
    <t>University of Minnesota - Twin Cities (UM)</t>
  </si>
  <si>
    <t>https://cla.umn.edu/polisci/graduate/job-placement-achievements</t>
  </si>
  <si>
    <t>Indiana University</t>
  </si>
  <si>
    <t>https://polisci.indiana.edu/graduate/recent-placement-student.html</t>
  </si>
  <si>
    <t>Rice University</t>
  </si>
  <si>
    <t>https://politicalscience.rice.edu/phd-alumni</t>
  </si>
  <si>
    <t>Stony Brook University</t>
  </si>
  <si>
    <t>https://www.stonybrook.edu/commcms/polisci/graduate/jobplacement.php</t>
  </si>
  <si>
    <t>Texas AM</t>
  </si>
  <si>
    <t>https://liberalarts.tamu.edu/pols/people/placement-history/</t>
  </si>
  <si>
    <t>University of Maryland - College Park (UMD)</t>
  </si>
  <si>
    <t>https://gvpt.umd.edu/graduate/graduate-student-placement-record</t>
  </si>
  <si>
    <t>University of Virginia (UVA)</t>
  </si>
  <si>
    <t>https://politics.virginia.edu/recent-phd-placements</t>
  </si>
  <si>
    <t>Georgetown University</t>
  </si>
  <si>
    <t>Pennsylvania State University (Penn State)</t>
  </si>
  <si>
    <t>https://polisci.la.psu.edu/graduate/why-psu/ph-d-placement</t>
  </si>
  <si>
    <t>University of Washington (UW)</t>
  </si>
  <si>
    <t>https://www.polisci.washington.edu/phd-placement-record</t>
  </si>
  <si>
    <t>George Washington University (GW)</t>
  </si>
  <si>
    <t>https://politicalscience.columbian.gwu.edu/phd-alumni-job-placement-data</t>
  </si>
  <si>
    <t>Michigan State University (MSU)</t>
  </si>
  <si>
    <t>https://polisci.msu.edu/graduate/placement.html</t>
  </si>
  <si>
    <t>University of Notre Dame (ND)</t>
  </si>
  <si>
    <t>https://politicalscience.nd.edu/graduate-program/placement-record/</t>
  </si>
  <si>
    <t>University of Pittsburgh</t>
  </si>
  <si>
    <t>https://www.polisci.pitt.edu/graduate/candidates-and-career-outcomes</t>
  </si>
  <si>
    <t>University of Southern California (USC)</t>
  </si>
  <si>
    <t>Florida State University (FSU)</t>
  </si>
  <si>
    <t>https://coss.fsu.edu/polisci/ph-d-alumni/</t>
  </si>
  <si>
    <t>Brown University</t>
  </si>
  <si>
    <t>https://www.brown.edu/academics/political-science/graduate/alumni-placement</t>
  </si>
  <si>
    <t>Johns Hopkins University (JHU)</t>
  </si>
  <si>
    <t>https://politicalscience.jhu.edu/graduate/alumni-job-placement/</t>
  </si>
  <si>
    <t>University of California - Los Angeles (UCLA)</t>
  </si>
  <si>
    <t>https://polisci.ucla.edu/academics/graduate/recent-and-past-placements/</t>
  </si>
  <si>
    <t>University of Iowa (UI)</t>
  </si>
  <si>
    <t>https://clas.uiowa.edu/polisci/graduate/recent-placements</t>
  </si>
  <si>
    <t>University of Colorado - Boulder (UCB)</t>
  </si>
  <si>
    <t>https://www.colorado.edu/polisci/graduate/graduate-employment/graduate-placement</t>
  </si>
  <si>
    <t>Rutgers the State University of New Jersey - New Brunswick</t>
  </si>
  <si>
    <t>https://polisci.rutgers.edu/academics/graduate/job-placement</t>
  </si>
  <si>
    <t>University of California - Riverside (UCR)</t>
  </si>
  <si>
    <t>https://politicalscience.ucr.edu/placement</t>
  </si>
  <si>
    <t>Syracuse University</t>
  </si>
  <si>
    <t>https://www.maxwell.syr.edu/psc/Graduate_Pages/Placement/</t>
  </si>
  <si>
    <t>University of Florida (UF)</t>
  </si>
  <si>
    <t>https://polisci.ufl.edu/people/recent-placements/</t>
  </si>
  <si>
    <t>Arizona State University (ASU)</t>
  </si>
  <si>
    <t>https://spgs.asu.edu/graduate-degrees/doctoral-graduate-placements</t>
  </si>
  <si>
    <t>University of Massachusetts - Amherst (UMass)</t>
  </si>
  <si>
    <t>https://polsci.umass.edu/graduate-programs/placement-history</t>
  </si>
  <si>
    <t>American University (AU)</t>
  </si>
  <si>
    <t>University of Nebraska - Lincoln (NU)</t>
  </si>
  <si>
    <t>https://polisci.unl.edu/graduate-placement</t>
  </si>
  <si>
    <t>Boston University (BU)</t>
  </si>
  <si>
    <t>https://www.bu.edu/polisci/files/2021/08/placement_August_20_2021.pdf</t>
  </si>
  <si>
    <t>Binghamton University - SUNY</t>
  </si>
  <si>
    <t>https://www.binghamton.edu/political-science/graduate/phd-placements.html</t>
  </si>
  <si>
    <t>Northeastern University (NU)</t>
  </si>
  <si>
    <t>Purdue University - West Lafayette</t>
  </si>
  <si>
    <t>https://www.cla.purdue.edu/academic/polsci/gradprog/prospective-students/jobplacement.html</t>
  </si>
  <si>
    <t>University of California - Merced</t>
  </si>
  <si>
    <t>https://polisci.ucmerced.edu/people/graduate-student-placements</t>
  </si>
  <si>
    <t>University of South Carolina (USC)</t>
  </si>
  <si>
    <t>University of Wisconsin - Milwaukee (UWM)</t>
  </si>
  <si>
    <t>University of Kansas (KU)</t>
  </si>
  <si>
    <t>Temple University (TU)</t>
  </si>
  <si>
    <t>https://drive.google.com/file/d/1HoyBwbDqhFo24YUwWm9dVPuV0s6oMdgK/view</t>
  </si>
  <si>
    <t>University of Missouri (MU)</t>
  </si>
  <si>
    <t>https://politicalscience.missouri.edu/grad/phd-placement</t>
  </si>
  <si>
    <t>George Mason University (GMU)</t>
  </si>
  <si>
    <t>University of Kentucky (UK)</t>
  </si>
  <si>
    <t>https://polisci.as.uky.edu/graduate-placements-0</t>
  </si>
  <si>
    <t>University of Oregon (UO)</t>
  </si>
  <si>
    <t>https://polisci.uoregon.edu/phds-on-the-market-placements/</t>
  </si>
  <si>
    <t>University at Buffalo - SUNY</t>
  </si>
  <si>
    <t>Louisiana State University - Baton Rouge</t>
  </si>
  <si>
    <t>https://www.lsu.edu/hss/polisci/graduate_students/phd_placements/index.php</t>
  </si>
  <si>
    <t>University at Albany - SUNY</t>
  </si>
  <si>
    <t>University of Illinois - Urbana- Champaign (UIUC)</t>
  </si>
  <si>
    <t>https://pol.illinois.edu/academics/graduate-program/graduate-placements</t>
  </si>
  <si>
    <t>University of Utah</t>
  </si>
  <si>
    <t>Washington State University (WSU)</t>
  </si>
  <si>
    <t>University of Tennessee - Knoxville</t>
  </si>
  <si>
    <t>https://polisci.utk.edu/placements.php</t>
  </si>
  <si>
    <t>University of Alabama (UA)</t>
  </si>
  <si>
    <t>https://psc.ua.edu/job-market-candidates-and-placement/</t>
  </si>
  <si>
    <t>Loyola University Chicago (LUC)</t>
  </si>
  <si>
    <t>https://www.luc.edu/politicalscience/placements/</t>
  </si>
  <si>
    <t>University of Nevada - Reno (UNR)</t>
  </si>
  <si>
    <t>Baylor University (BU)</t>
  </si>
  <si>
    <t>https://www.baylor.edu/political_science/index.php?id=946350</t>
  </si>
  <si>
    <t>University of Hawaii - Manoa (UH)</t>
  </si>
  <si>
    <t>Wayne State University</t>
  </si>
  <si>
    <t>Florida International University (FIU)</t>
  </si>
  <si>
    <t>https://pir.fiu.edu/phd-placement/index.html</t>
  </si>
  <si>
    <t>Northern Arizona University (NAU)</t>
  </si>
  <si>
    <t>Idaho State University (ISU)</t>
  </si>
  <si>
    <t>https://www.isu.edu/polisci/graduate-programs/doctor-of-arts/placements/</t>
  </si>
  <si>
    <t>Hillsdale College</t>
  </si>
  <si>
    <t>rank13</t>
  </si>
  <si>
    <t>non_tt</t>
  </si>
  <si>
    <t>union</t>
  </si>
  <si>
    <t>endowment_fte</t>
  </si>
  <si>
    <t>metro_rating</t>
  </si>
  <si>
    <t>top_subfield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</si>
</sst>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2C3E50"/>
      <name val="Lato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3">
    <border>
      <left/>
      <right/>
      <top/>
      <bottom/>
      <diagonal/>
    </border>
    <border>
      <left style="medium">
        <color rgb="FFECF0F1"/>
      </left>
      <right style="medium">
        <color rgb="FFECF0F1"/>
      </right>
      <top style="medium">
        <color rgb="FFECF0F1"/>
      </top>
      <bottom/>
      <diagonal/>
    </border>
    <border>
      <left style="medium">
        <color rgb="FFECF0F1"/>
      </left>
      <right style="medium">
        <color rgb="FFECF0F1"/>
      </right>
      <top style="medium">
        <color rgb="FFECF0F1"/>
      </top>
      <bottom style="medium">
        <color rgb="FFECF0F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0" borderId="0" xfId="1"/>
    <xf numFmtId="0" fontId="1" fillId="2" borderId="2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u.edu/polisci/files/2021/08/placement_August_20_2021.pdf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government.cornell.edu/placement" TargetMode="External"/><Relationship Id="rId7" Type="http://schemas.openxmlformats.org/officeDocument/2006/relationships/hyperlink" Target="https://polisci.unl.edu/graduate-placement" TargetMode="External"/><Relationship Id="rId12" Type="http://schemas.openxmlformats.org/officeDocument/2006/relationships/hyperlink" Target="https://polsci.umass.edu/graduate-programs/placement-history" TargetMode="External"/><Relationship Id="rId2" Type="http://schemas.openxmlformats.org/officeDocument/2006/relationships/hyperlink" Target="https://drive.google.com/file/d/1HoyBwbDqhFo24YUwWm9dVPuV0s6oMdgK/view" TargetMode="External"/><Relationship Id="rId1" Type="http://schemas.openxmlformats.org/officeDocument/2006/relationships/hyperlink" Target="https://polisci.wisc.edu/career-placement/" TargetMode="External"/><Relationship Id="rId6" Type="http://schemas.openxmlformats.org/officeDocument/2006/relationships/hyperlink" Target="https://politicalscience.stanford.edu/graduate-programphd-admissions/job-placement" TargetMode="External"/><Relationship Id="rId11" Type="http://schemas.openxmlformats.org/officeDocument/2006/relationships/hyperlink" Target="https://clas.uiowa.edu/polisci/graduate/recent-placements" TargetMode="External"/><Relationship Id="rId5" Type="http://schemas.openxmlformats.org/officeDocument/2006/relationships/hyperlink" Target="https://www.luc.edu/politicalscience/placements/" TargetMode="External"/><Relationship Id="rId10" Type="http://schemas.openxmlformats.org/officeDocument/2006/relationships/hyperlink" Target="https://coss.fsu.edu/polisci/ph-d-alumni/" TargetMode="External"/><Relationship Id="rId4" Type="http://schemas.openxmlformats.org/officeDocument/2006/relationships/hyperlink" Target="https://www.isu.edu/polisci/graduate-programs/doctor-of-arts/placements/" TargetMode="External"/><Relationship Id="rId9" Type="http://schemas.openxmlformats.org/officeDocument/2006/relationships/hyperlink" Target="https://pir.fiu.edu/phd-placement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D7B5-3C2D-465E-9D7F-5BEFEB93F478}">
  <dimension ref="A1:O85"/>
  <sheetViews>
    <sheetView tabSelected="1" topLeftCell="G1" zoomScaleNormal="100" workbookViewId="0">
      <pane ySplit="1" topLeftCell="A2" activePane="bottomLeft" state="frozen"/>
      <selection pane="bottomLeft" activeCell="J1" sqref="J1"/>
    </sheetView>
  </sheetViews>
  <sheetFormatPr defaultRowHeight="14.5" x14ac:dyDescent="0.35"/>
  <cols>
    <col min="1" max="1" width="33.81640625" bestFit="1" customWidth="1"/>
    <col min="2" max="2" width="14.6328125" customWidth="1"/>
    <col min="3" max="3" width="7.54296875" bestFit="1" customWidth="1"/>
    <col min="4" max="4" width="8" bestFit="1" customWidth="1"/>
    <col min="5" max="5" width="11.26953125" bestFit="1" customWidth="1"/>
    <col min="6" max="6" width="11.453125" bestFit="1" customWidth="1"/>
    <col min="7" max="7" width="9.1796875" bestFit="1" customWidth="1"/>
    <col min="8" max="8" width="6.1796875" bestFit="1" customWidth="1"/>
    <col min="9" max="9" width="6.7265625" customWidth="1"/>
    <col min="10" max="10" width="8.453125" customWidth="1"/>
    <col min="11" max="11" width="8.453125" bestFit="1" customWidth="1"/>
    <col min="12" max="13" width="8.54296875" customWidth="1"/>
  </cols>
  <sheetData>
    <row r="1" spans="1:15" ht="15" thickBot="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167</v>
      </c>
      <c r="H1" t="s">
        <v>6</v>
      </c>
      <c r="I1" t="s">
        <v>166</v>
      </c>
      <c r="J1" t="s">
        <v>171</v>
      </c>
      <c r="K1" t="s">
        <v>168</v>
      </c>
      <c r="L1" t="s">
        <v>170</v>
      </c>
      <c r="M1" t="s">
        <v>169</v>
      </c>
      <c r="N1" t="s">
        <v>7</v>
      </c>
      <c r="O1" t="s">
        <v>9</v>
      </c>
    </row>
    <row r="2" spans="1:15" ht="15" thickBot="1" x14ac:dyDescent="0.4">
      <c r="A2" s="1" t="s">
        <v>13</v>
      </c>
      <c r="B2" t="s">
        <v>14</v>
      </c>
      <c r="C2">
        <v>1</v>
      </c>
      <c r="D2">
        <v>20</v>
      </c>
      <c r="E2">
        <v>9</v>
      </c>
      <c r="F2">
        <v>13</v>
      </c>
      <c r="G2">
        <v>7</v>
      </c>
      <c r="H2">
        <v>165</v>
      </c>
      <c r="I2">
        <v>1</v>
      </c>
      <c r="J2">
        <v>1</v>
      </c>
      <c r="K2">
        <v>0</v>
      </c>
      <c r="L2">
        <v>2</v>
      </c>
      <c r="M2">
        <v>1463888</v>
      </c>
      <c r="N2" t="s">
        <v>8</v>
      </c>
      <c r="O2" t="s">
        <v>15</v>
      </c>
    </row>
    <row r="3" spans="1:15" ht="15" thickBot="1" x14ac:dyDescent="0.4">
      <c r="A3" s="1" t="s">
        <v>16</v>
      </c>
      <c r="B3" t="s">
        <v>17</v>
      </c>
      <c r="C3">
        <v>1</v>
      </c>
      <c r="D3">
        <v>36</v>
      </c>
      <c r="E3">
        <v>18</v>
      </c>
      <c r="F3">
        <v>27</v>
      </c>
      <c r="G3">
        <v>17</v>
      </c>
      <c r="H3">
        <v>137</v>
      </c>
      <c r="I3">
        <v>2</v>
      </c>
      <c r="J3">
        <v>1</v>
      </c>
      <c r="K3">
        <v>0</v>
      </c>
      <c r="L3">
        <v>2</v>
      </c>
      <c r="M3">
        <v>2750279</v>
      </c>
      <c r="N3" t="s">
        <v>8</v>
      </c>
      <c r="O3" t="s">
        <v>15</v>
      </c>
    </row>
    <row r="4" spans="1:15" ht="15" thickBot="1" x14ac:dyDescent="0.4">
      <c r="A4" s="5" t="s">
        <v>10</v>
      </c>
      <c r="B4" s="3" t="s">
        <v>11</v>
      </c>
      <c r="C4">
        <v>1</v>
      </c>
      <c r="E4">
        <v>9</v>
      </c>
      <c r="F4">
        <v>9</v>
      </c>
      <c r="G4">
        <v>7</v>
      </c>
      <c r="H4">
        <v>94</v>
      </c>
      <c r="I4">
        <v>2</v>
      </c>
      <c r="J4">
        <v>1</v>
      </c>
      <c r="K4">
        <v>0</v>
      </c>
      <c r="L4">
        <v>2</v>
      </c>
      <c r="M4">
        <v>1384424</v>
      </c>
      <c r="N4" t="s">
        <v>8</v>
      </c>
      <c r="O4" t="s">
        <v>12</v>
      </c>
    </row>
    <row r="5" spans="1:15" ht="15" thickBot="1" x14ac:dyDescent="0.4">
      <c r="A5" s="2" t="s">
        <v>23</v>
      </c>
      <c r="B5" t="s">
        <v>24</v>
      </c>
      <c r="C5">
        <v>1</v>
      </c>
      <c r="D5">
        <v>27</v>
      </c>
      <c r="E5">
        <v>16</v>
      </c>
      <c r="F5">
        <v>19</v>
      </c>
      <c r="G5">
        <v>14</v>
      </c>
      <c r="H5">
        <v>53</v>
      </c>
      <c r="I5">
        <v>4</v>
      </c>
      <c r="J5">
        <v>1</v>
      </c>
      <c r="K5">
        <v>1</v>
      </c>
      <c r="L5">
        <v>0</v>
      </c>
      <c r="M5">
        <v>232210</v>
      </c>
      <c r="N5" t="s">
        <v>20</v>
      </c>
      <c r="O5" t="s">
        <v>25</v>
      </c>
    </row>
    <row r="6" spans="1:15" ht="15" thickBot="1" x14ac:dyDescent="0.4">
      <c r="A6" s="2" t="s">
        <v>26</v>
      </c>
      <c r="B6" t="s">
        <v>27</v>
      </c>
      <c r="C6">
        <v>1</v>
      </c>
      <c r="D6">
        <v>31</v>
      </c>
      <c r="E6">
        <v>12</v>
      </c>
      <c r="F6">
        <v>13</v>
      </c>
      <c r="G6">
        <v>18</v>
      </c>
      <c r="H6">
        <v>95</v>
      </c>
      <c r="I6">
        <v>4</v>
      </c>
      <c r="J6">
        <v>1</v>
      </c>
      <c r="K6">
        <v>1</v>
      </c>
      <c r="L6">
        <v>2</v>
      </c>
      <c r="M6">
        <v>2066580</v>
      </c>
      <c r="N6" t="s">
        <v>8</v>
      </c>
      <c r="O6" t="s">
        <v>15</v>
      </c>
    </row>
    <row r="7" spans="1:15" ht="15" thickBot="1" x14ac:dyDescent="0.4">
      <c r="A7" s="2" t="s">
        <v>18</v>
      </c>
      <c r="B7" t="s">
        <v>19</v>
      </c>
      <c r="C7">
        <v>0</v>
      </c>
      <c r="H7">
        <v>175</v>
      </c>
      <c r="I7">
        <v>6</v>
      </c>
      <c r="J7">
        <v>0</v>
      </c>
      <c r="N7" t="s">
        <v>20</v>
      </c>
      <c r="O7" t="s">
        <v>12</v>
      </c>
    </row>
    <row r="8" spans="1:15" ht="15" thickBot="1" x14ac:dyDescent="0.4">
      <c r="A8" s="1" t="s">
        <v>30</v>
      </c>
      <c r="B8" t="s">
        <v>31</v>
      </c>
      <c r="C8">
        <v>1</v>
      </c>
      <c r="D8">
        <v>16</v>
      </c>
      <c r="E8">
        <v>10</v>
      </c>
      <c r="F8">
        <v>12</v>
      </c>
      <c r="G8">
        <v>18</v>
      </c>
      <c r="H8">
        <v>100</v>
      </c>
      <c r="I8">
        <v>7</v>
      </c>
      <c r="J8">
        <v>1</v>
      </c>
      <c r="K8">
        <v>0</v>
      </c>
      <c r="L8">
        <v>2</v>
      </c>
      <c r="M8">
        <v>360986</v>
      </c>
      <c r="N8" t="s">
        <v>8</v>
      </c>
      <c r="O8" t="s">
        <v>15</v>
      </c>
    </row>
    <row r="9" spans="1:15" ht="15" thickBot="1" x14ac:dyDescent="0.4">
      <c r="A9" s="2" t="s">
        <v>28</v>
      </c>
      <c r="B9" t="s">
        <v>29</v>
      </c>
      <c r="C9">
        <v>1</v>
      </c>
      <c r="D9">
        <v>6</v>
      </c>
      <c r="E9">
        <v>8</v>
      </c>
      <c r="F9">
        <v>10</v>
      </c>
      <c r="G9">
        <v>7</v>
      </c>
      <c r="H9">
        <v>70</v>
      </c>
      <c r="I9">
        <v>8</v>
      </c>
      <c r="J9">
        <v>1</v>
      </c>
      <c r="K9">
        <v>0</v>
      </c>
      <c r="L9">
        <v>2</v>
      </c>
      <c r="M9">
        <v>1173672.4245392217</v>
      </c>
      <c r="N9" t="s">
        <v>8</v>
      </c>
      <c r="O9" t="s">
        <v>15</v>
      </c>
    </row>
    <row r="10" spans="1:15" ht="15" thickBot="1" x14ac:dyDescent="0.4">
      <c r="A10" s="1" t="s">
        <v>32</v>
      </c>
      <c r="B10" t="s">
        <v>33</v>
      </c>
      <c r="C10">
        <v>1</v>
      </c>
      <c r="D10">
        <v>7</v>
      </c>
      <c r="E10">
        <v>5</v>
      </c>
      <c r="F10">
        <v>5</v>
      </c>
      <c r="G10">
        <v>10</v>
      </c>
      <c r="H10">
        <f>385/5</f>
        <v>77</v>
      </c>
      <c r="I10">
        <v>8</v>
      </c>
      <c r="J10">
        <v>1</v>
      </c>
      <c r="K10">
        <v>0</v>
      </c>
      <c r="L10">
        <v>2</v>
      </c>
      <c r="M10">
        <f>33493+16630</f>
        <v>50123</v>
      </c>
      <c r="N10" t="s">
        <v>20</v>
      </c>
      <c r="O10" t="s">
        <v>12</v>
      </c>
    </row>
    <row r="11" spans="1:15" ht="15" thickBot="1" x14ac:dyDescent="0.4">
      <c r="A11" s="2" t="s">
        <v>34</v>
      </c>
      <c r="B11" t="s">
        <v>35</v>
      </c>
      <c r="C11">
        <v>1</v>
      </c>
      <c r="D11">
        <v>19</v>
      </c>
      <c r="E11">
        <v>5</v>
      </c>
      <c r="F11">
        <v>12</v>
      </c>
      <c r="G11">
        <v>8</v>
      </c>
      <c r="H11">
        <v>76</v>
      </c>
      <c r="I11">
        <v>10</v>
      </c>
      <c r="J11">
        <v>1</v>
      </c>
      <c r="K11">
        <v>0</v>
      </c>
      <c r="L11">
        <v>1</v>
      </c>
      <c r="M11">
        <v>442704</v>
      </c>
      <c r="N11" t="s">
        <v>8</v>
      </c>
      <c r="O11" t="s">
        <v>36</v>
      </c>
    </row>
    <row r="12" spans="1:15" ht="15" thickBot="1" x14ac:dyDescent="0.4">
      <c r="A12" s="2" t="s">
        <v>99</v>
      </c>
      <c r="B12" t="s">
        <v>100</v>
      </c>
      <c r="C12">
        <v>1</v>
      </c>
      <c r="D12">
        <v>10</v>
      </c>
      <c r="E12">
        <v>0</v>
      </c>
      <c r="F12">
        <v>1</v>
      </c>
      <c r="G12">
        <v>19</v>
      </c>
      <c r="H12">
        <v>100</v>
      </c>
      <c r="I12">
        <v>10</v>
      </c>
      <c r="J12">
        <v>1</v>
      </c>
      <c r="K12">
        <v>1</v>
      </c>
      <c r="L12">
        <v>2</v>
      </c>
      <c r="M12">
        <f>33493+44027</f>
        <v>77520</v>
      </c>
      <c r="N12" t="s">
        <v>20</v>
      </c>
      <c r="O12" t="s">
        <v>12</v>
      </c>
    </row>
    <row r="13" spans="1:15" ht="15" thickBot="1" x14ac:dyDescent="0.4">
      <c r="A13" s="1" t="s">
        <v>37</v>
      </c>
      <c r="B13" t="s">
        <v>38</v>
      </c>
      <c r="C13">
        <v>1</v>
      </c>
      <c r="D13">
        <v>21</v>
      </c>
      <c r="E13">
        <v>7</v>
      </c>
      <c r="F13">
        <v>10</v>
      </c>
      <c r="G13">
        <v>14</v>
      </c>
      <c r="H13">
        <v>103</v>
      </c>
      <c r="I13">
        <v>12</v>
      </c>
      <c r="J13">
        <v>1</v>
      </c>
      <c r="K13">
        <v>1</v>
      </c>
      <c r="L13">
        <v>2</v>
      </c>
      <c r="M13">
        <v>507935</v>
      </c>
      <c r="N13" t="s">
        <v>8</v>
      </c>
      <c r="O13" t="s">
        <v>25</v>
      </c>
    </row>
    <row r="14" spans="1:15" ht="15" thickBot="1" x14ac:dyDescent="0.4">
      <c r="A14" s="2" t="s">
        <v>41</v>
      </c>
      <c r="B14" t="s">
        <v>42</v>
      </c>
      <c r="C14">
        <v>1</v>
      </c>
      <c r="D14">
        <v>5</v>
      </c>
      <c r="E14">
        <v>4</v>
      </c>
      <c r="F14">
        <v>5</v>
      </c>
      <c r="G14">
        <v>5</v>
      </c>
      <c r="H14">
        <f>152/4</f>
        <v>38</v>
      </c>
      <c r="I14">
        <v>13</v>
      </c>
      <c r="J14">
        <v>1</v>
      </c>
      <c r="K14">
        <v>0</v>
      </c>
      <c r="L14">
        <v>1</v>
      </c>
      <c r="M14">
        <v>484435.00099960016</v>
      </c>
      <c r="N14" t="s">
        <v>8</v>
      </c>
      <c r="O14" t="s">
        <v>25</v>
      </c>
    </row>
    <row r="15" spans="1:15" ht="28.5" thickBot="1" x14ac:dyDescent="0.4">
      <c r="A15" s="1" t="s">
        <v>39</v>
      </c>
      <c r="B15" t="s">
        <v>40</v>
      </c>
      <c r="C15">
        <v>0</v>
      </c>
      <c r="I15">
        <v>13</v>
      </c>
      <c r="J15">
        <v>0</v>
      </c>
      <c r="N15" t="s">
        <v>20</v>
      </c>
      <c r="O15" t="s">
        <v>36</v>
      </c>
    </row>
    <row r="16" spans="1:15" ht="15" thickBot="1" x14ac:dyDescent="0.4">
      <c r="A16" s="2" t="s">
        <v>45</v>
      </c>
      <c r="B16" t="s">
        <v>46</v>
      </c>
      <c r="C16">
        <v>1</v>
      </c>
      <c r="D16">
        <v>14</v>
      </c>
      <c r="E16">
        <v>2</v>
      </c>
      <c r="F16">
        <v>8</v>
      </c>
      <c r="G16">
        <v>9</v>
      </c>
      <c r="H16">
        <v>64</v>
      </c>
      <c r="I16">
        <v>15</v>
      </c>
      <c r="J16">
        <v>1</v>
      </c>
      <c r="K16">
        <v>1</v>
      </c>
      <c r="L16">
        <v>2</v>
      </c>
      <c r="M16">
        <v>79518</v>
      </c>
      <c r="N16" t="s">
        <v>8</v>
      </c>
      <c r="O16" t="s">
        <v>15</v>
      </c>
    </row>
    <row r="17" spans="1:15" ht="15" thickBot="1" x14ac:dyDescent="0.4">
      <c r="A17" s="2" t="s">
        <v>47</v>
      </c>
      <c r="B17" t="s">
        <v>48</v>
      </c>
      <c r="C17">
        <v>1</v>
      </c>
      <c r="D17">
        <v>9</v>
      </c>
      <c r="E17">
        <v>1</v>
      </c>
      <c r="F17">
        <v>3</v>
      </c>
      <c r="G17">
        <v>4</v>
      </c>
      <c r="H17">
        <f>47+23</f>
        <v>70</v>
      </c>
      <c r="I17">
        <v>15</v>
      </c>
      <c r="J17">
        <v>1</v>
      </c>
      <c r="K17">
        <v>0</v>
      </c>
      <c r="L17">
        <v>1</v>
      </c>
      <c r="M17">
        <v>66839</v>
      </c>
      <c r="N17" t="s">
        <v>20</v>
      </c>
      <c r="O17" t="s">
        <v>25</v>
      </c>
    </row>
    <row r="18" spans="1:15" ht="15" thickBot="1" x14ac:dyDescent="0.4">
      <c r="A18" s="2" t="s">
        <v>57</v>
      </c>
      <c r="B18" t="s">
        <v>58</v>
      </c>
      <c r="C18">
        <v>1</v>
      </c>
      <c r="D18">
        <v>9</v>
      </c>
      <c r="E18">
        <v>1</v>
      </c>
      <c r="F18">
        <v>4</v>
      </c>
      <c r="G18">
        <v>3</v>
      </c>
      <c r="H18">
        <v>44</v>
      </c>
      <c r="I18">
        <v>15</v>
      </c>
      <c r="J18">
        <v>1</v>
      </c>
      <c r="K18">
        <v>0</v>
      </c>
      <c r="L18">
        <v>1</v>
      </c>
      <c r="M18">
        <v>192469</v>
      </c>
      <c r="N18" t="s">
        <v>8</v>
      </c>
      <c r="O18" t="s">
        <v>15</v>
      </c>
    </row>
    <row r="19" spans="1:15" ht="15" thickBot="1" x14ac:dyDescent="0.4">
      <c r="A19" s="2" t="s">
        <v>49</v>
      </c>
      <c r="B19" s="3" t="s">
        <v>50</v>
      </c>
      <c r="C19">
        <v>0</v>
      </c>
      <c r="I19">
        <v>15</v>
      </c>
      <c r="J19">
        <v>0</v>
      </c>
      <c r="N19" t="s">
        <v>20</v>
      </c>
      <c r="O19" t="s">
        <v>25</v>
      </c>
    </row>
    <row r="20" spans="1:15" ht="15" thickBot="1" x14ac:dyDescent="0.4">
      <c r="A20" s="5" t="s">
        <v>43</v>
      </c>
      <c r="B20" s="3" t="s">
        <v>44</v>
      </c>
      <c r="C20">
        <v>1</v>
      </c>
      <c r="E20">
        <v>7</v>
      </c>
      <c r="F20">
        <v>6</v>
      </c>
      <c r="G20">
        <v>14</v>
      </c>
      <c r="H20">
        <v>80</v>
      </c>
      <c r="I20">
        <v>19</v>
      </c>
      <c r="J20">
        <v>1</v>
      </c>
      <c r="K20">
        <v>0</v>
      </c>
      <c r="L20">
        <v>0</v>
      </c>
      <c r="M20">
        <v>263560</v>
      </c>
      <c r="N20" t="s">
        <v>8</v>
      </c>
      <c r="O20" t="s">
        <v>15</v>
      </c>
    </row>
    <row r="21" spans="1:15" ht="15" thickBot="1" x14ac:dyDescent="0.4">
      <c r="A21" s="2" t="s">
        <v>65</v>
      </c>
      <c r="B21" t="s">
        <v>66</v>
      </c>
      <c r="C21">
        <v>1</v>
      </c>
      <c r="D21">
        <v>7</v>
      </c>
      <c r="E21">
        <v>8</v>
      </c>
      <c r="F21">
        <v>9</v>
      </c>
      <c r="G21">
        <v>3</v>
      </c>
      <c r="H21">
        <v>65</v>
      </c>
      <c r="I21">
        <v>19</v>
      </c>
      <c r="J21">
        <v>0</v>
      </c>
      <c r="K21">
        <v>0</v>
      </c>
      <c r="L21">
        <v>2</v>
      </c>
      <c r="M21">
        <v>76642</v>
      </c>
      <c r="N21" t="s">
        <v>20</v>
      </c>
      <c r="O21" t="s">
        <v>25</v>
      </c>
    </row>
    <row r="22" spans="1:15" ht="15" thickBot="1" x14ac:dyDescent="0.4">
      <c r="A22" s="2" t="s">
        <v>53</v>
      </c>
      <c r="B22" t="s">
        <v>54</v>
      </c>
      <c r="C22">
        <v>1</v>
      </c>
      <c r="D22">
        <v>15</v>
      </c>
      <c r="E22">
        <v>2</v>
      </c>
      <c r="F22">
        <v>4</v>
      </c>
      <c r="G22">
        <v>10</v>
      </c>
      <c r="H22">
        <v>96</v>
      </c>
      <c r="I22">
        <v>21</v>
      </c>
      <c r="J22">
        <v>1</v>
      </c>
      <c r="K22">
        <v>0</v>
      </c>
      <c r="L22">
        <v>2</v>
      </c>
      <c r="M22">
        <v>516653</v>
      </c>
      <c r="N22" t="s">
        <v>8</v>
      </c>
      <c r="O22" t="s">
        <v>25</v>
      </c>
    </row>
    <row r="23" spans="1:15" ht="15" thickBot="1" x14ac:dyDescent="0.4">
      <c r="A23" s="1" t="s">
        <v>59</v>
      </c>
      <c r="B23" t="s">
        <v>60</v>
      </c>
      <c r="C23">
        <v>1</v>
      </c>
      <c r="D23">
        <v>23</v>
      </c>
      <c r="E23">
        <v>9</v>
      </c>
      <c r="F23">
        <v>15</v>
      </c>
      <c r="G23">
        <v>5</v>
      </c>
      <c r="H23">
        <v>85</v>
      </c>
      <c r="I23">
        <v>21</v>
      </c>
      <c r="J23">
        <v>0</v>
      </c>
      <c r="K23">
        <v>0</v>
      </c>
      <c r="L23">
        <v>1</v>
      </c>
      <c r="M23">
        <v>149299.33009277537</v>
      </c>
      <c r="N23" t="s">
        <v>20</v>
      </c>
      <c r="O23" t="s">
        <v>36</v>
      </c>
    </row>
    <row r="24" spans="1:15" ht="15" thickBot="1" x14ac:dyDescent="0.4">
      <c r="A24" s="2" t="s">
        <v>21</v>
      </c>
      <c r="B24" t="s">
        <v>22</v>
      </c>
      <c r="C24">
        <v>1</v>
      </c>
      <c r="D24">
        <v>8</v>
      </c>
      <c r="E24">
        <v>5</v>
      </c>
      <c r="F24">
        <v>9</v>
      </c>
      <c r="G24">
        <v>5</v>
      </c>
      <c r="H24">
        <v>55</v>
      </c>
      <c r="I24">
        <v>23</v>
      </c>
      <c r="J24">
        <v>1</v>
      </c>
      <c r="K24">
        <v>1</v>
      </c>
      <c r="L24">
        <v>1</v>
      </c>
      <c r="M24">
        <f>33493+9501</f>
        <v>42994</v>
      </c>
      <c r="N24" t="s">
        <v>20</v>
      </c>
      <c r="O24" t="s">
        <v>12</v>
      </c>
    </row>
    <row r="25" spans="1:15" ht="28.5" thickBot="1" x14ac:dyDescent="0.4">
      <c r="A25" s="1" t="s">
        <v>145</v>
      </c>
      <c r="B25" t="s">
        <v>146</v>
      </c>
      <c r="C25">
        <v>1</v>
      </c>
      <c r="D25">
        <v>8</v>
      </c>
      <c r="E25">
        <v>0</v>
      </c>
      <c r="F25">
        <v>0</v>
      </c>
      <c r="G25">
        <v>9</v>
      </c>
      <c r="H25">
        <v>50</v>
      </c>
      <c r="I25">
        <v>23</v>
      </c>
      <c r="J25">
        <v>0</v>
      </c>
      <c r="K25">
        <v>1</v>
      </c>
      <c r="L25">
        <v>0</v>
      </c>
      <c r="M25">
        <v>53133</v>
      </c>
      <c r="N25" t="s">
        <v>20</v>
      </c>
      <c r="O25" t="s">
        <v>25</v>
      </c>
    </row>
    <row r="26" spans="1:15" ht="15" thickBot="1" x14ac:dyDescent="0.4">
      <c r="A26" s="1" t="s">
        <v>51</v>
      </c>
      <c r="B26" t="s">
        <v>52</v>
      </c>
      <c r="C26">
        <v>1</v>
      </c>
      <c r="D26">
        <v>5</v>
      </c>
      <c r="E26">
        <v>2</v>
      </c>
      <c r="F26">
        <v>3</v>
      </c>
      <c r="G26">
        <v>5</v>
      </c>
      <c r="H26">
        <v>37</v>
      </c>
      <c r="I26">
        <v>25</v>
      </c>
      <c r="J26">
        <v>0</v>
      </c>
      <c r="K26">
        <v>0</v>
      </c>
      <c r="L26">
        <v>2</v>
      </c>
      <c r="M26">
        <v>498131</v>
      </c>
      <c r="N26" t="s">
        <v>8</v>
      </c>
      <c r="O26" t="s">
        <v>36</v>
      </c>
    </row>
    <row r="27" spans="1:15" ht="15" thickBot="1" x14ac:dyDescent="0.4">
      <c r="A27" s="2" t="s">
        <v>67</v>
      </c>
      <c r="B27" t="s">
        <v>68</v>
      </c>
      <c r="C27">
        <v>1</v>
      </c>
      <c r="D27">
        <v>11</v>
      </c>
      <c r="E27">
        <v>2</v>
      </c>
      <c r="F27">
        <v>3</v>
      </c>
      <c r="G27">
        <v>13</v>
      </c>
      <c r="H27">
        <v>50</v>
      </c>
      <c r="I27">
        <v>25</v>
      </c>
      <c r="J27">
        <v>0</v>
      </c>
      <c r="K27">
        <v>0</v>
      </c>
      <c r="L27">
        <v>1</v>
      </c>
      <c r="M27">
        <v>47863</v>
      </c>
      <c r="N27" t="s">
        <v>20</v>
      </c>
      <c r="O27" t="s">
        <v>25</v>
      </c>
    </row>
    <row r="28" spans="1:15" ht="15" thickBot="1" x14ac:dyDescent="0.4">
      <c r="A28" s="1" t="s">
        <v>73</v>
      </c>
      <c r="B28" t="s">
        <v>74</v>
      </c>
      <c r="C28">
        <v>1</v>
      </c>
      <c r="D28">
        <v>0</v>
      </c>
      <c r="E28">
        <v>2</v>
      </c>
      <c r="F28">
        <v>3</v>
      </c>
      <c r="G28">
        <v>6</v>
      </c>
      <c r="H28">
        <v>45</v>
      </c>
      <c r="I28">
        <v>25</v>
      </c>
      <c r="J28">
        <v>1</v>
      </c>
      <c r="K28">
        <v>0</v>
      </c>
      <c r="L28">
        <v>0</v>
      </c>
      <c r="M28">
        <v>210130.70957194408</v>
      </c>
      <c r="N28" t="s">
        <v>20</v>
      </c>
      <c r="O28" t="s">
        <v>36</v>
      </c>
    </row>
    <row r="29" spans="1:15" ht="15" thickBot="1" x14ac:dyDescent="0.4">
      <c r="A29" s="2" t="s">
        <v>80</v>
      </c>
      <c r="B29" t="s">
        <v>81</v>
      </c>
      <c r="C29">
        <v>1</v>
      </c>
      <c r="D29">
        <v>6</v>
      </c>
      <c r="E29">
        <v>3</v>
      </c>
      <c r="F29">
        <v>4</v>
      </c>
      <c r="G29">
        <v>5</v>
      </c>
      <c r="H29">
        <v>44</v>
      </c>
      <c r="I29">
        <v>28</v>
      </c>
      <c r="J29">
        <v>1</v>
      </c>
      <c r="K29">
        <v>0</v>
      </c>
      <c r="L29">
        <v>0</v>
      </c>
      <c r="M29">
        <v>78239</v>
      </c>
      <c r="N29" t="s">
        <v>20</v>
      </c>
      <c r="O29" t="s">
        <v>15</v>
      </c>
    </row>
    <row r="30" spans="1:15" ht="15" thickBot="1" x14ac:dyDescent="0.4">
      <c r="A30" s="2" t="s">
        <v>75</v>
      </c>
      <c r="B30" t="s">
        <v>76</v>
      </c>
      <c r="C30">
        <v>1</v>
      </c>
      <c r="D30">
        <v>15</v>
      </c>
      <c r="E30">
        <v>0</v>
      </c>
      <c r="F30">
        <v>3</v>
      </c>
      <c r="G30">
        <v>5</v>
      </c>
      <c r="H30">
        <v>63</v>
      </c>
      <c r="I30">
        <v>28</v>
      </c>
      <c r="J30">
        <v>0</v>
      </c>
      <c r="K30">
        <v>0</v>
      </c>
      <c r="L30">
        <v>2</v>
      </c>
      <c r="M30">
        <f>7708.7672954974+7998</f>
        <v>15706.7672954974</v>
      </c>
      <c r="N30" t="s">
        <v>20</v>
      </c>
      <c r="O30" t="s">
        <v>36</v>
      </c>
    </row>
    <row r="31" spans="1:15" ht="15" thickBot="1" x14ac:dyDescent="0.4">
      <c r="A31" s="1" t="s">
        <v>55</v>
      </c>
      <c r="B31" t="s">
        <v>56</v>
      </c>
      <c r="C31">
        <v>1</v>
      </c>
      <c r="D31">
        <v>10</v>
      </c>
      <c r="E31">
        <v>7</v>
      </c>
      <c r="F31">
        <v>9</v>
      </c>
      <c r="G31">
        <v>3</v>
      </c>
      <c r="H31">
        <v>72</v>
      </c>
      <c r="I31">
        <v>28</v>
      </c>
      <c r="J31">
        <v>0</v>
      </c>
      <c r="K31">
        <v>0</v>
      </c>
      <c r="L31">
        <v>2</v>
      </c>
      <c r="M31">
        <v>472723</v>
      </c>
      <c r="N31" t="s">
        <v>8</v>
      </c>
      <c r="O31" t="s">
        <v>15</v>
      </c>
    </row>
    <row r="32" spans="1:15" ht="15" thickBot="1" x14ac:dyDescent="0.4">
      <c r="A32" s="2" t="s">
        <v>82</v>
      </c>
      <c r="B32" t="s">
        <v>83</v>
      </c>
      <c r="C32">
        <v>1</v>
      </c>
      <c r="D32">
        <v>7</v>
      </c>
      <c r="E32">
        <v>5</v>
      </c>
      <c r="F32">
        <v>6</v>
      </c>
      <c r="G32">
        <v>3</v>
      </c>
      <c r="H32">
        <v>75</v>
      </c>
      <c r="I32">
        <v>28</v>
      </c>
      <c r="J32">
        <v>0</v>
      </c>
      <c r="K32">
        <v>1</v>
      </c>
      <c r="L32">
        <v>2</v>
      </c>
      <c r="M32">
        <v>70918</v>
      </c>
      <c r="N32" t="s">
        <v>20</v>
      </c>
      <c r="O32" t="s">
        <v>12</v>
      </c>
    </row>
    <row r="33" spans="1:15" ht="15" thickBot="1" x14ac:dyDescent="0.4">
      <c r="A33" s="1" t="s">
        <v>86</v>
      </c>
      <c r="B33" t="s">
        <v>87</v>
      </c>
      <c r="C33">
        <v>0</v>
      </c>
      <c r="I33">
        <v>32</v>
      </c>
      <c r="J33">
        <v>0</v>
      </c>
      <c r="N33" t="s">
        <v>20</v>
      </c>
      <c r="O33" t="s">
        <v>25</v>
      </c>
    </row>
    <row r="34" spans="1:15" ht="15" thickBot="1" x14ac:dyDescent="0.4">
      <c r="A34" s="1" t="s">
        <v>69</v>
      </c>
      <c r="B34" t="s">
        <v>70</v>
      </c>
      <c r="C34">
        <v>1</v>
      </c>
      <c r="D34">
        <v>5</v>
      </c>
      <c r="E34">
        <v>1</v>
      </c>
      <c r="F34">
        <v>1</v>
      </c>
      <c r="G34">
        <v>1</v>
      </c>
      <c r="H34">
        <v>28</v>
      </c>
      <c r="I34">
        <v>32</v>
      </c>
      <c r="J34">
        <v>0</v>
      </c>
      <c r="K34">
        <v>0</v>
      </c>
      <c r="L34">
        <v>2</v>
      </c>
      <c r="M34">
        <v>812331.12953262473</v>
      </c>
      <c r="N34" t="s">
        <v>8</v>
      </c>
      <c r="O34" t="s">
        <v>36</v>
      </c>
    </row>
    <row r="35" spans="1:15" ht="15" thickBot="1" x14ac:dyDescent="0.4">
      <c r="A35" s="2" t="s">
        <v>71</v>
      </c>
      <c r="B35" t="s">
        <v>72</v>
      </c>
      <c r="C35">
        <v>1</v>
      </c>
      <c r="D35">
        <v>5</v>
      </c>
      <c r="E35">
        <v>3</v>
      </c>
      <c r="F35">
        <v>3</v>
      </c>
      <c r="G35">
        <v>2</v>
      </c>
      <c r="H35">
        <v>29</v>
      </c>
      <c r="I35">
        <v>32</v>
      </c>
      <c r="J35">
        <v>0</v>
      </c>
      <c r="K35">
        <v>1</v>
      </c>
      <c r="L35">
        <v>2</v>
      </c>
      <c r="M35">
        <v>11675.072730511192</v>
      </c>
      <c r="N35" t="s">
        <v>20</v>
      </c>
      <c r="O35" t="s">
        <v>15</v>
      </c>
    </row>
    <row r="36" spans="1:15" ht="15" thickBot="1" x14ac:dyDescent="0.4">
      <c r="A36" s="5" t="s">
        <v>101</v>
      </c>
      <c r="B36" s="3" t="s">
        <v>102</v>
      </c>
      <c r="C36">
        <v>1</v>
      </c>
      <c r="E36">
        <v>3</v>
      </c>
      <c r="F36">
        <v>3</v>
      </c>
      <c r="G36">
        <v>3</v>
      </c>
      <c r="H36">
        <v>35</v>
      </c>
      <c r="I36">
        <v>32</v>
      </c>
      <c r="J36">
        <v>0</v>
      </c>
      <c r="K36">
        <v>1</v>
      </c>
      <c r="L36">
        <v>0</v>
      </c>
      <c r="M36">
        <v>47174.554218071025</v>
      </c>
      <c r="N36" t="s">
        <v>20</v>
      </c>
      <c r="O36" t="s">
        <v>25</v>
      </c>
    </row>
    <row r="37" spans="1:15" ht="15" thickBot="1" x14ac:dyDescent="0.4">
      <c r="A37" s="2" t="s">
        <v>84</v>
      </c>
      <c r="B37" t="s">
        <v>85</v>
      </c>
      <c r="C37">
        <v>1</v>
      </c>
      <c r="D37">
        <v>13</v>
      </c>
      <c r="E37">
        <v>8</v>
      </c>
      <c r="F37">
        <v>11</v>
      </c>
      <c r="G37">
        <v>3</v>
      </c>
      <c r="H37">
        <v>87</v>
      </c>
      <c r="I37">
        <v>36</v>
      </c>
      <c r="J37">
        <v>1</v>
      </c>
      <c r="K37">
        <v>0</v>
      </c>
      <c r="L37">
        <v>2</v>
      </c>
      <c r="M37">
        <v>76486.99464198733</v>
      </c>
      <c r="N37" t="s">
        <v>8</v>
      </c>
      <c r="O37" t="s">
        <v>36</v>
      </c>
    </row>
    <row r="38" spans="1:15" ht="15" thickBot="1" x14ac:dyDescent="0.4">
      <c r="A38" s="1" t="s">
        <v>88</v>
      </c>
      <c r="B38" t="s">
        <v>89</v>
      </c>
      <c r="C38">
        <v>1</v>
      </c>
      <c r="D38">
        <v>19</v>
      </c>
      <c r="E38">
        <v>4</v>
      </c>
      <c r="F38">
        <v>5</v>
      </c>
      <c r="G38">
        <v>5</v>
      </c>
      <c r="H38">
        <v>72</v>
      </c>
      <c r="I38">
        <v>36</v>
      </c>
      <c r="J38">
        <v>1</v>
      </c>
      <c r="K38">
        <v>0</v>
      </c>
      <c r="L38">
        <v>0</v>
      </c>
      <c r="M38">
        <v>687602.61112327571</v>
      </c>
      <c r="N38" t="s">
        <v>8</v>
      </c>
      <c r="O38" t="s">
        <v>25</v>
      </c>
    </row>
    <row r="39" spans="1:15" ht="15" thickBot="1" x14ac:dyDescent="0.4">
      <c r="A39" s="2" t="s">
        <v>77</v>
      </c>
      <c r="B39" t="s">
        <v>78</v>
      </c>
      <c r="C39">
        <v>1</v>
      </c>
      <c r="D39">
        <v>6</v>
      </c>
      <c r="E39">
        <v>5</v>
      </c>
      <c r="F39">
        <v>6</v>
      </c>
      <c r="G39">
        <v>4</v>
      </c>
      <c r="H39">
        <v>60</v>
      </c>
      <c r="I39">
        <v>36</v>
      </c>
      <c r="J39">
        <v>0</v>
      </c>
      <c r="K39">
        <v>0</v>
      </c>
      <c r="L39">
        <v>0</v>
      </c>
      <c r="M39">
        <v>260577</v>
      </c>
      <c r="N39" t="s">
        <v>20</v>
      </c>
      <c r="O39" t="s">
        <v>36</v>
      </c>
    </row>
    <row r="40" spans="1:15" ht="15" thickBot="1" x14ac:dyDescent="0.4">
      <c r="A40" s="4" t="s">
        <v>61</v>
      </c>
      <c r="B40" t="s">
        <v>62</v>
      </c>
      <c r="C40">
        <v>1</v>
      </c>
      <c r="D40">
        <v>7</v>
      </c>
      <c r="E40">
        <v>3</v>
      </c>
      <c r="F40">
        <v>3</v>
      </c>
      <c r="G40">
        <v>1</v>
      </c>
      <c r="H40">
        <v>47</v>
      </c>
      <c r="I40">
        <v>36</v>
      </c>
      <c r="J40">
        <v>0</v>
      </c>
      <c r="K40">
        <v>0</v>
      </c>
      <c r="L40">
        <v>1</v>
      </c>
      <c r="M40">
        <v>316922</v>
      </c>
      <c r="N40" t="s">
        <v>8</v>
      </c>
      <c r="O40" t="s">
        <v>36</v>
      </c>
    </row>
    <row r="41" spans="1:15" ht="15" thickBot="1" x14ac:dyDescent="0.4">
      <c r="A41" s="1" t="s">
        <v>79</v>
      </c>
      <c r="C41">
        <v>0</v>
      </c>
      <c r="I41">
        <v>40</v>
      </c>
      <c r="J41">
        <v>0</v>
      </c>
      <c r="N41" t="s">
        <v>8</v>
      </c>
      <c r="O41" t="s">
        <v>36</v>
      </c>
    </row>
    <row r="42" spans="1:15" ht="15" thickBot="1" x14ac:dyDescent="0.4">
      <c r="A42" s="5" t="s">
        <v>93</v>
      </c>
      <c r="B42" s="3" t="s">
        <v>94</v>
      </c>
      <c r="C42">
        <v>1</v>
      </c>
      <c r="E42">
        <v>0</v>
      </c>
      <c r="F42">
        <v>0</v>
      </c>
      <c r="G42">
        <v>4</v>
      </c>
      <c r="H42">
        <v>41</v>
      </c>
      <c r="I42">
        <v>40</v>
      </c>
      <c r="J42">
        <v>0</v>
      </c>
      <c r="K42">
        <v>1</v>
      </c>
      <c r="L42">
        <v>0</v>
      </c>
      <c r="M42">
        <v>15785.566397810744</v>
      </c>
      <c r="N42" t="s">
        <v>20</v>
      </c>
      <c r="O42" t="s">
        <v>36</v>
      </c>
    </row>
    <row r="43" spans="1:15" ht="15" thickBot="1" x14ac:dyDescent="0.4">
      <c r="A43" s="1" t="s">
        <v>97</v>
      </c>
      <c r="B43" t="s">
        <v>98</v>
      </c>
      <c r="C43">
        <v>1</v>
      </c>
      <c r="D43">
        <v>6</v>
      </c>
      <c r="E43">
        <v>1</v>
      </c>
      <c r="F43">
        <v>2</v>
      </c>
      <c r="G43">
        <v>5</v>
      </c>
      <c r="H43">
        <v>60</v>
      </c>
      <c r="I43">
        <v>40</v>
      </c>
      <c r="J43">
        <v>1</v>
      </c>
      <c r="K43">
        <v>0</v>
      </c>
      <c r="L43">
        <v>2</v>
      </c>
      <c r="M43">
        <v>201675</v>
      </c>
      <c r="N43" t="s">
        <v>8</v>
      </c>
      <c r="O43" t="s">
        <v>36</v>
      </c>
    </row>
    <row r="44" spans="1:15" ht="15" thickBot="1" x14ac:dyDescent="0.4">
      <c r="A44" s="1" t="s">
        <v>63</v>
      </c>
      <c r="B44" t="s">
        <v>64</v>
      </c>
      <c r="C44">
        <v>1</v>
      </c>
      <c r="D44">
        <v>15</v>
      </c>
      <c r="E44">
        <v>5</v>
      </c>
      <c r="F44">
        <v>6</v>
      </c>
      <c r="G44">
        <v>10</v>
      </c>
      <c r="H44">
        <v>75</v>
      </c>
      <c r="I44">
        <v>40</v>
      </c>
      <c r="J44">
        <v>0</v>
      </c>
      <c r="K44">
        <v>1</v>
      </c>
      <c r="L44">
        <v>2</v>
      </c>
      <c r="M44">
        <f>33493+16434</f>
        <v>49927</v>
      </c>
      <c r="N44" t="s">
        <v>20</v>
      </c>
      <c r="O44" t="s">
        <v>12</v>
      </c>
    </row>
    <row r="45" spans="1:15" ht="15" thickBot="1" x14ac:dyDescent="0.4">
      <c r="A45" s="1" t="s">
        <v>90</v>
      </c>
      <c r="B45" t="s">
        <v>91</v>
      </c>
      <c r="C45">
        <v>1</v>
      </c>
      <c r="D45">
        <v>13</v>
      </c>
      <c r="E45">
        <v>0</v>
      </c>
      <c r="F45">
        <v>1</v>
      </c>
      <c r="G45">
        <v>10</v>
      </c>
      <c r="H45">
        <v>69</v>
      </c>
      <c r="I45">
        <v>40</v>
      </c>
      <c r="J45">
        <v>0</v>
      </c>
      <c r="K45">
        <v>0</v>
      </c>
      <c r="L45">
        <v>1</v>
      </c>
      <c r="M45">
        <v>132887</v>
      </c>
      <c r="N45" t="s">
        <v>20</v>
      </c>
      <c r="O45" t="s">
        <v>15</v>
      </c>
    </row>
    <row r="46" spans="1:15" ht="28.5" thickBot="1" x14ac:dyDescent="0.4">
      <c r="A46" s="1" t="s">
        <v>105</v>
      </c>
      <c r="B46" t="s">
        <v>106</v>
      </c>
      <c r="C46">
        <v>0</v>
      </c>
      <c r="I46">
        <v>45</v>
      </c>
      <c r="J46">
        <v>0</v>
      </c>
      <c r="N46" t="s">
        <v>20</v>
      </c>
      <c r="O46" t="s">
        <v>15</v>
      </c>
    </row>
    <row r="47" spans="1:15" ht="15" thickBot="1" x14ac:dyDescent="0.4">
      <c r="A47" s="2" t="s">
        <v>95</v>
      </c>
      <c r="B47" t="s">
        <v>96</v>
      </c>
      <c r="C47">
        <v>1</v>
      </c>
      <c r="D47">
        <v>10</v>
      </c>
      <c r="E47">
        <v>4</v>
      </c>
      <c r="F47">
        <v>7</v>
      </c>
      <c r="G47">
        <v>5</v>
      </c>
      <c r="H47">
        <v>57</v>
      </c>
      <c r="I47">
        <v>45</v>
      </c>
      <c r="J47">
        <v>1</v>
      </c>
      <c r="K47">
        <v>0</v>
      </c>
      <c r="L47">
        <v>1</v>
      </c>
      <c r="M47">
        <v>326290</v>
      </c>
      <c r="N47" t="s">
        <v>8</v>
      </c>
      <c r="O47" t="s">
        <v>15</v>
      </c>
    </row>
    <row r="48" spans="1:15" ht="15" thickBot="1" x14ac:dyDescent="0.4">
      <c r="A48" s="1" t="s">
        <v>103</v>
      </c>
      <c r="B48" t="s">
        <v>104</v>
      </c>
      <c r="C48">
        <v>1</v>
      </c>
      <c r="D48">
        <v>6</v>
      </c>
      <c r="E48">
        <v>3</v>
      </c>
      <c r="F48">
        <v>4</v>
      </c>
      <c r="G48">
        <v>8</v>
      </c>
      <c r="H48">
        <v>50</v>
      </c>
      <c r="I48">
        <v>45</v>
      </c>
      <c r="J48">
        <v>0</v>
      </c>
      <c r="K48">
        <v>0</v>
      </c>
      <c r="L48">
        <v>2</v>
      </c>
      <c r="M48">
        <v>19603.453364817</v>
      </c>
      <c r="N48" t="s">
        <v>20</v>
      </c>
      <c r="O48" t="s">
        <v>12</v>
      </c>
    </row>
    <row r="49" spans="1:15" ht="15" thickBot="1" x14ac:dyDescent="0.4">
      <c r="A49" s="2" t="s">
        <v>122</v>
      </c>
      <c r="B49" t="s">
        <v>123</v>
      </c>
      <c r="C49">
        <v>1</v>
      </c>
      <c r="D49">
        <v>5</v>
      </c>
      <c r="E49">
        <v>2</v>
      </c>
      <c r="F49">
        <v>3</v>
      </c>
      <c r="G49">
        <v>2</v>
      </c>
      <c r="H49">
        <v>40</v>
      </c>
      <c r="I49">
        <v>50</v>
      </c>
      <c r="J49">
        <v>0</v>
      </c>
      <c r="K49">
        <v>1</v>
      </c>
      <c r="L49">
        <v>0</v>
      </c>
      <c r="M49">
        <v>6129.1287468974733</v>
      </c>
      <c r="N49" t="s">
        <v>20</v>
      </c>
      <c r="O49" t="s">
        <v>15</v>
      </c>
    </row>
    <row r="50" spans="1:15" ht="15" thickBot="1" x14ac:dyDescent="0.4">
      <c r="A50" s="2" t="s">
        <v>109</v>
      </c>
      <c r="B50" t="s">
        <v>110</v>
      </c>
      <c r="C50">
        <v>1</v>
      </c>
      <c r="D50">
        <v>4</v>
      </c>
      <c r="E50">
        <v>1</v>
      </c>
      <c r="F50">
        <v>3</v>
      </c>
      <c r="G50">
        <v>5</v>
      </c>
      <c r="H50">
        <f>224/3.5</f>
        <v>64</v>
      </c>
      <c r="I50">
        <v>50</v>
      </c>
      <c r="J50">
        <v>0</v>
      </c>
      <c r="K50">
        <v>0</v>
      </c>
      <c r="L50">
        <v>1</v>
      </c>
      <c r="M50">
        <v>57409.869150220846</v>
      </c>
      <c r="N50" t="s">
        <v>8</v>
      </c>
      <c r="O50" t="s">
        <v>15</v>
      </c>
    </row>
    <row r="51" spans="1:15" ht="15" thickBot="1" x14ac:dyDescent="0.4">
      <c r="A51" s="2" t="s">
        <v>111</v>
      </c>
      <c r="B51" t="s">
        <v>112</v>
      </c>
      <c r="C51">
        <v>1</v>
      </c>
      <c r="D51">
        <v>10</v>
      </c>
      <c r="E51">
        <v>4</v>
      </c>
      <c r="F51">
        <v>4</v>
      </c>
      <c r="G51">
        <v>7</v>
      </c>
      <c r="H51">
        <v>44</v>
      </c>
      <c r="I51">
        <v>50</v>
      </c>
      <c r="J51">
        <v>0</v>
      </c>
      <c r="K51">
        <v>1</v>
      </c>
      <c r="L51">
        <v>0</v>
      </c>
      <c r="M51">
        <v>32250.060688985501</v>
      </c>
      <c r="N51" t="s">
        <v>20</v>
      </c>
      <c r="O51" t="s">
        <v>36</v>
      </c>
    </row>
    <row r="52" spans="1:15" ht="15" thickBot="1" x14ac:dyDescent="0.4">
      <c r="A52" s="5" t="s">
        <v>131</v>
      </c>
      <c r="C52">
        <v>0</v>
      </c>
      <c r="I52">
        <v>54</v>
      </c>
      <c r="J52">
        <v>0</v>
      </c>
      <c r="N52" t="s">
        <v>20</v>
      </c>
      <c r="O52" t="s">
        <v>25</v>
      </c>
    </row>
    <row r="53" spans="1:15" ht="15" thickBot="1" x14ac:dyDescent="0.4">
      <c r="A53" s="2" t="s">
        <v>113</v>
      </c>
      <c r="B53" t="s">
        <v>114</v>
      </c>
      <c r="C53">
        <v>1</v>
      </c>
      <c r="D53">
        <v>2</v>
      </c>
      <c r="E53">
        <v>0</v>
      </c>
      <c r="F53">
        <v>0</v>
      </c>
      <c r="G53">
        <v>3</v>
      </c>
      <c r="H53">
        <v>40</v>
      </c>
      <c r="I53">
        <v>54</v>
      </c>
      <c r="J53">
        <v>0</v>
      </c>
      <c r="K53">
        <v>0</v>
      </c>
      <c r="L53">
        <v>2</v>
      </c>
      <c r="M53">
        <v>12780.397229408329</v>
      </c>
      <c r="N53" t="s">
        <v>20</v>
      </c>
      <c r="O53" t="s">
        <v>12</v>
      </c>
    </row>
    <row r="54" spans="1:15" ht="15" thickBot="1" x14ac:dyDescent="0.4">
      <c r="A54" s="2" t="s">
        <v>107</v>
      </c>
      <c r="B54" t="s">
        <v>108</v>
      </c>
      <c r="C54">
        <v>1</v>
      </c>
      <c r="D54">
        <v>6</v>
      </c>
      <c r="E54">
        <v>5</v>
      </c>
      <c r="F54">
        <v>5</v>
      </c>
      <c r="G54">
        <v>3</v>
      </c>
      <c r="H54">
        <v>45</v>
      </c>
      <c r="I54">
        <v>54</v>
      </c>
      <c r="J54">
        <v>0</v>
      </c>
      <c r="K54">
        <v>1</v>
      </c>
      <c r="L54">
        <v>2</v>
      </c>
      <c r="M54">
        <f>33493+6130</f>
        <v>39623</v>
      </c>
      <c r="N54" t="s">
        <v>20</v>
      </c>
      <c r="O54" t="s">
        <v>12</v>
      </c>
    </row>
    <row r="55" spans="1:15" ht="15" thickBot="1" x14ac:dyDescent="0.4">
      <c r="A55" s="5" t="s">
        <v>118</v>
      </c>
      <c r="B55" s="3" t="s">
        <v>119</v>
      </c>
      <c r="C55">
        <v>1</v>
      </c>
      <c r="E55">
        <v>0</v>
      </c>
      <c r="F55">
        <v>0</v>
      </c>
      <c r="G55">
        <v>1</v>
      </c>
      <c r="H55">
        <v>39</v>
      </c>
      <c r="I55">
        <v>54</v>
      </c>
      <c r="J55">
        <v>0</v>
      </c>
      <c r="K55">
        <v>0</v>
      </c>
      <c r="L55">
        <v>0</v>
      </c>
      <c r="M55">
        <v>64905.690818421819</v>
      </c>
      <c r="N55" t="s">
        <v>20</v>
      </c>
      <c r="O55" t="s">
        <v>25</v>
      </c>
    </row>
    <row r="56" spans="1:15" ht="15" thickBot="1" x14ac:dyDescent="0.4">
      <c r="A56" s="1" t="s">
        <v>129</v>
      </c>
      <c r="C56">
        <v>0</v>
      </c>
      <c r="I56">
        <v>54</v>
      </c>
      <c r="J56">
        <v>0</v>
      </c>
      <c r="N56" t="s">
        <v>20</v>
      </c>
      <c r="O56" t="s">
        <v>36</v>
      </c>
    </row>
    <row r="57" spans="1:15" ht="15" thickBot="1" x14ac:dyDescent="0.4">
      <c r="A57" s="2" t="s">
        <v>92</v>
      </c>
      <c r="C57">
        <v>0</v>
      </c>
      <c r="I57">
        <v>54</v>
      </c>
      <c r="J57">
        <v>0</v>
      </c>
      <c r="N57" t="s">
        <v>8</v>
      </c>
      <c r="O57" t="s">
        <v>12</v>
      </c>
    </row>
    <row r="58" spans="1:15" ht="15" thickBot="1" x14ac:dyDescent="0.4">
      <c r="A58" s="1" t="s">
        <v>136</v>
      </c>
      <c r="C58">
        <v>0</v>
      </c>
      <c r="I58">
        <v>61</v>
      </c>
      <c r="J58">
        <v>0</v>
      </c>
      <c r="N58" t="s">
        <v>20</v>
      </c>
      <c r="O58" t="s">
        <v>36</v>
      </c>
    </row>
    <row r="59" spans="1:15" ht="15" thickBot="1" x14ac:dyDescent="0.4">
      <c r="A59" s="5" t="s">
        <v>120</v>
      </c>
      <c r="B59" s="3" t="s">
        <v>121</v>
      </c>
      <c r="C59">
        <v>1</v>
      </c>
      <c r="E59">
        <v>3</v>
      </c>
      <c r="F59">
        <v>6</v>
      </c>
      <c r="G59">
        <v>0</v>
      </c>
      <c r="H59">
        <v>38</v>
      </c>
      <c r="I59">
        <v>61</v>
      </c>
      <c r="J59">
        <v>0</v>
      </c>
      <c r="K59">
        <v>0</v>
      </c>
      <c r="L59">
        <v>2</v>
      </c>
      <c r="M59">
        <v>58980.856979894481</v>
      </c>
      <c r="N59" t="s">
        <v>8</v>
      </c>
      <c r="O59" t="s">
        <v>15</v>
      </c>
    </row>
    <row r="60" spans="1:15" ht="15" thickBot="1" x14ac:dyDescent="0.4">
      <c r="A60" s="1" t="s">
        <v>125</v>
      </c>
      <c r="B60" t="s">
        <v>126</v>
      </c>
      <c r="C60">
        <v>1</v>
      </c>
      <c r="D60">
        <v>4</v>
      </c>
      <c r="E60">
        <v>3</v>
      </c>
      <c r="F60">
        <v>4</v>
      </c>
      <c r="G60">
        <v>1</v>
      </c>
      <c r="H60">
        <v>52</v>
      </c>
      <c r="I60">
        <v>61</v>
      </c>
      <c r="J60">
        <v>0</v>
      </c>
      <c r="K60">
        <v>0</v>
      </c>
      <c r="L60">
        <v>0</v>
      </c>
      <c r="M60">
        <v>61191.537292367822</v>
      </c>
      <c r="N60" t="s">
        <v>20</v>
      </c>
      <c r="O60" t="s">
        <v>25</v>
      </c>
    </row>
    <row r="61" spans="1:15" ht="15" thickBot="1" x14ac:dyDescent="0.4">
      <c r="A61" s="1" t="s">
        <v>134</v>
      </c>
      <c r="B61" t="s">
        <v>135</v>
      </c>
      <c r="C61">
        <v>0</v>
      </c>
      <c r="I61">
        <v>61</v>
      </c>
      <c r="J61">
        <v>0</v>
      </c>
      <c r="N61" t="s">
        <v>20</v>
      </c>
      <c r="O61" t="s">
        <v>25</v>
      </c>
    </row>
    <row r="62" spans="1:15" ht="15" thickBot="1" x14ac:dyDescent="0.4">
      <c r="A62" s="5" t="s">
        <v>130</v>
      </c>
      <c r="C62">
        <v>0</v>
      </c>
      <c r="I62">
        <v>61</v>
      </c>
      <c r="J62">
        <v>0</v>
      </c>
      <c r="N62" t="s">
        <v>20</v>
      </c>
      <c r="O62" t="s">
        <v>25</v>
      </c>
    </row>
    <row r="63" spans="1:15" ht="15" thickBot="1" x14ac:dyDescent="0.4">
      <c r="A63" s="1" t="s">
        <v>117</v>
      </c>
      <c r="C63">
        <v>0</v>
      </c>
      <c r="I63">
        <v>68</v>
      </c>
      <c r="J63">
        <v>0</v>
      </c>
      <c r="N63" t="s">
        <v>8</v>
      </c>
      <c r="O63" t="s">
        <v>36</v>
      </c>
    </row>
    <row r="64" spans="1:15" ht="15" thickBot="1" x14ac:dyDescent="0.4">
      <c r="A64" s="4" t="s">
        <v>142</v>
      </c>
      <c r="B64" t="s">
        <v>143</v>
      </c>
      <c r="C64">
        <v>1</v>
      </c>
      <c r="D64">
        <v>0</v>
      </c>
      <c r="E64">
        <v>0</v>
      </c>
      <c r="F64">
        <v>0</v>
      </c>
      <c r="G64">
        <v>2</v>
      </c>
      <c r="H64">
        <f>46+14</f>
        <v>60</v>
      </c>
      <c r="I64">
        <v>68</v>
      </c>
      <c r="J64">
        <v>0</v>
      </c>
      <c r="K64">
        <v>0</v>
      </c>
      <c r="L64">
        <v>1</v>
      </c>
      <c r="M64">
        <v>27357.862691580936</v>
      </c>
      <c r="N64" t="s">
        <v>20</v>
      </c>
      <c r="O64" t="s">
        <v>36</v>
      </c>
    </row>
    <row r="65" spans="1:15" ht="15" thickBot="1" x14ac:dyDescent="0.4">
      <c r="A65" s="5" t="s">
        <v>153</v>
      </c>
      <c r="B65" s="3" t="s">
        <v>154</v>
      </c>
      <c r="C65">
        <v>1</v>
      </c>
      <c r="E65">
        <v>0</v>
      </c>
      <c r="F65">
        <v>0</v>
      </c>
      <c r="G65">
        <v>2</v>
      </c>
      <c r="H65">
        <v>19</v>
      </c>
      <c r="I65">
        <v>68</v>
      </c>
      <c r="J65">
        <v>0</v>
      </c>
      <c r="K65">
        <v>1</v>
      </c>
      <c r="L65">
        <v>2</v>
      </c>
      <c r="M65">
        <v>36565.861102885909</v>
      </c>
      <c r="N65" t="s">
        <v>8</v>
      </c>
      <c r="O65" t="s">
        <v>25</v>
      </c>
    </row>
    <row r="66" spans="1:15" ht="28.5" thickBot="1" x14ac:dyDescent="0.4">
      <c r="A66" s="5" t="s">
        <v>115</v>
      </c>
      <c r="B66" s="3" t="s">
        <v>116</v>
      </c>
      <c r="C66">
        <v>1</v>
      </c>
      <c r="E66">
        <v>2</v>
      </c>
      <c r="F66">
        <v>3</v>
      </c>
      <c r="H66">
        <v>64</v>
      </c>
      <c r="I66">
        <v>68</v>
      </c>
      <c r="J66">
        <v>0</v>
      </c>
      <c r="K66">
        <v>1</v>
      </c>
      <c r="L66">
        <v>0</v>
      </c>
      <c r="M66">
        <v>9788.8799999999992</v>
      </c>
      <c r="N66" t="s">
        <v>20</v>
      </c>
      <c r="O66" t="s">
        <v>15</v>
      </c>
    </row>
    <row r="67" spans="1:15" ht="15" thickBot="1" x14ac:dyDescent="0.4">
      <c r="A67" s="2" t="s">
        <v>139</v>
      </c>
      <c r="B67" t="s">
        <v>140</v>
      </c>
      <c r="C67">
        <v>1</v>
      </c>
      <c r="D67">
        <v>5</v>
      </c>
      <c r="E67">
        <v>2</v>
      </c>
      <c r="F67">
        <v>6</v>
      </c>
      <c r="G67">
        <v>1</v>
      </c>
      <c r="H67">
        <v>33</v>
      </c>
      <c r="I67">
        <v>68</v>
      </c>
      <c r="J67">
        <v>0</v>
      </c>
      <c r="K67">
        <v>1</v>
      </c>
      <c r="L67">
        <v>0</v>
      </c>
      <c r="M67">
        <v>33807.795139920388</v>
      </c>
      <c r="N67" t="s">
        <v>20</v>
      </c>
      <c r="O67" t="s">
        <v>12</v>
      </c>
    </row>
    <row r="68" spans="1:15" ht="15" thickBot="1" x14ac:dyDescent="0.4">
      <c r="A68" s="1" t="s">
        <v>144</v>
      </c>
      <c r="C68">
        <v>0</v>
      </c>
      <c r="I68">
        <v>76</v>
      </c>
      <c r="J68">
        <v>0</v>
      </c>
      <c r="N68" t="s">
        <v>20</v>
      </c>
      <c r="O68" t="s">
        <v>15</v>
      </c>
    </row>
    <row r="69" spans="1:15" ht="15" thickBot="1" x14ac:dyDescent="0.4">
      <c r="A69" s="5" t="s">
        <v>141</v>
      </c>
      <c r="C69">
        <v>0</v>
      </c>
      <c r="I69">
        <v>76</v>
      </c>
      <c r="J69">
        <v>0</v>
      </c>
      <c r="N69" t="s">
        <v>20</v>
      </c>
      <c r="O69" t="s">
        <v>15</v>
      </c>
    </row>
    <row r="70" spans="1:15" ht="15" thickBot="1" x14ac:dyDescent="0.4">
      <c r="A70" s="2" t="s">
        <v>132</v>
      </c>
      <c r="B70" s="3" t="s">
        <v>133</v>
      </c>
      <c r="C70">
        <v>1</v>
      </c>
      <c r="D70">
        <v>4</v>
      </c>
      <c r="E70">
        <v>1</v>
      </c>
      <c r="F70">
        <v>1</v>
      </c>
      <c r="G70">
        <v>5</v>
      </c>
      <c r="H70">
        <v>40</v>
      </c>
      <c r="I70">
        <v>76</v>
      </c>
      <c r="J70">
        <v>0</v>
      </c>
      <c r="K70">
        <v>1</v>
      </c>
      <c r="L70">
        <v>2</v>
      </c>
      <c r="M70">
        <v>14449.771444722761</v>
      </c>
      <c r="N70" t="s">
        <v>20</v>
      </c>
      <c r="O70" t="s">
        <v>15</v>
      </c>
    </row>
    <row r="71" spans="1:15" ht="15" thickBot="1" x14ac:dyDescent="0.4">
      <c r="A71" s="2" t="s">
        <v>137</v>
      </c>
      <c r="B71" t="s">
        <v>138</v>
      </c>
      <c r="C71">
        <v>1</v>
      </c>
      <c r="D71">
        <v>4</v>
      </c>
      <c r="E71">
        <v>2</v>
      </c>
      <c r="F71">
        <v>3</v>
      </c>
      <c r="G71">
        <v>2</v>
      </c>
      <c r="H71">
        <v>28</v>
      </c>
      <c r="I71">
        <v>76</v>
      </c>
      <c r="J71">
        <v>0</v>
      </c>
      <c r="K71">
        <v>0</v>
      </c>
      <c r="L71">
        <v>0</v>
      </c>
      <c r="M71">
        <v>40107.109968307122</v>
      </c>
      <c r="N71" t="s">
        <v>20</v>
      </c>
      <c r="O71" t="s">
        <v>36</v>
      </c>
    </row>
    <row r="72" spans="1:15" ht="15" thickBot="1" x14ac:dyDescent="0.4">
      <c r="A72" s="1" t="s">
        <v>124</v>
      </c>
      <c r="C72">
        <v>0</v>
      </c>
      <c r="I72">
        <v>86</v>
      </c>
      <c r="J72">
        <v>0</v>
      </c>
      <c r="N72" t="s">
        <v>8</v>
      </c>
      <c r="O72" t="s">
        <v>15</v>
      </c>
    </row>
    <row r="73" spans="1:15" ht="15" thickBot="1" x14ac:dyDescent="0.4">
      <c r="A73" s="5" t="s">
        <v>148</v>
      </c>
      <c r="C73">
        <v>0</v>
      </c>
      <c r="I73">
        <v>86</v>
      </c>
      <c r="J73">
        <v>0</v>
      </c>
      <c r="N73" t="s">
        <v>20</v>
      </c>
      <c r="O73" t="s">
        <v>12</v>
      </c>
    </row>
    <row r="74" spans="1:15" ht="15" thickBot="1" x14ac:dyDescent="0.4">
      <c r="A74" s="1" t="s">
        <v>165</v>
      </c>
      <c r="C74">
        <v>0</v>
      </c>
      <c r="I74">
        <v>100</v>
      </c>
      <c r="J74">
        <v>0</v>
      </c>
      <c r="N74" t="s">
        <v>8</v>
      </c>
      <c r="O74" t="s">
        <v>25</v>
      </c>
    </row>
    <row r="75" spans="1:15" ht="15" thickBot="1" x14ac:dyDescent="0.4">
      <c r="A75" s="1" t="s">
        <v>162</v>
      </c>
      <c r="C75">
        <v>0</v>
      </c>
      <c r="I75">
        <v>100</v>
      </c>
      <c r="J75">
        <v>0</v>
      </c>
      <c r="N75" t="s">
        <v>20</v>
      </c>
      <c r="O75" t="s">
        <v>12</v>
      </c>
    </row>
    <row r="76" spans="1:15" ht="15" thickBot="1" x14ac:dyDescent="0.4">
      <c r="A76" s="2" t="s">
        <v>158</v>
      </c>
      <c r="C76">
        <v>0</v>
      </c>
      <c r="I76">
        <v>100</v>
      </c>
      <c r="J76">
        <v>0</v>
      </c>
      <c r="N76" t="s">
        <v>20</v>
      </c>
      <c r="O76" t="s">
        <v>12</v>
      </c>
    </row>
    <row r="77" spans="1:15" ht="15" thickBot="1" x14ac:dyDescent="0.4">
      <c r="A77" s="5" t="s">
        <v>155</v>
      </c>
      <c r="C77">
        <v>0</v>
      </c>
      <c r="I77">
        <v>100</v>
      </c>
      <c r="J77">
        <v>0</v>
      </c>
      <c r="N77" t="s">
        <v>20</v>
      </c>
      <c r="O77" t="s">
        <v>12</v>
      </c>
    </row>
    <row r="78" spans="1:15" ht="15" thickBot="1" x14ac:dyDescent="0.4">
      <c r="A78" s="2" t="s">
        <v>156</v>
      </c>
      <c r="B78" t="s">
        <v>157</v>
      </c>
      <c r="C78">
        <v>1</v>
      </c>
      <c r="D78">
        <v>1</v>
      </c>
      <c r="E78">
        <v>1</v>
      </c>
      <c r="F78">
        <v>1</v>
      </c>
      <c r="G78">
        <v>1</v>
      </c>
      <c r="H78">
        <v>27</v>
      </c>
      <c r="I78">
        <v>100</v>
      </c>
      <c r="J78">
        <v>0</v>
      </c>
      <c r="K78">
        <v>0</v>
      </c>
      <c r="L78">
        <v>0</v>
      </c>
      <c r="M78">
        <v>70025.090263753751</v>
      </c>
      <c r="N78" t="s">
        <v>8</v>
      </c>
      <c r="O78" t="s">
        <v>36</v>
      </c>
    </row>
    <row r="79" spans="1:15" ht="15" thickBot="1" x14ac:dyDescent="0.4">
      <c r="A79" s="5" t="s">
        <v>147</v>
      </c>
      <c r="C79">
        <v>0</v>
      </c>
      <c r="I79">
        <v>100</v>
      </c>
      <c r="J79">
        <v>0</v>
      </c>
      <c r="N79" t="s">
        <v>20</v>
      </c>
      <c r="O79" t="s">
        <v>12</v>
      </c>
    </row>
    <row r="80" spans="1:15" ht="15" thickBot="1" x14ac:dyDescent="0.4">
      <c r="A80" s="5" t="s">
        <v>160</v>
      </c>
      <c r="B80" s="3" t="s">
        <v>161</v>
      </c>
      <c r="C80">
        <v>1</v>
      </c>
      <c r="E80">
        <v>1</v>
      </c>
      <c r="F80">
        <v>3</v>
      </c>
      <c r="G80">
        <v>4</v>
      </c>
      <c r="H80">
        <v>59</v>
      </c>
      <c r="I80">
        <v>100</v>
      </c>
      <c r="J80">
        <v>0</v>
      </c>
      <c r="K80">
        <v>0</v>
      </c>
      <c r="L80">
        <v>2</v>
      </c>
      <c r="M80">
        <v>4603.7328302152946</v>
      </c>
      <c r="N80" t="s">
        <v>20</v>
      </c>
      <c r="O80" t="s">
        <v>36</v>
      </c>
    </row>
    <row r="81" spans="1:15" ht="15" thickBot="1" x14ac:dyDescent="0.4">
      <c r="A81" s="5" t="s">
        <v>163</v>
      </c>
      <c r="B81" s="3" t="s">
        <v>164</v>
      </c>
      <c r="C81">
        <v>1</v>
      </c>
      <c r="E81">
        <v>0</v>
      </c>
      <c r="F81">
        <v>0</v>
      </c>
      <c r="H81">
        <v>26</v>
      </c>
      <c r="I81">
        <v>100</v>
      </c>
      <c r="J81">
        <v>0</v>
      </c>
      <c r="K81">
        <v>0</v>
      </c>
      <c r="L81">
        <v>0</v>
      </c>
      <c r="M81">
        <f>1000*78000/13000</f>
        <v>6000</v>
      </c>
      <c r="N81" t="s">
        <v>20</v>
      </c>
      <c r="O81" t="s">
        <v>12</v>
      </c>
    </row>
    <row r="82" spans="1:15" ht="15" thickBot="1" x14ac:dyDescent="0.4">
      <c r="A82" s="1" t="s">
        <v>151</v>
      </c>
      <c r="B82" t="s">
        <v>152</v>
      </c>
      <c r="C82">
        <v>1</v>
      </c>
      <c r="D82">
        <v>2</v>
      </c>
      <c r="E82">
        <v>0</v>
      </c>
      <c r="F82">
        <v>1</v>
      </c>
      <c r="G82">
        <v>1</v>
      </c>
      <c r="H82">
        <v>30</v>
      </c>
      <c r="I82">
        <v>100</v>
      </c>
      <c r="J82">
        <v>0</v>
      </c>
      <c r="K82">
        <v>0</v>
      </c>
      <c r="L82">
        <v>0</v>
      </c>
      <c r="M82">
        <v>35345.001302875011</v>
      </c>
      <c r="N82" t="s">
        <v>20</v>
      </c>
      <c r="O82" t="s">
        <v>36</v>
      </c>
    </row>
    <row r="83" spans="1:15" ht="15" thickBot="1" x14ac:dyDescent="0.4">
      <c r="A83" s="2" t="s">
        <v>127</v>
      </c>
      <c r="B83" t="s">
        <v>128</v>
      </c>
      <c r="C83">
        <v>1</v>
      </c>
      <c r="D83">
        <v>4</v>
      </c>
      <c r="E83">
        <v>3</v>
      </c>
      <c r="F83">
        <v>3</v>
      </c>
      <c r="G83">
        <v>2</v>
      </c>
      <c r="H83">
        <v>12</v>
      </c>
      <c r="I83">
        <v>100</v>
      </c>
      <c r="J83">
        <v>0</v>
      </c>
      <c r="K83">
        <v>1</v>
      </c>
      <c r="L83">
        <v>2</v>
      </c>
      <c r="M83">
        <f>33493</f>
        <v>33493</v>
      </c>
      <c r="N83" t="s">
        <v>20</v>
      </c>
      <c r="O83" t="s">
        <v>12</v>
      </c>
    </row>
    <row r="84" spans="1:15" ht="15" thickBot="1" x14ac:dyDescent="0.4">
      <c r="A84" s="1" t="s">
        <v>159</v>
      </c>
      <c r="C84">
        <v>0</v>
      </c>
      <c r="I84">
        <v>100</v>
      </c>
      <c r="J84">
        <v>0</v>
      </c>
      <c r="N84" t="s">
        <v>20</v>
      </c>
      <c r="O84" t="s">
        <v>25</v>
      </c>
    </row>
    <row r="85" spans="1:15" x14ac:dyDescent="0.35">
      <c r="A85" s="1" t="s">
        <v>149</v>
      </c>
      <c r="B85" t="s">
        <v>150</v>
      </c>
      <c r="C85">
        <v>1</v>
      </c>
      <c r="D85">
        <v>7</v>
      </c>
      <c r="E85">
        <v>1</v>
      </c>
      <c r="F85">
        <v>3</v>
      </c>
      <c r="G85">
        <v>3</v>
      </c>
      <c r="H85">
        <v>40</v>
      </c>
      <c r="I85">
        <v>100</v>
      </c>
      <c r="J85">
        <v>0</v>
      </c>
      <c r="K85">
        <v>0</v>
      </c>
      <c r="L85">
        <v>1</v>
      </c>
      <c r="M85">
        <v>22438.304731977063</v>
      </c>
      <c r="N85" t="s">
        <v>20</v>
      </c>
      <c r="O85" t="s">
        <v>36</v>
      </c>
    </row>
  </sheetData>
  <autoFilter ref="A1:O85" xr:uid="{DAA3D7B5-3C2D-465E-9D7F-5BEFEB93F478}">
    <sortState xmlns:xlrd2="http://schemas.microsoft.com/office/spreadsheetml/2017/richdata2" ref="A2:O85">
      <sortCondition ref="I1:I85"/>
    </sortState>
  </autoFilter>
  <hyperlinks>
    <hyperlink ref="B19" r:id="rId1" xr:uid="{A126188A-BB1D-4EF9-A334-75BC298B4AEE}"/>
    <hyperlink ref="B70" r:id="rId2" xr:uid="{AA2628AF-F902-483B-AA3E-D4E5D962CEA3}"/>
    <hyperlink ref="B20" r:id="rId3" location="placement-record" xr:uid="{C18E338F-AD4D-4E1F-8D88-A6AE5820D9FB}"/>
    <hyperlink ref="B81" r:id="rId4" xr:uid="{4F6BD5D9-1FD4-470A-8EF8-196900C8C191}"/>
    <hyperlink ref="B65" r:id="rId5" xr:uid="{A36B24C0-0B82-40DE-AAE8-3A8E8937B158}"/>
    <hyperlink ref="B4" r:id="rId6" xr:uid="{80526F45-70E9-4E77-B804-779857A9605B}"/>
    <hyperlink ref="B55" r:id="rId7" xr:uid="{7C7363D8-6265-4503-88A0-C9546F97263A}"/>
    <hyperlink ref="B59" r:id="rId8" xr:uid="{1D93DA28-DD67-4292-B851-6AF43359C346}"/>
    <hyperlink ref="B80" r:id="rId9" xr:uid="{3B543E59-DDC7-4AA8-9C2A-7FC81B00AB09}"/>
    <hyperlink ref="B42" r:id="rId10" xr:uid="{3BF85BC5-303A-4E27-9761-0F9836DBBC13}"/>
    <hyperlink ref="B36" r:id="rId11" xr:uid="{A76862CF-581F-4448-95C3-D1CD8DB579E6}"/>
    <hyperlink ref="B66" r:id="rId12" xr:uid="{A2E80971-63D4-40A6-BC62-C561A474BBED}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Seth Warner</dc:creator>
  <cp:keywords/>
  <dc:description/>
  <cp:lastModifiedBy>Seth Warner</cp:lastModifiedBy>
  <cp:revision/>
  <dcterms:created xsi:type="dcterms:W3CDTF">2022-01-27T00:49:46Z</dcterms:created>
  <dcterms:modified xsi:type="dcterms:W3CDTF">2024-01-09T16:37:27Z</dcterms:modified>
  <cp:category/>
  <cp:contentStatus/>
</cp:coreProperties>
</file>