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Lab\bupt-EE-Lab\Electromagnetic-Lab\2-2\"/>
    </mc:Choice>
  </mc:AlternateContent>
  <xr:revisionPtr revIDLastSave="0" documentId="13_ncr:1_{6744DF86-DA4E-4D15-90DB-5B7582817767}" xr6:coauthVersionLast="36" xr6:coauthVersionMax="36" xr10:uidLastSave="{00000000-0000-0000-0000-000000000000}"/>
  <bookViews>
    <workbookView xWindow="940" yWindow="0" windowWidth="17260" windowHeight="5590" xr2:uid="{4319F07E-2BD0-4B81-9CB4-ADA4D05D84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B8" i="1"/>
  <c r="C7" i="1"/>
  <c r="D7" i="1"/>
  <c r="E7" i="1"/>
  <c r="F7" i="1"/>
  <c r="G7" i="1"/>
  <c r="H7" i="1"/>
  <c r="I7" i="1"/>
  <c r="J7" i="1"/>
  <c r="K7" i="1"/>
  <c r="L7" i="1"/>
  <c r="B7" i="1"/>
  <c r="E4" i="1"/>
  <c r="F4" i="1"/>
  <c r="G4" i="1"/>
  <c r="H4" i="1"/>
  <c r="I4" i="1"/>
  <c r="J4" i="1"/>
  <c r="K4" i="1"/>
  <c r="L4" i="1"/>
  <c r="D4" i="1"/>
  <c r="B4" i="1"/>
  <c r="L2" i="1"/>
  <c r="K2" i="1"/>
  <c r="J2" i="1"/>
  <c r="I2" i="1"/>
  <c r="H2" i="1"/>
  <c r="G2" i="1"/>
  <c r="F2" i="1"/>
  <c r="E2" i="1"/>
  <c r="D2" i="1"/>
  <c r="C2" i="1"/>
  <c r="C4" i="1" s="1"/>
</calcChain>
</file>

<file path=xl/sharedStrings.xml><?xml version="1.0" encoding="utf-8"?>
<sst xmlns="http://schemas.openxmlformats.org/spreadsheetml/2006/main" count="7" uniqueCount="7">
  <si>
    <t>相对电场强度</t>
    <phoneticPr fontId="1" type="noConversion"/>
  </si>
  <si>
    <t>U</t>
    <phoneticPr fontId="1" type="noConversion"/>
  </si>
  <si>
    <t>波节点l0的位置</t>
    <phoneticPr fontId="1" type="noConversion"/>
  </si>
  <si>
    <t>l（理论计算公式）</t>
    <phoneticPr fontId="1" type="noConversion"/>
  </si>
  <si>
    <t>l（理论值）</t>
    <phoneticPr fontId="1" type="noConversion"/>
  </si>
  <si>
    <t>测量点实际位置l0+l</t>
    <phoneticPr fontId="1" type="noConversion"/>
  </si>
  <si>
    <t>所测量的波导波长λg(mm)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</si>
</sst>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Sheet1!$C$7:$L$7</c:f>
              <c:numCache>
                <c:formatCode>General</c:formatCode>
                <c:ptCount val="10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</c:numCache>
            </c:numRef>
          </c:xVal>
          <c:yVal>
            <c:numRef>
              <c:f>Sheet1!$C$8:$L$8</c:f>
              <c:numCache>
                <c:formatCode>General</c:formatCode>
                <c:ptCount val="10"/>
                <c:pt idx="0">
                  <c:v>0.76342799356293722</c:v>
                </c:pt>
                <c:pt idx="1">
                  <c:v>1.0530784434834197</c:v>
                </c:pt>
                <c:pt idx="2">
                  <c:v>1.2528530309798931</c:v>
                </c:pt>
                <c:pt idx="3">
                  <c:v>1.3765769570565121</c:v>
                </c:pt>
                <c:pt idx="4">
                  <c:v>1.4842998393467859</c:v>
                </c:pt>
                <c:pt idx="5">
                  <c:v>1.5809249756756194</c:v>
                </c:pt>
                <c:pt idx="6">
                  <c:v>1.6665179805548809</c:v>
                </c:pt>
                <c:pt idx="7">
                  <c:v>1.7323937598229686</c:v>
                </c:pt>
                <c:pt idx="8">
                  <c:v>1.7860412102425542</c:v>
                </c:pt>
                <c:pt idx="9">
                  <c:v>1.8325089127062364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98-43B0-A9DC-BE352B9B8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866608"/>
        <c:axId val="1900323248"/>
      </c:scatterChart>
      <c:valAx>
        <c:axId val="189986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323248"/>
        <c:crosses val="autoZero"/>
        <c:crossBetween val="midCat"/>
      </c:valAx>
      <c:valAx>
        <c:axId val="19003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86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9</xdr:row>
      <xdr:rowOff>22225</xdr:rowOff>
    </xdr:from>
    <xdr:to>
      <xdr:col>9</xdr:col>
      <xdr:colOff>44450</xdr:colOff>
      <xdr:row>24</xdr:row>
      <xdr:rowOff>98425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2A5C0C-26BC-4EBC-B757-E811A25F1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D143B-89F0-476F-9DB4-8B0163CF43FF}">
  <dimension ref="A1:L8"/>
  <sheetViews>
    <sheetView tabSelected="1" workbookViewId="0">
      <selection activeCell="L14" sqref="L14"/>
    </sheetView>
  </sheetViews>
  <sheetFormatPr defaultRowHeight="14" x14ac:dyDescent="0.3"/>
  <cols>
    <col min="1" max="1" width="17.9140625" customWidth="1"/>
    <col min="3" max="3" width="8.6640625" customWidth="1"/>
  </cols>
  <sheetData>
    <row r="1" spans="1:12" x14ac:dyDescent="0.3">
      <c r="A1" t="s">
        <v>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3">
      <c r="A2" t="s">
        <v>3</v>
      </c>
      <c r="B2">
        <v>0</v>
      </c>
      <c r="C2" s="3">
        <f>B6/63</f>
        <v>0.77476190476190476</v>
      </c>
      <c r="D2" s="3">
        <f>B6/31.3</f>
        <v>1.5594249201277957</v>
      </c>
      <c r="E2" s="3">
        <f>B6/20.6</f>
        <v>2.3694174757281554</v>
      </c>
      <c r="F2" s="3">
        <f>B6/15.3</f>
        <v>3.1901960784313728</v>
      </c>
      <c r="G2" s="3">
        <f>B6/12</f>
        <v>4.0674999999999999</v>
      </c>
      <c r="H2" s="3">
        <f>B6/9.8</f>
        <v>4.9806122448979586</v>
      </c>
      <c r="I2" s="3">
        <f>B6/8.1</f>
        <v>6.0259259259259261</v>
      </c>
      <c r="J2" s="3">
        <f>B6/6.8</f>
        <v>7.1779411764705889</v>
      </c>
      <c r="K2" s="3">
        <f>B6/5.6</f>
        <v>8.7160714285714302</v>
      </c>
      <c r="L2" s="3">
        <f>B6/4</f>
        <v>12.202500000000001</v>
      </c>
    </row>
    <row r="3" spans="1:12" x14ac:dyDescent="0.3">
      <c r="A3" s="1" t="s">
        <v>4</v>
      </c>
    </row>
    <row r="4" spans="1:12" x14ac:dyDescent="0.3">
      <c r="A4" s="1" t="s">
        <v>5</v>
      </c>
      <c r="B4" s="4">
        <f>D6+B2</f>
        <v>126.11</v>
      </c>
      <c r="C4" s="4">
        <f>D6+C2</f>
        <v>126.8847619047619</v>
      </c>
      <c r="D4" s="4">
        <f>D2+D6</f>
        <v>127.6694249201278</v>
      </c>
      <c r="E4" s="4">
        <f t="shared" ref="E4:L4" si="0">E2+E6</f>
        <v>128.47941747572816</v>
      </c>
      <c r="F4" s="4">
        <f t="shared" si="0"/>
        <v>129.30019607843138</v>
      </c>
      <c r="G4" s="4">
        <f t="shared" si="0"/>
        <v>130.17750000000001</v>
      </c>
      <c r="H4" s="4">
        <f t="shared" si="0"/>
        <v>131.09061224489795</v>
      </c>
      <c r="I4" s="4">
        <f t="shared" si="0"/>
        <v>132.13592592592593</v>
      </c>
      <c r="J4" s="4">
        <f t="shared" si="0"/>
        <v>133.28794117647058</v>
      </c>
      <c r="K4" s="4">
        <f t="shared" si="0"/>
        <v>134.82607142857142</v>
      </c>
      <c r="L4" s="4">
        <f t="shared" si="0"/>
        <v>138.3125</v>
      </c>
    </row>
    <row r="5" spans="1:12" x14ac:dyDescent="0.3">
      <c r="A5" s="1" t="s">
        <v>1</v>
      </c>
      <c r="B5">
        <v>0</v>
      </c>
      <c r="C5">
        <v>5.8</v>
      </c>
      <c r="D5">
        <v>11.3</v>
      </c>
      <c r="E5">
        <v>17.899999999999999</v>
      </c>
      <c r="F5">
        <v>23.8</v>
      </c>
      <c r="G5">
        <v>30.5</v>
      </c>
      <c r="H5">
        <v>38.1</v>
      </c>
      <c r="I5">
        <v>46.4</v>
      </c>
      <c r="J5">
        <v>54</v>
      </c>
      <c r="K5">
        <v>61.1</v>
      </c>
      <c r="L5">
        <v>68</v>
      </c>
    </row>
    <row r="6" spans="1:12" ht="28" x14ac:dyDescent="0.3">
      <c r="A6" s="1" t="s">
        <v>6</v>
      </c>
      <c r="B6" s="3">
        <v>48.81</v>
      </c>
      <c r="C6" s="2" t="s">
        <v>2</v>
      </c>
      <c r="D6">
        <v>126.11</v>
      </c>
      <c r="E6">
        <v>126.11</v>
      </c>
      <c r="F6">
        <v>126.11</v>
      </c>
      <c r="G6">
        <v>126.11</v>
      </c>
      <c r="H6">
        <v>126.11</v>
      </c>
      <c r="I6">
        <v>126.11</v>
      </c>
      <c r="J6">
        <v>126.11</v>
      </c>
      <c r="K6">
        <v>126.11</v>
      </c>
      <c r="L6">
        <v>126.11</v>
      </c>
    </row>
    <row r="7" spans="1:12" x14ac:dyDescent="0.3">
      <c r="B7" t="e">
        <f>LOG10(B1)</f>
        <v>#NUM!</v>
      </c>
      <c r="C7">
        <f t="shared" ref="C7:L7" si="1">LOG10(C1)</f>
        <v>-1</v>
      </c>
      <c r="D7">
        <f t="shared" si="1"/>
        <v>-0.69897000433601875</v>
      </c>
      <c r="E7">
        <f t="shared" si="1"/>
        <v>-0.52287874528033762</v>
      </c>
      <c r="F7">
        <f t="shared" si="1"/>
        <v>-0.3979400086720376</v>
      </c>
      <c r="G7">
        <f t="shared" si="1"/>
        <v>-0.3010299956639812</v>
      </c>
      <c r="H7">
        <f t="shared" si="1"/>
        <v>-0.22184874961635639</v>
      </c>
      <c r="I7">
        <f t="shared" si="1"/>
        <v>-0.15490195998574319</v>
      </c>
      <c r="J7">
        <f t="shared" si="1"/>
        <v>-9.6910013008056392E-2</v>
      </c>
      <c r="K7">
        <f t="shared" si="1"/>
        <v>-4.5757490560675115E-2</v>
      </c>
      <c r="L7">
        <f t="shared" si="1"/>
        <v>0</v>
      </c>
    </row>
    <row r="8" spans="1:12" x14ac:dyDescent="0.3">
      <c r="B8" t="e">
        <f>LOG10(B5)</f>
        <v>#NUM!</v>
      </c>
      <c r="C8">
        <f t="shared" ref="C8:L8" si="2">LOG10(C5)</f>
        <v>0.76342799356293722</v>
      </c>
      <c r="D8">
        <f t="shared" si="2"/>
        <v>1.0530784434834197</v>
      </c>
      <c r="E8">
        <f t="shared" si="2"/>
        <v>1.2528530309798931</v>
      </c>
      <c r="F8">
        <f t="shared" si="2"/>
        <v>1.3765769570565121</v>
      </c>
      <c r="G8">
        <f t="shared" si="2"/>
        <v>1.4842998393467859</v>
      </c>
      <c r="H8">
        <f t="shared" si="2"/>
        <v>1.5809249756756194</v>
      </c>
      <c r="I8">
        <f t="shared" si="2"/>
        <v>1.6665179805548809</v>
      </c>
      <c r="J8">
        <f t="shared" si="2"/>
        <v>1.7323937598229686</v>
      </c>
      <c r="K8">
        <f t="shared" si="2"/>
        <v>1.7860412102425542</v>
      </c>
      <c r="L8">
        <f t="shared" si="2"/>
        <v>1.8325089127062364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wu</dc:creator>
  <cp:lastModifiedBy>rui wu</cp:lastModifiedBy>
  <dcterms:created xsi:type="dcterms:W3CDTF">2021-04-27T09:44:31Z</dcterms:created>
  <dcterms:modified xsi:type="dcterms:W3CDTF">2021-04-27T13:04:01Z</dcterms:modified>
</cp:coreProperties>
</file>