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ZE-R-81-da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<sst xmlns="http://schemas.openxmlformats.org/spreadsheetml/2006/main" count="38" uniqueCount="34">
  <si>
    <t xml:space="preserve">Number</t>
  </si>
  <si>
    <t xml:space="preserve">Component</t>
  </si>
  <si>
    <t xml:space="preserve">Unique#</t>
  </si>
  <si>
    <t xml:space="preserve">CenterX (mm)</t>
  </si>
  <si>
    <t xml:space="preserve">CenterY (mm)</t>
  </si>
  <si>
    <t xml:space="preserve">CenterZ (mm)</t>
  </si>
  <si>
    <t xml:space="preserve">Volume (mm^3)</t>
  </si>
  <si>
    <t xml:space="preserve">Radius</t>
  </si>
  <si>
    <t xml:space="preserve">Surface Area (mm^2)</t>
  </si>
  <si>
    <t xml:space="preserve">Aspect Ratio</t>
  </si>
  <si>
    <t xml:space="preserve">Max Axis X</t>
  </si>
  <si>
    <t xml:space="preserve">Max Axis Y</t>
  </si>
  <si>
    <t xml:space="preserve">Max Axis Z</t>
  </si>
  <si>
    <t xml:space="preserve">Max Axis Length (mm)</t>
  </si>
  <si>
    <t xml:space="preserve">Min Axis X</t>
  </si>
  <si>
    <t xml:space="preserve">Min Axis Y</t>
  </si>
  <si>
    <t xml:space="preserve">Min Axis Z</t>
  </si>
  <si>
    <t xml:space="preserve">Min Axis Length (mm)</t>
  </si>
  <si>
    <t xml:space="preserve">PEllipsoid X (mm)</t>
  </si>
  <si>
    <t xml:space="preserve">PEllipsoid Y (mm)</t>
  </si>
  <si>
    <t xml:space="preserve">PEllipsoid Z (mm)</t>
  </si>
  <si>
    <t xml:space="preserve">PEllipsoid Rad1 (mm)</t>
  </si>
  <si>
    <t xml:space="preserve">PEllipsoid Rad2 (mm)</t>
  </si>
  <si>
    <t xml:space="preserve">PEllipsoid Rad3 (mm)</t>
  </si>
  <si>
    <t xml:space="preserve">PEllipsoid X1 (dmls)</t>
  </si>
  <si>
    <t xml:space="preserve">PEllipsoid Y1 (dmls)</t>
  </si>
  <si>
    <t xml:space="preserve">PEllipsoid Z1 (dmls)</t>
  </si>
  <si>
    <t xml:space="preserve">PEllipsoid X2 (dmls)</t>
  </si>
  <si>
    <t xml:space="preserve">PEllipsoid Y2 (dmls)</t>
  </si>
  <si>
    <t xml:space="preserve">PEllipsoid Z2 (dmls)</t>
  </si>
  <si>
    <t xml:space="preserve">PEllipsoid X3 (dmls)</t>
  </si>
  <si>
    <t xml:space="preserve">PEllipsoid Y3 (dmls)</t>
  </si>
  <si>
    <t xml:space="preserve">PEllipsoid Z3 (dmls) </t>
  </si>
  <si>
    <t xml:space="preserve">grt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</si>
</sst>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5" activeCellId="0" sqref="V5"/>
    </sheetView>
  </sheetViews>
  <sheetFormatPr defaultRowHeight="13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0.99"/>
    <col collapsed="false" customWidth="true" hidden="false" outlineLevel="0" max="6" min="4" style="0" width="8.67"/>
    <col collapsed="false" customWidth="true" hidden="false" outlineLevel="0" max="7" min="7" style="0" width="9.72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</row>
    <row r="2" customFormat="false" ht="13.8" hidden="false" customHeight="false" outlineLevel="0" collapsed="false">
      <c r="A2" s="0" t="n">
        <v>636</v>
      </c>
      <c r="B2" s="0" t="s">
        <v>33</v>
      </c>
      <c r="C2" s="0" t="n">
        <v>394149576</v>
      </c>
      <c r="D2" s="0" t="n">
        <v>8.4358</v>
      </c>
      <c r="E2" s="0" t="n">
        <v>-5.3212</v>
      </c>
      <c r="F2" s="0" t="n">
        <v>28.6933</v>
      </c>
      <c r="G2" s="0" t="n">
        <v>5</v>
      </c>
      <c r="H2" s="0" t="n">
        <f aca="false">(3/(4*PI())*G2)^(1/3)</f>
        <v>1.06078441794706</v>
      </c>
      <c r="I2" s="0" t="n">
        <v>358.456</v>
      </c>
      <c r="J2" s="0" t="n">
        <v>2.08702</v>
      </c>
      <c r="K2" s="0" t="n">
        <v>-0.27956</v>
      </c>
      <c r="L2" s="0" t="n">
        <v>0.76873</v>
      </c>
      <c r="M2" s="0" t="n">
        <v>0.57524</v>
      </c>
      <c r="N2" s="0" t="n">
        <v>7.70189</v>
      </c>
      <c r="O2" s="0" t="n">
        <v>0.95838</v>
      </c>
      <c r="P2" s="0" t="n">
        <v>0.18725</v>
      </c>
      <c r="Q2" s="0" t="n">
        <v>0.21552</v>
      </c>
      <c r="R2" s="0" t="n">
        <v>3.69037</v>
      </c>
      <c r="S2" s="0" t="n">
        <v>8.42151</v>
      </c>
      <c r="T2" s="0" t="n">
        <v>-5.61718</v>
      </c>
      <c r="U2" s="0" t="n">
        <v>28.7757</v>
      </c>
      <c r="V2" s="0" t="n">
        <v>3</v>
      </c>
      <c r="W2" s="0" t="n">
        <v>2</v>
      </c>
      <c r="X2" s="0" t="n">
        <v>1</v>
      </c>
      <c r="Y2" s="0" t="n">
        <f aca="false">V2/W2</f>
        <v>1.5</v>
      </c>
      <c r="Z2" s="0" t="n">
        <f aca="false">W2/X2</f>
        <v>2</v>
      </c>
      <c r="AA2" s="0" t="n">
        <f aca="false">((3*Y$7^2*Z$7*G2)/(4*PI()))^(1/3)</f>
        <v>1.76434085488064</v>
      </c>
      <c r="AB2" s="0" t="n">
        <v>-0.0579701</v>
      </c>
      <c r="AC2" s="0" t="n">
        <v>-0.611544</v>
      </c>
      <c r="AD2" s="0" t="n">
        <v>0.789084</v>
      </c>
      <c r="AE2" s="0" t="n">
        <v>0.958378</v>
      </c>
      <c r="AF2" s="0" t="n">
        <v>0.187247</v>
      </c>
      <c r="AG2" s="0" t="n">
        <v>0.215525</v>
      </c>
    </row>
    <row r="3" s="1" customFormat="true" ht="13.8" hidden="false" customHeight="false" outlineLevel="0" collapsed="false">
      <c r="A3" s="1" t="n">
        <v>1371</v>
      </c>
      <c r="B3" s="1" t="s">
        <v>33</v>
      </c>
      <c r="C3" s="1" t="n">
        <v>621007397</v>
      </c>
      <c r="D3" s="1" t="n">
        <v>0.9259</v>
      </c>
      <c r="E3" s="1" t="n">
        <v>-0.6333</v>
      </c>
      <c r="F3" s="1" t="n">
        <v>41.5737</v>
      </c>
      <c r="G3" s="1" t="n">
        <v>10</v>
      </c>
      <c r="H3" s="0" t="n">
        <f aca="false">(3/(4*PI())*G3)^(1/3)</f>
        <v>1.33650461757198</v>
      </c>
      <c r="I3" s="1" t="n">
        <v>184.477</v>
      </c>
      <c r="J3" s="1" t="n">
        <v>1.79681</v>
      </c>
      <c r="K3" s="1" t="n">
        <v>0.17756</v>
      </c>
      <c r="L3" s="1" t="n">
        <v>0.9135</v>
      </c>
      <c r="M3" s="1" t="n">
        <v>0.36605</v>
      </c>
      <c r="N3" s="1" t="n">
        <v>5.30441</v>
      </c>
      <c r="O3" s="1" t="n">
        <v>-0.36783</v>
      </c>
      <c r="P3" s="1" t="n">
        <v>-0.28339</v>
      </c>
      <c r="Q3" s="1" t="n">
        <v>0.88566</v>
      </c>
      <c r="R3" s="1" t="n">
        <v>2.95212</v>
      </c>
      <c r="S3" s="1" t="n">
        <v>0.99787</v>
      </c>
      <c r="T3" s="1" t="n">
        <v>-0.518999</v>
      </c>
      <c r="U3" s="1" t="n">
        <v>41.6075</v>
      </c>
      <c r="V3" s="1" t="n">
        <v>5</v>
      </c>
      <c r="W3" s="1" t="n">
        <v>4</v>
      </c>
      <c r="X3" s="1" t="n">
        <v>2</v>
      </c>
      <c r="Y3" s="0" t="n">
        <f aca="false">V3/W3</f>
        <v>1.25</v>
      </c>
      <c r="Z3" s="0" t="n">
        <f aca="false">W3/X3</f>
        <v>2</v>
      </c>
      <c r="AA3" s="0" t="n">
        <f aca="false">((3*Y$7^2*Z$7*G3)/(4*PI()))^(1/3)</f>
        <v>2.22293018225363</v>
      </c>
      <c r="AB3" s="1" t="n">
        <v>0.912782</v>
      </c>
      <c r="AC3" s="1" t="n">
        <v>-0.291903</v>
      </c>
      <c r="AD3" s="1" t="n">
        <v>0.285695</v>
      </c>
      <c r="AE3" s="1" t="n">
        <v>-0.367832</v>
      </c>
      <c r="AF3" s="1" t="n">
        <v>-0.28339</v>
      </c>
      <c r="AG3" s="1" t="n">
        <v>0.885658</v>
      </c>
    </row>
    <row r="4" customFormat="false" ht="13.8" hidden="false" customHeight="false" outlineLevel="0" collapsed="false">
      <c r="A4" s="0" t="n">
        <v>832</v>
      </c>
      <c r="B4" s="0" t="s">
        <v>33</v>
      </c>
      <c r="C4" s="0" t="n">
        <v>451383297</v>
      </c>
      <c r="D4" s="0" t="n">
        <v>11.8031</v>
      </c>
      <c r="E4" s="0" t="n">
        <v>-1.6938</v>
      </c>
      <c r="F4" s="0" t="n">
        <v>31.0319</v>
      </c>
      <c r="G4" s="0" t="n">
        <v>15</v>
      </c>
      <c r="H4" s="0" t="n">
        <f aca="false">(3/(4*PI())*G4)^(1/3)</f>
        <v>1.52991587097293</v>
      </c>
      <c r="I4" s="0" t="n">
        <v>197.834</v>
      </c>
      <c r="J4" s="0" t="n">
        <v>2.14806</v>
      </c>
      <c r="K4" s="0" t="n">
        <v>-0.7649</v>
      </c>
      <c r="L4" s="0" t="n">
        <v>-0.13385</v>
      </c>
      <c r="M4" s="0" t="n">
        <v>0.63009</v>
      </c>
      <c r="N4" s="0" t="n">
        <v>5.20801</v>
      </c>
      <c r="O4" s="0" t="n">
        <v>0.63695</v>
      </c>
      <c r="P4" s="0" t="n">
        <v>-0.30298</v>
      </c>
      <c r="Q4" s="0" t="n">
        <v>0.70887</v>
      </c>
      <c r="R4" s="0" t="n">
        <v>2.42452</v>
      </c>
      <c r="S4" s="0" t="n">
        <v>11.7543</v>
      </c>
      <c r="T4" s="0" t="n">
        <v>-1.7602</v>
      </c>
      <c r="U4" s="0" t="n">
        <v>31.1252</v>
      </c>
      <c r="V4" s="0" t="n">
        <v>8</v>
      </c>
      <c r="W4" s="0" t="n">
        <v>5</v>
      </c>
      <c r="X4" s="0" t="n">
        <v>3</v>
      </c>
      <c r="Y4" s="0" t="n">
        <f aca="false">V4/W4</f>
        <v>1.6</v>
      </c>
      <c r="Z4" s="0" t="n">
        <f aca="false">W4/X4</f>
        <v>1.66666666666667</v>
      </c>
      <c r="AA4" s="0" t="n">
        <f aca="false">((3*Y$7^2*Z$7*G4)/(4*PI()))^(1/3)</f>
        <v>2.5446198398274</v>
      </c>
      <c r="AB4" s="0" t="n">
        <v>0.0960206</v>
      </c>
      <c r="AC4" s="0" t="n">
        <v>0.943552</v>
      </c>
      <c r="AD4" s="0" t="n">
        <v>0.317001</v>
      </c>
      <c r="AE4" s="0" t="n">
        <v>0.636952</v>
      </c>
      <c r="AF4" s="0" t="n">
        <v>-0.302976</v>
      </c>
      <c r="AG4" s="0" t="n">
        <v>0.708871</v>
      </c>
    </row>
    <row r="5" customFormat="false" ht="13.8" hidden="false" customHeight="false" outlineLevel="0" collapsed="false">
      <c r="A5" s="0" t="n">
        <v>1309</v>
      </c>
      <c r="B5" s="0" t="s">
        <v>33</v>
      </c>
      <c r="C5" s="0" t="n">
        <v>597078874</v>
      </c>
      <c r="D5" s="0" t="n">
        <v>1.8283</v>
      </c>
      <c r="E5" s="0" t="n">
        <v>-0.0412</v>
      </c>
      <c r="F5" s="0" t="n">
        <v>39.6809</v>
      </c>
      <c r="G5" s="0" t="n">
        <v>20</v>
      </c>
      <c r="H5" s="0" t="n">
        <f aca="false">(3/(4*PI())*G5)^(1/3)</f>
        <v>1.68389030096063</v>
      </c>
      <c r="I5" s="0" t="n">
        <v>122.731</v>
      </c>
      <c r="J5" s="0" t="n">
        <v>1.72041</v>
      </c>
      <c r="K5" s="0" t="n">
        <v>0.82977</v>
      </c>
      <c r="L5" s="0" t="n">
        <v>0.22867</v>
      </c>
      <c r="M5" s="0" t="n">
        <v>0.5091</v>
      </c>
      <c r="N5" s="0" t="n">
        <v>4.60154</v>
      </c>
      <c r="O5" s="0" t="n">
        <v>-0.40804</v>
      </c>
      <c r="P5" s="0" t="n">
        <v>-0.37379</v>
      </c>
      <c r="Q5" s="0" t="n">
        <v>0.83294</v>
      </c>
      <c r="R5" s="0" t="n">
        <v>2.67467</v>
      </c>
      <c r="S5" s="0" t="n">
        <v>1.84445</v>
      </c>
      <c r="T5" s="0" t="n">
        <v>0.0524384</v>
      </c>
      <c r="U5" s="0" t="n">
        <v>39.7518</v>
      </c>
      <c r="V5" s="0" t="n">
        <v>9</v>
      </c>
      <c r="W5" s="0" t="n">
        <v>6</v>
      </c>
      <c r="X5" s="0" t="n">
        <v>3</v>
      </c>
      <c r="Y5" s="0" t="n">
        <f aca="false">V5/W5</f>
        <v>1.5</v>
      </c>
      <c r="Z5" s="0" t="n">
        <f aca="false">W5/X5</f>
        <v>2</v>
      </c>
      <c r="AA5" s="0" t="n">
        <f aca="false">((3*Y$7^2*Z$7*G5)/(4*PI()))^(1/3)</f>
        <v>2.800716529068</v>
      </c>
      <c r="AB5" s="0" t="n">
        <v>-0.380768</v>
      </c>
      <c r="AC5" s="0" t="n">
        <v>0.898883</v>
      </c>
      <c r="AD5" s="0" t="n">
        <v>0.216853</v>
      </c>
      <c r="AE5" s="0" t="n">
        <v>-0.408037</v>
      </c>
      <c r="AF5" s="0" t="n">
        <v>-0.373789</v>
      </c>
      <c r="AG5" s="0" t="n">
        <v>0.832939</v>
      </c>
    </row>
    <row r="6" customFormat="false" ht="13.8" hidden="false" customHeight="false" outlineLevel="0" collapsed="false">
      <c r="A6" s="0" t="n">
        <v>431</v>
      </c>
      <c r="B6" s="0" t="s">
        <v>33</v>
      </c>
      <c r="C6" s="0" t="n">
        <v>310163994</v>
      </c>
      <c r="D6" s="0" t="n">
        <v>-6.836</v>
      </c>
      <c r="E6" s="0" t="n">
        <v>5.0645</v>
      </c>
      <c r="F6" s="0" t="n">
        <v>21.7623</v>
      </c>
      <c r="G6" s="0" t="n">
        <v>25</v>
      </c>
      <c r="H6" s="0" t="n">
        <f aca="false">(3/(4*PI())*G6)^(1/3)</f>
        <v>1.8139158392989</v>
      </c>
      <c r="I6" s="0" t="n">
        <v>83.3047</v>
      </c>
      <c r="J6" s="0" t="n">
        <v>1.44407</v>
      </c>
      <c r="K6" s="0" t="n">
        <v>-0.46694</v>
      </c>
      <c r="L6" s="0" t="n">
        <v>0.64696</v>
      </c>
      <c r="M6" s="0" t="n">
        <v>0.60284</v>
      </c>
      <c r="N6" s="0" t="n">
        <v>4.1393</v>
      </c>
      <c r="O6" s="0" t="n">
        <v>0.25186</v>
      </c>
      <c r="P6" s="0" t="n">
        <v>-0.55618</v>
      </c>
      <c r="Q6" s="0" t="n">
        <v>0.79198</v>
      </c>
      <c r="R6" s="0" t="n">
        <v>2.86641</v>
      </c>
      <c r="S6" s="0" t="n">
        <v>-6.80437</v>
      </c>
      <c r="T6" s="0" t="n">
        <v>5.09225</v>
      </c>
      <c r="U6" s="0" t="n">
        <v>21.7496</v>
      </c>
      <c r="V6" s="0" t="n">
        <v>10</v>
      </c>
      <c r="W6" s="0" t="n">
        <v>5</v>
      </c>
      <c r="X6" s="0" t="n">
        <v>3</v>
      </c>
      <c r="Y6" s="0" t="n">
        <f aca="false">V6/W6</f>
        <v>2</v>
      </c>
      <c r="Z6" s="0" t="n">
        <f aca="false">W6/X6</f>
        <v>1.66666666666667</v>
      </c>
      <c r="AA6" s="0" t="n">
        <f aca="false">((3*Y$7^2*Z$7*G6)/(4*PI()))^(1/3)</f>
        <v>3.01698042358489</v>
      </c>
      <c r="AB6" s="0" t="n">
        <v>0.847664</v>
      </c>
      <c r="AC6" s="0" t="n">
        <v>0.521635</v>
      </c>
      <c r="AD6" s="0" t="n">
        <v>0.0967567</v>
      </c>
      <c r="AE6" s="0" t="n">
        <v>0.251863</v>
      </c>
      <c r="AF6" s="0" t="n">
        <v>-0.556182</v>
      </c>
      <c r="AG6" s="0" t="n">
        <v>0.791977</v>
      </c>
    </row>
    <row r="7" customFormat="false" ht="13.8" hidden="false" customHeight="false" outlineLevel="0" collapsed="false">
      <c r="Y7" s="0" t="n">
        <f aca="false">AVERAGE(Y2:Y6)</f>
        <v>1.57</v>
      </c>
      <c r="Z7" s="0" t="n">
        <f aca="false">AVERAGE(Z2:Z6)</f>
        <v>1.86666666666667</v>
      </c>
    </row>
    <row r="13" customFormat="false" ht="13.8" hidden="false" customHeight="false" outlineLevel="0" collapsed="false">
      <c r="A13" s="2"/>
    </row>
    <row r="14" customFormat="false" ht="13.8" hidden="false" customHeight="false" outlineLevel="0" collapsed="false">
      <c r="A14" s="2"/>
    </row>
    <row r="16" customFormat="false" ht="13.8" hidden="false" customHeight="false" outlineLevel="0" collapsed="false">
      <c r="A16" s="2"/>
    </row>
    <row r="17" customFormat="false" ht="13.8" hidden="false" customHeight="false" outlineLevel="0" collapsed="false">
      <c r="A17" s="2"/>
    </row>
    <row r="18" customFormat="false" ht="13.8" hidden="false" customHeight="false" outlineLevel="0" collapsed="false">
      <c r="A18" s="2"/>
    </row>
    <row r="19" customFormat="false" ht="13.8" hidden="false" customHeight="false" outlineLevel="0" collapsed="false">
      <c r="A19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LibreOffice/6.2.5.2$Linux_X86_64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2019-05-03T17:38:18Z</dcterms:created>
  <dc:creator/>
  <dc:description/>
  <dc:language>en-CA</dc:language>
  <cp:lastModifiedBy/>
  <dcterms:modified xsi:type="dcterms:W3CDTF">2020-02-02T22:17:38Z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