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v Bhoola\Desktop\Pranav_Bhoola\DatabaseAdministration\Excel\"/>
    </mc:Choice>
  </mc:AlternateContent>
  <xr:revisionPtr revIDLastSave="0" documentId="13_ncr:1_{E5F2537F-BF9C-49A7-BCB1-E1B9828CBEE2}" xr6:coauthVersionLast="47" xr6:coauthVersionMax="47" xr10:uidLastSave="{00000000-0000-0000-0000-000000000000}"/>
  <bookViews>
    <workbookView xWindow="-120" yWindow="-120" windowWidth="20730" windowHeight="11160" firstSheet="3" activeTab="6" xr2:uid="{9F8C366B-F216-4970-AF04-3AB1F5BB3D2D}"/>
  </bookViews>
  <sheets>
    <sheet name="Order of Precedence" sheetId="2" r:id="rId1"/>
    <sheet name="Simple but Useful Formulas" sheetId="1" r:id="rId2"/>
    <sheet name="Absolute and Relative Referenci" sheetId="3" r:id="rId3"/>
    <sheet name="Range Names" sheetId="4" r:id="rId4"/>
    <sheet name="Referencing other Workbooks or " sheetId="5" r:id="rId5"/>
    <sheet name="Combine Values" sheetId="6" r:id="rId6"/>
    <sheet name="Challenge" sheetId="7" r:id="rId7"/>
  </sheets>
  <externalReferences>
    <externalReference r:id="rId8"/>
  </externalReferences>
  <definedNames>
    <definedName name="back">'Order of Precedence'!$G$1</definedName>
    <definedName name="Discount">'Range Names'!$E$3</definedName>
    <definedName name="Pricelist">'Range Names'!$B$5:$B$8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7" l="1"/>
  <c r="D30" i="7"/>
  <c r="Q26" i="7"/>
  <c r="F26" i="7"/>
  <c r="G26" i="7"/>
  <c r="H26" i="7"/>
  <c r="I26" i="7"/>
  <c r="J26" i="7"/>
  <c r="K26" i="7"/>
  <c r="L26" i="7"/>
  <c r="M26" i="7"/>
  <c r="N26" i="7"/>
  <c r="O26" i="7"/>
  <c r="P26" i="7"/>
  <c r="E26" i="7"/>
  <c r="E15" i="7"/>
  <c r="F15" i="7"/>
  <c r="G15" i="7"/>
  <c r="H15" i="7"/>
  <c r="I15" i="7"/>
  <c r="J15" i="7"/>
  <c r="K15" i="7"/>
  <c r="L15" i="7"/>
  <c r="M15" i="7"/>
  <c r="N15" i="7"/>
  <c r="O15" i="7"/>
  <c r="P15" i="7"/>
  <c r="E16" i="7"/>
  <c r="F16" i="7"/>
  <c r="G16" i="7"/>
  <c r="H16" i="7"/>
  <c r="I16" i="7"/>
  <c r="J16" i="7"/>
  <c r="K16" i="7"/>
  <c r="L16" i="7"/>
  <c r="M16" i="7"/>
  <c r="N16" i="7"/>
  <c r="O16" i="7"/>
  <c r="P16" i="7"/>
  <c r="E17" i="7"/>
  <c r="F17" i="7"/>
  <c r="G17" i="7"/>
  <c r="H17" i="7"/>
  <c r="I17" i="7"/>
  <c r="J17" i="7"/>
  <c r="K17" i="7"/>
  <c r="L17" i="7"/>
  <c r="M17" i="7"/>
  <c r="N17" i="7"/>
  <c r="O17" i="7"/>
  <c r="P17" i="7"/>
  <c r="E18" i="7"/>
  <c r="F18" i="7"/>
  <c r="G18" i="7"/>
  <c r="H18" i="7"/>
  <c r="I18" i="7"/>
  <c r="J18" i="7"/>
  <c r="K18" i="7"/>
  <c r="L18" i="7"/>
  <c r="M18" i="7"/>
  <c r="N18" i="7"/>
  <c r="O18" i="7"/>
  <c r="P18" i="7"/>
  <c r="E19" i="7"/>
  <c r="F19" i="7"/>
  <c r="G19" i="7"/>
  <c r="H19" i="7"/>
  <c r="I19" i="7"/>
  <c r="J19" i="7"/>
  <c r="K19" i="7"/>
  <c r="L19" i="7"/>
  <c r="M19" i="7"/>
  <c r="N19" i="7"/>
  <c r="O19" i="7"/>
  <c r="P19" i="7"/>
  <c r="E20" i="7"/>
  <c r="F20" i="7"/>
  <c r="G20" i="7"/>
  <c r="H20" i="7"/>
  <c r="I20" i="7"/>
  <c r="J20" i="7"/>
  <c r="K20" i="7"/>
  <c r="L20" i="7"/>
  <c r="M20" i="7"/>
  <c r="N20" i="7"/>
  <c r="O20" i="7"/>
  <c r="P20" i="7"/>
  <c r="E21" i="7"/>
  <c r="F21" i="7"/>
  <c r="G21" i="7"/>
  <c r="H21" i="7"/>
  <c r="I21" i="7"/>
  <c r="J21" i="7"/>
  <c r="K21" i="7"/>
  <c r="L21" i="7"/>
  <c r="M21" i="7"/>
  <c r="N21" i="7"/>
  <c r="O21" i="7"/>
  <c r="P21" i="7"/>
  <c r="E22" i="7"/>
  <c r="F22" i="7"/>
  <c r="G22" i="7"/>
  <c r="H22" i="7"/>
  <c r="I22" i="7"/>
  <c r="J22" i="7"/>
  <c r="K22" i="7"/>
  <c r="L22" i="7"/>
  <c r="M22" i="7"/>
  <c r="N22" i="7"/>
  <c r="O22" i="7"/>
  <c r="P22" i="7"/>
  <c r="E23" i="7"/>
  <c r="F23" i="7"/>
  <c r="G23" i="7"/>
  <c r="H23" i="7"/>
  <c r="I23" i="7"/>
  <c r="J23" i="7"/>
  <c r="K23" i="7"/>
  <c r="L23" i="7"/>
  <c r="M23" i="7"/>
  <c r="N23" i="7"/>
  <c r="O23" i="7"/>
  <c r="P23" i="7"/>
  <c r="E24" i="7"/>
  <c r="F24" i="7"/>
  <c r="G24" i="7"/>
  <c r="H24" i="7"/>
  <c r="I24" i="7"/>
  <c r="J24" i="7"/>
  <c r="K24" i="7"/>
  <c r="L24" i="7"/>
  <c r="M24" i="7"/>
  <c r="N24" i="7"/>
  <c r="O24" i="7"/>
  <c r="P24" i="7"/>
  <c r="E25" i="7"/>
  <c r="F25" i="7"/>
  <c r="G25" i="7"/>
  <c r="H25" i="7"/>
  <c r="I25" i="7"/>
  <c r="J25" i="7"/>
  <c r="K25" i="7"/>
  <c r="L25" i="7"/>
  <c r="M25" i="7"/>
  <c r="N25" i="7"/>
  <c r="O25" i="7"/>
  <c r="P25" i="7"/>
  <c r="F14" i="7"/>
  <c r="G14" i="7"/>
  <c r="H14" i="7"/>
  <c r="I14" i="7"/>
  <c r="J14" i="7"/>
  <c r="K14" i="7"/>
  <c r="L14" i="7"/>
  <c r="M14" i="7"/>
  <c r="N14" i="7"/>
  <c r="O14" i="7"/>
  <c r="P14" i="7"/>
  <c r="E14" i="7"/>
  <c r="C26" i="7"/>
  <c r="Q12" i="7"/>
  <c r="C14" i="6"/>
  <c r="D14" i="6"/>
  <c r="B14" i="6"/>
  <c r="E6" i="6"/>
  <c r="E7" i="6"/>
  <c r="E8" i="6"/>
  <c r="E5" i="6"/>
  <c r="D6" i="6"/>
  <c r="D7" i="6"/>
  <c r="D8" i="6"/>
  <c r="D5" i="6"/>
  <c r="C6" i="6"/>
  <c r="C7" i="6"/>
  <c r="C8" i="6"/>
  <c r="C5" i="6"/>
  <c r="F5" i="5"/>
  <c r="F6" i="5"/>
  <c r="F7" i="5"/>
  <c r="F8" i="5"/>
  <c r="E5" i="5"/>
  <c r="E6" i="5"/>
  <c r="E7" i="5"/>
  <c r="E8" i="5"/>
  <c r="B12" i="4"/>
  <c r="B11" i="4"/>
  <c r="E6" i="4"/>
  <c r="E7" i="4"/>
  <c r="E8" i="4"/>
  <c r="E5" i="4"/>
  <c r="P5" i="3"/>
  <c r="P6" i="3"/>
  <c r="P7" i="3"/>
  <c r="P8" i="3"/>
  <c r="O6" i="3"/>
  <c r="O7" i="3"/>
  <c r="O8" i="3"/>
  <c r="O5" i="3"/>
  <c r="L5" i="3"/>
  <c r="L6" i="3"/>
  <c r="L7" i="3"/>
  <c r="L8" i="3"/>
  <c r="K6" i="3"/>
  <c r="K7" i="3"/>
  <c r="K8" i="3"/>
  <c r="K5" i="3"/>
  <c r="H6" i="3"/>
  <c r="H7" i="3"/>
  <c r="H8" i="3"/>
  <c r="H5" i="3"/>
  <c r="E5" i="3"/>
  <c r="E6" i="3"/>
  <c r="E7" i="3"/>
  <c r="E8" i="3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C38" i="1"/>
  <c r="D38" i="1"/>
  <c r="E38" i="1"/>
  <c r="F38" i="1"/>
  <c r="G38" i="1"/>
  <c r="H38" i="1"/>
  <c r="I38" i="1"/>
  <c r="J38" i="1"/>
  <c r="K38" i="1"/>
  <c r="L38" i="1"/>
  <c r="M38" i="1"/>
  <c r="C39" i="1"/>
  <c r="D39" i="1"/>
  <c r="E39" i="1"/>
  <c r="F39" i="1"/>
  <c r="G39" i="1"/>
  <c r="H39" i="1"/>
  <c r="I39" i="1"/>
  <c r="J39" i="1"/>
  <c r="K39" i="1"/>
  <c r="L39" i="1"/>
  <c r="M39" i="1"/>
  <c r="D28" i="1"/>
  <c r="E28" i="1"/>
  <c r="F28" i="1"/>
  <c r="G28" i="1"/>
  <c r="H28" i="1"/>
  <c r="I28" i="1"/>
  <c r="J28" i="1"/>
  <c r="K28" i="1"/>
  <c r="L28" i="1"/>
  <c r="M28" i="1"/>
  <c r="C28" i="1"/>
  <c r="B28" i="1"/>
  <c r="B29" i="1"/>
  <c r="B30" i="1"/>
  <c r="B31" i="1"/>
  <c r="B32" i="1"/>
  <c r="B33" i="1"/>
  <c r="B34" i="1"/>
  <c r="B35" i="1"/>
  <c r="B36" i="1"/>
  <c r="B37" i="1"/>
  <c r="B38" i="1"/>
  <c r="B39" i="1"/>
  <c r="E6" i="1"/>
  <c r="E7" i="1"/>
  <c r="E8" i="1"/>
  <c r="E5" i="1"/>
  <c r="D6" i="1"/>
  <c r="D7" i="1"/>
  <c r="D8" i="1"/>
  <c r="D5" i="1"/>
  <c r="B28" i="2"/>
  <c r="B27" i="2"/>
  <c r="B26" i="2"/>
  <c r="B25" i="2"/>
  <c r="B23" i="2"/>
  <c r="B22" i="2"/>
  <c r="B21" i="2"/>
  <c r="B20" i="2"/>
  <c r="B18" i="2"/>
  <c r="B16" i="2"/>
  <c r="B15" i="2"/>
  <c r="B14" i="2"/>
  <c r="B13" i="2"/>
  <c r="B12" i="2"/>
  <c r="B10" i="2"/>
  <c r="B9" i="2"/>
  <c r="B7" i="2"/>
  <c r="B6" i="2"/>
  <c r="A26" i="2" a="1"/>
  <c r="A15" i="2" a="1"/>
  <c r="A12" i="2" a="1"/>
  <c r="A18" i="2" a="1"/>
  <c r="A7" i="2" a="1"/>
  <c r="A14" i="2" a="1"/>
  <c r="A22" i="2" a="1"/>
  <c r="A28" i="2" a="1"/>
  <c r="A25" i="2" a="1"/>
  <c r="A21" i="2" a="1"/>
  <c r="A10" i="2" a="1"/>
  <c r="A16" i="2" a="1"/>
  <c r="A6" i="2" a="1"/>
  <c r="A13" i="2" a="1"/>
  <c r="A20" i="2" a="1"/>
  <c r="A9" i="2" a="1"/>
  <c r="A27" i="2" a="1"/>
  <c r="A23" i="2" a="1"/>
  <c r="A23" i="2" l="1"/>
  <c r="A27" i="2"/>
  <c r="A9" i="2"/>
  <c r="A20" i="2"/>
  <c r="A13" i="2"/>
  <c r="A6" i="2"/>
  <c r="A16" i="2"/>
  <c r="A10" i="2"/>
  <c r="A21" i="2"/>
  <c r="A25" i="2"/>
  <c r="A28" i="2"/>
  <c r="A22" i="2"/>
  <c r="A14" i="2"/>
  <c r="A7" i="2"/>
  <c r="A18" i="2"/>
  <c r="A12" i="2"/>
  <c r="A15" i="2"/>
  <c r="A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E4" authorId="0" shapeId="0" xr:uid="{FFB09F70-7FBC-482C-98B3-2FA5AD2AB70F}">
      <text>
        <r>
          <rPr>
            <b/>
            <sz val="9"/>
            <color indexed="81"/>
            <rFont val="Tahoma"/>
            <family val="2"/>
          </rPr>
          <t>Another version of the same calculation.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<sst xmlns="http://schemas.openxmlformats.org/spreadsheetml/2006/main" count="153" uniqueCount="66">
  <si>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Simple but Useful Formulas</t>
  </si>
  <si>
    <t>Value after % Increase or Decrease</t>
  </si>
  <si>
    <t>Item</t>
  </si>
  <si>
    <t>Price</t>
  </si>
  <si>
    <t>Discount</t>
  </si>
  <si>
    <t>Final Value</t>
  </si>
  <si>
    <t>Scarf-M</t>
  </si>
  <si>
    <t>Scarf-W</t>
  </si>
  <si>
    <t>Shirt-W</t>
  </si>
  <si>
    <t>Shirt-M</t>
  </si>
  <si>
    <t>Monthly &amp; Year-to-Date Calculations</t>
  </si>
  <si>
    <t>Profit Year-to-Date in USD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</si>
  <si>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</si>
  <si>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</si>
  <si>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</si>
  <si>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</si>
  <si>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</si>
  <si>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</si>
  <si>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</si>
  <si>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</si>
  <si>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</si>
  <si>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</si>
  <si>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</si>
  <si>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</si>
  <si>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Profit per Month in USD</t>
  </si>
  <si>
    <t>How Excel Calculates - Order of Precedence</t>
  </si>
  <si>
    <t>Absolute and Relative Referencing</t>
  </si>
  <si>
    <t>Global Discount</t>
  </si>
  <si>
    <t>Monthly Discount</t>
  </si>
  <si>
    <t>Jan Price</t>
  </si>
  <si>
    <t>Feb Price</t>
  </si>
  <si>
    <t>Range Names for Clarity</t>
  </si>
  <si>
    <t>Average Price</t>
  </si>
  <si>
    <t>Referencing other Workbooks or Worksheets</t>
  </si>
  <si>
    <t>With Global Discount</t>
  </si>
  <si>
    <t>Combine Values from 2 or More Cells to 1 Cell</t>
  </si>
  <si>
    <t>Item Name</t>
  </si>
  <si>
    <t>Type (Men/Women)</t>
  </si>
  <si>
    <t>Combine</t>
  </si>
  <si>
    <t>Combine with space</t>
  </si>
  <si>
    <t>Combine with symbol</t>
  </si>
  <si>
    <t>Scarf</t>
  </si>
  <si>
    <t>M</t>
  </si>
  <si>
    <t>W</t>
  </si>
  <si>
    <t>Shirt</t>
  </si>
  <si>
    <t>Select Year</t>
  </si>
  <si>
    <t>Volume</t>
  </si>
  <si>
    <t>Profit</t>
  </si>
  <si>
    <t>Challenge: Allocate Yearly Value to Months Based on Percentages</t>
  </si>
  <si>
    <t>Allocate the total profit estimated for all Apps to months based on the percentages</t>
  </si>
  <si>
    <t>Double-check results: Ensure the total value equals yearly profit (add a check in cell P26)</t>
  </si>
  <si>
    <t>WELL DONE!</t>
  </si>
  <si>
    <t>Total yearly profit</t>
  </si>
  <si>
    <t>App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</si>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</sst>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mmm\-yy;@"/>
    <numFmt numFmtId="167" formatCode="_(* #,##0_);_(* \(#,##0\);_(* &quot;-&quot;??_);_(@_)"/>
  </numFmts>
  <fonts count="1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Segoe UI"/>
      <family val="2"/>
    </font>
    <font>
      <sz val="9"/>
      <color theme="0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C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2">
    <xf numFmtId="0" fontId="0" fillId="0" borderId="0" xfId="0"/>
    <xf numFmtId="0" fontId="4" fillId="0" borderId="3" xfId="0" applyFont="1" applyBorder="1"/>
    <xf numFmtId="0" fontId="5" fillId="0" borderId="3" xfId="0" applyFont="1" applyBorder="1"/>
    <xf numFmtId="0" fontId="3" fillId="0" borderId="0" xfId="0" applyFont="1"/>
    <xf numFmtId="9" fontId="1" fillId="0" borderId="1" xfId="1" applyNumberFormat="1"/>
    <xf numFmtId="0" fontId="1" fillId="0" borderId="1" xfId="1"/>
    <xf numFmtId="164" fontId="1" fillId="0" borderId="1" xfId="1" applyNumberFormat="1"/>
    <xf numFmtId="0" fontId="2" fillId="0" borderId="2" xfId="2" applyAlignment="1">
      <alignment horizontal="center"/>
    </xf>
    <xf numFmtId="9" fontId="0" fillId="0" borderId="0" xfId="0" applyNumberFormat="1"/>
    <xf numFmtId="0" fontId="0" fillId="2" borderId="0" xfId="0" applyFill="1"/>
    <xf numFmtId="0" fontId="3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3" fontId="0" fillId="0" borderId="0" xfId="0" applyNumberFormat="1"/>
    <xf numFmtId="1" fontId="0" fillId="0" borderId="0" xfId="0" applyNumberFormat="1"/>
    <xf numFmtId="0" fontId="3" fillId="4" borderId="0" xfId="0" applyFont="1" applyFill="1" applyAlignment="1">
      <alignment horizontal="centerContinuous"/>
    </xf>
    <xf numFmtId="0" fontId="0" fillId="4" borderId="0" xfId="0" applyFill="1" applyAlignment="1">
      <alignment horizontal="centerContinuous"/>
    </xf>
    <xf numFmtId="164" fontId="2" fillId="0" borderId="2" xfId="2" applyNumberFormat="1"/>
    <xf numFmtId="3" fontId="0" fillId="2" borderId="0" xfId="0" applyNumberFormat="1" applyFill="1"/>
    <xf numFmtId="0" fontId="10" fillId="0" borderId="3" xfId="0" applyFont="1" applyBorder="1"/>
    <xf numFmtId="0" fontId="11" fillId="0" borderId="0" xfId="0" applyFont="1"/>
    <xf numFmtId="9" fontId="0" fillId="0" borderId="0" xfId="4" applyFont="1"/>
    <xf numFmtId="0" fontId="8" fillId="0" borderId="0" xfId="0" applyFont="1"/>
    <xf numFmtId="0" fontId="3" fillId="0" borderId="0" xfId="0" applyFont="1" applyAlignment="1">
      <alignment horizontal="right"/>
    </xf>
    <xf numFmtId="9" fontId="0" fillId="5" borderId="0" xfId="0" applyNumberFormat="1" applyFill="1"/>
    <xf numFmtId="0" fontId="2" fillId="0" borderId="2" xfId="2"/>
    <xf numFmtId="1" fontId="0" fillId="2" borderId="0" xfId="0" applyNumberFormat="1" applyFill="1"/>
    <xf numFmtId="0" fontId="0" fillId="5" borderId="0" xfId="0" applyFill="1"/>
    <xf numFmtId="0" fontId="3" fillId="0" borderId="3" xfId="0" applyFont="1" applyBorder="1" applyAlignment="1">
      <alignment horizontal="right"/>
    </xf>
    <xf numFmtId="0" fontId="3" fillId="3" borderId="3" xfId="0" applyFont="1" applyFill="1" applyBorder="1"/>
    <xf numFmtId="0" fontId="2" fillId="2" borderId="2" xfId="2" applyFill="1"/>
    <xf numFmtId="0" fontId="0" fillId="0" borderId="3" xfId="0" applyBorder="1"/>
    <xf numFmtId="0" fontId="0" fillId="6" borderId="0" xfId="0" applyFill="1"/>
    <xf numFmtId="0" fontId="12" fillId="6" borderId="0" xfId="0" applyFont="1" applyFill="1"/>
    <xf numFmtId="0" fontId="3" fillId="6" borderId="0" xfId="0" applyFont="1" applyFill="1" applyAlignment="1">
      <alignment horizontal="right"/>
    </xf>
    <xf numFmtId="167" fontId="0" fillId="5" borderId="0" xfId="3" applyNumberFormat="1" applyFont="1" applyFill="1"/>
    <xf numFmtId="10" fontId="0" fillId="5" borderId="0" xfId="0" applyNumberFormat="1" applyFill="1"/>
    <xf numFmtId="10" fontId="0" fillId="3" borderId="0" xfId="0" applyNumberFormat="1" applyFill="1"/>
    <xf numFmtId="10" fontId="0" fillId="5" borderId="0" xfId="4" applyNumberFormat="1" applyFont="1" applyFill="1"/>
    <xf numFmtId="167" fontId="0" fillId="4" borderId="0" xfId="3" applyNumberFormat="1" applyFont="1" applyFill="1"/>
    <xf numFmtId="10" fontId="0" fillId="7" borderId="0" xfId="0" applyNumberFormat="1" applyFill="1"/>
    <xf numFmtId="167" fontId="0" fillId="7" borderId="0" xfId="3" applyNumberFormat="1" applyFont="1" applyFill="1"/>
    <xf numFmtId="167" fontId="0" fillId="7" borderId="0" xfId="0" applyNumberFormat="1" applyFill="1"/>
  </cellXfs>
  <cellStyles count="5">
    <cellStyle name="Comma" xfId="3" builtinId="3"/>
    <cellStyle name="Heading 1" xfId="1" builtinId="16"/>
    <cellStyle name="Heading 2" xfId="2" builtinId="17"/>
    <cellStyle name="Normal" xfId="0" builtinId="0"/>
    <cellStyle name="Percent" xfId="4" builtinId="5"/>
  </cellStyles>
  <dxfs count="3">
    <dxf>
      <font>
        <b val="0"/>
        <i val="0"/>
        <color theme="9" tint="-0.24994659260841701"/>
      </font>
    </dxf>
    <dxf>
      <font>
        <b val="0"/>
        <i val="0"/>
        <color theme="9" tint="-0.2499465926084170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D$1" lockText="1" noThreeD="1"/>
</file>

<file path=xl/ctrlProps/ctrlProp2.xml><?xml version="1.0" encoding="utf-8"?>
<formControlPr xmlns="http://schemas.microsoft.com/office/spreadsheetml/2009/9/main" objectType="CheckBox" checked="Checked" fmlaLink="$M$1" lockText="1" noThreeD="1"/>
</file>

<file path=xl/ctrlProps/ctrlProp3.xml><?xml version="1.0" encoding="utf-8"?>
<formControlPr xmlns="http://schemas.microsoft.com/office/spreadsheetml/2009/9/main" objectType="CheckBox" checked="Checked" fmlaLink="$M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9525</xdr:rowOff>
        </xdr:from>
        <xdr:to>
          <xdr:col>4</xdr:col>
          <xdr:colOff>590550</xdr:colOff>
          <xdr:row>1</xdr:row>
          <xdr:rowOff>57150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FEE1CF2-3F93-4C55-890C-9BCCAA964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View Results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66676</xdr:rowOff>
    </xdr:from>
    <xdr:to>
      <xdr:col>9</xdr:col>
      <xdr:colOff>428625</xdr:colOff>
      <xdr:row>9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CA2F2D9-E868-4D4C-9BD1-1C15C483DE74}"/>
            </a:ext>
          </a:extLst>
        </xdr:cNvPr>
        <xdr:cNvSpPr/>
      </xdr:nvSpPr>
      <xdr:spPr>
        <a:xfrm>
          <a:off x="3667125" y="1304926"/>
          <a:ext cx="2571750" cy="6381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Allocate</a:t>
          </a:r>
          <a:r>
            <a:rPr lang="en-US" sz="1100" baseline="0">
              <a:solidFill>
                <a:sysClr val="windowText" lastClr="000000"/>
              </a:solidFill>
            </a:rPr>
            <a:t> this total value based on the monthly percentages &amp; percentage distribution by app.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</xdr:row>
          <xdr:rowOff>76200</xdr:rowOff>
        </xdr:from>
        <xdr:to>
          <xdr:col>10</xdr:col>
          <xdr:colOff>600075</xdr:colOff>
          <xdr:row>2</xdr:row>
          <xdr:rowOff>123825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BB1088DC-61FC-4EFC-99E9-E5B71434C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2</xdr:row>
          <xdr:rowOff>76200</xdr:rowOff>
        </xdr:from>
        <xdr:to>
          <xdr:col>10</xdr:col>
          <xdr:colOff>600075</xdr:colOff>
          <xdr:row>3</xdr:row>
          <xdr:rowOff>123825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6DE4F406-1157-455E-B299-D48756630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148480</xdr:colOff>
      <xdr:row>7</xdr:row>
      <xdr:rowOff>42873</xdr:rowOff>
    </xdr:from>
    <xdr:to>
      <xdr:col>6</xdr:col>
      <xdr:colOff>125640</xdr:colOff>
      <xdr:row>8</xdr:row>
      <xdr:rowOff>70512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B43394C9-6B2C-47EF-8432-AB85818A4A11}"/>
            </a:ext>
          </a:extLst>
        </xdr:cNvPr>
        <xdr:cNvSpPr/>
      </xdr:nvSpPr>
      <xdr:spPr>
        <a:xfrm rot="1648181">
          <a:off x="2863105" y="1471623"/>
          <a:ext cx="748685" cy="218139"/>
        </a:xfrm>
        <a:custGeom>
          <a:avLst/>
          <a:gdLst>
            <a:gd name="connsiteX0" fmla="*/ 781050 w 781050"/>
            <a:gd name="connsiteY0" fmla="*/ 0 h 200025"/>
            <a:gd name="connsiteX1" fmla="*/ 295275 w 781050"/>
            <a:gd name="connsiteY1" fmla="*/ 85725 h 200025"/>
            <a:gd name="connsiteX2" fmla="*/ 0 w 781050"/>
            <a:gd name="connsiteY2" fmla="*/ 200025 h 200025"/>
            <a:gd name="connsiteX3" fmla="*/ 0 w 781050"/>
            <a:gd name="connsiteY3" fmla="*/ 200025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81050" h="200025">
              <a:moveTo>
                <a:pt x="781050" y="0"/>
              </a:moveTo>
              <a:cubicBezTo>
                <a:pt x="603250" y="26194"/>
                <a:pt x="425450" y="52388"/>
                <a:pt x="295275" y="85725"/>
              </a:cubicBezTo>
              <a:cubicBezTo>
                <a:pt x="165100" y="119062"/>
                <a:pt x="0" y="200025"/>
                <a:pt x="0" y="200025"/>
              </a:cubicBezTo>
              <a:lnTo>
                <a:pt x="0" y="200025"/>
              </a:lnTo>
            </a:path>
          </a:pathLst>
        </a:custGeom>
        <a:noFill/>
        <a:ln w="19050">
          <a:solidFill>
            <a:schemeClr val="accent6">
              <a:lumMod val="60000"/>
              <a:lumOff val="40000"/>
            </a:schemeClr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nav%20Bhoola\AppData\Local\Temp\bc321f9a-7823-44ee-8335-f544f6455809_ALL_WorkBooks_Excel_Essentials.zip.809\S5_Excel_Formulas_START.xlsx" TargetMode="External"/><Relationship Id="rId1" Type="http://schemas.openxmlformats.org/officeDocument/2006/relationships/externalLinkPath" Target="/Users/Pranav%20Bhoola/AppData/Local/Temp/bc321f9a-7823-44ee-8335-f544f6455809_ALL_WorkBooks_Excel_Essentials.zip.809/S5_Excel_Formulas_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alc"/>
      <sheetName val="Formulas"/>
      <sheetName val="Rule"/>
      <sheetName val="Referencing"/>
      <sheetName val="Names"/>
      <sheetName val="OtherSheets"/>
      <sheetName val="CircularRef"/>
      <sheetName val="CombineCells"/>
      <sheetName val="Challenge"/>
    </sheetNames>
    <sheetDataSet>
      <sheetData sheetId="0"/>
      <sheetData sheetId="1"/>
      <sheetData sheetId="2"/>
      <sheetData sheetId="3"/>
      <sheetData sheetId="4">
        <row r="3">
          <cell r="H3">
            <v>0.1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DF1B-9E61-4AC6-A1CF-2DEC85F44C7A}">
  <dimension ref="A1:F28"/>
  <sheetViews>
    <sheetView workbookViewId="0">
      <selection activeCell="G1" sqref="G1"/>
    </sheetView>
  </sheetViews>
  <sheetFormatPr defaultRowHeight="15" x14ac:dyDescent="0.25"/>
  <cols>
    <col min="1" max="1" width="36.5703125" customWidth="1"/>
    <col min="2" max="2" width="8" customWidth="1"/>
  </cols>
  <sheetData>
    <row r="1" spans="1:6" ht="18.75" x14ac:dyDescent="0.3">
      <c r="A1" s="1" t="s">
        <v>25</v>
      </c>
      <c r="B1" s="2"/>
      <c r="C1" s="2"/>
      <c r="D1" s="18" t="b">
        <v>1</v>
      </c>
      <c r="E1" s="2"/>
      <c r="F1" s="2"/>
    </row>
    <row r="3" spans="1:6" x14ac:dyDescent="0.25">
      <c r="B3" s="19">
        <v>2</v>
      </c>
      <c r="C3" s="19">
        <v>3</v>
      </c>
    </row>
    <row r="4" spans="1:6" x14ac:dyDescent="0.25">
      <c r="B4" s="19">
        <v>1</v>
      </c>
      <c r="C4" s="19">
        <v>1</v>
      </c>
    </row>
    <row r="5" spans="1:6" x14ac:dyDescent="0.25">
      <c r="F5" s="20"/>
    </row>
    <row r="6" spans="1:6" x14ac:dyDescent="0.25">
      <c r="A6" t="str" cm="1">
        <f t="array" aca="1" ref="A6" ca="1">_xlfn.FORMULATEXT(B6)</f>
        <v>=(2+1)*(3+1)</v>
      </c>
      <c r="B6" s="21">
        <f>(2+1)*(3+1)</f>
        <v>12</v>
      </c>
      <c r="F6" s="20"/>
    </row>
    <row r="7" spans="1:6" x14ac:dyDescent="0.25">
      <c r="A7" t="str" cm="1">
        <f t="array" aca="1" ref="A7" ca="1">_xlfn.FORMULATEXT(B7)</f>
        <v>=(2+1)*3+1</v>
      </c>
      <c r="B7" s="21">
        <f>(2+1)*3+1</f>
        <v>10</v>
      </c>
      <c r="F7" s="20"/>
    </row>
    <row r="8" spans="1:6" x14ac:dyDescent="0.25">
      <c r="B8" s="21"/>
      <c r="F8" s="20"/>
    </row>
    <row r="9" spans="1:6" x14ac:dyDescent="0.25">
      <c r="A9" t="str" cm="1">
        <f t="array" aca="1" ref="A9" ca="1">_xlfn.FORMULATEXT(B9)</f>
        <v>=2+1*SUM(C3:C4)</v>
      </c>
      <c r="B9" s="21">
        <f>2+1*SUM(C3:C4)</f>
        <v>6</v>
      </c>
      <c r="F9" s="20"/>
    </row>
    <row r="10" spans="1:6" x14ac:dyDescent="0.25">
      <c r="A10" t="str" cm="1">
        <f t="array" aca="1" ref="A10" ca="1">_xlfn.FORMULATEXT(B10)</f>
        <v>=(B3+B4)*SUM(C3:C4)</v>
      </c>
      <c r="B10" s="21">
        <f>(B3+B4)*SUM(C3:C4)</f>
        <v>12</v>
      </c>
      <c r="F10" s="20"/>
    </row>
    <row r="11" spans="1:6" x14ac:dyDescent="0.25">
      <c r="B11" s="21"/>
      <c r="F11" s="20"/>
    </row>
    <row r="12" spans="1:6" x14ac:dyDescent="0.25">
      <c r="A12" t="str" cm="1">
        <f t="array" aca="1" ref="A12" ca="1">_xlfn.FORMULATEXT(B12)</f>
        <v>=(B3+B4)+SUM(C3:C4)*2+1</v>
      </c>
      <c r="B12" s="21">
        <f>(B3+B4)+SUM(C3:C4)*2+1</f>
        <v>12</v>
      </c>
      <c r="F12" s="20"/>
    </row>
    <row r="13" spans="1:6" x14ac:dyDescent="0.25">
      <c r="A13" t="str" cm="1">
        <f t="array" aca="1" ref="A13" ca="1">_xlfn.FORMULATEXT(B13)</f>
        <v>=((B3+B4)+SUM(C3:C4))*2+1</v>
      </c>
      <c r="B13" s="21">
        <f>((B3+B4)+SUM(C3:C4))*2+1</f>
        <v>15</v>
      </c>
      <c r="F13" s="20"/>
    </row>
    <row r="14" spans="1:6" x14ac:dyDescent="0.25">
      <c r="A14" t="str" cm="1">
        <f t="array" aca="1" ref="A14" ca="1">_xlfn.FORMULATEXT(B14)</f>
        <v>=(B3+B4+SUM(C3:C4))*2+1</v>
      </c>
      <c r="B14" s="21">
        <f>(B3+B4+SUM(C3:C4))*2+1</f>
        <v>15</v>
      </c>
      <c r="F14" s="20"/>
    </row>
    <row r="15" spans="1:6" x14ac:dyDescent="0.25">
      <c r="A15" t="str" cm="1">
        <f t="array" aca="1" ref="A15" ca="1">_xlfn.FORMULATEXT(B15)</f>
        <v>=(B3+B4+SUM(C3:C4))*(2+1)</v>
      </c>
      <c r="B15" s="21">
        <f>(B3+B4+SUM(C3:C4))*(2+1)</f>
        <v>21</v>
      </c>
      <c r="F15" s="20"/>
    </row>
    <row r="16" spans="1:6" x14ac:dyDescent="0.25">
      <c r="A16" t="str" cm="1">
        <f t="array" aca="1" ref="A16" ca="1">_xlfn.FORMULATEXT(B16)</f>
        <v>=(SUM(B3:C4))*(2+1)</v>
      </c>
      <c r="B16" s="21">
        <f>(SUM(B3:C4))*(2+1)</f>
        <v>21</v>
      </c>
      <c r="F16" s="20"/>
    </row>
    <row r="17" spans="1:6" x14ac:dyDescent="0.25">
      <c r="B17" s="21"/>
      <c r="F17" s="20"/>
    </row>
    <row r="18" spans="1:6" x14ac:dyDescent="0.25">
      <c r="A18" t="str" cm="1">
        <f t="array" aca="1" ref="A18" ca="1">_xlfn.FORMULATEXT(B18)</f>
        <v>=-SUM(C3:C4)*B3</v>
      </c>
      <c r="B18" s="21">
        <f>-SUM(C3:C4)*B3</f>
        <v>-8</v>
      </c>
    </row>
    <row r="19" spans="1:6" x14ac:dyDescent="0.25">
      <c r="B19" s="21"/>
    </row>
    <row r="20" spans="1:6" x14ac:dyDescent="0.25">
      <c r="A20" t="str" cm="1">
        <f t="array" aca="1" ref="A20" ca="1">_xlfn.FORMULATEXT(B20)</f>
        <v>=SUM(B3:B4)=SUM(C3:C4)</v>
      </c>
      <c r="B20" s="21" t="b">
        <f>SUM(B3:B4)=SUM(C3:C4)</f>
        <v>0</v>
      </c>
    </row>
    <row r="21" spans="1:6" x14ac:dyDescent="0.25">
      <c r="A21" t="str" cm="1">
        <f t="array" aca="1" ref="A21" ca="1">_xlfn.FORMULATEXT(B21)</f>
        <v>=SUM(B3:B4)&gt;SUM(C3:C4)</v>
      </c>
      <c r="B21" s="21" t="b">
        <f>SUM(B3:B4)&gt;SUM(C3:C4)</f>
        <v>0</v>
      </c>
    </row>
    <row r="22" spans="1:6" x14ac:dyDescent="0.25">
      <c r="A22" t="str" cm="1">
        <f t="array" aca="1" ref="A22" ca="1">_xlfn.FORMULATEXT(B22)</f>
        <v>=SUM(B3:B4)&lt;SUM(C3:C4)</v>
      </c>
      <c r="B22" s="21" t="b">
        <f>SUM(B3:B4)&lt;SUM(C3:C4)</f>
        <v>1</v>
      </c>
    </row>
    <row r="23" spans="1:6" x14ac:dyDescent="0.25">
      <c r="A23" t="str" cm="1">
        <f t="array" aca="1" ref="A23" ca="1">_xlfn.FORMULATEXT(B23)</f>
        <v>=SUM(B3:B4)+1&gt;=SUM(C3:C4)</v>
      </c>
      <c r="B23" s="21" t="b">
        <f>SUM(B3:B4)+1&gt;=SUM(C3:C4)</f>
        <v>1</v>
      </c>
    </row>
    <row r="24" spans="1:6" x14ac:dyDescent="0.25">
      <c r="B24" s="21"/>
    </row>
    <row r="25" spans="1:6" x14ac:dyDescent="0.25">
      <c r="A25" t="str" cm="1">
        <f t="array" aca="1" ref="A25" ca="1">_xlfn.FORMULATEXT(B25)</f>
        <v>=FALSE+1</v>
      </c>
      <c r="B25" s="21">
        <f>FALSE+1</f>
        <v>1</v>
      </c>
    </row>
    <row r="26" spans="1:6" x14ac:dyDescent="0.25">
      <c r="A26" t="str" cm="1">
        <f t="array" aca="1" ref="A26" ca="1">_xlfn.FORMULATEXT(B26)</f>
        <v>=FALSE*1</v>
      </c>
      <c r="B26" s="21">
        <f>FALSE*1</f>
        <v>0</v>
      </c>
    </row>
    <row r="27" spans="1:6" x14ac:dyDescent="0.25">
      <c r="A27" t="str" cm="1">
        <f t="array" aca="1" ref="A27" ca="1">_xlfn.FORMULATEXT(B27)</f>
        <v>=TRUE+1</v>
      </c>
      <c r="B27" s="21">
        <f>TRUE+1</f>
        <v>2</v>
      </c>
    </row>
    <row r="28" spans="1:6" x14ac:dyDescent="0.25">
      <c r="A28" t="str" cm="1">
        <f t="array" aca="1" ref="A28" ca="1">_xlfn.FORMULATEXT(B28)</f>
        <v>=TRUE*1</v>
      </c>
      <c r="B28" s="21">
        <f>TRUE*1</f>
        <v>1</v>
      </c>
    </row>
  </sheetData>
  <conditionalFormatting sqref="B6:B28">
    <cfRule type="expression" dxfId="2" priority="1">
      <formula>$D$1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3</xdr:col>
                    <xdr:colOff>161925</xdr:colOff>
                    <xdr:row>0</xdr:row>
                    <xdr:rowOff>9525</xdr:rowOff>
                  </from>
                  <to>
                    <xdr:col>4</xdr:col>
                    <xdr:colOff>590550</xdr:colOff>
                    <xdr:row>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1B4A-A765-4106-9673-D4A335CBB03E}">
  <dimension ref="A1:N39"/>
  <sheetViews>
    <sheetView topLeftCell="A26" workbookViewId="0">
      <selection activeCell="C28" sqref="C28:M39"/>
    </sheetView>
  </sheetViews>
  <sheetFormatPr defaultRowHeight="15" x14ac:dyDescent="0.25"/>
  <cols>
    <col min="4" max="5" width="12.28515625" bestFit="1" customWidth="1"/>
    <col min="6" max="6" width="9.85546875" bestFit="1" customWidth="1"/>
    <col min="9" max="9" width="9.42578125" bestFit="1" customWidth="1"/>
    <col min="10" max="10" width="9.5703125" bestFit="1" customWidth="1"/>
    <col min="12" max="12" width="9.5703125" bestFit="1" customWidth="1"/>
    <col min="13" max="13" width="9.7109375" bestFit="1" customWidth="1"/>
  </cols>
  <sheetData>
    <row r="1" spans="1:13" ht="18.75" x14ac:dyDescent="0.3">
      <c r="A1" s="1" t="s">
        <v>0</v>
      </c>
      <c r="B1" s="2"/>
      <c r="C1" s="2"/>
      <c r="D1" s="2"/>
      <c r="E1" s="2"/>
      <c r="F1" s="2"/>
    </row>
    <row r="3" spans="1:13" x14ac:dyDescent="0.25">
      <c r="A3" s="3" t="s">
        <v>1</v>
      </c>
    </row>
    <row r="4" spans="1:13" ht="20.25" thickBot="1" x14ac:dyDescent="0.35">
      <c r="A4" s="4" t="s">
        <v>2</v>
      </c>
      <c r="B4" s="5" t="s">
        <v>3</v>
      </c>
      <c r="C4" s="6" t="s">
        <v>4</v>
      </c>
      <c r="D4" s="7" t="s">
        <v>5</v>
      </c>
      <c r="E4" s="7" t="s">
        <v>5</v>
      </c>
    </row>
    <row r="5" spans="1:13" ht="15.75" thickTop="1" x14ac:dyDescent="0.25">
      <c r="A5" t="s">
        <v>6</v>
      </c>
      <c r="B5">
        <v>60</v>
      </c>
      <c r="C5" s="8">
        <v>0.1</v>
      </c>
      <c r="D5" s="9">
        <f>B5-(B5*C5)</f>
        <v>54</v>
      </c>
      <c r="E5" s="9">
        <f>B5*(1-C5)</f>
        <v>54</v>
      </c>
    </row>
    <row r="6" spans="1:13" x14ac:dyDescent="0.25">
      <c r="A6" t="s">
        <v>7</v>
      </c>
      <c r="B6">
        <v>80</v>
      </c>
      <c r="C6" s="8">
        <v>0.2</v>
      </c>
      <c r="D6" s="9">
        <f t="shared" ref="D6:D8" si="0">B6-(B6*C6)</f>
        <v>64</v>
      </c>
      <c r="E6" s="9">
        <f t="shared" ref="E6:E8" si="1">B6*(1-C6)</f>
        <v>64</v>
      </c>
    </row>
    <row r="7" spans="1:13" x14ac:dyDescent="0.25">
      <c r="A7" t="s">
        <v>8</v>
      </c>
      <c r="B7">
        <v>50</v>
      </c>
      <c r="C7" s="8">
        <v>0.15</v>
      </c>
      <c r="D7" s="9">
        <f t="shared" si="0"/>
        <v>42.5</v>
      </c>
      <c r="E7" s="9">
        <f t="shared" si="1"/>
        <v>42.5</v>
      </c>
    </row>
    <row r="8" spans="1:13" x14ac:dyDescent="0.25">
      <c r="A8" t="s">
        <v>9</v>
      </c>
      <c r="B8">
        <v>40</v>
      </c>
      <c r="C8" s="8">
        <v>0.1</v>
      </c>
      <c r="D8" s="9">
        <f t="shared" si="0"/>
        <v>36</v>
      </c>
      <c r="E8" s="9">
        <f t="shared" si="1"/>
        <v>36</v>
      </c>
    </row>
    <row r="10" spans="1:13" x14ac:dyDescent="0.25">
      <c r="A10" s="3" t="s">
        <v>10</v>
      </c>
    </row>
    <row r="11" spans="1:13" x14ac:dyDescent="0.25">
      <c r="B11" s="10" t="s">
        <v>11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0.25" thickBot="1" x14ac:dyDescent="0.35">
      <c r="B12" s="6">
        <v>43466</v>
      </c>
      <c r="C12" s="6">
        <v>43497</v>
      </c>
      <c r="D12" s="6">
        <v>43525</v>
      </c>
      <c r="E12" s="6">
        <v>43556</v>
      </c>
      <c r="F12" s="6">
        <v>43586</v>
      </c>
      <c r="G12" s="6">
        <v>43617</v>
      </c>
      <c r="H12" s="6">
        <v>43647</v>
      </c>
      <c r="I12" s="6">
        <v>43678</v>
      </c>
      <c r="J12" s="6">
        <v>43709</v>
      </c>
      <c r="K12" s="6">
        <v>43739</v>
      </c>
      <c r="L12" s="6">
        <v>43770</v>
      </c>
      <c r="M12" s="6">
        <v>43800</v>
      </c>
    </row>
    <row r="13" spans="1:13" ht="15.75" thickTop="1" x14ac:dyDescent="0.25">
      <c r="A13" t="s">
        <v>12</v>
      </c>
      <c r="B13" s="12">
        <v>2200</v>
      </c>
      <c r="C13" s="12">
        <v>3200</v>
      </c>
      <c r="D13" s="12">
        <v>4400</v>
      </c>
      <c r="E13" s="12">
        <v>5400</v>
      </c>
      <c r="F13" s="12">
        <v>6800</v>
      </c>
      <c r="G13" s="12">
        <v>7600</v>
      </c>
      <c r="H13" s="12">
        <v>8900</v>
      </c>
      <c r="I13" s="12">
        <v>11000</v>
      </c>
      <c r="J13" s="12">
        <v>11300</v>
      </c>
      <c r="K13" s="12">
        <v>19100</v>
      </c>
      <c r="L13" s="12">
        <v>27600</v>
      </c>
      <c r="M13" s="12">
        <v>28800</v>
      </c>
    </row>
    <row r="14" spans="1:13" x14ac:dyDescent="0.25">
      <c r="A14" t="s">
        <v>13</v>
      </c>
      <c r="B14" s="12">
        <v>14900</v>
      </c>
      <c r="C14" s="12">
        <v>27400</v>
      </c>
      <c r="D14" s="12">
        <v>49000</v>
      </c>
      <c r="E14" s="12">
        <v>64100</v>
      </c>
      <c r="F14" s="12">
        <v>82300</v>
      </c>
      <c r="G14" s="12">
        <v>100300</v>
      </c>
      <c r="H14" s="12">
        <v>116400</v>
      </c>
      <c r="I14" s="12">
        <v>127200</v>
      </c>
      <c r="J14" s="12">
        <v>139500</v>
      </c>
      <c r="K14" s="12">
        <v>153800</v>
      </c>
      <c r="L14" s="12">
        <v>171200</v>
      </c>
      <c r="M14" s="12">
        <v>175000</v>
      </c>
    </row>
    <row r="15" spans="1:13" x14ac:dyDescent="0.25">
      <c r="A15" t="s">
        <v>14</v>
      </c>
      <c r="B15" s="12">
        <v>4700</v>
      </c>
      <c r="C15" s="12">
        <v>10400</v>
      </c>
      <c r="D15" s="12">
        <v>18400</v>
      </c>
      <c r="E15" s="12">
        <v>27400</v>
      </c>
      <c r="F15" s="12">
        <v>34600</v>
      </c>
      <c r="G15" s="12">
        <v>43200</v>
      </c>
      <c r="H15" s="12">
        <v>52400</v>
      </c>
      <c r="I15" s="12">
        <v>62600</v>
      </c>
      <c r="J15" s="12">
        <v>71200</v>
      </c>
      <c r="K15" s="12">
        <v>78200</v>
      </c>
      <c r="L15" s="12">
        <v>90600</v>
      </c>
      <c r="M15" s="12">
        <v>91600</v>
      </c>
    </row>
    <row r="16" spans="1:13" x14ac:dyDescent="0.25">
      <c r="A16" t="s">
        <v>15</v>
      </c>
      <c r="B16" s="12">
        <v>11900</v>
      </c>
      <c r="C16" s="12">
        <v>13900</v>
      </c>
      <c r="D16" s="12">
        <v>24500</v>
      </c>
      <c r="E16" s="12">
        <v>35000</v>
      </c>
      <c r="F16" s="12">
        <v>41000</v>
      </c>
      <c r="G16" s="12">
        <v>49900</v>
      </c>
      <c r="H16" s="12">
        <v>54700</v>
      </c>
      <c r="I16" s="12">
        <v>57400</v>
      </c>
      <c r="J16" s="12">
        <v>60400</v>
      </c>
      <c r="K16" s="12">
        <v>60500</v>
      </c>
      <c r="L16" s="12">
        <v>62700</v>
      </c>
      <c r="M16" s="12">
        <v>72800</v>
      </c>
    </row>
    <row r="17" spans="1:14" x14ac:dyDescent="0.25">
      <c r="A17" t="s">
        <v>16</v>
      </c>
      <c r="B17" s="12">
        <v>14600</v>
      </c>
      <c r="C17" s="12">
        <v>30700</v>
      </c>
      <c r="D17" s="12">
        <v>43300</v>
      </c>
      <c r="E17" s="12">
        <v>56000</v>
      </c>
      <c r="F17" s="12">
        <v>66900</v>
      </c>
      <c r="G17" s="12">
        <v>78000</v>
      </c>
      <c r="H17" s="12">
        <v>88400</v>
      </c>
      <c r="I17" s="12">
        <v>126300</v>
      </c>
      <c r="J17" s="12">
        <v>126300</v>
      </c>
      <c r="K17" s="12">
        <v>126300</v>
      </c>
      <c r="L17" s="12">
        <v>126500</v>
      </c>
      <c r="M17" s="12">
        <v>127500</v>
      </c>
    </row>
    <row r="18" spans="1:14" x14ac:dyDescent="0.25">
      <c r="A18" t="s">
        <v>17</v>
      </c>
      <c r="B18" s="12">
        <v>4200</v>
      </c>
      <c r="C18" s="12">
        <v>6300</v>
      </c>
      <c r="D18" s="12">
        <v>12800</v>
      </c>
      <c r="E18" s="12">
        <v>14200</v>
      </c>
      <c r="F18" s="12">
        <v>21400</v>
      </c>
      <c r="G18" s="12">
        <v>31600</v>
      </c>
      <c r="H18" s="12">
        <v>41900</v>
      </c>
      <c r="I18" s="12">
        <v>49100</v>
      </c>
      <c r="J18" s="12">
        <v>57600</v>
      </c>
      <c r="K18" s="12">
        <v>64400</v>
      </c>
      <c r="L18" s="12">
        <v>65000</v>
      </c>
      <c r="M18" s="12">
        <v>74900</v>
      </c>
    </row>
    <row r="19" spans="1:14" x14ac:dyDescent="0.25">
      <c r="A19" t="s">
        <v>18</v>
      </c>
      <c r="B19" s="12">
        <v>6900</v>
      </c>
      <c r="C19" s="12">
        <v>19400</v>
      </c>
      <c r="D19" s="12">
        <v>40100</v>
      </c>
      <c r="E19" s="12">
        <v>66800</v>
      </c>
      <c r="F19" s="12">
        <v>86400</v>
      </c>
      <c r="G19" s="12">
        <v>108300</v>
      </c>
      <c r="H19" s="12">
        <v>136300</v>
      </c>
      <c r="I19" s="12">
        <v>136400</v>
      </c>
      <c r="J19" s="12">
        <v>148300</v>
      </c>
      <c r="K19" s="12">
        <v>172000</v>
      </c>
      <c r="L19" s="12">
        <v>190900</v>
      </c>
      <c r="M19" s="12">
        <v>191300</v>
      </c>
    </row>
    <row r="20" spans="1:14" x14ac:dyDescent="0.25">
      <c r="A20" t="s">
        <v>19</v>
      </c>
      <c r="B20" s="12">
        <v>1700</v>
      </c>
      <c r="C20" s="12">
        <v>2900</v>
      </c>
      <c r="D20" s="12">
        <v>4400</v>
      </c>
      <c r="E20" s="12">
        <v>4500</v>
      </c>
      <c r="F20" s="12">
        <v>4800</v>
      </c>
      <c r="G20" s="12">
        <v>5500</v>
      </c>
      <c r="H20" s="12">
        <v>5800</v>
      </c>
      <c r="I20" s="12">
        <v>8100</v>
      </c>
      <c r="J20" s="12">
        <v>8700</v>
      </c>
      <c r="K20" s="12">
        <v>18400</v>
      </c>
      <c r="L20" s="12">
        <v>24900</v>
      </c>
      <c r="M20" s="12">
        <v>34400</v>
      </c>
    </row>
    <row r="21" spans="1:14" x14ac:dyDescent="0.25">
      <c r="A21" t="s">
        <v>20</v>
      </c>
      <c r="B21" s="12">
        <v>48000</v>
      </c>
      <c r="C21" s="12">
        <v>66300</v>
      </c>
      <c r="D21" s="12">
        <v>100700</v>
      </c>
      <c r="E21" s="12">
        <v>140000</v>
      </c>
      <c r="F21" s="12">
        <v>186400</v>
      </c>
      <c r="G21" s="12">
        <v>234000</v>
      </c>
      <c r="H21" s="12">
        <v>284500</v>
      </c>
      <c r="I21" s="12">
        <v>330100</v>
      </c>
      <c r="J21" s="12">
        <v>366200</v>
      </c>
      <c r="K21" s="12">
        <v>402600</v>
      </c>
      <c r="L21" s="12">
        <v>402700</v>
      </c>
      <c r="M21" s="12">
        <v>403200</v>
      </c>
    </row>
    <row r="22" spans="1:14" x14ac:dyDescent="0.25">
      <c r="A22" t="s">
        <v>21</v>
      </c>
      <c r="B22" s="12">
        <v>4600</v>
      </c>
      <c r="C22" s="12">
        <v>10700</v>
      </c>
      <c r="D22" s="12">
        <v>19000</v>
      </c>
      <c r="E22" s="12">
        <v>26300</v>
      </c>
      <c r="F22" s="12">
        <v>30800</v>
      </c>
      <c r="G22" s="12">
        <v>34900</v>
      </c>
      <c r="H22" s="12">
        <v>37700</v>
      </c>
      <c r="I22" s="12">
        <v>51600</v>
      </c>
      <c r="J22" s="12">
        <v>56600</v>
      </c>
      <c r="K22" s="12">
        <v>59200</v>
      </c>
      <c r="L22" s="12">
        <v>59300</v>
      </c>
      <c r="M22" s="12">
        <v>59500</v>
      </c>
    </row>
    <row r="23" spans="1:14" x14ac:dyDescent="0.25">
      <c r="A23" t="s">
        <v>22</v>
      </c>
      <c r="B23" s="12">
        <v>8800</v>
      </c>
      <c r="C23" s="12">
        <v>15100</v>
      </c>
      <c r="D23" s="12">
        <v>20000</v>
      </c>
      <c r="E23" s="12">
        <v>22600</v>
      </c>
      <c r="F23" s="12">
        <v>23200</v>
      </c>
      <c r="G23" s="12">
        <v>23300</v>
      </c>
      <c r="H23" s="12">
        <v>23500</v>
      </c>
      <c r="I23" s="12">
        <v>25700</v>
      </c>
      <c r="J23" s="12">
        <v>28000</v>
      </c>
      <c r="K23" s="12">
        <v>32200</v>
      </c>
      <c r="L23" s="12">
        <v>32600</v>
      </c>
      <c r="M23" s="12">
        <v>32800</v>
      </c>
    </row>
    <row r="24" spans="1:14" x14ac:dyDescent="0.25">
      <c r="A24" t="s">
        <v>23</v>
      </c>
      <c r="B24" s="12">
        <v>12000</v>
      </c>
      <c r="C24" s="12">
        <v>13400</v>
      </c>
      <c r="D24" s="12">
        <v>15600</v>
      </c>
      <c r="E24" s="12">
        <v>17600</v>
      </c>
      <c r="F24" s="12">
        <v>19800</v>
      </c>
      <c r="G24" s="12">
        <v>21200</v>
      </c>
      <c r="H24" s="12">
        <v>23400</v>
      </c>
      <c r="I24" s="12">
        <v>26600</v>
      </c>
      <c r="J24" s="12">
        <v>27900</v>
      </c>
      <c r="K24" s="12">
        <v>36000</v>
      </c>
      <c r="L24" s="12">
        <v>38800</v>
      </c>
      <c r="M24" s="12">
        <v>45000</v>
      </c>
      <c r="N24" s="13"/>
    </row>
    <row r="25" spans="1:14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4" x14ac:dyDescent="0.25">
      <c r="B26" s="14" t="s">
        <v>24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4" ht="18" thickBot="1" x14ac:dyDescent="0.35">
      <c r="B27" s="16">
        <v>43466</v>
      </c>
      <c r="C27" s="16">
        <v>43497</v>
      </c>
      <c r="D27" s="16">
        <v>43525</v>
      </c>
      <c r="E27" s="16">
        <v>43556</v>
      </c>
      <c r="F27" s="16">
        <v>43586</v>
      </c>
      <c r="G27" s="16">
        <v>43617</v>
      </c>
      <c r="H27" s="16">
        <v>43647</v>
      </c>
      <c r="I27" s="16">
        <v>43678</v>
      </c>
      <c r="J27" s="16">
        <v>43709</v>
      </c>
      <c r="K27" s="16">
        <v>43739</v>
      </c>
      <c r="L27" s="16">
        <v>43770</v>
      </c>
      <c r="M27" s="16">
        <v>43800</v>
      </c>
    </row>
    <row r="28" spans="1:14" ht="15.75" thickTop="1" x14ac:dyDescent="0.25">
      <c r="A28" t="s">
        <v>12</v>
      </c>
      <c r="B28" s="17">
        <f>B13</f>
        <v>2200</v>
      </c>
      <c r="C28" s="17">
        <f>C13-B13</f>
        <v>1000</v>
      </c>
      <c r="D28" s="17">
        <f t="shared" ref="D28:M28" si="2">D13-C13</f>
        <v>1200</v>
      </c>
      <c r="E28" s="17">
        <f t="shared" si="2"/>
        <v>1000</v>
      </c>
      <c r="F28" s="17">
        <f t="shared" si="2"/>
        <v>1400</v>
      </c>
      <c r="G28" s="17">
        <f t="shared" si="2"/>
        <v>800</v>
      </c>
      <c r="H28" s="17">
        <f t="shared" si="2"/>
        <v>1300</v>
      </c>
      <c r="I28" s="17">
        <f t="shared" si="2"/>
        <v>2100</v>
      </c>
      <c r="J28" s="17">
        <f t="shared" si="2"/>
        <v>300</v>
      </c>
      <c r="K28" s="17">
        <f t="shared" si="2"/>
        <v>7800</v>
      </c>
      <c r="L28" s="17">
        <f t="shared" si="2"/>
        <v>8500</v>
      </c>
      <c r="M28" s="17">
        <f t="shared" si="2"/>
        <v>1200</v>
      </c>
    </row>
    <row r="29" spans="1:14" x14ac:dyDescent="0.25">
      <c r="A29" t="s">
        <v>13</v>
      </c>
      <c r="B29" s="17">
        <f t="shared" ref="B29:B39" si="3">B14</f>
        <v>14900</v>
      </c>
      <c r="C29" s="17">
        <f t="shared" ref="C29:M29" si="4">C14-B14</f>
        <v>12500</v>
      </c>
      <c r="D29" s="17">
        <f t="shared" si="4"/>
        <v>21600</v>
      </c>
      <c r="E29" s="17">
        <f t="shared" si="4"/>
        <v>15100</v>
      </c>
      <c r="F29" s="17">
        <f t="shared" si="4"/>
        <v>18200</v>
      </c>
      <c r="G29" s="17">
        <f t="shared" si="4"/>
        <v>18000</v>
      </c>
      <c r="H29" s="17">
        <f t="shared" si="4"/>
        <v>16100</v>
      </c>
      <c r="I29" s="17">
        <f t="shared" si="4"/>
        <v>10800</v>
      </c>
      <c r="J29" s="17">
        <f t="shared" si="4"/>
        <v>12300</v>
      </c>
      <c r="K29" s="17">
        <f t="shared" si="4"/>
        <v>14300</v>
      </c>
      <c r="L29" s="17">
        <f t="shared" si="4"/>
        <v>17400</v>
      </c>
      <c r="M29" s="17">
        <f t="shared" si="4"/>
        <v>3800</v>
      </c>
    </row>
    <row r="30" spans="1:14" x14ac:dyDescent="0.25">
      <c r="A30" t="s">
        <v>14</v>
      </c>
      <c r="B30" s="17">
        <f t="shared" si="3"/>
        <v>4700</v>
      </c>
      <c r="C30" s="17">
        <f t="shared" ref="C30:M30" si="5">C15-B15</f>
        <v>5700</v>
      </c>
      <c r="D30" s="17">
        <f t="shared" si="5"/>
        <v>8000</v>
      </c>
      <c r="E30" s="17">
        <f t="shared" si="5"/>
        <v>9000</v>
      </c>
      <c r="F30" s="17">
        <f t="shared" si="5"/>
        <v>7200</v>
      </c>
      <c r="G30" s="17">
        <f t="shared" si="5"/>
        <v>8600</v>
      </c>
      <c r="H30" s="17">
        <f t="shared" si="5"/>
        <v>9200</v>
      </c>
      <c r="I30" s="17">
        <f t="shared" si="5"/>
        <v>10200</v>
      </c>
      <c r="J30" s="17">
        <f t="shared" si="5"/>
        <v>8600</v>
      </c>
      <c r="K30" s="17">
        <f t="shared" si="5"/>
        <v>7000</v>
      </c>
      <c r="L30" s="17">
        <f t="shared" si="5"/>
        <v>12400</v>
      </c>
      <c r="M30" s="17">
        <f t="shared" si="5"/>
        <v>1000</v>
      </c>
    </row>
    <row r="31" spans="1:14" x14ac:dyDescent="0.25">
      <c r="A31" t="s">
        <v>15</v>
      </c>
      <c r="B31" s="17">
        <f t="shared" si="3"/>
        <v>11900</v>
      </c>
      <c r="C31" s="17">
        <f t="shared" ref="C31:M31" si="6">C16-B16</f>
        <v>2000</v>
      </c>
      <c r="D31" s="17">
        <f t="shared" si="6"/>
        <v>10600</v>
      </c>
      <c r="E31" s="17">
        <f t="shared" si="6"/>
        <v>10500</v>
      </c>
      <c r="F31" s="17">
        <f t="shared" si="6"/>
        <v>6000</v>
      </c>
      <c r="G31" s="17">
        <f t="shared" si="6"/>
        <v>8900</v>
      </c>
      <c r="H31" s="17">
        <f t="shared" si="6"/>
        <v>4800</v>
      </c>
      <c r="I31" s="17">
        <f t="shared" si="6"/>
        <v>2700</v>
      </c>
      <c r="J31" s="17">
        <f t="shared" si="6"/>
        <v>3000</v>
      </c>
      <c r="K31" s="17">
        <f t="shared" si="6"/>
        <v>100</v>
      </c>
      <c r="L31" s="17">
        <f t="shared" si="6"/>
        <v>2200</v>
      </c>
      <c r="M31" s="17">
        <f t="shared" si="6"/>
        <v>10100</v>
      </c>
    </row>
    <row r="32" spans="1:14" x14ac:dyDescent="0.25">
      <c r="A32" t="s">
        <v>16</v>
      </c>
      <c r="B32" s="17">
        <f t="shared" si="3"/>
        <v>14600</v>
      </c>
      <c r="C32" s="17">
        <f t="shared" ref="C32:M32" si="7">C17-B17</f>
        <v>16100</v>
      </c>
      <c r="D32" s="17">
        <f t="shared" si="7"/>
        <v>12600</v>
      </c>
      <c r="E32" s="17">
        <f t="shared" si="7"/>
        <v>12700</v>
      </c>
      <c r="F32" s="17">
        <f t="shared" si="7"/>
        <v>10900</v>
      </c>
      <c r="G32" s="17">
        <f t="shared" si="7"/>
        <v>11100</v>
      </c>
      <c r="H32" s="17">
        <f t="shared" si="7"/>
        <v>10400</v>
      </c>
      <c r="I32" s="17">
        <f t="shared" si="7"/>
        <v>37900</v>
      </c>
      <c r="J32" s="17">
        <f t="shared" si="7"/>
        <v>0</v>
      </c>
      <c r="K32" s="17">
        <f t="shared" si="7"/>
        <v>0</v>
      </c>
      <c r="L32" s="17">
        <f t="shared" si="7"/>
        <v>200</v>
      </c>
      <c r="M32" s="17">
        <f t="shared" si="7"/>
        <v>1000</v>
      </c>
    </row>
    <row r="33" spans="1:13" x14ac:dyDescent="0.25">
      <c r="A33" t="s">
        <v>17</v>
      </c>
      <c r="B33" s="17">
        <f t="shared" si="3"/>
        <v>4200</v>
      </c>
      <c r="C33" s="17">
        <f t="shared" ref="C33:M33" si="8">C18-B18</f>
        <v>2100</v>
      </c>
      <c r="D33" s="17">
        <f t="shared" si="8"/>
        <v>6500</v>
      </c>
      <c r="E33" s="17">
        <f t="shared" si="8"/>
        <v>1400</v>
      </c>
      <c r="F33" s="17">
        <f t="shared" si="8"/>
        <v>7200</v>
      </c>
      <c r="G33" s="17">
        <f t="shared" si="8"/>
        <v>10200</v>
      </c>
      <c r="H33" s="17">
        <f t="shared" si="8"/>
        <v>10300</v>
      </c>
      <c r="I33" s="17">
        <f t="shared" si="8"/>
        <v>7200</v>
      </c>
      <c r="J33" s="17">
        <f t="shared" si="8"/>
        <v>8500</v>
      </c>
      <c r="K33" s="17">
        <f t="shared" si="8"/>
        <v>6800</v>
      </c>
      <c r="L33" s="17">
        <f t="shared" si="8"/>
        <v>600</v>
      </c>
      <c r="M33" s="17">
        <f t="shared" si="8"/>
        <v>9900</v>
      </c>
    </row>
    <row r="34" spans="1:13" x14ac:dyDescent="0.25">
      <c r="A34" t="s">
        <v>18</v>
      </c>
      <c r="B34" s="17">
        <f t="shared" si="3"/>
        <v>6900</v>
      </c>
      <c r="C34" s="17">
        <f t="shared" ref="C34:M34" si="9">C19-B19</f>
        <v>12500</v>
      </c>
      <c r="D34" s="17">
        <f t="shared" si="9"/>
        <v>20700</v>
      </c>
      <c r="E34" s="17">
        <f t="shared" si="9"/>
        <v>26700</v>
      </c>
      <c r="F34" s="17">
        <f t="shared" si="9"/>
        <v>19600</v>
      </c>
      <c r="G34" s="17">
        <f t="shared" si="9"/>
        <v>21900</v>
      </c>
      <c r="H34" s="17">
        <f t="shared" si="9"/>
        <v>28000</v>
      </c>
      <c r="I34" s="17">
        <f t="shared" si="9"/>
        <v>100</v>
      </c>
      <c r="J34" s="17">
        <f t="shared" si="9"/>
        <v>11900</v>
      </c>
      <c r="K34" s="17">
        <f t="shared" si="9"/>
        <v>23700</v>
      </c>
      <c r="L34" s="17">
        <f t="shared" si="9"/>
        <v>18900</v>
      </c>
      <c r="M34" s="17">
        <f t="shared" si="9"/>
        <v>400</v>
      </c>
    </row>
    <row r="35" spans="1:13" x14ac:dyDescent="0.25">
      <c r="A35" t="s">
        <v>19</v>
      </c>
      <c r="B35" s="17">
        <f t="shared" si="3"/>
        <v>1700</v>
      </c>
      <c r="C35" s="17">
        <f t="shared" ref="C35:M35" si="10">C20-B20</f>
        <v>1200</v>
      </c>
      <c r="D35" s="17">
        <f t="shared" si="10"/>
        <v>1500</v>
      </c>
      <c r="E35" s="17">
        <f t="shared" si="10"/>
        <v>100</v>
      </c>
      <c r="F35" s="17">
        <f t="shared" si="10"/>
        <v>300</v>
      </c>
      <c r="G35" s="17">
        <f t="shared" si="10"/>
        <v>700</v>
      </c>
      <c r="H35" s="17">
        <f t="shared" si="10"/>
        <v>300</v>
      </c>
      <c r="I35" s="17">
        <f t="shared" si="10"/>
        <v>2300</v>
      </c>
      <c r="J35" s="17">
        <f t="shared" si="10"/>
        <v>600</v>
      </c>
      <c r="K35" s="17">
        <f t="shared" si="10"/>
        <v>9700</v>
      </c>
      <c r="L35" s="17">
        <f t="shared" si="10"/>
        <v>6500</v>
      </c>
      <c r="M35" s="17">
        <f t="shared" si="10"/>
        <v>9500</v>
      </c>
    </row>
    <row r="36" spans="1:13" x14ac:dyDescent="0.25">
      <c r="A36" t="s">
        <v>20</v>
      </c>
      <c r="B36" s="17">
        <f t="shared" si="3"/>
        <v>48000</v>
      </c>
      <c r="C36" s="17">
        <f t="shared" ref="C36:M36" si="11">C21-B21</f>
        <v>18300</v>
      </c>
      <c r="D36" s="17">
        <f t="shared" si="11"/>
        <v>34400</v>
      </c>
      <c r="E36" s="17">
        <f t="shared" si="11"/>
        <v>39300</v>
      </c>
      <c r="F36" s="17">
        <f t="shared" si="11"/>
        <v>46400</v>
      </c>
      <c r="G36" s="17">
        <f t="shared" si="11"/>
        <v>47600</v>
      </c>
      <c r="H36" s="17">
        <f t="shared" si="11"/>
        <v>50500</v>
      </c>
      <c r="I36" s="17">
        <f t="shared" si="11"/>
        <v>45600</v>
      </c>
      <c r="J36" s="17">
        <f t="shared" si="11"/>
        <v>36100</v>
      </c>
      <c r="K36" s="17">
        <f t="shared" si="11"/>
        <v>36400</v>
      </c>
      <c r="L36" s="17">
        <f t="shared" si="11"/>
        <v>100</v>
      </c>
      <c r="M36" s="17">
        <f t="shared" si="11"/>
        <v>500</v>
      </c>
    </row>
    <row r="37" spans="1:13" x14ac:dyDescent="0.25">
      <c r="A37" t="s">
        <v>21</v>
      </c>
      <c r="B37" s="17">
        <f t="shared" si="3"/>
        <v>4600</v>
      </c>
      <c r="C37" s="17">
        <f t="shared" ref="C37:M37" si="12">C22-B22</f>
        <v>6100</v>
      </c>
      <c r="D37" s="17">
        <f t="shared" si="12"/>
        <v>8300</v>
      </c>
      <c r="E37" s="17">
        <f t="shared" si="12"/>
        <v>7300</v>
      </c>
      <c r="F37" s="17">
        <f t="shared" si="12"/>
        <v>4500</v>
      </c>
      <c r="G37" s="17">
        <f t="shared" si="12"/>
        <v>4100</v>
      </c>
      <c r="H37" s="17">
        <f t="shared" si="12"/>
        <v>2800</v>
      </c>
      <c r="I37" s="17">
        <f t="shared" si="12"/>
        <v>13900</v>
      </c>
      <c r="J37" s="17">
        <f t="shared" si="12"/>
        <v>5000</v>
      </c>
      <c r="K37" s="17">
        <f t="shared" si="12"/>
        <v>2600</v>
      </c>
      <c r="L37" s="17">
        <f t="shared" si="12"/>
        <v>100</v>
      </c>
      <c r="M37" s="17">
        <f t="shared" si="12"/>
        <v>200</v>
      </c>
    </row>
    <row r="38" spans="1:13" x14ac:dyDescent="0.25">
      <c r="A38" t="s">
        <v>22</v>
      </c>
      <c r="B38" s="17">
        <f t="shared" si="3"/>
        <v>8800</v>
      </c>
      <c r="C38" s="17">
        <f t="shared" ref="C38:M38" si="13">C23-B23</f>
        <v>6300</v>
      </c>
      <c r="D38" s="17">
        <f t="shared" si="13"/>
        <v>4900</v>
      </c>
      <c r="E38" s="17">
        <f t="shared" si="13"/>
        <v>2600</v>
      </c>
      <c r="F38" s="17">
        <f t="shared" si="13"/>
        <v>600</v>
      </c>
      <c r="G38" s="17">
        <f t="shared" si="13"/>
        <v>100</v>
      </c>
      <c r="H38" s="17">
        <f t="shared" si="13"/>
        <v>200</v>
      </c>
      <c r="I38" s="17">
        <f t="shared" si="13"/>
        <v>2200</v>
      </c>
      <c r="J38" s="17">
        <f t="shared" si="13"/>
        <v>2300</v>
      </c>
      <c r="K38" s="17">
        <f t="shared" si="13"/>
        <v>4200</v>
      </c>
      <c r="L38" s="17">
        <f t="shared" si="13"/>
        <v>400</v>
      </c>
      <c r="M38" s="17">
        <f t="shared" si="13"/>
        <v>200</v>
      </c>
    </row>
    <row r="39" spans="1:13" x14ac:dyDescent="0.25">
      <c r="A39" t="s">
        <v>23</v>
      </c>
      <c r="B39" s="17">
        <f t="shared" si="3"/>
        <v>12000</v>
      </c>
      <c r="C39" s="17">
        <f t="shared" ref="C39:M39" si="14">C24-B24</f>
        <v>1400</v>
      </c>
      <c r="D39" s="17">
        <f t="shared" si="14"/>
        <v>2200</v>
      </c>
      <c r="E39" s="17">
        <f t="shared" si="14"/>
        <v>2000</v>
      </c>
      <c r="F39" s="17">
        <f t="shared" si="14"/>
        <v>2200</v>
      </c>
      <c r="G39" s="17">
        <f t="shared" si="14"/>
        <v>1400</v>
      </c>
      <c r="H39" s="17">
        <f t="shared" si="14"/>
        <v>2200</v>
      </c>
      <c r="I39" s="17">
        <f t="shared" si="14"/>
        <v>3200</v>
      </c>
      <c r="J39" s="17">
        <f t="shared" si="14"/>
        <v>1300</v>
      </c>
      <c r="K39" s="17">
        <f t="shared" si="14"/>
        <v>8100</v>
      </c>
      <c r="L39" s="17">
        <f t="shared" si="14"/>
        <v>2800</v>
      </c>
      <c r="M39" s="17">
        <f t="shared" si="14"/>
        <v>6200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A562-FB60-4B03-8BA2-A57E5E38AC79}">
  <dimension ref="A1:P8"/>
  <sheetViews>
    <sheetView workbookViewId="0">
      <selection activeCell="P8" sqref="P8"/>
    </sheetView>
  </sheetViews>
  <sheetFormatPr defaultRowHeight="15" x14ac:dyDescent="0.25"/>
  <cols>
    <col min="2" max="2" width="7.42578125" bestFit="1" customWidth="1"/>
    <col min="4" max="4" width="12" bestFit="1" customWidth="1"/>
    <col min="5" max="5" width="10.140625" bestFit="1" customWidth="1"/>
    <col min="8" max="8" width="10.140625" bestFit="1" customWidth="1"/>
    <col min="11" max="11" width="10.140625" bestFit="1" customWidth="1"/>
    <col min="12" max="12" width="10.5703125" bestFit="1" customWidth="1"/>
    <col min="15" max="15" width="10.140625" bestFit="1" customWidth="1"/>
    <col min="16" max="16" width="10.5703125" bestFit="1" customWidth="1"/>
  </cols>
  <sheetData>
    <row r="1" spans="1:16" ht="18.75" x14ac:dyDescent="0.3">
      <c r="A1" s="1" t="s">
        <v>26</v>
      </c>
      <c r="B1" s="2"/>
      <c r="C1" s="2"/>
      <c r="D1" s="2"/>
      <c r="E1" s="2"/>
      <c r="F1" s="2"/>
      <c r="G1" s="2"/>
      <c r="H1" s="2"/>
    </row>
    <row r="3" spans="1:16" x14ac:dyDescent="0.25">
      <c r="G3" s="22" t="s">
        <v>27</v>
      </c>
      <c r="H3" s="23">
        <v>0.1</v>
      </c>
      <c r="J3" s="22" t="s">
        <v>27</v>
      </c>
      <c r="K3" s="23">
        <v>0.1</v>
      </c>
      <c r="N3" s="22" t="s">
        <v>28</v>
      </c>
      <c r="O3" s="23">
        <v>0.5</v>
      </c>
      <c r="P3" s="23">
        <v>0.1</v>
      </c>
    </row>
    <row r="4" spans="1:16" ht="20.25" thickBot="1" x14ac:dyDescent="0.35">
      <c r="A4" s="4" t="s">
        <v>2</v>
      </c>
      <c r="B4" s="5" t="s">
        <v>3</v>
      </c>
      <c r="D4" s="5" t="s">
        <v>4</v>
      </c>
      <c r="E4" s="24" t="s">
        <v>29</v>
      </c>
      <c r="G4" s="4" t="s">
        <v>2</v>
      </c>
      <c r="H4" s="24" t="s">
        <v>29</v>
      </c>
      <c r="J4" s="4" t="s">
        <v>2</v>
      </c>
      <c r="K4" s="24" t="s">
        <v>29</v>
      </c>
      <c r="L4" s="24" t="s">
        <v>30</v>
      </c>
      <c r="N4" s="4" t="s">
        <v>2</v>
      </c>
      <c r="O4" s="24" t="s">
        <v>29</v>
      </c>
      <c r="P4" s="24" t="s">
        <v>30</v>
      </c>
    </row>
    <row r="5" spans="1:16" ht="15.75" thickTop="1" x14ac:dyDescent="0.25">
      <c r="A5" t="s">
        <v>6</v>
      </c>
      <c r="B5">
        <v>60</v>
      </c>
      <c r="D5" s="23">
        <v>0.1</v>
      </c>
      <c r="E5" s="25">
        <f>B5-(B5*D5)</f>
        <v>54</v>
      </c>
      <c r="G5" t="s">
        <v>6</v>
      </c>
      <c r="H5" s="25">
        <f>B5*(1-$H$3)</f>
        <v>54</v>
      </c>
      <c r="J5" t="s">
        <v>6</v>
      </c>
      <c r="K5" s="25">
        <f>$B5*(1-$K$3)</f>
        <v>54</v>
      </c>
      <c r="L5" s="25">
        <f>$B5*(1-$K$3)</f>
        <v>54</v>
      </c>
      <c r="N5" t="s">
        <v>6</v>
      </c>
      <c r="O5" s="25">
        <f>$B5*(1-O$3)</f>
        <v>30</v>
      </c>
      <c r="P5" s="25">
        <f>$B5*(1-P$3)</f>
        <v>54</v>
      </c>
    </row>
    <row r="6" spans="1:16" x14ac:dyDescent="0.25">
      <c r="A6" t="s">
        <v>7</v>
      </c>
      <c r="B6">
        <v>80</v>
      </c>
      <c r="D6" s="23">
        <v>0.1</v>
      </c>
      <c r="E6" s="25">
        <f t="shared" ref="E6:E8" si="0">B6-(B6*D6)</f>
        <v>72</v>
      </c>
      <c r="G6" t="s">
        <v>7</v>
      </c>
      <c r="H6" s="25">
        <f t="shared" ref="H6:H8" si="1">B6*(1-$H$3)</f>
        <v>72</v>
      </c>
      <c r="J6" t="s">
        <v>7</v>
      </c>
      <c r="K6" s="25">
        <f t="shared" ref="K6:L8" si="2">$B6*(1-$K$3)</f>
        <v>72</v>
      </c>
      <c r="L6" s="25">
        <f t="shared" si="2"/>
        <v>72</v>
      </c>
      <c r="N6" t="s">
        <v>7</v>
      </c>
      <c r="O6" s="25">
        <f t="shared" ref="O6:P8" si="3">$B6*(1-O$3)</f>
        <v>40</v>
      </c>
      <c r="P6" s="25">
        <f t="shared" si="3"/>
        <v>72</v>
      </c>
    </row>
    <row r="7" spans="1:16" x14ac:dyDescent="0.25">
      <c r="A7" t="s">
        <v>8</v>
      </c>
      <c r="B7">
        <v>50</v>
      </c>
      <c r="D7" s="23">
        <v>0.1</v>
      </c>
      <c r="E7" s="25">
        <f t="shared" si="0"/>
        <v>45</v>
      </c>
      <c r="G7" t="s">
        <v>8</v>
      </c>
      <c r="H7" s="25">
        <f t="shared" si="1"/>
        <v>45</v>
      </c>
      <c r="I7" s="8"/>
      <c r="J7" t="s">
        <v>8</v>
      </c>
      <c r="K7" s="25">
        <f t="shared" si="2"/>
        <v>45</v>
      </c>
      <c r="L7" s="25">
        <f t="shared" si="2"/>
        <v>45</v>
      </c>
      <c r="N7" t="s">
        <v>8</v>
      </c>
      <c r="O7" s="25">
        <f t="shared" si="3"/>
        <v>25</v>
      </c>
      <c r="P7" s="25">
        <f t="shared" si="3"/>
        <v>45</v>
      </c>
    </row>
    <row r="8" spans="1:16" x14ac:dyDescent="0.25">
      <c r="A8" t="s">
        <v>9</v>
      </c>
      <c r="B8">
        <v>40</v>
      </c>
      <c r="D8" s="23">
        <v>0.1</v>
      </c>
      <c r="E8" s="25">
        <f t="shared" si="0"/>
        <v>36</v>
      </c>
      <c r="G8" t="s">
        <v>9</v>
      </c>
      <c r="H8" s="25">
        <f t="shared" si="1"/>
        <v>36</v>
      </c>
      <c r="J8" t="s">
        <v>9</v>
      </c>
      <c r="K8" s="25">
        <f t="shared" si="2"/>
        <v>36</v>
      </c>
      <c r="L8" s="25">
        <f t="shared" si="2"/>
        <v>36</v>
      </c>
      <c r="N8" t="s">
        <v>9</v>
      </c>
      <c r="O8" s="25">
        <f t="shared" si="3"/>
        <v>20</v>
      </c>
      <c r="P8" s="25">
        <f t="shared" si="3"/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12CD-1953-45E0-B7DA-F76DCA7E5960}">
  <dimension ref="A1:E12"/>
  <sheetViews>
    <sheetView workbookViewId="0">
      <selection activeCell="A13" sqref="A13"/>
    </sheetView>
  </sheetViews>
  <sheetFormatPr defaultRowHeight="15" x14ac:dyDescent="0.25"/>
  <cols>
    <col min="1" max="1" width="23.7109375" bestFit="1" customWidth="1"/>
    <col min="2" max="2" width="11.5703125" customWidth="1"/>
    <col min="4" max="4" width="15.5703125" bestFit="1" customWidth="1"/>
    <col min="5" max="5" width="10.140625" bestFit="1" customWidth="1"/>
  </cols>
  <sheetData>
    <row r="1" spans="1:5" ht="18.75" x14ac:dyDescent="0.3">
      <c r="A1" s="1" t="s">
        <v>31</v>
      </c>
      <c r="B1" s="2"/>
      <c r="C1" s="2"/>
      <c r="D1" s="2"/>
      <c r="E1" s="2"/>
    </row>
    <row r="3" spans="1:5" x14ac:dyDescent="0.25">
      <c r="D3" s="22" t="s">
        <v>27</v>
      </c>
      <c r="E3" s="23">
        <v>0.1</v>
      </c>
    </row>
    <row r="4" spans="1:5" ht="20.25" thickBot="1" x14ac:dyDescent="0.35">
      <c r="A4" s="4" t="s">
        <v>2</v>
      </c>
      <c r="B4" s="5" t="s">
        <v>3</v>
      </c>
      <c r="D4" s="4" t="s">
        <v>2</v>
      </c>
      <c r="E4" s="24" t="s">
        <v>29</v>
      </c>
    </row>
    <row r="5" spans="1:5" ht="15.75" thickTop="1" x14ac:dyDescent="0.25">
      <c r="A5" t="s">
        <v>6</v>
      </c>
      <c r="B5">
        <v>60</v>
      </c>
      <c r="D5" t="s">
        <v>6</v>
      </c>
      <c r="E5" s="25">
        <f>B5*(1-Discount)</f>
        <v>54</v>
      </c>
    </row>
    <row r="6" spans="1:5" x14ac:dyDescent="0.25">
      <c r="A6" t="s">
        <v>7</v>
      </c>
      <c r="B6">
        <v>80</v>
      </c>
      <c r="D6" t="s">
        <v>7</v>
      </c>
      <c r="E6" s="25">
        <f>B6*(1-Discount)</f>
        <v>72</v>
      </c>
    </row>
    <row r="7" spans="1:5" x14ac:dyDescent="0.25">
      <c r="A7" t="s">
        <v>8</v>
      </c>
      <c r="B7">
        <v>50</v>
      </c>
      <c r="D7" t="s">
        <v>8</v>
      </c>
      <c r="E7" s="25">
        <f>B7*(1-Discount)</f>
        <v>45</v>
      </c>
    </row>
    <row r="8" spans="1:5" x14ac:dyDescent="0.25">
      <c r="A8" t="s">
        <v>9</v>
      </c>
      <c r="B8">
        <v>40</v>
      </c>
      <c r="D8" t="s">
        <v>9</v>
      </c>
      <c r="E8" s="25">
        <f>B8*(1-Discount)</f>
        <v>36</v>
      </c>
    </row>
    <row r="11" spans="1:5" x14ac:dyDescent="0.25">
      <c r="A11" s="3" t="s">
        <v>32</v>
      </c>
      <c r="B11" s="9">
        <f>SUM(Pricelist)/4</f>
        <v>57.5</v>
      </c>
    </row>
    <row r="12" spans="1:5" x14ac:dyDescent="0.25">
      <c r="B12" s="9">
        <f>AVERAGE(Pricelist)</f>
        <v>57.5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86CC-B094-4219-A26B-4DB4EC1B6DB7}">
  <dimension ref="A1:F8"/>
  <sheetViews>
    <sheetView workbookViewId="0"/>
  </sheetViews>
  <sheetFormatPr defaultRowHeight="15" x14ac:dyDescent="0.25"/>
  <cols>
    <col min="1" max="1" width="22.85546875" customWidth="1"/>
    <col min="4" max="4" width="20.42578125" bestFit="1" customWidth="1"/>
    <col min="5" max="5" width="10.140625" bestFit="1" customWidth="1"/>
  </cols>
  <sheetData>
    <row r="1" spans="1:6" ht="18.75" x14ac:dyDescent="0.3">
      <c r="A1" s="1" t="s">
        <v>33</v>
      </c>
      <c r="B1" s="2"/>
      <c r="C1" s="2"/>
      <c r="D1" s="2"/>
      <c r="E1" s="2"/>
    </row>
    <row r="3" spans="1:6" x14ac:dyDescent="0.25">
      <c r="D3" s="22" t="s">
        <v>34</v>
      </c>
    </row>
    <row r="4" spans="1:6" ht="20.25" thickBot="1" x14ac:dyDescent="0.35">
      <c r="A4" s="4" t="s">
        <v>2</v>
      </c>
      <c r="B4" s="5" t="s">
        <v>3</v>
      </c>
      <c r="D4" s="4" t="s">
        <v>2</v>
      </c>
      <c r="E4" s="24" t="s">
        <v>29</v>
      </c>
    </row>
    <row r="5" spans="1:6" ht="15.75" thickTop="1" x14ac:dyDescent="0.25">
      <c r="A5" t="s">
        <v>6</v>
      </c>
      <c r="B5">
        <v>60</v>
      </c>
      <c r="D5" t="s">
        <v>6</v>
      </c>
      <c r="E5" s="25">
        <f>B5*(1-'Absolute and Relative Referenci'!$H$3)</f>
        <v>54</v>
      </c>
      <c r="F5">
        <f>B5*(1-[1]Referencing!$H$3)</f>
        <v>54</v>
      </c>
    </row>
    <row r="6" spans="1:6" x14ac:dyDescent="0.25">
      <c r="A6" t="s">
        <v>7</v>
      </c>
      <c r="B6">
        <v>80</v>
      </c>
      <c r="D6" t="s">
        <v>7</v>
      </c>
      <c r="E6" s="25">
        <f>B6*(1-'Absolute and Relative Referenci'!$H$3)</f>
        <v>72</v>
      </c>
      <c r="F6">
        <f>B6*(1-[1]Referencing!$H$3)</f>
        <v>72</v>
      </c>
    </row>
    <row r="7" spans="1:6" x14ac:dyDescent="0.25">
      <c r="A7" t="s">
        <v>8</v>
      </c>
      <c r="B7">
        <v>50</v>
      </c>
      <c r="D7" t="s">
        <v>8</v>
      </c>
      <c r="E7" s="25">
        <f>B7*(1-'Absolute and Relative Referenci'!$H$3)</f>
        <v>45</v>
      </c>
      <c r="F7">
        <f>B7*(1-[1]Referencing!$H$3)</f>
        <v>45</v>
      </c>
    </row>
    <row r="8" spans="1:6" x14ac:dyDescent="0.25">
      <c r="A8" t="s">
        <v>9</v>
      </c>
      <c r="B8">
        <v>40</v>
      </c>
      <c r="D8" t="s">
        <v>9</v>
      </c>
      <c r="E8" s="25">
        <f>B8*(1-'Absolute and Relative Referenci'!$H$3)</f>
        <v>36</v>
      </c>
      <c r="F8">
        <f>B8*(1-[1]Referencing!$H$3)</f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641-50AC-4F78-97A5-BB3BDB7ECBC8}">
  <dimension ref="A1:E18"/>
  <sheetViews>
    <sheetView workbookViewId="0"/>
  </sheetViews>
  <sheetFormatPr defaultRowHeight="15" x14ac:dyDescent="0.25"/>
  <cols>
    <col min="1" max="1" width="20.28515625" customWidth="1"/>
    <col min="2" max="2" width="24.85546875" bestFit="1" customWidth="1"/>
    <col min="3" max="3" width="16" bestFit="1" customWidth="1"/>
    <col min="4" max="4" width="22.140625" bestFit="1" customWidth="1"/>
    <col min="5" max="5" width="23.7109375" bestFit="1" customWidth="1"/>
  </cols>
  <sheetData>
    <row r="1" spans="1:5" ht="18.75" x14ac:dyDescent="0.3">
      <c r="A1" s="1" t="s">
        <v>35</v>
      </c>
      <c r="B1" s="2"/>
      <c r="C1" s="2"/>
      <c r="D1" s="2"/>
      <c r="E1" s="2"/>
    </row>
    <row r="4" spans="1:5" ht="20.25" thickBot="1" x14ac:dyDescent="0.35">
      <c r="A4" s="4" t="s">
        <v>36</v>
      </c>
      <c r="B4" s="4" t="s">
        <v>37</v>
      </c>
      <c r="C4" s="24" t="s">
        <v>38</v>
      </c>
      <c r="D4" s="24" t="s">
        <v>39</v>
      </c>
      <c r="E4" s="24" t="s">
        <v>40</v>
      </c>
    </row>
    <row r="5" spans="1:5" ht="15.75" thickTop="1" x14ac:dyDescent="0.25">
      <c r="A5" t="s">
        <v>41</v>
      </c>
      <c r="B5" t="s">
        <v>42</v>
      </c>
      <c r="C5" s="26" t="str">
        <f>A5&amp;B5</f>
        <v>ScarfM</v>
      </c>
      <c r="D5" s="26" t="str">
        <f>A5&amp;" "&amp;B5</f>
        <v>Scarf M</v>
      </c>
      <c r="E5" s="26" t="str">
        <f>A5&amp;" - "&amp;B5</f>
        <v>Scarf - M</v>
      </c>
    </row>
    <row r="6" spans="1:5" x14ac:dyDescent="0.25">
      <c r="A6" t="s">
        <v>41</v>
      </c>
      <c r="B6" t="s">
        <v>43</v>
      </c>
      <c r="C6" s="26" t="str">
        <f t="shared" ref="C6:C8" si="0">A6&amp;B6</f>
        <v>ScarfW</v>
      </c>
      <c r="D6" s="26" t="str">
        <f t="shared" ref="D6:D8" si="1">A6&amp;" "&amp;B6</f>
        <v>Scarf W</v>
      </c>
      <c r="E6" s="26" t="str">
        <f t="shared" ref="E6:E8" si="2">A6&amp;" - "&amp;B6</f>
        <v>Scarf - W</v>
      </c>
    </row>
    <row r="7" spans="1:5" x14ac:dyDescent="0.25">
      <c r="A7" t="s">
        <v>44</v>
      </c>
      <c r="B7" t="s">
        <v>43</v>
      </c>
      <c r="C7" s="26" t="str">
        <f t="shared" si="0"/>
        <v>ShirtW</v>
      </c>
      <c r="D7" s="26" t="str">
        <f t="shared" si="1"/>
        <v>Shirt W</v>
      </c>
      <c r="E7" s="26" t="str">
        <f t="shared" si="2"/>
        <v>Shirt - W</v>
      </c>
    </row>
    <row r="8" spans="1:5" x14ac:dyDescent="0.25">
      <c r="A8" t="s">
        <v>44</v>
      </c>
      <c r="B8" t="s">
        <v>42</v>
      </c>
      <c r="C8" s="26" t="str">
        <f t="shared" si="0"/>
        <v>ShirtM</v>
      </c>
      <c r="D8" s="26" t="str">
        <f t="shared" si="1"/>
        <v>Shirt M</v>
      </c>
      <c r="E8" s="26" t="str">
        <f t="shared" si="2"/>
        <v>Shirt - M</v>
      </c>
    </row>
    <row r="11" spans="1:5" x14ac:dyDescent="0.25">
      <c r="A11" s="27" t="s">
        <v>45</v>
      </c>
      <c r="B11" s="28">
        <v>2022</v>
      </c>
    </row>
    <row r="13" spans="1:5" x14ac:dyDescent="0.25">
      <c r="B13" t="s">
        <v>3</v>
      </c>
      <c r="C13" t="s">
        <v>46</v>
      </c>
      <c r="D13" t="s">
        <v>47</v>
      </c>
    </row>
    <row r="14" spans="1:5" ht="20.25" thickBot="1" x14ac:dyDescent="0.35">
      <c r="A14" s="4" t="s">
        <v>2</v>
      </c>
      <c r="B14" s="29" t="str">
        <f>B13&amp;" - "&amp;$B$11</f>
        <v>Price - 2022</v>
      </c>
      <c r="C14" s="29" t="str">
        <f t="shared" ref="C14:D14" si="3">C13&amp;" - "&amp;$B$11</f>
        <v>Volume - 2022</v>
      </c>
      <c r="D14" s="29" t="str">
        <f t="shared" si="3"/>
        <v>Profit - 2022</v>
      </c>
    </row>
    <row r="15" spans="1:5" ht="15.75" thickTop="1" x14ac:dyDescent="0.25">
      <c r="A15" t="s">
        <v>6</v>
      </c>
    </row>
    <row r="16" spans="1: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</sheetData>
  <dataValidations count="1">
    <dataValidation type="list" allowBlank="1" showInputMessage="1" showErrorMessage="1" sqref="B11" xr:uid="{BEFE372C-A750-4DEE-9DD2-8D65CD1B6EB6}">
      <formula1>"2020,2021,2022"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DAC6-EC68-4A44-B504-9A09DA097DAB}">
  <dimension ref="B1:Q31"/>
  <sheetViews>
    <sheetView tabSelected="1" topLeftCell="A21" workbookViewId="0">
      <selection activeCell="D30" sqref="D30"/>
    </sheetView>
  </sheetViews>
  <sheetFormatPr defaultRowHeight="15" x14ac:dyDescent="0.25"/>
  <cols>
    <col min="1" max="1" width="3.28515625" customWidth="1"/>
    <col min="2" max="2" width="6.140625" customWidth="1"/>
    <col min="3" max="3" width="8.140625" bestFit="1" customWidth="1"/>
    <col min="4" max="4" width="23.42578125" customWidth="1"/>
    <col min="5" max="5" width="10.28515625" bestFit="1" customWidth="1"/>
    <col min="6" max="6" width="10.5703125" customWidth="1"/>
    <col min="7" max="7" width="8.85546875" bestFit="1" customWidth="1"/>
    <col min="8" max="8" width="13.140625" customWidth="1"/>
    <col min="9" max="9" width="11.7109375" customWidth="1"/>
    <col min="10" max="10" width="8.85546875" bestFit="1" customWidth="1"/>
    <col min="11" max="12" width="10.42578125" customWidth="1"/>
  </cols>
  <sheetData>
    <row r="1" spans="2:17" ht="18.75" x14ac:dyDescent="0.3">
      <c r="B1" s="2" t="s">
        <v>48</v>
      </c>
      <c r="C1" s="2"/>
      <c r="D1" s="2"/>
      <c r="E1" s="2"/>
      <c r="F1" s="2"/>
      <c r="G1" s="2"/>
      <c r="H1" s="2"/>
      <c r="I1" s="30"/>
      <c r="J1" s="30"/>
      <c r="K1" s="30"/>
      <c r="L1" s="30"/>
      <c r="M1" t="b">
        <v>1</v>
      </c>
      <c r="N1" s="21" t="b">
        <v>0</v>
      </c>
    </row>
    <row r="2" spans="2:17" x14ac:dyDescent="0.25">
      <c r="M2" t="b">
        <v>1</v>
      </c>
      <c r="N2" s="21" t="b">
        <v>0</v>
      </c>
    </row>
    <row r="3" spans="2:17" x14ac:dyDescent="0.25">
      <c r="C3" s="31">
        <v>1</v>
      </c>
      <c r="D3" s="31" t="s">
        <v>49</v>
      </c>
      <c r="E3" s="31"/>
      <c r="F3" s="31"/>
      <c r="G3" s="31"/>
      <c r="H3" s="31"/>
      <c r="I3" s="31"/>
      <c r="J3" s="31"/>
      <c r="K3" s="31"/>
      <c r="L3" s="31"/>
      <c r="M3" s="31"/>
      <c r="N3" s="21"/>
    </row>
    <row r="4" spans="2:17" x14ac:dyDescent="0.25">
      <c r="C4" s="31">
        <v>2</v>
      </c>
      <c r="D4" s="31" t="s">
        <v>50</v>
      </c>
      <c r="E4" s="31"/>
      <c r="F4" s="31"/>
      <c r="G4" s="31"/>
      <c r="H4" s="31"/>
      <c r="I4" s="31"/>
      <c r="J4" s="31"/>
      <c r="K4" s="31"/>
      <c r="M4" s="31"/>
    </row>
    <row r="5" spans="2:17" ht="18.75" x14ac:dyDescent="0.3">
      <c r="C5" s="31"/>
      <c r="D5" s="31"/>
      <c r="E5" s="31"/>
      <c r="F5" s="31"/>
      <c r="G5" s="31"/>
      <c r="H5" s="31"/>
      <c r="I5" s="31"/>
      <c r="J5" s="31"/>
      <c r="K5" s="31"/>
      <c r="L5" s="32" t="s">
        <v>51</v>
      </c>
      <c r="M5" s="31"/>
    </row>
    <row r="8" spans="2:17" x14ac:dyDescent="0.25">
      <c r="D8" s="33" t="s">
        <v>52</v>
      </c>
      <c r="E8" s="34">
        <v>1500000</v>
      </c>
    </row>
    <row r="12" spans="2:17" x14ac:dyDescent="0.25">
      <c r="E12" s="35">
        <v>0.1</v>
      </c>
      <c r="F12" s="35">
        <v>0.05</v>
      </c>
      <c r="G12" s="35">
        <v>0.12</v>
      </c>
      <c r="H12" s="35">
        <v>0.1</v>
      </c>
      <c r="I12" s="35">
        <v>0.1</v>
      </c>
      <c r="J12" s="35">
        <v>0.12</v>
      </c>
      <c r="K12" s="35">
        <v>0.08</v>
      </c>
      <c r="L12" s="35">
        <v>0.05</v>
      </c>
      <c r="M12" s="35">
        <v>0.08</v>
      </c>
      <c r="N12" s="35">
        <v>0.02</v>
      </c>
      <c r="O12" s="35">
        <v>0.04</v>
      </c>
      <c r="P12" s="35">
        <v>0.14000000000000001</v>
      </c>
      <c r="Q12" s="36">
        <f>SUM(E12:P12)</f>
        <v>1</v>
      </c>
    </row>
    <row r="13" spans="2:17" ht="20.25" thickBot="1" x14ac:dyDescent="0.35">
      <c r="D13" s="6" t="s">
        <v>53</v>
      </c>
      <c r="E13" s="6" t="s">
        <v>54</v>
      </c>
      <c r="F13" s="6" t="s">
        <v>55</v>
      </c>
      <c r="G13" s="6" t="s">
        <v>56</v>
      </c>
      <c r="H13" s="6" t="s">
        <v>57</v>
      </c>
      <c r="I13" s="6" t="s">
        <v>58</v>
      </c>
      <c r="J13" s="6" t="s">
        <v>59</v>
      </c>
      <c r="K13" s="6" t="s">
        <v>60</v>
      </c>
      <c r="L13" s="6" t="s">
        <v>61</v>
      </c>
      <c r="M13" s="6" t="s">
        <v>62</v>
      </c>
      <c r="N13" s="6" t="s">
        <v>63</v>
      </c>
      <c r="O13" s="6" t="s">
        <v>64</v>
      </c>
      <c r="P13" s="6" t="s">
        <v>65</v>
      </c>
    </row>
    <row r="14" spans="2:17" ht="15.75" thickTop="1" x14ac:dyDescent="0.25">
      <c r="C14" s="37">
        <v>0.02</v>
      </c>
      <c r="D14" t="s">
        <v>12</v>
      </c>
      <c r="E14" s="38">
        <f>$E$8*E$12*$C14</f>
        <v>3000</v>
      </c>
      <c r="F14" s="38">
        <f t="shared" ref="F14:P25" si="0">$E$8*F$12*$C14</f>
        <v>1500</v>
      </c>
      <c r="G14" s="38">
        <f t="shared" si="0"/>
        <v>3600</v>
      </c>
      <c r="H14" s="38">
        <f t="shared" si="0"/>
        <v>3000</v>
      </c>
      <c r="I14" s="38">
        <f t="shared" si="0"/>
        <v>3000</v>
      </c>
      <c r="J14" s="38">
        <f t="shared" si="0"/>
        <v>3600</v>
      </c>
      <c r="K14" s="38">
        <f t="shared" si="0"/>
        <v>2400</v>
      </c>
      <c r="L14" s="38">
        <f t="shared" si="0"/>
        <v>1500</v>
      </c>
      <c r="M14" s="38">
        <f t="shared" si="0"/>
        <v>2400</v>
      </c>
      <c r="N14" s="38">
        <f t="shared" si="0"/>
        <v>600</v>
      </c>
      <c r="O14" s="38">
        <f t="shared" si="0"/>
        <v>1200</v>
      </c>
      <c r="P14" s="38">
        <f t="shared" si="0"/>
        <v>4200.0000000000009</v>
      </c>
    </row>
    <row r="15" spans="2:17" x14ac:dyDescent="0.25">
      <c r="C15" s="37">
        <v>0.13</v>
      </c>
      <c r="D15" t="s">
        <v>13</v>
      </c>
      <c r="E15" s="38">
        <f t="shared" ref="E15:E25" si="1">$E$8*E$12*$C15</f>
        <v>19500</v>
      </c>
      <c r="F15" s="38">
        <f t="shared" si="0"/>
        <v>9750</v>
      </c>
      <c r="G15" s="38">
        <f t="shared" si="0"/>
        <v>23400</v>
      </c>
      <c r="H15" s="38">
        <f t="shared" si="0"/>
        <v>19500</v>
      </c>
      <c r="I15" s="38">
        <f t="shared" si="0"/>
        <v>19500</v>
      </c>
      <c r="J15" s="38">
        <f t="shared" si="0"/>
        <v>23400</v>
      </c>
      <c r="K15" s="38">
        <f t="shared" si="0"/>
        <v>15600</v>
      </c>
      <c r="L15" s="38">
        <f t="shared" si="0"/>
        <v>9750</v>
      </c>
      <c r="M15" s="38">
        <f t="shared" si="0"/>
        <v>15600</v>
      </c>
      <c r="N15" s="38">
        <f t="shared" si="0"/>
        <v>3900</v>
      </c>
      <c r="O15" s="38">
        <f t="shared" si="0"/>
        <v>7800</v>
      </c>
      <c r="P15" s="38">
        <f t="shared" si="0"/>
        <v>27300.000000000004</v>
      </c>
    </row>
    <row r="16" spans="2:17" x14ac:dyDescent="0.25">
      <c r="C16" s="37">
        <v>7.0000000000000007E-2</v>
      </c>
      <c r="D16" t="s">
        <v>14</v>
      </c>
      <c r="E16" s="38">
        <f t="shared" si="1"/>
        <v>10500.000000000002</v>
      </c>
      <c r="F16" s="38">
        <f t="shared" si="0"/>
        <v>5250.0000000000009</v>
      </c>
      <c r="G16" s="38">
        <f t="shared" si="0"/>
        <v>12600.000000000002</v>
      </c>
      <c r="H16" s="38">
        <f t="shared" si="0"/>
        <v>10500.000000000002</v>
      </c>
      <c r="I16" s="38">
        <f t="shared" si="0"/>
        <v>10500.000000000002</v>
      </c>
      <c r="J16" s="38">
        <f t="shared" si="0"/>
        <v>12600.000000000002</v>
      </c>
      <c r="K16" s="38">
        <f t="shared" si="0"/>
        <v>8400</v>
      </c>
      <c r="L16" s="38">
        <f t="shared" si="0"/>
        <v>5250.0000000000009</v>
      </c>
      <c r="M16" s="38">
        <f t="shared" si="0"/>
        <v>8400</v>
      </c>
      <c r="N16" s="38">
        <f t="shared" si="0"/>
        <v>2100</v>
      </c>
      <c r="O16" s="38">
        <f t="shared" si="0"/>
        <v>4200</v>
      </c>
      <c r="P16" s="38">
        <f t="shared" si="0"/>
        <v>14700.000000000004</v>
      </c>
    </row>
    <row r="17" spans="3:17" x14ac:dyDescent="0.25">
      <c r="C17" s="37">
        <v>0.05</v>
      </c>
      <c r="D17" t="s">
        <v>15</v>
      </c>
      <c r="E17" s="38">
        <f t="shared" si="1"/>
        <v>7500</v>
      </c>
      <c r="F17" s="38">
        <f t="shared" si="0"/>
        <v>3750</v>
      </c>
      <c r="G17" s="38">
        <f t="shared" si="0"/>
        <v>9000</v>
      </c>
      <c r="H17" s="38">
        <f t="shared" si="0"/>
        <v>7500</v>
      </c>
      <c r="I17" s="38">
        <f t="shared" si="0"/>
        <v>7500</v>
      </c>
      <c r="J17" s="38">
        <f t="shared" si="0"/>
        <v>9000</v>
      </c>
      <c r="K17" s="38">
        <f t="shared" si="0"/>
        <v>6000</v>
      </c>
      <c r="L17" s="38">
        <f t="shared" si="0"/>
        <v>3750</v>
      </c>
      <c r="M17" s="38">
        <f t="shared" si="0"/>
        <v>6000</v>
      </c>
      <c r="N17" s="38">
        <f t="shared" si="0"/>
        <v>1500</v>
      </c>
      <c r="O17" s="38">
        <f t="shared" si="0"/>
        <v>3000</v>
      </c>
      <c r="P17" s="38">
        <f t="shared" si="0"/>
        <v>10500.000000000002</v>
      </c>
    </row>
    <row r="18" spans="3:17" x14ac:dyDescent="0.25">
      <c r="C18" s="37">
        <v>0.1</v>
      </c>
      <c r="D18" t="s">
        <v>16</v>
      </c>
      <c r="E18" s="38">
        <f t="shared" si="1"/>
        <v>15000</v>
      </c>
      <c r="F18" s="38">
        <f t="shared" si="0"/>
        <v>7500</v>
      </c>
      <c r="G18" s="38">
        <f t="shared" si="0"/>
        <v>18000</v>
      </c>
      <c r="H18" s="38">
        <f t="shared" si="0"/>
        <v>15000</v>
      </c>
      <c r="I18" s="38">
        <f t="shared" si="0"/>
        <v>15000</v>
      </c>
      <c r="J18" s="38">
        <f t="shared" si="0"/>
        <v>18000</v>
      </c>
      <c r="K18" s="38">
        <f t="shared" si="0"/>
        <v>12000</v>
      </c>
      <c r="L18" s="38">
        <f t="shared" si="0"/>
        <v>7500</v>
      </c>
      <c r="M18" s="38">
        <f t="shared" si="0"/>
        <v>12000</v>
      </c>
      <c r="N18" s="38">
        <f t="shared" si="0"/>
        <v>3000</v>
      </c>
      <c r="O18" s="38">
        <f t="shared" si="0"/>
        <v>6000</v>
      </c>
      <c r="P18" s="38">
        <f t="shared" si="0"/>
        <v>21000.000000000004</v>
      </c>
    </row>
    <row r="19" spans="3:17" x14ac:dyDescent="0.25">
      <c r="C19" s="37">
        <v>0.06</v>
      </c>
      <c r="D19" t="s">
        <v>17</v>
      </c>
      <c r="E19" s="38">
        <f t="shared" si="1"/>
        <v>9000</v>
      </c>
      <c r="F19" s="38">
        <f t="shared" si="0"/>
        <v>4500</v>
      </c>
      <c r="G19" s="38">
        <f t="shared" si="0"/>
        <v>10800</v>
      </c>
      <c r="H19" s="38">
        <f t="shared" si="0"/>
        <v>9000</v>
      </c>
      <c r="I19" s="38">
        <f t="shared" si="0"/>
        <v>9000</v>
      </c>
      <c r="J19" s="38">
        <f t="shared" si="0"/>
        <v>10800</v>
      </c>
      <c r="K19" s="38">
        <f t="shared" si="0"/>
        <v>7200</v>
      </c>
      <c r="L19" s="38">
        <f t="shared" si="0"/>
        <v>4500</v>
      </c>
      <c r="M19" s="38">
        <f t="shared" si="0"/>
        <v>7200</v>
      </c>
      <c r="N19" s="38">
        <f t="shared" si="0"/>
        <v>1800</v>
      </c>
      <c r="O19" s="38">
        <f t="shared" si="0"/>
        <v>3600</v>
      </c>
      <c r="P19" s="38">
        <f t="shared" si="0"/>
        <v>12600.000000000002</v>
      </c>
    </row>
    <row r="20" spans="3:17" x14ac:dyDescent="0.25">
      <c r="C20" s="37">
        <v>0.14000000000000001</v>
      </c>
      <c r="D20" t="s">
        <v>18</v>
      </c>
      <c r="E20" s="38">
        <f t="shared" si="1"/>
        <v>21000.000000000004</v>
      </c>
      <c r="F20" s="38">
        <f t="shared" si="0"/>
        <v>10500.000000000002</v>
      </c>
      <c r="G20" s="38">
        <f t="shared" si="0"/>
        <v>25200.000000000004</v>
      </c>
      <c r="H20" s="38">
        <f t="shared" si="0"/>
        <v>21000.000000000004</v>
      </c>
      <c r="I20" s="38">
        <f t="shared" si="0"/>
        <v>21000.000000000004</v>
      </c>
      <c r="J20" s="38">
        <f t="shared" si="0"/>
        <v>25200.000000000004</v>
      </c>
      <c r="K20" s="38">
        <f t="shared" si="0"/>
        <v>16800</v>
      </c>
      <c r="L20" s="38">
        <f t="shared" si="0"/>
        <v>10500.000000000002</v>
      </c>
      <c r="M20" s="38">
        <f t="shared" si="0"/>
        <v>16800</v>
      </c>
      <c r="N20" s="38">
        <f t="shared" si="0"/>
        <v>4200</v>
      </c>
      <c r="O20" s="38">
        <f t="shared" si="0"/>
        <v>8400</v>
      </c>
      <c r="P20" s="38">
        <f t="shared" si="0"/>
        <v>29400.000000000007</v>
      </c>
    </row>
    <row r="21" spans="3:17" x14ac:dyDescent="0.25">
      <c r="C21" s="37">
        <v>0.04</v>
      </c>
      <c r="D21" t="s">
        <v>19</v>
      </c>
      <c r="E21" s="38">
        <f t="shared" si="1"/>
        <v>6000</v>
      </c>
      <c r="F21" s="38">
        <f t="shared" si="0"/>
        <v>3000</v>
      </c>
      <c r="G21" s="38">
        <f t="shared" si="0"/>
        <v>7200</v>
      </c>
      <c r="H21" s="38">
        <f t="shared" si="0"/>
        <v>6000</v>
      </c>
      <c r="I21" s="38">
        <f t="shared" si="0"/>
        <v>6000</v>
      </c>
      <c r="J21" s="38">
        <f t="shared" si="0"/>
        <v>7200</v>
      </c>
      <c r="K21" s="38">
        <f t="shared" si="0"/>
        <v>4800</v>
      </c>
      <c r="L21" s="38">
        <f t="shared" si="0"/>
        <v>3000</v>
      </c>
      <c r="M21" s="38">
        <f t="shared" si="0"/>
        <v>4800</v>
      </c>
      <c r="N21" s="38">
        <f t="shared" si="0"/>
        <v>1200</v>
      </c>
      <c r="O21" s="38">
        <f t="shared" si="0"/>
        <v>2400</v>
      </c>
      <c r="P21" s="38">
        <f t="shared" si="0"/>
        <v>8400.0000000000018</v>
      </c>
    </row>
    <row r="22" spans="3:17" x14ac:dyDescent="0.25">
      <c r="C22" s="37">
        <v>0.3</v>
      </c>
      <c r="D22" t="s">
        <v>20</v>
      </c>
      <c r="E22" s="38">
        <f t="shared" si="1"/>
        <v>45000</v>
      </c>
      <c r="F22" s="38">
        <f t="shared" si="0"/>
        <v>22500</v>
      </c>
      <c r="G22" s="38">
        <f t="shared" si="0"/>
        <v>54000</v>
      </c>
      <c r="H22" s="38">
        <f t="shared" si="0"/>
        <v>45000</v>
      </c>
      <c r="I22" s="38">
        <f t="shared" si="0"/>
        <v>45000</v>
      </c>
      <c r="J22" s="38">
        <f t="shared" si="0"/>
        <v>54000</v>
      </c>
      <c r="K22" s="38">
        <f t="shared" si="0"/>
        <v>36000</v>
      </c>
      <c r="L22" s="38">
        <f t="shared" si="0"/>
        <v>22500</v>
      </c>
      <c r="M22" s="38">
        <f t="shared" si="0"/>
        <v>36000</v>
      </c>
      <c r="N22" s="38">
        <f t="shared" si="0"/>
        <v>9000</v>
      </c>
      <c r="O22" s="38">
        <f t="shared" si="0"/>
        <v>18000</v>
      </c>
      <c r="P22" s="38">
        <f t="shared" si="0"/>
        <v>63000.000000000007</v>
      </c>
    </row>
    <row r="23" spans="3:17" x14ac:dyDescent="0.25">
      <c r="C23" s="37">
        <v>0.04</v>
      </c>
      <c r="D23" t="s">
        <v>21</v>
      </c>
      <c r="E23" s="38">
        <f t="shared" si="1"/>
        <v>6000</v>
      </c>
      <c r="F23" s="38">
        <f t="shared" si="0"/>
        <v>3000</v>
      </c>
      <c r="G23" s="38">
        <f t="shared" si="0"/>
        <v>7200</v>
      </c>
      <c r="H23" s="38">
        <f t="shared" si="0"/>
        <v>6000</v>
      </c>
      <c r="I23" s="38">
        <f t="shared" si="0"/>
        <v>6000</v>
      </c>
      <c r="J23" s="38">
        <f t="shared" si="0"/>
        <v>7200</v>
      </c>
      <c r="K23" s="38">
        <f t="shared" si="0"/>
        <v>4800</v>
      </c>
      <c r="L23" s="38">
        <f t="shared" si="0"/>
        <v>3000</v>
      </c>
      <c r="M23" s="38">
        <f t="shared" si="0"/>
        <v>4800</v>
      </c>
      <c r="N23" s="38">
        <f t="shared" si="0"/>
        <v>1200</v>
      </c>
      <c r="O23" s="38">
        <f t="shared" si="0"/>
        <v>2400</v>
      </c>
      <c r="P23" s="38">
        <f t="shared" si="0"/>
        <v>8400.0000000000018</v>
      </c>
    </row>
    <row r="24" spans="3:17" x14ac:dyDescent="0.25">
      <c r="C24" s="37">
        <v>0.02</v>
      </c>
      <c r="D24" t="s">
        <v>22</v>
      </c>
      <c r="E24" s="38">
        <f t="shared" si="1"/>
        <v>3000</v>
      </c>
      <c r="F24" s="38">
        <f t="shared" si="0"/>
        <v>1500</v>
      </c>
      <c r="G24" s="38">
        <f t="shared" si="0"/>
        <v>3600</v>
      </c>
      <c r="H24" s="38">
        <f t="shared" si="0"/>
        <v>3000</v>
      </c>
      <c r="I24" s="38">
        <f t="shared" si="0"/>
        <v>3000</v>
      </c>
      <c r="J24" s="38">
        <f t="shared" si="0"/>
        <v>3600</v>
      </c>
      <c r="K24" s="38">
        <f t="shared" si="0"/>
        <v>2400</v>
      </c>
      <c r="L24" s="38">
        <f t="shared" si="0"/>
        <v>1500</v>
      </c>
      <c r="M24" s="38">
        <f t="shared" si="0"/>
        <v>2400</v>
      </c>
      <c r="N24" s="38">
        <f t="shared" si="0"/>
        <v>600</v>
      </c>
      <c r="O24" s="38">
        <f t="shared" si="0"/>
        <v>1200</v>
      </c>
      <c r="P24" s="38">
        <f t="shared" si="0"/>
        <v>4200.0000000000009</v>
      </c>
    </row>
    <row r="25" spans="3:17" x14ac:dyDescent="0.25">
      <c r="C25" s="37">
        <v>0.03</v>
      </c>
      <c r="D25" t="s">
        <v>23</v>
      </c>
      <c r="E25" s="38">
        <f t="shared" si="1"/>
        <v>4500</v>
      </c>
      <c r="F25" s="38">
        <f t="shared" si="0"/>
        <v>2250</v>
      </c>
      <c r="G25" s="38">
        <f t="shared" si="0"/>
        <v>5400</v>
      </c>
      <c r="H25" s="38">
        <f t="shared" si="0"/>
        <v>4500</v>
      </c>
      <c r="I25" s="38">
        <f t="shared" si="0"/>
        <v>4500</v>
      </c>
      <c r="J25" s="38">
        <f t="shared" si="0"/>
        <v>5400</v>
      </c>
      <c r="K25" s="38">
        <f t="shared" si="0"/>
        <v>3600</v>
      </c>
      <c r="L25" s="38">
        <f t="shared" si="0"/>
        <v>2250</v>
      </c>
      <c r="M25" s="38">
        <f t="shared" si="0"/>
        <v>3600</v>
      </c>
      <c r="N25" s="38">
        <f t="shared" si="0"/>
        <v>900</v>
      </c>
      <c r="O25" s="38">
        <f t="shared" si="0"/>
        <v>1800</v>
      </c>
      <c r="P25" s="38">
        <f t="shared" si="0"/>
        <v>6300.0000000000009</v>
      </c>
    </row>
    <row r="26" spans="3:17" x14ac:dyDescent="0.25">
      <c r="C26" s="39">
        <f>SUM(C14:C25)</f>
        <v>1.0000000000000002</v>
      </c>
      <c r="E26" s="40">
        <f>SUM(E14:E25)</f>
        <v>150000</v>
      </c>
      <c r="F26" s="40">
        <f t="shared" ref="F26:P26" si="2">SUM(F14:F25)</f>
        <v>75000</v>
      </c>
      <c r="G26" s="40">
        <f t="shared" si="2"/>
        <v>180000</v>
      </c>
      <c r="H26" s="40">
        <f t="shared" si="2"/>
        <v>150000</v>
      </c>
      <c r="I26" s="40">
        <f t="shared" si="2"/>
        <v>150000</v>
      </c>
      <c r="J26" s="40">
        <f t="shared" si="2"/>
        <v>180000</v>
      </c>
      <c r="K26" s="40">
        <f t="shared" si="2"/>
        <v>120000</v>
      </c>
      <c r="L26" s="40">
        <f t="shared" si="2"/>
        <v>75000</v>
      </c>
      <c r="M26" s="40">
        <f t="shared" si="2"/>
        <v>120000</v>
      </c>
      <c r="N26" s="40">
        <f t="shared" si="2"/>
        <v>30000</v>
      </c>
      <c r="O26" s="40">
        <f t="shared" si="2"/>
        <v>60000</v>
      </c>
      <c r="P26" s="40">
        <f t="shared" si="2"/>
        <v>210000.00000000003</v>
      </c>
      <c r="Q26" s="41">
        <f>SUM(E26:P26)-E8</f>
        <v>0</v>
      </c>
    </row>
    <row r="30" spans="3:17" x14ac:dyDescent="0.25">
      <c r="D30">
        <f>15-2*(3+2)</f>
        <v>5</v>
      </c>
      <c r="E30">
        <v>3</v>
      </c>
      <c r="F30">
        <v>2</v>
      </c>
    </row>
    <row r="31" spans="3:17" x14ac:dyDescent="0.25">
      <c r="E31" t="b">
        <f>E30=F30</f>
        <v>0</v>
      </c>
    </row>
  </sheetData>
  <conditionalFormatting sqref="L5">
    <cfRule type="expression" dxfId="0" priority="1">
      <formula>AND($M$1,$M$2)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3" name="Check Box 3">
              <controlPr defaultSize="0" autoFill="0" autoLine="0" autoPict="0">
                <anchor moveWithCells="1">
                  <from>
                    <xdr:col>9</xdr:col>
                    <xdr:colOff>361950</xdr:colOff>
                    <xdr:row>1</xdr:row>
                    <xdr:rowOff>76200</xdr:rowOff>
                  </from>
                  <to>
                    <xdr:col>10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4" name="Check Box 4">
              <controlPr defaultSize="0" autoFill="0" autoLine="0" autoPict="0">
                <anchor moveWithCells="1">
                  <from>
                    <xdr:col>9</xdr:col>
                    <xdr:colOff>361950</xdr:colOff>
                    <xdr:row>2</xdr:row>
                    <xdr:rowOff>76200</xdr:rowOff>
                  </from>
                  <to>
                    <xdr:col>10</xdr:col>
                    <xdr:colOff>600075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Order of Precedence</vt:lpstr>
      <vt:lpstr>Simple but Useful Formulas</vt:lpstr>
      <vt:lpstr>Absolute and Relative Referenci</vt:lpstr>
      <vt:lpstr>Range Names</vt:lpstr>
      <vt:lpstr>Referencing other Workbooks or </vt:lpstr>
      <vt:lpstr>Combine Values</vt:lpstr>
      <vt:lpstr>Challenge</vt:lpstr>
      <vt:lpstr>back</vt:lpstr>
      <vt:lpstr>Discount</vt:lpstr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Bhoola</dc:creator>
  <cp:lastModifiedBy>Pranav Bhoola</cp:lastModifiedBy>
  <dcterms:created xsi:type="dcterms:W3CDTF">2024-07-08T13:32:06Z</dcterms:created>
  <dcterms:modified xsi:type="dcterms:W3CDTF">2024-07-09T08:31:16Z</dcterms:modified>
</cp:coreProperties>
</file>