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iweMakinana\Downloads\"/>
    </mc:Choice>
  </mc:AlternateContent>
  <xr:revisionPtr revIDLastSave="0" documentId="8_{52F96F88-6331-4691-8B75-B4A8AF390507}" xr6:coauthVersionLast="47" xr6:coauthVersionMax="47" xr10:uidLastSave="{00000000-0000-0000-0000-000000000000}"/>
  <bookViews>
    <workbookView xWindow="-108" yWindow="-108" windowWidth="23256" windowHeight="12456" xr2:uid="{DB00DC2B-190E-4181-B969-8D3C712807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1" l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R7" i="1"/>
  <c r="T6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5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C22" i="1"/>
  <c r="C23" i="1"/>
  <c r="C24" i="1"/>
  <c r="J7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6" i="1"/>
  <c r="J5" i="1"/>
  <c r="J4" i="1"/>
  <c r="J3" i="1"/>
  <c r="K3" i="1" s="1"/>
  <c r="L3" i="1" s="1"/>
  <c r="M3" i="1" s="1"/>
  <c r="E3" i="1"/>
  <c r="F3" i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X4" i="1" l="1"/>
  <c r="N22" i="1"/>
  <c r="N24" i="1"/>
  <c r="N23" i="1"/>
</calcChain>
</file>

<file path=xl/sharedStrings.xml><?xml version="1.0" encoding="utf-8"?>
<sst xmlns="http://schemas.openxmlformats.org/spreadsheetml/2006/main" count="49" uniqueCount="48">
  <si>
    <t>Employee Playrol</t>
  </si>
  <si>
    <t xml:space="preserve">Last Name </t>
  </si>
  <si>
    <t>First Name</t>
  </si>
  <si>
    <t>Hourly wage</t>
  </si>
  <si>
    <t>Makinana</t>
  </si>
  <si>
    <t>Beki</t>
  </si>
  <si>
    <t>Alive</t>
  </si>
  <si>
    <t>saho</t>
  </si>
  <si>
    <t>Nogoqa</t>
  </si>
  <si>
    <t>Monyabe</t>
  </si>
  <si>
    <t>Sonqayi</t>
  </si>
  <si>
    <t>Mahote</t>
  </si>
  <si>
    <t>Ndala</t>
  </si>
  <si>
    <t>Zemvelo</t>
  </si>
  <si>
    <t xml:space="preserve">Chasiwe </t>
  </si>
  <si>
    <t>Mcula</t>
  </si>
  <si>
    <t xml:space="preserve">Mvula </t>
  </si>
  <si>
    <t>makana</t>
  </si>
  <si>
    <t>Zwelake</t>
  </si>
  <si>
    <t>Phambaniso</t>
  </si>
  <si>
    <t>Mcishana</t>
  </si>
  <si>
    <t xml:space="preserve">iviwe </t>
  </si>
  <si>
    <t>Asanele</t>
  </si>
  <si>
    <t>Mendu</t>
  </si>
  <si>
    <t>Ayethe</t>
  </si>
  <si>
    <t>Amanda</t>
  </si>
  <si>
    <t>Steven</t>
  </si>
  <si>
    <t>okuhle</t>
  </si>
  <si>
    <t>Asive</t>
  </si>
  <si>
    <t>Asavela</t>
  </si>
  <si>
    <t>Chulumanco</t>
  </si>
  <si>
    <t>Nobantu</t>
  </si>
  <si>
    <t>Asakhe</t>
  </si>
  <si>
    <t>Livuse</t>
  </si>
  <si>
    <t>Ntando</t>
  </si>
  <si>
    <t>Kumalo</t>
  </si>
  <si>
    <t>Sbusiso</t>
  </si>
  <si>
    <t>Luyolo</t>
  </si>
  <si>
    <t>House worked</t>
  </si>
  <si>
    <t>Pay</t>
  </si>
  <si>
    <t>Max</t>
  </si>
  <si>
    <t>Min</t>
  </si>
  <si>
    <t>Avarage</t>
  </si>
  <si>
    <t>Total</t>
  </si>
  <si>
    <t>Mr Makinana</t>
  </si>
  <si>
    <t xml:space="preserve">Over Time </t>
  </si>
  <si>
    <t>Over time Bonus</t>
  </si>
  <si>
    <t>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</si>
</sst>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-1C09]* #,##0.00_-;\-[$R-1C09]* #,##0.00_-;_-[$R-1C09]* &quot;-&quot;??_-;_-@_-"/>
    <numFmt numFmtId="170" formatCode="_-[$$-45C]* #,##0.00_-;\-[$$-45C]* #,##0.00_-;_-[$$-45C]* &quot;-&quot;??_-;_-@_-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6" borderId="0" xfId="0" applyFill="1"/>
    <xf numFmtId="170" fontId="0" fillId="0" borderId="0" xfId="0" applyNumberFormat="1"/>
    <xf numFmtId="170" fontId="0" fillId="4" borderId="0" xfId="0" applyNumberFormat="1" applyFill="1"/>
    <xf numFmtId="170" fontId="0" fillId="6" borderId="0" xfId="0" applyNumberFormat="1" applyFill="1"/>
    <xf numFmtId="170" fontId="0" fillId="5" borderId="0" xfId="0" applyNumberFormat="1" applyFill="1"/>
    <xf numFmtId="170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26E16-26FD-48B8-92EE-C55B6FC3F412}">
  <dimension ref="A1:AD25"/>
  <sheetViews>
    <sheetView tabSelected="1" topLeftCell="H1" zoomScaleNormal="100" workbookViewId="0">
      <selection activeCell="AF18" sqref="AF18"/>
    </sheetView>
  </sheetViews>
  <sheetFormatPr defaultRowHeight="14.4" x14ac:dyDescent="0.3"/>
  <cols>
    <col min="3" max="3" width="12.44140625" customWidth="1"/>
    <col min="4" max="4" width="9.5546875" bestFit="1" customWidth="1"/>
    <col min="5" max="13" width="9.5546875" customWidth="1"/>
    <col min="14" max="18" width="13" customWidth="1"/>
    <col min="19" max="19" width="11.5546875" customWidth="1"/>
    <col min="20" max="20" width="12.6640625" customWidth="1"/>
    <col min="21" max="21" width="15.6640625" customWidth="1"/>
    <col min="22" max="22" width="12.109375" customWidth="1"/>
    <col min="24" max="24" width="14.33203125" customWidth="1"/>
    <col min="25" max="25" width="13.21875" customWidth="1"/>
    <col min="26" max="26" width="11.77734375" customWidth="1"/>
    <col min="27" max="27" width="11.33203125" customWidth="1"/>
    <col min="28" max="28" width="13.5546875" customWidth="1"/>
    <col min="30" max="30" width="19.44140625" customWidth="1"/>
  </cols>
  <sheetData>
    <row r="1" spans="1:30" x14ac:dyDescent="0.3">
      <c r="A1" t="s">
        <v>0</v>
      </c>
      <c r="C1" t="s">
        <v>44</v>
      </c>
    </row>
    <row r="2" spans="1:30" x14ac:dyDescent="0.3">
      <c r="D2" t="s">
        <v>38</v>
      </c>
      <c r="I2" t="s">
        <v>45</v>
      </c>
      <c r="N2" t="s">
        <v>39</v>
      </c>
      <c r="S2" t="s">
        <v>46</v>
      </c>
      <c r="X2" t="s">
        <v>47</v>
      </c>
    </row>
    <row r="3" spans="1:30" x14ac:dyDescent="0.3">
      <c r="A3" t="s">
        <v>1</v>
      </c>
      <c r="B3" t="s">
        <v>2</v>
      </c>
      <c r="C3" t="s">
        <v>3</v>
      </c>
      <c r="D3" s="3">
        <v>45658</v>
      </c>
      <c r="E3" s="3">
        <f>D3+7</f>
        <v>45665</v>
      </c>
      <c r="F3" s="3">
        <f t="shared" ref="F3:H3" si="0">E3+7</f>
        <v>45672</v>
      </c>
      <c r="G3" s="3">
        <f t="shared" si="0"/>
        <v>45679</v>
      </c>
      <c r="H3" s="3">
        <f t="shared" si="0"/>
        <v>45686</v>
      </c>
      <c r="I3" s="5">
        <v>45658</v>
      </c>
      <c r="J3" s="5">
        <f>I3+7</f>
        <v>45665</v>
      </c>
      <c r="K3" s="5">
        <f t="shared" ref="K3:M3" si="1">J3+7</f>
        <v>45672</v>
      </c>
      <c r="L3" s="5">
        <f t="shared" si="1"/>
        <v>45679</v>
      </c>
      <c r="M3" s="5">
        <f t="shared" si="1"/>
        <v>45686</v>
      </c>
      <c r="N3" s="7"/>
      <c r="O3" s="7"/>
      <c r="P3" s="7"/>
      <c r="Q3" s="7"/>
      <c r="R3" s="7"/>
      <c r="S3" s="12"/>
      <c r="T3" s="12"/>
      <c r="U3" s="12"/>
      <c r="V3" s="12"/>
      <c r="W3" s="12"/>
      <c r="X3" s="8"/>
      <c r="Y3" s="8"/>
      <c r="Z3" s="8"/>
      <c r="AA3" s="8"/>
      <c r="AB3" s="8"/>
      <c r="AD3" t="s">
        <v>47</v>
      </c>
    </row>
    <row r="4" spans="1:30" x14ac:dyDescent="0.3">
      <c r="A4" t="s">
        <v>4</v>
      </c>
      <c r="B4" t="s">
        <v>21</v>
      </c>
      <c r="C4" s="9">
        <v>45</v>
      </c>
      <c r="D4" s="4">
        <v>45</v>
      </c>
      <c r="E4" s="4">
        <v>55</v>
      </c>
      <c r="F4" s="4">
        <v>40</v>
      </c>
      <c r="G4" s="4">
        <v>41</v>
      </c>
      <c r="H4" s="4">
        <v>40</v>
      </c>
      <c r="I4" s="6">
        <f>IF(D4&gt;40,D4-40,0)</f>
        <v>5</v>
      </c>
      <c r="J4" s="6">
        <f>IF(E4&gt;40,E4-40,0)</f>
        <v>15</v>
      </c>
      <c r="K4" s="6">
        <f>IF(F4&gt;40,F4-40,0)</f>
        <v>0</v>
      </c>
      <c r="L4" s="6">
        <f>IF(G4&gt;40,G4-40,0)</f>
        <v>1</v>
      </c>
      <c r="M4" s="6">
        <f>IF(H4&gt;40,H4-40,0)</f>
        <v>0</v>
      </c>
      <c r="N4" s="10">
        <f>$C4*D4</f>
        <v>2025</v>
      </c>
      <c r="O4" s="10">
        <f>$C4*E4</f>
        <v>2475</v>
      </c>
      <c r="P4" s="10">
        <f>$C4*F4</f>
        <v>1800</v>
      </c>
      <c r="Q4" s="10">
        <f>$C4*G4</f>
        <v>1845</v>
      </c>
      <c r="R4" s="10">
        <f>$C4*H4</f>
        <v>1800</v>
      </c>
      <c r="S4" s="12">
        <f>0.5*$D4*I4</f>
        <v>112.5</v>
      </c>
      <c r="T4" s="12">
        <f>0.5*$D4*J4</f>
        <v>337.5</v>
      </c>
      <c r="U4" s="12">
        <f>0.5*$D4*K4</f>
        <v>0</v>
      </c>
      <c r="V4" s="12">
        <f>0.5*$D4*L4</f>
        <v>22.5</v>
      </c>
      <c r="W4" s="12">
        <f>0.5*$D4*M4</f>
        <v>0</v>
      </c>
      <c r="X4" s="11">
        <f>N4+S4</f>
        <v>2137.5</v>
      </c>
      <c r="Y4" s="11">
        <f>O4+T4</f>
        <v>2812.5</v>
      </c>
      <c r="Z4" s="11">
        <f>P4+U4</f>
        <v>1800</v>
      </c>
      <c r="AA4" s="11">
        <f>Q4+V4</f>
        <v>1867.5</v>
      </c>
      <c r="AB4" s="11">
        <f>R4+W4</f>
        <v>1800</v>
      </c>
      <c r="AD4" s="13">
        <f>SUM(X4:AB4)</f>
        <v>10417.5</v>
      </c>
    </row>
    <row r="5" spans="1:30" x14ac:dyDescent="0.3">
      <c r="A5" t="s">
        <v>5</v>
      </c>
      <c r="B5" t="s">
        <v>22</v>
      </c>
      <c r="C5" s="9">
        <v>15.9</v>
      </c>
      <c r="D5" s="4">
        <v>45</v>
      </c>
      <c r="E5" s="4">
        <v>56</v>
      </c>
      <c r="F5" s="4">
        <v>40</v>
      </c>
      <c r="G5" s="4">
        <v>41</v>
      </c>
      <c r="H5" s="4">
        <v>40</v>
      </c>
      <c r="I5" s="6">
        <f>IF(D5&gt;40,D5-40,0)</f>
        <v>5</v>
      </c>
      <c r="J5" s="6">
        <f>IF(E5&gt;40,E5-40,0)</f>
        <v>16</v>
      </c>
      <c r="K5" s="6">
        <f>IF(F5&gt;40,F5-40,0)</f>
        <v>0</v>
      </c>
      <c r="L5" s="6">
        <f>IF(G5&gt;40,G5-40,0)</f>
        <v>1</v>
      </c>
      <c r="M5" s="6">
        <f>IF(H5&gt;40,H5-40,0)</f>
        <v>0</v>
      </c>
      <c r="N5" s="10">
        <f t="shared" ref="N5:R20" si="2">$C5*D5</f>
        <v>715.5</v>
      </c>
      <c r="O5" s="10">
        <f t="shared" si="2"/>
        <v>890.4</v>
      </c>
      <c r="P5" s="10">
        <f t="shared" si="2"/>
        <v>636</v>
      </c>
      <c r="Q5" s="10">
        <f t="shared" si="2"/>
        <v>651.9</v>
      </c>
      <c r="R5" s="10">
        <f t="shared" si="2"/>
        <v>636</v>
      </c>
      <c r="S5" s="12">
        <f t="shared" ref="S5:W20" si="3">0.5*$D5*I5</f>
        <v>112.5</v>
      </c>
      <c r="T5" s="12">
        <f t="shared" si="3"/>
        <v>360</v>
      </c>
      <c r="U5" s="12">
        <f t="shared" si="3"/>
        <v>0</v>
      </c>
      <c r="V5" s="12">
        <f t="shared" si="3"/>
        <v>22.5</v>
      </c>
      <c r="W5" s="12">
        <f t="shared" si="3"/>
        <v>0</v>
      </c>
      <c r="X5" s="11">
        <f t="shared" ref="X5:AB20" si="4">N5+S5</f>
        <v>828</v>
      </c>
      <c r="Y5" s="11">
        <f t="shared" si="4"/>
        <v>1250.4000000000001</v>
      </c>
      <c r="Z5" s="11">
        <f t="shared" si="4"/>
        <v>636</v>
      </c>
      <c r="AA5" s="11">
        <f t="shared" si="4"/>
        <v>674.4</v>
      </c>
      <c r="AB5" s="11">
        <f t="shared" si="4"/>
        <v>636</v>
      </c>
      <c r="AD5" s="13">
        <f t="shared" ref="AD5:AD20" si="5">SUM(X5:AB5)</f>
        <v>4024.8</v>
      </c>
    </row>
    <row r="6" spans="1:30" x14ac:dyDescent="0.3">
      <c r="A6" t="s">
        <v>6</v>
      </c>
      <c r="B6" t="s">
        <v>23</v>
      </c>
      <c r="C6" s="9">
        <v>20.6</v>
      </c>
      <c r="D6" s="4">
        <v>58</v>
      </c>
      <c r="E6" s="4">
        <v>40</v>
      </c>
      <c r="F6" s="4">
        <v>46</v>
      </c>
      <c r="G6" s="4">
        <v>40</v>
      </c>
      <c r="H6" s="4">
        <v>40</v>
      </c>
      <c r="I6" s="6">
        <f>IF(D6&gt;40,D6-40,0)</f>
        <v>18</v>
      </c>
      <c r="J6" s="6">
        <f>IF(E6&gt;40,E6-40,0)</f>
        <v>0</v>
      </c>
      <c r="K6" s="6">
        <f>IF(F6&gt;40,F6-40,0)</f>
        <v>6</v>
      </c>
      <c r="L6" s="6">
        <f>IF(G6&gt;40,G6-40,0)</f>
        <v>0</v>
      </c>
      <c r="M6" s="6">
        <f>IF(H6&gt;40,H6-40,0)</f>
        <v>0</v>
      </c>
      <c r="N6" s="10">
        <f t="shared" si="2"/>
        <v>1194.8000000000002</v>
      </c>
      <c r="O6" s="10">
        <f t="shared" si="2"/>
        <v>824</v>
      </c>
      <c r="P6" s="10">
        <f t="shared" si="2"/>
        <v>947.6</v>
      </c>
      <c r="Q6" s="10">
        <f t="shared" si="2"/>
        <v>824</v>
      </c>
      <c r="R6" s="10">
        <f t="shared" si="2"/>
        <v>824</v>
      </c>
      <c r="S6" s="12">
        <f t="shared" si="3"/>
        <v>522</v>
      </c>
      <c r="T6" s="12">
        <f>0.5*$D6*J6</f>
        <v>0</v>
      </c>
      <c r="U6" s="12">
        <f t="shared" si="3"/>
        <v>174</v>
      </c>
      <c r="V6" s="12">
        <f t="shared" si="3"/>
        <v>0</v>
      </c>
      <c r="W6" s="12">
        <f t="shared" si="3"/>
        <v>0</v>
      </c>
      <c r="X6" s="11">
        <f t="shared" si="4"/>
        <v>1716.8000000000002</v>
      </c>
      <c r="Y6" s="11">
        <f t="shared" si="4"/>
        <v>824</v>
      </c>
      <c r="Z6" s="11">
        <f t="shared" si="4"/>
        <v>1121.5999999999999</v>
      </c>
      <c r="AA6" s="11">
        <f t="shared" si="4"/>
        <v>824</v>
      </c>
      <c r="AB6" s="11">
        <f t="shared" si="4"/>
        <v>824</v>
      </c>
      <c r="AD6" s="13">
        <f t="shared" si="5"/>
        <v>5310.4</v>
      </c>
    </row>
    <row r="7" spans="1:30" x14ac:dyDescent="0.3">
      <c r="A7" t="s">
        <v>7</v>
      </c>
      <c r="B7" t="s">
        <v>24</v>
      </c>
      <c r="C7" s="9">
        <v>6.8</v>
      </c>
      <c r="D7" s="4">
        <v>60</v>
      </c>
      <c r="E7" s="4">
        <v>41</v>
      </c>
      <c r="F7" s="4">
        <v>45</v>
      </c>
      <c r="G7" s="4">
        <v>40</v>
      </c>
      <c r="H7" s="4">
        <v>40</v>
      </c>
      <c r="I7" s="6">
        <f>IF(D7&gt;40,D7-40,0)</f>
        <v>20</v>
      </c>
      <c r="J7" s="6">
        <f>IF(E7&gt;40,E7-40,0)</f>
        <v>1</v>
      </c>
      <c r="K7" s="6">
        <f>IF(F7&gt;40,F7-40,0)</f>
        <v>5</v>
      </c>
      <c r="L7" s="6">
        <f>IF(G7&gt;40,G7-40,0)</f>
        <v>0</v>
      </c>
      <c r="M7" s="6">
        <f>IF(H7&gt;40,H7-40,0)</f>
        <v>0</v>
      </c>
      <c r="N7" s="10">
        <f t="shared" si="2"/>
        <v>408</v>
      </c>
      <c r="O7" s="10">
        <f t="shared" si="2"/>
        <v>278.8</v>
      </c>
      <c r="P7" s="10">
        <f t="shared" si="2"/>
        <v>306</v>
      </c>
      <c r="Q7" s="10">
        <f t="shared" si="2"/>
        <v>272</v>
      </c>
      <c r="R7" s="10">
        <f>$C7*H7</f>
        <v>272</v>
      </c>
      <c r="S7" s="12">
        <f t="shared" si="3"/>
        <v>600</v>
      </c>
      <c r="T7" s="12">
        <f t="shared" si="3"/>
        <v>30</v>
      </c>
      <c r="U7" s="12">
        <f t="shared" si="3"/>
        <v>150</v>
      </c>
      <c r="V7" s="12">
        <f t="shared" si="3"/>
        <v>0</v>
      </c>
      <c r="W7" s="12">
        <f t="shared" si="3"/>
        <v>0</v>
      </c>
      <c r="X7" s="11">
        <f t="shared" si="4"/>
        <v>1008</v>
      </c>
      <c r="Y7" s="11">
        <f t="shared" si="4"/>
        <v>308.8</v>
      </c>
      <c r="Z7" s="11">
        <f t="shared" si="4"/>
        <v>456</v>
      </c>
      <c r="AA7" s="11">
        <f t="shared" si="4"/>
        <v>272</v>
      </c>
      <c r="AB7" s="11">
        <f t="shared" si="4"/>
        <v>272</v>
      </c>
      <c r="AD7" s="13">
        <f t="shared" si="5"/>
        <v>2316.8000000000002</v>
      </c>
    </row>
    <row r="8" spans="1:30" x14ac:dyDescent="0.3">
      <c r="A8" t="s">
        <v>8</v>
      </c>
      <c r="B8" t="s">
        <v>25</v>
      </c>
      <c r="C8" s="9">
        <v>19.8</v>
      </c>
      <c r="D8" s="4">
        <v>52</v>
      </c>
      <c r="E8" s="4">
        <v>44</v>
      </c>
      <c r="F8" s="4">
        <v>49</v>
      </c>
      <c r="G8" s="4">
        <v>40</v>
      </c>
      <c r="H8" s="4">
        <v>40</v>
      </c>
      <c r="I8" s="6">
        <f>IF(D8&gt;40,D8-40,0)</f>
        <v>12</v>
      </c>
      <c r="J8" s="6">
        <f>IF(E8&gt;40,E8-40,0)</f>
        <v>4</v>
      </c>
      <c r="K8" s="6">
        <f>IF(F8&gt;40,F8-40,0)</f>
        <v>9</v>
      </c>
      <c r="L8" s="6">
        <f>IF(G8&gt;40,G8-40,0)</f>
        <v>0</v>
      </c>
      <c r="M8" s="6">
        <f>IF(H8&gt;40,H8-40,0)</f>
        <v>0</v>
      </c>
      <c r="N8" s="10">
        <f t="shared" si="2"/>
        <v>1029.6000000000001</v>
      </c>
      <c r="O8" s="10">
        <f t="shared" si="2"/>
        <v>871.2</v>
      </c>
      <c r="P8" s="10">
        <f t="shared" si="2"/>
        <v>970.2</v>
      </c>
      <c r="Q8" s="10">
        <f t="shared" si="2"/>
        <v>792</v>
      </c>
      <c r="R8" s="10">
        <f t="shared" si="2"/>
        <v>792</v>
      </c>
      <c r="S8" s="12">
        <f t="shared" si="3"/>
        <v>312</v>
      </c>
      <c r="T8" s="12">
        <f t="shared" si="3"/>
        <v>104</v>
      </c>
      <c r="U8" s="12">
        <f t="shared" si="3"/>
        <v>234</v>
      </c>
      <c r="V8" s="12">
        <f t="shared" si="3"/>
        <v>0</v>
      </c>
      <c r="W8" s="12">
        <f t="shared" si="3"/>
        <v>0</v>
      </c>
      <c r="X8" s="11">
        <f t="shared" si="4"/>
        <v>1341.6000000000001</v>
      </c>
      <c r="Y8" s="11">
        <f t="shared" si="4"/>
        <v>975.2</v>
      </c>
      <c r="Z8" s="11">
        <f t="shared" si="4"/>
        <v>1204.2</v>
      </c>
      <c r="AA8" s="11">
        <f t="shared" si="4"/>
        <v>792</v>
      </c>
      <c r="AB8" s="11">
        <f t="shared" si="4"/>
        <v>792</v>
      </c>
      <c r="AD8" s="13">
        <f t="shared" si="5"/>
        <v>5105</v>
      </c>
    </row>
    <row r="9" spans="1:30" x14ac:dyDescent="0.3">
      <c r="A9" t="s">
        <v>9</v>
      </c>
      <c r="B9" t="s">
        <v>26</v>
      </c>
      <c r="C9" s="9">
        <v>14</v>
      </c>
      <c r="D9" s="4">
        <v>52</v>
      </c>
      <c r="E9" s="4">
        <v>39</v>
      </c>
      <c r="F9" s="4">
        <v>47</v>
      </c>
      <c r="G9" s="4">
        <v>40</v>
      </c>
      <c r="H9" s="4">
        <v>40</v>
      </c>
      <c r="I9" s="6">
        <f>IF(D9&gt;40,D9-40,0)</f>
        <v>12</v>
      </c>
      <c r="J9" s="6">
        <f>IF(E9&gt;40,E9-40,0)</f>
        <v>0</v>
      </c>
      <c r="K9" s="6">
        <f>IF(F9&gt;40,F9-40,0)</f>
        <v>7</v>
      </c>
      <c r="L9" s="6">
        <f>IF(G9&gt;40,G9-40,0)</f>
        <v>0</v>
      </c>
      <c r="M9" s="6">
        <f>IF(H9&gt;40,H9-40,0)</f>
        <v>0</v>
      </c>
      <c r="N9" s="10">
        <f t="shared" si="2"/>
        <v>728</v>
      </c>
      <c r="O9" s="10">
        <f t="shared" si="2"/>
        <v>546</v>
      </c>
      <c r="P9" s="10">
        <f t="shared" si="2"/>
        <v>658</v>
      </c>
      <c r="Q9" s="10">
        <f t="shared" si="2"/>
        <v>560</v>
      </c>
      <c r="R9" s="10">
        <f t="shared" si="2"/>
        <v>560</v>
      </c>
      <c r="S9" s="12">
        <f t="shared" si="3"/>
        <v>312</v>
      </c>
      <c r="T9" s="12">
        <f t="shared" si="3"/>
        <v>0</v>
      </c>
      <c r="U9" s="12">
        <f t="shared" si="3"/>
        <v>182</v>
      </c>
      <c r="V9" s="12">
        <f t="shared" si="3"/>
        <v>0</v>
      </c>
      <c r="W9" s="12">
        <f t="shared" si="3"/>
        <v>0</v>
      </c>
      <c r="X9" s="11">
        <f t="shared" si="4"/>
        <v>1040</v>
      </c>
      <c r="Y9" s="11">
        <f t="shared" si="4"/>
        <v>546</v>
      </c>
      <c r="Z9" s="11">
        <f t="shared" si="4"/>
        <v>840</v>
      </c>
      <c r="AA9" s="11">
        <f t="shared" si="4"/>
        <v>560</v>
      </c>
      <c r="AB9" s="11">
        <f t="shared" si="4"/>
        <v>560</v>
      </c>
      <c r="AD9" s="13">
        <f t="shared" si="5"/>
        <v>3546</v>
      </c>
    </row>
    <row r="10" spans="1:30" x14ac:dyDescent="0.3">
      <c r="A10" t="s">
        <v>10</v>
      </c>
      <c r="B10" t="s">
        <v>27</v>
      </c>
      <c r="C10" s="9">
        <v>14.9</v>
      </c>
      <c r="D10" s="4">
        <v>38</v>
      </c>
      <c r="E10" s="4">
        <v>37</v>
      </c>
      <c r="F10" s="4">
        <v>40</v>
      </c>
      <c r="G10" s="4">
        <v>40</v>
      </c>
      <c r="H10" s="4">
        <v>40</v>
      </c>
      <c r="I10" s="6">
        <f>IF(D10&gt;40,D10-40,0)</f>
        <v>0</v>
      </c>
      <c r="J10" s="6">
        <f>IF(E10&gt;40,E10-40,0)</f>
        <v>0</v>
      </c>
      <c r="K10" s="6">
        <f>IF(F10&gt;40,F10-40,0)</f>
        <v>0</v>
      </c>
      <c r="L10" s="6">
        <f>IF(G10&gt;40,G10-40,0)</f>
        <v>0</v>
      </c>
      <c r="M10" s="6">
        <f>IF(H10&gt;40,H10-40,0)</f>
        <v>0</v>
      </c>
      <c r="N10" s="10">
        <f t="shared" si="2"/>
        <v>566.20000000000005</v>
      </c>
      <c r="O10" s="10">
        <f t="shared" si="2"/>
        <v>551.30000000000007</v>
      </c>
      <c r="P10" s="10">
        <f t="shared" si="2"/>
        <v>596</v>
      </c>
      <c r="Q10" s="10">
        <f t="shared" si="2"/>
        <v>596</v>
      </c>
      <c r="R10" s="10">
        <f t="shared" si="2"/>
        <v>596</v>
      </c>
      <c r="S10" s="12">
        <f t="shared" si="3"/>
        <v>0</v>
      </c>
      <c r="T10" s="12">
        <f t="shared" si="3"/>
        <v>0</v>
      </c>
      <c r="U10" s="12">
        <f t="shared" si="3"/>
        <v>0</v>
      </c>
      <c r="V10" s="12">
        <f t="shared" si="3"/>
        <v>0</v>
      </c>
      <c r="W10" s="12">
        <f t="shared" si="3"/>
        <v>0</v>
      </c>
      <c r="X10" s="11">
        <f t="shared" si="4"/>
        <v>566.20000000000005</v>
      </c>
      <c r="Y10" s="11">
        <f t="shared" si="4"/>
        <v>551.30000000000007</v>
      </c>
      <c r="Z10" s="11">
        <f t="shared" si="4"/>
        <v>596</v>
      </c>
      <c r="AA10" s="11">
        <f t="shared" si="4"/>
        <v>596</v>
      </c>
      <c r="AB10" s="11">
        <f t="shared" si="4"/>
        <v>596</v>
      </c>
      <c r="AD10" s="13">
        <f t="shared" si="5"/>
        <v>2905.5</v>
      </c>
    </row>
    <row r="11" spans="1:30" x14ac:dyDescent="0.3">
      <c r="A11" t="s">
        <v>11</v>
      </c>
      <c r="B11" t="s">
        <v>28</v>
      </c>
      <c r="C11" s="9">
        <v>9</v>
      </c>
      <c r="D11" s="4">
        <v>30</v>
      </c>
      <c r="E11" s="4">
        <v>40</v>
      </c>
      <c r="F11" s="4">
        <v>41</v>
      </c>
      <c r="G11" s="4">
        <v>40</v>
      </c>
      <c r="H11" s="4">
        <v>40</v>
      </c>
      <c r="I11" s="6">
        <f>IF(D11&gt;40,D11-40,0)</f>
        <v>0</v>
      </c>
      <c r="J11" s="6">
        <f>IF(E11&gt;40,E11-40,0)</f>
        <v>0</v>
      </c>
      <c r="K11" s="6">
        <f>IF(F11&gt;40,F11-40,0)</f>
        <v>1</v>
      </c>
      <c r="L11" s="6">
        <f>IF(G11&gt;40,G11-40,0)</f>
        <v>0</v>
      </c>
      <c r="M11" s="6">
        <f>IF(H11&gt;40,H11-40,0)</f>
        <v>0</v>
      </c>
      <c r="N11" s="10">
        <f t="shared" si="2"/>
        <v>270</v>
      </c>
      <c r="O11" s="10">
        <f t="shared" si="2"/>
        <v>360</v>
      </c>
      <c r="P11" s="10">
        <f t="shared" si="2"/>
        <v>369</v>
      </c>
      <c r="Q11" s="10">
        <f t="shared" si="2"/>
        <v>360</v>
      </c>
      <c r="R11" s="10">
        <f t="shared" si="2"/>
        <v>360</v>
      </c>
      <c r="S11" s="12">
        <f t="shared" si="3"/>
        <v>0</v>
      </c>
      <c r="T11" s="12">
        <f t="shared" si="3"/>
        <v>0</v>
      </c>
      <c r="U11" s="12">
        <f t="shared" si="3"/>
        <v>15</v>
      </c>
      <c r="V11" s="12">
        <f t="shared" si="3"/>
        <v>0</v>
      </c>
      <c r="W11" s="12">
        <f t="shared" si="3"/>
        <v>0</v>
      </c>
      <c r="X11" s="11">
        <f t="shared" si="4"/>
        <v>270</v>
      </c>
      <c r="Y11" s="11">
        <f t="shared" si="4"/>
        <v>360</v>
      </c>
      <c r="Z11" s="11">
        <f t="shared" si="4"/>
        <v>384</v>
      </c>
      <c r="AA11" s="11">
        <f t="shared" si="4"/>
        <v>360</v>
      </c>
      <c r="AB11" s="11">
        <f t="shared" si="4"/>
        <v>360</v>
      </c>
      <c r="AD11" s="13">
        <f t="shared" si="5"/>
        <v>1734</v>
      </c>
    </row>
    <row r="12" spans="1:30" x14ac:dyDescent="0.3">
      <c r="A12" t="s">
        <v>12</v>
      </c>
      <c r="B12" t="s">
        <v>29</v>
      </c>
      <c r="C12" s="9">
        <v>15.5</v>
      </c>
      <c r="D12" s="4">
        <v>33</v>
      </c>
      <c r="E12" s="4">
        <v>40</v>
      </c>
      <c r="F12" s="4">
        <v>41</v>
      </c>
      <c r="G12" s="4">
        <v>41</v>
      </c>
      <c r="H12" s="4">
        <v>40</v>
      </c>
      <c r="I12" s="6">
        <f>IF(D12&gt;40,D12-40,0)</f>
        <v>0</v>
      </c>
      <c r="J12" s="6">
        <f>IF(E12&gt;40,E12-40,0)</f>
        <v>0</v>
      </c>
      <c r="K12" s="6">
        <f>IF(F12&gt;40,F12-40,0)</f>
        <v>1</v>
      </c>
      <c r="L12" s="6">
        <f>IF(G12&gt;40,G12-40,0)</f>
        <v>1</v>
      </c>
      <c r="M12" s="6">
        <f>IF(H12&gt;40,H12-40,0)</f>
        <v>0</v>
      </c>
      <c r="N12" s="10">
        <f t="shared" si="2"/>
        <v>511.5</v>
      </c>
      <c r="O12" s="10">
        <f t="shared" si="2"/>
        <v>620</v>
      </c>
      <c r="P12" s="10">
        <f t="shared" si="2"/>
        <v>635.5</v>
      </c>
      <c r="Q12" s="10">
        <f t="shared" si="2"/>
        <v>635.5</v>
      </c>
      <c r="R12" s="10">
        <f t="shared" si="2"/>
        <v>620</v>
      </c>
      <c r="S12" s="12">
        <f t="shared" si="3"/>
        <v>0</v>
      </c>
      <c r="T12" s="12">
        <f t="shared" si="3"/>
        <v>0</v>
      </c>
      <c r="U12" s="12">
        <f t="shared" si="3"/>
        <v>16.5</v>
      </c>
      <c r="V12" s="12">
        <f t="shared" si="3"/>
        <v>16.5</v>
      </c>
      <c r="W12" s="12">
        <f t="shared" si="3"/>
        <v>0</v>
      </c>
      <c r="X12" s="11">
        <f t="shared" si="4"/>
        <v>511.5</v>
      </c>
      <c r="Y12" s="11">
        <f t="shared" si="4"/>
        <v>620</v>
      </c>
      <c r="Z12" s="11">
        <f t="shared" si="4"/>
        <v>652</v>
      </c>
      <c r="AA12" s="11">
        <f t="shared" si="4"/>
        <v>652</v>
      </c>
      <c r="AB12" s="11">
        <f t="shared" si="4"/>
        <v>620</v>
      </c>
      <c r="AD12" s="13">
        <f t="shared" si="5"/>
        <v>3055.5</v>
      </c>
    </row>
    <row r="13" spans="1:30" x14ac:dyDescent="0.3">
      <c r="A13" t="s">
        <v>13</v>
      </c>
      <c r="B13" t="s">
        <v>30</v>
      </c>
      <c r="C13" s="9">
        <v>26.6</v>
      </c>
      <c r="D13" s="4">
        <v>50</v>
      </c>
      <c r="E13" s="4">
        <v>41</v>
      </c>
      <c r="F13" s="4">
        <v>50</v>
      </c>
      <c r="G13" s="4">
        <v>40</v>
      </c>
      <c r="H13" s="4">
        <v>40</v>
      </c>
      <c r="I13" s="6">
        <f>IF(D13&gt;40,D13-40,0)</f>
        <v>10</v>
      </c>
      <c r="J13" s="6">
        <f>IF(E13&gt;40,E13-40,0)</f>
        <v>1</v>
      </c>
      <c r="K13" s="6">
        <f>IF(F13&gt;40,F13-40,0)</f>
        <v>10</v>
      </c>
      <c r="L13" s="6">
        <f>IF(G13&gt;40,G13-40,0)</f>
        <v>0</v>
      </c>
      <c r="M13" s="6">
        <f>IF(H13&gt;40,H13-40,0)</f>
        <v>0</v>
      </c>
      <c r="N13" s="10">
        <f t="shared" si="2"/>
        <v>1330</v>
      </c>
      <c r="O13" s="10">
        <f t="shared" si="2"/>
        <v>1090.6000000000001</v>
      </c>
      <c r="P13" s="10">
        <f t="shared" si="2"/>
        <v>1330</v>
      </c>
      <c r="Q13" s="10">
        <f t="shared" si="2"/>
        <v>1064</v>
      </c>
      <c r="R13" s="10">
        <f t="shared" si="2"/>
        <v>1064</v>
      </c>
      <c r="S13" s="12">
        <f t="shared" si="3"/>
        <v>250</v>
      </c>
      <c r="T13" s="12">
        <f t="shared" si="3"/>
        <v>25</v>
      </c>
      <c r="U13" s="12">
        <f t="shared" si="3"/>
        <v>250</v>
      </c>
      <c r="V13" s="12">
        <f t="shared" si="3"/>
        <v>0</v>
      </c>
      <c r="W13" s="12">
        <f t="shared" si="3"/>
        <v>0</v>
      </c>
      <c r="X13" s="11">
        <f t="shared" si="4"/>
        <v>1580</v>
      </c>
      <c r="Y13" s="11">
        <f t="shared" si="4"/>
        <v>1115.6000000000001</v>
      </c>
      <c r="Z13" s="11">
        <f t="shared" si="4"/>
        <v>1580</v>
      </c>
      <c r="AA13" s="11">
        <f t="shared" si="4"/>
        <v>1064</v>
      </c>
      <c r="AB13" s="11">
        <f t="shared" si="4"/>
        <v>1064</v>
      </c>
      <c r="AD13" s="13">
        <f t="shared" si="5"/>
        <v>6403.6</v>
      </c>
    </row>
    <row r="14" spans="1:30" x14ac:dyDescent="0.3">
      <c r="A14" t="s">
        <v>14</v>
      </c>
      <c r="B14" t="s">
        <v>31</v>
      </c>
      <c r="C14" s="9">
        <v>10.5</v>
      </c>
      <c r="D14" s="4">
        <v>41</v>
      </c>
      <c r="E14" s="4">
        <v>44</v>
      </c>
      <c r="F14" s="4">
        <v>55</v>
      </c>
      <c r="G14" s="4">
        <v>41</v>
      </c>
      <c r="H14" s="4">
        <v>40</v>
      </c>
      <c r="I14" s="6">
        <f>IF(D14&gt;40,D14-40,0)</f>
        <v>1</v>
      </c>
      <c r="J14" s="6">
        <f>IF(E14&gt;40,E14-40,0)</f>
        <v>4</v>
      </c>
      <c r="K14" s="6">
        <f>IF(F14&gt;40,F14-40,0)</f>
        <v>15</v>
      </c>
      <c r="L14" s="6">
        <f>IF(G14&gt;40,G14-40,0)</f>
        <v>1</v>
      </c>
      <c r="M14" s="6">
        <f>IF(H14&gt;40,H14-40,0)</f>
        <v>0</v>
      </c>
      <c r="N14" s="10">
        <f t="shared" si="2"/>
        <v>430.5</v>
      </c>
      <c r="O14" s="10">
        <f t="shared" si="2"/>
        <v>462</v>
      </c>
      <c r="P14" s="10">
        <f t="shared" si="2"/>
        <v>577.5</v>
      </c>
      <c r="Q14" s="10">
        <f t="shared" si="2"/>
        <v>430.5</v>
      </c>
      <c r="R14" s="10">
        <f t="shared" si="2"/>
        <v>420</v>
      </c>
      <c r="S14" s="12">
        <f t="shared" si="3"/>
        <v>20.5</v>
      </c>
      <c r="T14" s="12">
        <f t="shared" si="3"/>
        <v>82</v>
      </c>
      <c r="U14" s="12">
        <f t="shared" si="3"/>
        <v>307.5</v>
      </c>
      <c r="V14" s="12">
        <f t="shared" si="3"/>
        <v>20.5</v>
      </c>
      <c r="W14" s="12">
        <f t="shared" si="3"/>
        <v>0</v>
      </c>
      <c r="X14" s="11">
        <f t="shared" si="4"/>
        <v>451</v>
      </c>
      <c r="Y14" s="11">
        <f t="shared" si="4"/>
        <v>544</v>
      </c>
      <c r="Z14" s="11">
        <f t="shared" si="4"/>
        <v>885</v>
      </c>
      <c r="AA14" s="11">
        <f t="shared" si="4"/>
        <v>451</v>
      </c>
      <c r="AB14" s="11">
        <f t="shared" si="4"/>
        <v>420</v>
      </c>
      <c r="AD14" s="13">
        <f t="shared" si="5"/>
        <v>2751</v>
      </c>
    </row>
    <row r="15" spans="1:30" x14ac:dyDescent="0.3">
      <c r="A15" t="s">
        <v>15</v>
      </c>
      <c r="B15" t="s">
        <v>32</v>
      </c>
      <c r="C15" s="9">
        <v>8.5</v>
      </c>
      <c r="D15" s="4">
        <v>41</v>
      </c>
      <c r="E15" s="4">
        <v>49</v>
      </c>
      <c r="F15" s="4">
        <v>50</v>
      </c>
      <c r="G15" s="4">
        <v>40</v>
      </c>
      <c r="H15" s="4">
        <v>40</v>
      </c>
      <c r="I15" s="6">
        <f>IF(D15&gt;40,D15-40,0)</f>
        <v>1</v>
      </c>
      <c r="J15" s="6">
        <f>IF(E15&gt;40,E15-40,0)</f>
        <v>9</v>
      </c>
      <c r="K15" s="6">
        <f>IF(F15&gt;40,F15-40,0)</f>
        <v>10</v>
      </c>
      <c r="L15" s="6">
        <f>IF(G15&gt;40,G15-40,0)</f>
        <v>0</v>
      </c>
      <c r="M15" s="6">
        <f>IF(H15&gt;40,H15-40,0)</f>
        <v>0</v>
      </c>
      <c r="N15" s="10">
        <f t="shared" si="2"/>
        <v>348.5</v>
      </c>
      <c r="O15" s="10">
        <f t="shared" si="2"/>
        <v>416.5</v>
      </c>
      <c r="P15" s="10">
        <f t="shared" si="2"/>
        <v>425</v>
      </c>
      <c r="Q15" s="10">
        <f t="shared" si="2"/>
        <v>340</v>
      </c>
      <c r="R15" s="10">
        <f t="shared" si="2"/>
        <v>340</v>
      </c>
      <c r="S15" s="12">
        <f t="shared" si="3"/>
        <v>20.5</v>
      </c>
      <c r="T15" s="12">
        <f t="shared" si="3"/>
        <v>184.5</v>
      </c>
      <c r="U15" s="12">
        <f t="shared" si="3"/>
        <v>205</v>
      </c>
      <c r="V15" s="12">
        <f t="shared" si="3"/>
        <v>0</v>
      </c>
      <c r="W15" s="12">
        <f t="shared" si="3"/>
        <v>0</v>
      </c>
      <c r="X15" s="11">
        <f t="shared" si="4"/>
        <v>369</v>
      </c>
      <c r="Y15" s="11">
        <f t="shared" si="4"/>
        <v>601</v>
      </c>
      <c r="Z15" s="11">
        <f t="shared" si="4"/>
        <v>630</v>
      </c>
      <c r="AA15" s="11">
        <f t="shared" si="4"/>
        <v>340</v>
      </c>
      <c r="AB15" s="11">
        <f t="shared" si="4"/>
        <v>340</v>
      </c>
      <c r="AD15" s="13">
        <f t="shared" si="5"/>
        <v>2280</v>
      </c>
    </row>
    <row r="16" spans="1:30" x14ac:dyDescent="0.3">
      <c r="A16" t="s">
        <v>16</v>
      </c>
      <c r="B16" t="s">
        <v>33</v>
      </c>
      <c r="C16" s="9">
        <v>18.399999999999999</v>
      </c>
      <c r="D16" s="4">
        <v>56</v>
      </c>
      <c r="E16" s="4">
        <v>50</v>
      </c>
      <c r="F16" s="4">
        <v>46</v>
      </c>
      <c r="G16" s="4">
        <v>40</v>
      </c>
      <c r="H16" s="4">
        <v>40</v>
      </c>
      <c r="I16" s="6">
        <f>IF(D16&gt;40,D16-40,0)</f>
        <v>16</v>
      </c>
      <c r="J16" s="6">
        <f>IF(E16&gt;40,E16-40,0)</f>
        <v>10</v>
      </c>
      <c r="K16" s="6">
        <f>IF(F16&gt;40,F16-40,0)</f>
        <v>6</v>
      </c>
      <c r="L16" s="6">
        <f>IF(G16&gt;40,G16-40,0)</f>
        <v>0</v>
      </c>
      <c r="M16" s="6">
        <f>IF(H16&gt;40,H16-40,0)</f>
        <v>0</v>
      </c>
      <c r="N16" s="10">
        <f t="shared" si="2"/>
        <v>1030.3999999999999</v>
      </c>
      <c r="O16" s="10">
        <f t="shared" si="2"/>
        <v>919.99999999999989</v>
      </c>
      <c r="P16" s="10">
        <f t="shared" si="2"/>
        <v>846.4</v>
      </c>
      <c r="Q16" s="10">
        <f t="shared" si="2"/>
        <v>736</v>
      </c>
      <c r="R16" s="10">
        <f t="shared" si="2"/>
        <v>736</v>
      </c>
      <c r="S16" s="12">
        <f t="shared" si="3"/>
        <v>448</v>
      </c>
      <c r="T16" s="12">
        <f t="shared" si="3"/>
        <v>280</v>
      </c>
      <c r="U16" s="12">
        <f t="shared" si="3"/>
        <v>168</v>
      </c>
      <c r="V16" s="12">
        <f t="shared" si="3"/>
        <v>0</v>
      </c>
      <c r="W16" s="12">
        <f t="shared" si="3"/>
        <v>0</v>
      </c>
      <c r="X16" s="11">
        <f t="shared" si="4"/>
        <v>1478.3999999999999</v>
      </c>
      <c r="Y16" s="11">
        <f t="shared" si="4"/>
        <v>1200</v>
      </c>
      <c r="Z16" s="11">
        <f t="shared" si="4"/>
        <v>1014.4</v>
      </c>
      <c r="AA16" s="11">
        <f t="shared" si="4"/>
        <v>736</v>
      </c>
      <c r="AB16" s="11">
        <f t="shared" si="4"/>
        <v>736</v>
      </c>
      <c r="AD16" s="13">
        <f t="shared" si="5"/>
        <v>5164.7999999999993</v>
      </c>
    </row>
    <row r="17" spans="1:30" x14ac:dyDescent="0.3">
      <c r="A17" t="s">
        <v>17</v>
      </c>
      <c r="B17" t="s">
        <v>34</v>
      </c>
      <c r="C17" s="9">
        <v>9</v>
      </c>
      <c r="D17" s="4">
        <v>49</v>
      </c>
      <c r="E17" s="4">
        <v>50</v>
      </c>
      <c r="F17" s="4">
        <v>50</v>
      </c>
      <c r="G17" s="4">
        <v>40</v>
      </c>
      <c r="H17" s="4">
        <v>40</v>
      </c>
      <c r="I17" s="6">
        <f>IF(D17&gt;40,D17-40,0)</f>
        <v>9</v>
      </c>
      <c r="J17" s="6">
        <f>IF(E17&gt;40,E17-40,0)</f>
        <v>10</v>
      </c>
      <c r="K17" s="6">
        <f>IF(F17&gt;40,F17-40,0)</f>
        <v>10</v>
      </c>
      <c r="L17" s="6">
        <f>IF(G17&gt;40,G17-40,0)</f>
        <v>0</v>
      </c>
      <c r="M17" s="6">
        <f>IF(H17&gt;40,H17-40,0)</f>
        <v>0</v>
      </c>
      <c r="N17" s="10">
        <f t="shared" si="2"/>
        <v>441</v>
      </c>
      <c r="O17" s="10">
        <f t="shared" si="2"/>
        <v>450</v>
      </c>
      <c r="P17" s="10">
        <f t="shared" si="2"/>
        <v>450</v>
      </c>
      <c r="Q17" s="10">
        <f t="shared" si="2"/>
        <v>360</v>
      </c>
      <c r="R17" s="10">
        <f t="shared" si="2"/>
        <v>360</v>
      </c>
      <c r="S17" s="12">
        <f t="shared" si="3"/>
        <v>220.5</v>
      </c>
      <c r="T17" s="12">
        <f t="shared" si="3"/>
        <v>245</v>
      </c>
      <c r="U17" s="12">
        <f t="shared" si="3"/>
        <v>245</v>
      </c>
      <c r="V17" s="12">
        <f t="shared" si="3"/>
        <v>0</v>
      </c>
      <c r="W17" s="12">
        <f t="shared" si="3"/>
        <v>0</v>
      </c>
      <c r="X17" s="11">
        <f t="shared" si="4"/>
        <v>661.5</v>
      </c>
      <c r="Y17" s="11">
        <f t="shared" si="4"/>
        <v>695</v>
      </c>
      <c r="Z17" s="11">
        <f t="shared" si="4"/>
        <v>695</v>
      </c>
      <c r="AA17" s="11">
        <f t="shared" si="4"/>
        <v>360</v>
      </c>
      <c r="AB17" s="11">
        <f t="shared" si="4"/>
        <v>360</v>
      </c>
      <c r="AD17" s="13">
        <f t="shared" si="5"/>
        <v>2771.5</v>
      </c>
    </row>
    <row r="18" spans="1:30" x14ac:dyDescent="0.3">
      <c r="A18" t="s">
        <v>18</v>
      </c>
      <c r="B18" t="s">
        <v>35</v>
      </c>
      <c r="C18" s="9">
        <v>40</v>
      </c>
      <c r="D18" s="4">
        <v>46</v>
      </c>
      <c r="E18" s="4">
        <v>41</v>
      </c>
      <c r="F18" s="4">
        <v>45</v>
      </c>
      <c r="G18" s="4">
        <v>41</v>
      </c>
      <c r="H18" s="4">
        <v>40</v>
      </c>
      <c r="I18" s="6">
        <f>IF(D18&gt;40,D18-40,0)</f>
        <v>6</v>
      </c>
      <c r="J18" s="6">
        <f>IF(E18&gt;40,E18-40,0)</f>
        <v>1</v>
      </c>
      <c r="K18" s="6">
        <f>IF(F18&gt;40,F18-40,0)</f>
        <v>5</v>
      </c>
      <c r="L18" s="6">
        <f>IF(G18&gt;40,G18-40,0)</f>
        <v>1</v>
      </c>
      <c r="M18" s="6">
        <f>IF(H18&gt;40,H18-40,0)</f>
        <v>0</v>
      </c>
      <c r="N18" s="10">
        <f t="shared" si="2"/>
        <v>1840</v>
      </c>
      <c r="O18" s="10">
        <f t="shared" si="2"/>
        <v>1640</v>
      </c>
      <c r="P18" s="10">
        <f t="shared" si="2"/>
        <v>1800</v>
      </c>
      <c r="Q18" s="10">
        <f t="shared" si="2"/>
        <v>1640</v>
      </c>
      <c r="R18" s="10">
        <f t="shared" si="2"/>
        <v>1600</v>
      </c>
      <c r="S18" s="12">
        <f t="shared" si="3"/>
        <v>138</v>
      </c>
      <c r="T18" s="12">
        <f t="shared" si="3"/>
        <v>23</v>
      </c>
      <c r="U18" s="12">
        <f t="shared" si="3"/>
        <v>115</v>
      </c>
      <c r="V18" s="12">
        <f t="shared" si="3"/>
        <v>23</v>
      </c>
      <c r="W18" s="12">
        <f t="shared" si="3"/>
        <v>0</v>
      </c>
      <c r="X18" s="11">
        <f t="shared" si="4"/>
        <v>1978</v>
      </c>
      <c r="Y18" s="11">
        <f t="shared" si="4"/>
        <v>1663</v>
      </c>
      <c r="Z18" s="11">
        <f t="shared" si="4"/>
        <v>1915</v>
      </c>
      <c r="AA18" s="11">
        <f t="shared" si="4"/>
        <v>1663</v>
      </c>
      <c r="AB18" s="11">
        <f t="shared" si="4"/>
        <v>1600</v>
      </c>
      <c r="AD18" s="13">
        <f t="shared" si="5"/>
        <v>8819</v>
      </c>
    </row>
    <row r="19" spans="1:30" x14ac:dyDescent="0.3">
      <c r="A19" t="s">
        <v>19</v>
      </c>
      <c r="B19" t="s">
        <v>36</v>
      </c>
      <c r="C19" s="9">
        <v>39.4</v>
      </c>
      <c r="D19" s="4">
        <v>43</v>
      </c>
      <c r="E19" s="4">
        <v>43</v>
      </c>
      <c r="F19" s="4">
        <v>40</v>
      </c>
      <c r="G19" s="4">
        <v>44</v>
      </c>
      <c r="H19" s="4">
        <v>40</v>
      </c>
      <c r="I19" s="6">
        <f>IF(D19&gt;40,D19-40,0)</f>
        <v>3</v>
      </c>
      <c r="J19" s="6">
        <f>IF(E19&gt;40,E19-40,0)</f>
        <v>3</v>
      </c>
      <c r="K19" s="6">
        <f>IF(F19&gt;40,F19-40,0)</f>
        <v>0</v>
      </c>
      <c r="L19" s="6">
        <f>IF(G19&gt;40,G19-40,0)</f>
        <v>4</v>
      </c>
      <c r="M19" s="6">
        <f>IF(H19&gt;40,H19-40,0)</f>
        <v>0</v>
      </c>
      <c r="N19" s="10">
        <f t="shared" si="2"/>
        <v>1694.2</v>
      </c>
      <c r="O19" s="10">
        <f t="shared" si="2"/>
        <v>1694.2</v>
      </c>
      <c r="P19" s="10">
        <f t="shared" si="2"/>
        <v>1576</v>
      </c>
      <c r="Q19" s="10">
        <f t="shared" si="2"/>
        <v>1733.6</v>
      </c>
      <c r="R19" s="10">
        <f t="shared" si="2"/>
        <v>1576</v>
      </c>
      <c r="S19" s="12">
        <f t="shared" si="3"/>
        <v>64.5</v>
      </c>
      <c r="T19" s="12">
        <f t="shared" si="3"/>
        <v>64.5</v>
      </c>
      <c r="U19" s="12">
        <f t="shared" si="3"/>
        <v>0</v>
      </c>
      <c r="V19" s="12">
        <f t="shared" si="3"/>
        <v>86</v>
      </c>
      <c r="W19" s="12">
        <f t="shared" si="3"/>
        <v>0</v>
      </c>
      <c r="X19" s="11">
        <f t="shared" si="4"/>
        <v>1758.7</v>
      </c>
      <c r="Y19" s="11">
        <f t="shared" si="4"/>
        <v>1758.7</v>
      </c>
      <c r="Z19" s="11">
        <f t="shared" si="4"/>
        <v>1576</v>
      </c>
      <c r="AA19" s="11">
        <f t="shared" si="4"/>
        <v>1819.6</v>
      </c>
      <c r="AB19" s="11">
        <f t="shared" si="4"/>
        <v>1576</v>
      </c>
      <c r="AD19" s="13">
        <f t="shared" si="5"/>
        <v>8489</v>
      </c>
    </row>
    <row r="20" spans="1:30" x14ac:dyDescent="0.3">
      <c r="A20" t="s">
        <v>20</v>
      </c>
      <c r="B20" t="s">
        <v>37</v>
      </c>
      <c r="C20" s="9">
        <v>52</v>
      </c>
      <c r="D20" s="4">
        <v>44</v>
      </c>
      <c r="E20" s="4">
        <v>43</v>
      </c>
      <c r="F20" s="4">
        <v>40</v>
      </c>
      <c r="G20" s="4">
        <v>55</v>
      </c>
      <c r="H20" s="4">
        <v>40</v>
      </c>
      <c r="I20" s="6">
        <f>IF(D20&gt;40,D20-40,0)</f>
        <v>4</v>
      </c>
      <c r="J20" s="6">
        <f>IF(E20&gt;40,E20-40,0)</f>
        <v>3</v>
      </c>
      <c r="K20" s="6">
        <f>IF(F20&gt;40,F20-40,0)</f>
        <v>0</v>
      </c>
      <c r="L20" s="6">
        <f>IF(G20&gt;40,G20-40,0)</f>
        <v>15</v>
      </c>
      <c r="M20" s="6">
        <f>IF(H20&gt;40,H20-40,0)</f>
        <v>0</v>
      </c>
      <c r="N20" s="10">
        <f t="shared" si="2"/>
        <v>2288</v>
      </c>
      <c r="O20" s="10">
        <f t="shared" si="2"/>
        <v>2236</v>
      </c>
      <c r="P20" s="10">
        <f t="shared" si="2"/>
        <v>2080</v>
      </c>
      <c r="Q20" s="10">
        <f t="shared" si="2"/>
        <v>2860</v>
      </c>
      <c r="R20" s="10">
        <f t="shared" si="2"/>
        <v>2080</v>
      </c>
      <c r="S20" s="12">
        <f t="shared" si="3"/>
        <v>88</v>
      </c>
      <c r="T20" s="12">
        <f t="shared" si="3"/>
        <v>66</v>
      </c>
      <c r="U20" s="12">
        <f t="shared" si="3"/>
        <v>0</v>
      </c>
      <c r="V20" s="12">
        <f t="shared" si="3"/>
        <v>330</v>
      </c>
      <c r="W20" s="12">
        <f t="shared" si="3"/>
        <v>0</v>
      </c>
      <c r="X20" s="11">
        <f t="shared" si="4"/>
        <v>2376</v>
      </c>
      <c r="Y20" s="11">
        <f t="shared" si="4"/>
        <v>2302</v>
      </c>
      <c r="Z20" s="11">
        <f t="shared" si="4"/>
        <v>2080</v>
      </c>
      <c r="AA20" s="11">
        <f t="shared" si="4"/>
        <v>3190</v>
      </c>
      <c r="AB20" s="11">
        <f t="shared" si="4"/>
        <v>2080</v>
      </c>
      <c r="AD20" s="13">
        <f t="shared" si="5"/>
        <v>12028</v>
      </c>
    </row>
    <row r="21" spans="1:30" x14ac:dyDescent="0.3">
      <c r="C21" s="9"/>
    </row>
    <row r="22" spans="1:30" x14ac:dyDescent="0.3">
      <c r="A22" t="s">
        <v>40</v>
      </c>
      <c r="C22" s="9">
        <f>MAX(C4:C20)</f>
        <v>52</v>
      </c>
      <c r="D22" s="2">
        <f>MAX(D4:D20)</f>
        <v>60</v>
      </c>
      <c r="E22" s="2"/>
      <c r="F22" s="2"/>
      <c r="G22" s="2"/>
      <c r="H22" s="2"/>
      <c r="I22" s="2"/>
      <c r="J22" s="2"/>
      <c r="K22" s="2"/>
      <c r="L22" s="2"/>
      <c r="M22" s="2"/>
      <c r="N22" s="9">
        <f>MAX(N4:N20)</f>
        <v>2288</v>
      </c>
      <c r="O22" s="1"/>
      <c r="P22" s="1"/>
      <c r="Q22" s="1"/>
      <c r="R22" s="1"/>
    </row>
    <row r="23" spans="1:30" x14ac:dyDescent="0.3">
      <c r="A23" t="s">
        <v>41</v>
      </c>
      <c r="C23" s="9">
        <f>MIN(C4:C20)</f>
        <v>6.8</v>
      </c>
      <c r="D23" s="2">
        <f>MIN(D4:D20)</f>
        <v>30</v>
      </c>
      <c r="E23" s="2"/>
      <c r="F23" s="2"/>
      <c r="G23" s="2"/>
      <c r="H23" s="2"/>
      <c r="I23" s="2"/>
      <c r="J23" s="2"/>
      <c r="K23" s="2"/>
      <c r="L23" s="2"/>
      <c r="M23" s="2"/>
      <c r="N23" s="9">
        <f>MIN(N4:N20)</f>
        <v>270</v>
      </c>
      <c r="O23" s="1"/>
      <c r="P23" s="1"/>
      <c r="Q23" s="1"/>
      <c r="R23" s="1"/>
    </row>
    <row r="24" spans="1:30" x14ac:dyDescent="0.3">
      <c r="A24" t="s">
        <v>42</v>
      </c>
      <c r="C24" s="9">
        <f>AVERAGE(C4:C20)</f>
        <v>21.523529411764706</v>
      </c>
      <c r="D24" s="2">
        <f>AVERAGE(D4:D20)</f>
        <v>46.058823529411768</v>
      </c>
      <c r="E24" s="2"/>
      <c r="F24" s="2"/>
      <c r="G24" s="2"/>
      <c r="H24" s="2"/>
      <c r="I24" s="2"/>
      <c r="J24" s="2"/>
      <c r="K24" s="2"/>
      <c r="L24" s="2"/>
      <c r="M24" s="2"/>
      <c r="N24" s="9">
        <f>AVERAGE(N4:N20)</f>
        <v>991.24705882352941</v>
      </c>
      <c r="O24" s="1"/>
      <c r="P24" s="1"/>
      <c r="Q24" s="1"/>
      <c r="R24" s="1"/>
    </row>
    <row r="25" spans="1:30" x14ac:dyDescent="0.3">
      <c r="A25" t="s">
        <v>43</v>
      </c>
      <c r="D25">
        <f>SUM(D4:D20)</f>
        <v>783</v>
      </c>
      <c r="N25" s="9">
        <f>SUM(N4:N20)</f>
        <v>16851.2</v>
      </c>
      <c r="O25" s="1"/>
      <c r="P25" s="1"/>
      <c r="Q25" s="1"/>
      <c r="R2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Iviwe Makinana</dc:creator>
  <cp:lastModifiedBy>Iviwe Makinana</cp:lastModifiedBy>
  <dcterms:created xsi:type="dcterms:W3CDTF">2025-02-27T07:44:52Z</dcterms:created>
  <dcterms:modified xsi:type="dcterms:W3CDTF">2025-03-04T07:39:21Z</dcterms:modified>
</cp:coreProperties>
</file>