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Karabo Tsaoane\Documents\Work\TimeSheet\"/>
    </mc:Choice>
  </mc:AlternateContent>
  <xr:revisionPtr revIDLastSave="0" documentId="13_ncr:1_{F3F81277-49DC-422B-A23D-F08F32504503}" xr6:coauthVersionLast="47" xr6:coauthVersionMax="47" xr10:uidLastSave="{00000000-0000-0000-0000-000000000000}"/>
  <bookViews>
    <workbookView xWindow="-108" yWindow="-108" windowWidth="23256" windowHeight="12456" activeTab="1" xr2:uid="{1C8F8026-B005-4B08-94D3-371A77F74D8F}"/>
  </bookViews>
  <sheets>
    <sheet name="Apr" sheetId="10" r:id="rId1"/>
    <sheet name="May" sheetId="1" r:id="rId2"/>
    <sheet name="Jun" sheetId="3" r:id="rId3"/>
    <sheet name="Jul" sheetId="4" r:id="rId4"/>
    <sheet name="Aug" sheetId="5" r:id="rId5"/>
    <sheet name="Sep" sheetId="6" r:id="rId6"/>
    <sheet name="Expense Claim" sheetId="8" r:id="rId7"/>
    <sheet name="Leave" sheetId="9" r:id="rId8"/>
    <sheet name="Key" sheetId="2"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4" i="6" l="1"/>
  <c r="F43" i="6"/>
  <c r="F45" i="4"/>
  <c r="F44" i="4"/>
  <c r="F44" i="3"/>
  <c r="F43" i="3"/>
  <c r="F44" i="1"/>
  <c r="H9" i="6"/>
  <c r="H32" i="6"/>
  <c r="F45" i="5"/>
  <c r="F44" i="5"/>
  <c r="H9" i="5"/>
  <c r="H37" i="5"/>
  <c r="H38" i="5"/>
  <c r="H39" i="5"/>
  <c r="H9" i="4"/>
  <c r="H10" i="1"/>
  <c r="H39" i="1"/>
  <c r="H39" i="4"/>
  <c r="H15" i="1"/>
  <c r="D14" i="9"/>
  <c r="F17" i="8"/>
  <c r="B6" i="8" s="1"/>
  <c r="H9" i="10" l="1"/>
  <c r="H38" i="10"/>
  <c r="H37" i="10"/>
  <c r="H36" i="10"/>
  <c r="H35" i="10"/>
  <c r="H34" i="10"/>
  <c r="H33" i="10"/>
  <c r="H32" i="10"/>
  <c r="H31" i="10"/>
  <c r="H30" i="10"/>
  <c r="H29" i="10"/>
  <c r="H28" i="10"/>
  <c r="H27" i="10"/>
  <c r="H26" i="10"/>
  <c r="H25" i="10"/>
  <c r="H24" i="10"/>
  <c r="H23" i="10"/>
  <c r="H22" i="10"/>
  <c r="H21" i="10"/>
  <c r="H20" i="10"/>
  <c r="H19" i="10"/>
  <c r="H18" i="10"/>
  <c r="H17" i="10"/>
  <c r="H16" i="10"/>
  <c r="H15" i="10"/>
  <c r="H14" i="10"/>
  <c r="H13" i="10"/>
  <c r="H12" i="10"/>
  <c r="H11" i="10"/>
  <c r="H10" i="10"/>
  <c r="H31" i="3"/>
  <c r="F43" i="10" l="1"/>
  <c r="F44" i="10"/>
  <c r="H12" i="4"/>
  <c r="H10" i="4"/>
  <c r="H11" i="4"/>
  <c r="H32" i="3"/>
  <c r="H11" i="1"/>
  <c r="H10" i="5"/>
  <c r="H9" i="3"/>
  <c r="F45" i="10" l="1"/>
  <c r="B6" i="10"/>
  <c r="H9" i="1"/>
  <c r="H17" i="4"/>
  <c r="H18" i="4"/>
  <c r="H16" i="4"/>
  <c r="H15" i="4"/>
  <c r="H14" i="4"/>
  <c r="H13" i="4"/>
  <c r="H38" i="3"/>
  <c r="H37" i="3"/>
  <c r="H36" i="3"/>
  <c r="H13" i="6" l="1"/>
  <c r="H14" i="6"/>
  <c r="H15" i="6"/>
  <c r="H16" i="6"/>
  <c r="H17" i="6"/>
  <c r="H18" i="6"/>
  <c r="H19" i="6"/>
  <c r="H20" i="6"/>
  <c r="H21" i="6"/>
  <c r="H22" i="6"/>
  <c r="H23" i="6"/>
  <c r="H24" i="6"/>
  <c r="H25" i="6"/>
  <c r="H26" i="6"/>
  <c r="H27" i="6"/>
  <c r="H28" i="6"/>
  <c r="H29" i="6"/>
  <c r="H30" i="6"/>
  <c r="H31" i="6"/>
  <c r="H33" i="6"/>
  <c r="H34" i="6"/>
  <c r="H35" i="6"/>
  <c r="H36" i="6"/>
  <c r="H37" i="6"/>
  <c r="H38" i="6"/>
  <c r="H11" i="5"/>
  <c r="H12" i="5"/>
  <c r="H13" i="5"/>
  <c r="H14" i="5"/>
  <c r="H15" i="5"/>
  <c r="H16" i="5"/>
  <c r="H17" i="5"/>
  <c r="H18" i="5"/>
  <c r="H19" i="5"/>
  <c r="H20" i="5"/>
  <c r="H21" i="5"/>
  <c r="H22" i="5"/>
  <c r="H23" i="5"/>
  <c r="H24" i="5"/>
  <c r="H25" i="5"/>
  <c r="H26" i="5"/>
  <c r="H27" i="5"/>
  <c r="H28" i="5"/>
  <c r="H29" i="5"/>
  <c r="H30" i="5"/>
  <c r="H31" i="5"/>
  <c r="H32" i="5"/>
  <c r="H33" i="5"/>
  <c r="H34" i="5"/>
  <c r="H35" i="5"/>
  <c r="H36" i="5"/>
  <c r="H19" i="4"/>
  <c r="H20" i="4"/>
  <c r="H21" i="4"/>
  <c r="H22" i="4"/>
  <c r="H23" i="4"/>
  <c r="H24" i="4"/>
  <c r="H25" i="4"/>
  <c r="H26" i="4"/>
  <c r="H27" i="4"/>
  <c r="H28" i="4"/>
  <c r="H29" i="4"/>
  <c r="H30" i="4"/>
  <c r="H31" i="4"/>
  <c r="H32" i="4"/>
  <c r="H33" i="4"/>
  <c r="H34" i="4"/>
  <c r="H35" i="4"/>
  <c r="H36" i="4"/>
  <c r="H37" i="4"/>
  <c r="H38" i="4"/>
  <c r="H14" i="3"/>
  <c r="H15" i="3"/>
  <c r="H16" i="3"/>
  <c r="H17" i="3"/>
  <c r="H18" i="3"/>
  <c r="H19" i="3"/>
  <c r="H20" i="3"/>
  <c r="H21" i="3"/>
  <c r="H22" i="3"/>
  <c r="H23" i="3"/>
  <c r="H24" i="3"/>
  <c r="H25" i="3"/>
  <c r="H26" i="3"/>
  <c r="H27" i="3"/>
  <c r="H28" i="3"/>
  <c r="H29" i="3"/>
  <c r="H30" i="3"/>
  <c r="H33" i="3"/>
  <c r="H34" i="3"/>
  <c r="H35" i="3"/>
  <c r="H12" i="1"/>
  <c r="H13" i="1"/>
  <c r="H14" i="1"/>
  <c r="H16" i="1"/>
  <c r="H17" i="1"/>
  <c r="H18" i="1"/>
  <c r="H19" i="1"/>
  <c r="H20" i="1"/>
  <c r="H21" i="1"/>
  <c r="H22" i="1"/>
  <c r="H23" i="1"/>
  <c r="H24" i="1"/>
  <c r="H25" i="1"/>
  <c r="H26" i="1"/>
  <c r="H27" i="1"/>
  <c r="H28" i="1"/>
  <c r="H29" i="1"/>
  <c r="H30" i="1"/>
  <c r="H31" i="1"/>
  <c r="H32" i="1"/>
  <c r="H33" i="1"/>
  <c r="H34" i="1"/>
  <c r="H35" i="1"/>
  <c r="H36" i="1"/>
  <c r="H37" i="1"/>
  <c r="H38" i="1"/>
  <c r="F45" i="1" l="1"/>
  <c r="H10" i="6"/>
  <c r="H11" i="6"/>
  <c r="H12" i="6"/>
  <c r="H10" i="3"/>
  <c r="H11" i="3"/>
  <c r="H12" i="3"/>
  <c r="H13" i="3"/>
  <c r="F41" i="1"/>
  <c r="F46" i="4" l="1"/>
  <c r="F46" i="5"/>
  <c r="F45" i="6"/>
  <c r="B6" i="6"/>
  <c r="B6" i="5"/>
  <c r="B6" i="4"/>
  <c r="F45" i="3"/>
  <c r="B6" i="3"/>
  <c r="F46" i="1"/>
  <c r="B6" i="1"/>
</calcChain>
</file>

<file path=xl/sharedStrings.xml><?xml version="1.0" encoding="utf-8"?>
<sst xmlns="http://schemas.openxmlformats.org/spreadsheetml/2006/main" count="754" uniqueCount="266">
  <si>
    <t>Date</t>
  </si>
  <si>
    <t>D of Week</t>
  </si>
  <si>
    <t>Consultant</t>
  </si>
  <si>
    <t>Client</t>
  </si>
  <si>
    <t>Client Project Name</t>
  </si>
  <si>
    <t>Description</t>
  </si>
  <si>
    <t>Billable or Non Billable</t>
  </si>
  <si>
    <t>Comments</t>
  </si>
  <si>
    <t>Total Hours</t>
  </si>
  <si>
    <t>Start Time</t>
  </si>
  <si>
    <t>End Time</t>
  </si>
  <si>
    <t>Friday</t>
  </si>
  <si>
    <t>Bhavesh</t>
  </si>
  <si>
    <t>Billable</t>
  </si>
  <si>
    <t>Saturday</t>
  </si>
  <si>
    <t>Non-Billable</t>
  </si>
  <si>
    <t>Sunday</t>
  </si>
  <si>
    <t>Monday</t>
  </si>
  <si>
    <t>Tuesday</t>
  </si>
  <si>
    <t>Wednesday</t>
  </si>
  <si>
    <t>Thursday</t>
  </si>
  <si>
    <t>Forcasted Hours</t>
  </si>
  <si>
    <t>Forcasted Work Days this month</t>
  </si>
  <si>
    <t>Line Manager :</t>
  </si>
  <si>
    <t>Billable Hours</t>
  </si>
  <si>
    <t>Contractor:</t>
  </si>
  <si>
    <t>Non Billable Hours</t>
  </si>
  <si>
    <t>Total of All Hours</t>
  </si>
  <si>
    <t>Plus: Hours worked, not claimed</t>
  </si>
  <si>
    <t>Resource</t>
  </si>
  <si>
    <t>Recording Cvs on Workbook Sheet</t>
  </si>
  <si>
    <t>.NET code</t>
  </si>
  <si>
    <t>Placing Cvs in Templates</t>
  </si>
  <si>
    <t>Admin</t>
  </si>
  <si>
    <t>Charles</t>
  </si>
  <si>
    <t>Screening</t>
  </si>
  <si>
    <t>Analysis</t>
  </si>
  <si>
    <t>Ravi</t>
  </si>
  <si>
    <t>Headhunting</t>
  </si>
  <si>
    <t>Architecture</t>
  </si>
  <si>
    <t>Interviews</t>
  </si>
  <si>
    <t>Training</t>
  </si>
  <si>
    <t>Joseph</t>
  </si>
  <si>
    <t>Fixed Assets</t>
  </si>
  <si>
    <t>Configuration</t>
  </si>
  <si>
    <t>Recruitment Work</t>
  </si>
  <si>
    <t>Cubes</t>
  </si>
  <si>
    <t>Avinash</t>
  </si>
  <si>
    <t>Team Meeting</t>
  </si>
  <si>
    <t>Database</t>
  </si>
  <si>
    <t>Recruitment team meeting</t>
  </si>
  <si>
    <t>Demo</t>
  </si>
  <si>
    <t>Deployment</t>
  </si>
  <si>
    <t>Design</t>
  </si>
  <si>
    <t>Documentation</t>
  </si>
  <si>
    <t>Sanele</t>
  </si>
  <si>
    <t>Events</t>
  </si>
  <si>
    <t>Discovery</t>
  </si>
  <si>
    <t>ETL</t>
  </si>
  <si>
    <t>FrontEnd</t>
  </si>
  <si>
    <t>Installing</t>
  </si>
  <si>
    <t>Edmond</t>
  </si>
  <si>
    <t>Meeting</t>
  </si>
  <si>
    <t>Lunch</t>
  </si>
  <si>
    <t>Other</t>
  </si>
  <si>
    <t>Kavish</t>
  </si>
  <si>
    <t>Presenting</t>
  </si>
  <si>
    <t>Shaila</t>
  </si>
  <si>
    <t>Project Management</t>
  </si>
  <si>
    <t>Research</t>
  </si>
  <si>
    <t>Sales call</t>
  </si>
  <si>
    <t>SharePoint</t>
  </si>
  <si>
    <t>Albert</t>
  </si>
  <si>
    <t>Testing</t>
  </si>
  <si>
    <t>Travel</t>
  </si>
  <si>
    <t>Eugene</t>
  </si>
  <si>
    <t>Troubleshooting</t>
  </si>
  <si>
    <t>Waiting on client</t>
  </si>
  <si>
    <t>Aubrey</t>
  </si>
  <si>
    <t>Michelin</t>
  </si>
  <si>
    <t>Website content</t>
  </si>
  <si>
    <t>Website and collateral</t>
  </si>
  <si>
    <t>Annual Leave</t>
  </si>
  <si>
    <t>Angela</t>
  </si>
  <si>
    <t>OK Furnitures</t>
  </si>
  <si>
    <t>Sick leave</t>
  </si>
  <si>
    <t>Study Leave</t>
  </si>
  <si>
    <t>Siemon</t>
  </si>
  <si>
    <t>Family Responsibility Leave</t>
  </si>
  <si>
    <t>Birthday leave</t>
  </si>
  <si>
    <t>Public Holiday</t>
  </si>
  <si>
    <t>Sachar Mobile</t>
  </si>
  <si>
    <t>Sick Leave - half day</t>
  </si>
  <si>
    <t>Zola</t>
  </si>
  <si>
    <t>Total Billable Hours</t>
  </si>
  <si>
    <t>Type</t>
  </si>
  <si>
    <t>ZAR COST</t>
  </si>
  <si>
    <t xml:space="preserve">TOTAL </t>
  </si>
  <si>
    <t>Type of Leave</t>
  </si>
  <si>
    <t>Start Date</t>
  </si>
  <si>
    <t>End Date</t>
  </si>
  <si>
    <t xml:space="preserve">Number of days </t>
  </si>
  <si>
    <t>Approval Obtained</t>
  </si>
  <si>
    <t>Sick Note</t>
  </si>
  <si>
    <t>Address and Telephone Number during Annual Leave</t>
  </si>
  <si>
    <t>Employee Signature</t>
  </si>
  <si>
    <t>Client Signature</t>
  </si>
  <si>
    <t>Sarah</t>
  </si>
  <si>
    <t>Example</t>
  </si>
  <si>
    <t>Detailed Description of task(s) done</t>
  </si>
  <si>
    <t>Engelina</t>
  </si>
  <si>
    <t>Hamerl</t>
  </si>
  <si>
    <t>SBV</t>
  </si>
  <si>
    <t>Shaylin</t>
  </si>
  <si>
    <t>Amanda</t>
  </si>
  <si>
    <t>Ian</t>
  </si>
  <si>
    <t>Work</t>
  </si>
  <si>
    <t>ADVTech</t>
  </si>
  <si>
    <t>Base 3</t>
  </si>
  <si>
    <t>Dentons</t>
  </si>
  <si>
    <t>Discovery People</t>
  </si>
  <si>
    <t>Fayruz</t>
  </si>
  <si>
    <t>Yes</t>
  </si>
  <si>
    <t>No</t>
  </si>
  <si>
    <t>Lehlohonolo</t>
  </si>
  <si>
    <t>Sahur</t>
  </si>
  <si>
    <t>Vincent</t>
  </si>
  <si>
    <t>Kanelo</t>
  </si>
  <si>
    <t>Phone</t>
  </si>
  <si>
    <t>WiFi</t>
  </si>
  <si>
    <t>Internal Sambe</t>
  </si>
  <si>
    <t>AFA Sasfin</t>
  </si>
  <si>
    <t>Artist Proof Studio</t>
  </si>
  <si>
    <t>Assimil8 - AGA</t>
  </si>
  <si>
    <t>WiFi / Internet / Data</t>
  </si>
  <si>
    <t>C. Steinweg</t>
  </si>
  <si>
    <t>Conekt AGSA SharePoint</t>
  </si>
  <si>
    <t>Bihaag</t>
  </si>
  <si>
    <t>Conekt – Meridian</t>
  </si>
  <si>
    <t>Boaz</t>
  </si>
  <si>
    <t>Conekt – Altron - AGSA</t>
  </si>
  <si>
    <t>Conekt – Clientele</t>
  </si>
  <si>
    <t>Clement</t>
  </si>
  <si>
    <t>Conekt – Winning Business</t>
  </si>
  <si>
    <t xml:space="preserve">David </t>
  </si>
  <si>
    <t>Conekt – Internal Meeting</t>
  </si>
  <si>
    <t>Diederik</t>
  </si>
  <si>
    <t>Diptendubala</t>
  </si>
  <si>
    <t>Discovery Information Governance and Security</t>
  </si>
  <si>
    <t>Elijah</t>
  </si>
  <si>
    <t>Discovery Bank</t>
  </si>
  <si>
    <t>Discovery CSI</t>
  </si>
  <si>
    <t>Discovery Health</t>
  </si>
  <si>
    <t xml:space="preserve">Discovery Skills </t>
  </si>
  <si>
    <t>Discovery Vitality</t>
  </si>
  <si>
    <t>Gyro</t>
  </si>
  <si>
    <t>Healthforce</t>
  </si>
  <si>
    <t>Juan</t>
  </si>
  <si>
    <t>KFC Digistics</t>
  </si>
  <si>
    <t>Medi-Charge</t>
  </si>
  <si>
    <t>MICA Build</t>
  </si>
  <si>
    <t>Lazarus</t>
  </si>
  <si>
    <t>Mistro Foods</t>
  </si>
  <si>
    <t>Olympic Paints</t>
  </si>
  <si>
    <t xml:space="preserve">Ndivhudzannyi </t>
  </si>
  <si>
    <t>RMB CM Data Warehouse support</t>
  </si>
  <si>
    <t>RMB CORE NRTI</t>
  </si>
  <si>
    <t>Pranav</t>
  </si>
  <si>
    <t>RMB Liesha</t>
  </si>
  <si>
    <t>RMB Tumelo</t>
  </si>
  <si>
    <t>Rivashan</t>
  </si>
  <si>
    <t>Sibanya</t>
  </si>
  <si>
    <t>Transport Holdings</t>
  </si>
  <si>
    <t>Tatenda</t>
  </si>
  <si>
    <t>Timothy</t>
  </si>
  <si>
    <t>Tutu</t>
  </si>
  <si>
    <t>Yazeed</t>
  </si>
  <si>
    <t xml:space="preserve">Yugeshin </t>
  </si>
  <si>
    <t>Nagendra</t>
  </si>
  <si>
    <t>Total Claim</t>
  </si>
  <si>
    <t>Details</t>
  </si>
  <si>
    <t>Expense Description</t>
  </si>
  <si>
    <t>Vodacom (Example line)</t>
  </si>
  <si>
    <t xml:space="preserve">Do not add the R symbol when capturing the amount. Use the comma not the full stop. </t>
  </si>
  <si>
    <t>Month</t>
  </si>
  <si>
    <t>MTN (Example line)</t>
  </si>
  <si>
    <t>Afrihost (Example line)</t>
  </si>
  <si>
    <t>Please select applicable Leave and state number of days</t>
  </si>
  <si>
    <t>Date From</t>
  </si>
  <si>
    <t>Date To</t>
  </si>
  <si>
    <t>Tyson</t>
  </si>
  <si>
    <t>Good Friday</t>
  </si>
  <si>
    <t>Family Day</t>
  </si>
  <si>
    <t>Freedom Day - OBS</t>
  </si>
  <si>
    <t xml:space="preserve">Freedom Day </t>
  </si>
  <si>
    <t>Worker's Day</t>
  </si>
  <si>
    <t>Youth Day</t>
  </si>
  <si>
    <t>National Women's Day</t>
  </si>
  <si>
    <t>Heritage Day</t>
  </si>
  <si>
    <t>Brian</t>
  </si>
  <si>
    <t>Jubhele</t>
  </si>
  <si>
    <t>Karusha</t>
  </si>
  <si>
    <t>Elize</t>
  </si>
  <si>
    <t>Evashan</t>
  </si>
  <si>
    <t>Itumeleng</t>
  </si>
  <si>
    <t>Iviwe</t>
  </si>
  <si>
    <t>Karabo</t>
  </si>
  <si>
    <t>Keown</t>
  </si>
  <si>
    <t>Kiaan</t>
  </si>
  <si>
    <t>Muzuvukile</t>
  </si>
  <si>
    <t>Nathalia</t>
  </si>
  <si>
    <t>Neo</t>
  </si>
  <si>
    <t>Ongeziwe</t>
  </si>
  <si>
    <t xml:space="preserve">Siphenathi </t>
  </si>
  <si>
    <t>Siyakhanya</t>
  </si>
  <si>
    <t>Thabang</t>
  </si>
  <si>
    <t xml:space="preserve">Andile </t>
  </si>
  <si>
    <t xml:space="preserve">Lucky </t>
  </si>
  <si>
    <t xml:space="preserve">Mamello </t>
  </si>
  <si>
    <t xml:space="preserve">Paballo </t>
  </si>
  <si>
    <t xml:space="preserve">Pascal  </t>
  </si>
  <si>
    <t>Tendo</t>
  </si>
  <si>
    <t>Ernest</t>
  </si>
  <si>
    <t>Graduate Program</t>
  </si>
  <si>
    <t>Had a Standup meeting at 08h00.I continued with the course of soft skills for an hour and then started with another course for Linux from 10h00 to 11h00.Attended another meeting for progress check at 11h00.Later on around 16h00 we discussed the soft skills course and the had a meeting with Bongani and my accountability partner</t>
  </si>
  <si>
    <t>Attended Standup meeting at 08h00 and did the soft skills course for an hour.Worked on the Linux course and finished it after the progress check meeting at  11h00.At 16h00 we had our last meeting for the day where wee discussed some of the concepts from the soft skills course</t>
  </si>
  <si>
    <t>Attended Standup meeting at 08h00 and did the soft skills course for an hour.Worked on the project of automation where we had to add a few features in our workflow.Had a progress check meeting from 11h00-12h00.I also worked on improving my SSRS project that we presented during the 16h00 meeting.</t>
  </si>
  <si>
    <t>We had a stand up meeting at 08h00 and worked on the new course that we were given about SSRS on udemy.We another meeting for progress check from 11h00 and then I did some touch ups on the automation project  till the 16h00 meeting which was the last meeting for the day</t>
  </si>
  <si>
    <t>Attended the Stand up at 08h00 and we were given a new task for the week which was a course on  power apps and sharepoint .I had a meeting with my  AP where were explaining and recording how our project works for the progress report check which was at 11h00.We had the last meeting of the day at 16h00.In this meeting we discussed the book that we bought and also met the new graduate .</t>
  </si>
  <si>
    <t>Attended the Stand up at 08h00  and people mengtioned their blockers.I worked on the soft skills course for an hour.We had another meeting at 11h00 for progress check and explained how far we are in the course.We had the last meeeting of the day at 16hoo where we discussed the soft skills course and what it means to be a high perfomer.</t>
  </si>
  <si>
    <t xml:space="preserve">I attended a stand up meeting at 08h00 where we discussed what we were going to do for the day.I worked on the soft skills course for an hour and then had a meeting with Shaila and Angela about data life cycle from 09h00 till 10h00.I worked on the Power Apps course on udemy after lunch until 16h00 when we had out last meeting for the day.In this meeting we discussed the soft skills course , the presentation task that Shaila asked us to do and lastly the allocation of Azure course tracks </t>
  </si>
  <si>
    <t>08h00 - Attended a stand up meeting , after that I had  the soft skills course for an hour. 11h00 - We had a progress check meeting and talked about blockers that we may be encountering.After lunch I worked on the Power platform course until 16h00.This is when we had the last meeting of the day , we discussed the things that we have done so far in the Power Platform course and we were given a new project based on what we have learned so far in the course.</t>
  </si>
  <si>
    <t>08h00 - Attended a stand up meeting, then I was busy with the Power Apps course from Udemy.We had a progress check meeting at 11h00.After all the meeting I was still busy with the course.We had a meeting at 16h00 where we discussed about any blockers we might be experiencing in terms of the course , project and the presentation Shaila gave us.We also ended up discussing the Atomic Habits book.</t>
  </si>
  <si>
    <t>08h00 - Attended a stand up meeting, then I was busy with the Power Apps course from Udemy.We had a progress check meeting at 13h00.After the progress check meeting I was still busy with the course.We had a meeting at 16h00 to discuss the things we have covered so far in the course.</t>
  </si>
  <si>
    <t>Karabo Tsaoane</t>
  </si>
  <si>
    <t>N/A</t>
  </si>
  <si>
    <t>08h00 - Attended a stand up meeting, then I was busy with the Power Apps course from Udemy.We had a progress check meeting at 13h00.After the progress check meeting  i had another meeting with my group members to discuss how we are going  to structure our presentation.We had a meeting at 16h00 to discuss the things we have covered so far in the course.</t>
  </si>
  <si>
    <t>08h00 - Attended a stand up meeting, then I was busy with the Power Apps course from Udemy.We met up with Shaila at 10h30 to talk about application lifecycle.We had a progress check meeting at 11h30.After the progress check meeting  i had another meeting with my group members to practice our presentation for tomorrow.We had  a meeting 16h00 to discuss the things we have covered so far in the course and any blockers if anyone has any.</t>
  </si>
  <si>
    <t>08h00 - Attended a stand up meeting, then I was busy with the Power Apps course from Udemy.I met up with my team for an hour to discuss our presentation for Shaila about data Management life cycle.We had a progress check meeting at 13h00.After the progress check meeting i was still busy with Power apps course on Udemy.We had  a meeting 16h00 to discuss the things we have covered so far in the course and any blockers if anyone has any.</t>
  </si>
  <si>
    <t xml:space="preserve">I atteded a tandup meeting at 08h00.Since then I was busy with documentation for the Power Apps course on Udemy.We had another meeting at 11h00 for progress check and after that I have been working on my Power Apps Application that is due on Thursday.We had the last meeting of the day at 16h00 where we discussed the remaining section on the power Apps course since we are all done with it. </t>
  </si>
  <si>
    <t>We attendeda a stand up meeting at 08h00.We were given a new course that is due next week.We had a progress check at 11h00.I still worked on the Power Apps project from lunch until 16h00.At the last meeting of the day we finished discussing the PowerApps course</t>
  </si>
  <si>
    <t xml:space="preserve">We had a stand up meeting at 08h00.I still worked on my Power Apps project which is due today so I did a few touch ups.We had a progress check at 11h00 and showed Clement some functions of our app and then at 16h00 we actually presented our apps and got feedback. </t>
  </si>
  <si>
    <t xml:space="preserve">We had a stand up meeting at 08h00.I worked on the ITIL course until 11h00 because we had a progress check around that time.I kept watching the course until I finished it.We had a meeting at 16h00 where we discussed some of the contents of the course.  </t>
  </si>
  <si>
    <t>We had a stand up meeting at 08h00.I was busy with the ITIL book until 11h00 and that is when we had the progress check.I was still busy with the book until 16h00.We had the last meeting of the day and discussed the ITIL4 course and the project.</t>
  </si>
  <si>
    <t>I attended a stand up meeting at 08h00.I continued to work on the ITIL book which formed part of the course work we were given.I worked on the book and documented everything until 16h00.We had the last meeting at 16h00 to discuss some of the ITIL course concepts</t>
  </si>
  <si>
    <t>I attended a stand up meeting at 08h00.I worked on the ITIL course , reading the book and documenting everything that stands out for me.We had a progress check at 11h00 to see how far we are and what we have covered.From there I worked on the Power Apps Project until 16h00 when we had the last meeting of day.</t>
  </si>
  <si>
    <t>We had a stand up meeting at 08h00.We were given  the new course which is due on Friday.We had Progress check meeting at 11h00 and at 16h00 we discussed a bit about the ITIL course and also the project.</t>
  </si>
  <si>
    <t>I attended a stand up meeting at 08h00.I worked on the python course while documenting some of the content.We had a progress check at 11h00 to see how far we are and what we have covered in terms of the python course.I attended the last meeting of the day at 16h00.</t>
  </si>
  <si>
    <t>I attended a standup meeting at 08h00. I met up with my team members from 09h15 to discuss about the data management life cycle presentation that we had to  present around 11h00  to Shaila and Angela and the meeting ended around 12h00.I worked on my project and part of the course after lunch up until we had the 16h00 meeting with Bongani.During the meeting we showed him the progress on our apps and he gave us feedback.</t>
  </si>
  <si>
    <t>I attended a stand up meeting at 08h00 and I still continued to work on the python course.At 11h00 we had a progress check meeting and gave Clement our updates and then I worked on the course until 16h00 which was when we had the last meeting of the day.This was when we presented our progress of the Power Apps project</t>
  </si>
  <si>
    <t>I attended a stand up meeting at 08h00.I continued with the python course and then I submitted the course cerificate around  13h00 which was after the progress check which is usually at 11h00.Then we had the last meeting of the day at 16h00.</t>
  </si>
  <si>
    <t>I went on a one day leave</t>
  </si>
  <si>
    <t>I attended a stand up  meeting at 08h00 and I started with the course right away.I was busy with the course almost the whole work day and the we had the last meeting of the day at 16h00 where we discussed the project and what we have learned on our course so far.</t>
  </si>
  <si>
    <t>I attended a stand up meeting at 08h00.I worked on the Azure course up until we had the progress check meeting at 11h00.I still worked on the course until the last meeting which was at 16h00.That is when we discussed some concepts of the course</t>
  </si>
  <si>
    <t>I attended a stand up meeting at 08h00.I worked on my power apps project and I  presented it at 11h00 to Shaila and Angela  , that meeting ended around 12h15.Then I worked on the learning course of Microsoft which is due on Friday and also worked on the Udemy Course.</t>
  </si>
  <si>
    <t>I attended a stand up meeting at 08h00.I worked on both of my courses from Udemy and Microsoft about Azure Fundamentals.We had a progress check at 13h00 with Clement and after that I kept on working on the courses because they were due today.Then we had the last meeting at 16h00 where we talked about some of the concepts of the courses that were given to us.</t>
  </si>
  <si>
    <t>I attended a stand up meeting at 08h00 and we were given 2 new courses that are at the end of this week.I was working on the T-SQL course for the whole day and then in between the learning I attended the progress check report at 11h00 and the had the last meeting of the day at 16h00 where we discussed the previous course content(Azure Fundamentals)</t>
  </si>
  <si>
    <t>I attended the stand up meeting first thing in the morning from 08h00 until 08h15.I kept on working on the T-SQL course which is due on Thursday.We had a progress check meeting at 11h00 and after that I still continued with the course up until the 16h00 meeting.In this meeting we discussed the Azure course fundamentals</t>
  </si>
  <si>
    <t>I attended a stand up meeting at 08h00.I continued with the T-SQL course and we had another meeting at 11h00 for progress check.I still worked on  the course until the last meeting of the day which was at 16h00 where we discussed courses we were doing last week.</t>
  </si>
  <si>
    <t>I attended a stand up meeting at 08h00.I still worked on the T-SQL  course and then attended the 11h00 progress check meeting .I still continued on the course and then had the last meeting of the day at 16h00 where we discussed some contents of the previous Azure course.</t>
  </si>
  <si>
    <t>I attended a stand up meeting at 08h00 and then I kept on working on the T-SQL course.After some time I had attend the progress check meeting which was at 11h00.So after lunch I still worked on the course till the last meeting of the day which was 16h00 where we had a few discussions</t>
  </si>
  <si>
    <t>I attended the stand up meeting at 08h00.We were given 2 course for the week one due tommorrow another one due on Friday.I worked on the first course after the stand up meeting until 11hh00 when we had the progress check meeting.I worked on the SSIS project through out the day until the last meeting which was at 16h00.This is when we discussed some topics from T-SQL course</t>
  </si>
  <si>
    <t>We had a stand up meeting from 08h00 - 08h15.From there I worked on the SSIS course(Introductory part).From 11h00 - 11h30 we had a progress check meeting and I still worked on the SSIS course and then we had our last meeting for the day at 16h00 - 17h20 where we discussed the things that we have covered in the SSIS course</t>
  </si>
  <si>
    <t>We had a stand up meeting from 08h00 - 08h15.From there I worked on the SSIS course(Part 1).From 11h00 we had a progress check meeting and I still worked on the SSIS course and then we had our last meeting for the day at 16h00 - 17h20 where we discussed the things that we have covered in the SSIS course</t>
  </si>
  <si>
    <t>From 08h00 - 08h15 I attended a stand up meeting , since then I worked on the SSIS course on Udemy.From 11h00 - 11h30 I attended a progress check meeting and I still worked on the course after that.From 16h00 - 17h20 we had the last meeting of the day where we discussed the SSIS introductory course.</t>
  </si>
  <si>
    <t>From 08h00 - 08h15 I attended a stand up meeting , since then I worked on the SSIS course on Udemy .We had a progress check meeting at 11h00.So after lunch I was already done with the course since it is due today.From 13h00 I was busy documenting the stuff i learned from the course and we had a meeting at 16h00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</si>
</sst>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h]:mm"/>
    <numFmt numFmtId="165" formatCode="h:mm;@"/>
    <numFmt numFmtId="166" formatCode="_ [$R-1C09]\ * #,##0.00_ ;_ [$R-1C09]\ * \-#,##0.00_ ;_ [$R-1C09]\ * &quot;-&quot;??_ ;_ @_ "/>
    <numFmt numFmtId="167" formatCode="[$R-1C09]#,##0.00;\-[$R-1C09]#,##0.00"/>
  </numFmts>
  <fonts count="21" x14ac:knownFonts="1">
    <font>
      <sz val="11"/>
      <color theme="1"/>
      <name val="Tw Cen MT"/>
      <family val="2"/>
      <scheme val="minor"/>
    </font>
    <font>
      <b/>
      <sz val="11"/>
      <color theme="1"/>
      <name val="Tw Cen MT"/>
      <family val="2"/>
      <scheme val="minor"/>
    </font>
    <font>
      <b/>
      <sz val="10"/>
      <color theme="1"/>
      <name val="Tw Cen MT"/>
      <family val="2"/>
      <scheme val="minor"/>
    </font>
    <font>
      <sz val="10"/>
      <color theme="1"/>
      <name val="Tw Cen MT"/>
      <family val="2"/>
      <scheme val="minor"/>
    </font>
    <font>
      <sz val="10"/>
      <color theme="1"/>
      <name val="Verdana"/>
      <family val="2"/>
    </font>
    <font>
      <b/>
      <sz val="9"/>
      <name val="Tw Cen MT"/>
      <family val="2"/>
      <scheme val="minor"/>
    </font>
    <font>
      <b/>
      <sz val="11"/>
      <name val="Tw Cen MT"/>
      <family val="2"/>
      <scheme val="minor"/>
    </font>
    <font>
      <b/>
      <u/>
      <sz val="9"/>
      <name val="Tw Cen MT"/>
      <family val="2"/>
      <scheme val="minor"/>
    </font>
    <font>
      <b/>
      <sz val="9"/>
      <color indexed="12"/>
      <name val="Tw Cen MT"/>
      <family val="2"/>
      <scheme val="minor"/>
    </font>
    <font>
      <b/>
      <sz val="10"/>
      <name val="Tw Cen MT"/>
      <family val="2"/>
      <scheme val="minor"/>
    </font>
    <font>
      <sz val="8"/>
      <name val="Tw Cen MT"/>
      <family val="2"/>
      <scheme val="minor"/>
    </font>
    <font>
      <sz val="11"/>
      <color theme="1"/>
      <name val="Calibri"/>
      <family val="2"/>
    </font>
    <font>
      <b/>
      <sz val="10"/>
      <color theme="1"/>
      <name val="Verdana"/>
      <family val="2"/>
    </font>
    <font>
      <b/>
      <sz val="10"/>
      <color theme="0"/>
      <name val="Verdana"/>
      <family val="2"/>
    </font>
    <font>
      <b/>
      <sz val="11"/>
      <color theme="0"/>
      <name val="Calibri"/>
      <family val="2"/>
    </font>
    <font>
      <sz val="11"/>
      <color rgb="FF000000"/>
      <name val="Calibri"/>
      <family val="2"/>
    </font>
    <font>
      <b/>
      <u/>
      <sz val="11"/>
      <color theme="1"/>
      <name val="Calibri"/>
      <family val="2"/>
    </font>
    <font>
      <sz val="10"/>
      <color rgb="FF000000"/>
      <name val="Calibri"/>
      <family val="2"/>
    </font>
    <font>
      <sz val="10"/>
      <color theme="1"/>
      <name val="Calibri"/>
      <family val="2"/>
    </font>
    <font>
      <b/>
      <u/>
      <sz val="18"/>
      <color theme="1"/>
      <name val="Verdana"/>
      <family val="2"/>
    </font>
    <font>
      <u/>
      <sz val="10"/>
      <color theme="1"/>
      <name val="Verdana"/>
      <family val="2"/>
    </font>
  </fonts>
  <fills count="15">
    <fill>
      <patternFill patternType="none"/>
    </fill>
    <fill>
      <patternFill patternType="gray125"/>
    </fill>
    <fill>
      <patternFill patternType="solid">
        <fgColor rgb="FF92D050"/>
        <bgColor indexed="64"/>
      </patternFill>
    </fill>
    <fill>
      <patternFill patternType="solid">
        <fgColor theme="3" tint="0.59999389629810485"/>
        <bgColor indexed="64"/>
      </patternFill>
    </fill>
    <fill>
      <patternFill patternType="solid">
        <fgColor theme="4"/>
        <bgColor theme="4"/>
      </patternFill>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
      <patternFill patternType="solid">
        <fgColor rgb="FFFFFFFF"/>
        <bgColor indexed="64"/>
      </patternFill>
    </fill>
    <fill>
      <patternFill patternType="solid">
        <fgColor rgb="FFDCE6F1"/>
        <bgColor indexed="64"/>
      </patternFill>
    </fill>
    <fill>
      <patternFill patternType="solid">
        <fgColor rgb="FFFFFFFF"/>
        <bgColor rgb="FFFFFFFF"/>
      </patternFill>
    </fill>
    <fill>
      <patternFill patternType="solid">
        <fgColor rgb="FFFFFF00"/>
        <bgColor indexed="64"/>
      </patternFill>
    </fill>
    <fill>
      <patternFill patternType="solid">
        <fgColor theme="4" tint="0.79998168889431442"/>
        <bgColor theme="4" tint="0.79998168889431442"/>
      </patternFill>
    </fill>
    <fill>
      <patternFill patternType="solid">
        <fgColor rgb="FFD8D8D8"/>
        <bgColor rgb="FFD8D8D8"/>
      </patternFill>
    </fill>
    <fill>
      <patternFill patternType="solid">
        <fgColor theme="4"/>
        <bgColor indexed="64"/>
      </patternFill>
    </fill>
  </fills>
  <borders count="46">
    <border>
      <left/>
      <right/>
      <top/>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style="thin">
        <color indexed="64"/>
      </right>
      <top style="thin">
        <color indexed="64"/>
      </top>
      <bottom style="thin">
        <color indexed="64"/>
      </bottom>
      <diagonal/>
    </border>
    <border>
      <left/>
      <right style="medium">
        <color auto="1"/>
      </right>
      <top style="medium">
        <color auto="1"/>
      </top>
      <bottom/>
      <diagonal/>
    </border>
    <border>
      <left/>
      <right style="medium">
        <color indexed="64"/>
      </right>
      <top/>
      <bottom/>
      <diagonal/>
    </border>
    <border>
      <left style="medium">
        <color indexed="64"/>
      </left>
      <right/>
      <top/>
      <bottom/>
      <diagonal/>
    </border>
    <border>
      <left style="medium">
        <color theme="3"/>
      </left>
      <right style="medium">
        <color theme="3"/>
      </right>
      <top style="medium">
        <color theme="3"/>
      </top>
      <bottom style="medium">
        <color theme="3"/>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right/>
      <top style="medium">
        <color rgb="FF4D90FE"/>
      </top>
      <bottom/>
      <diagonal/>
    </border>
    <border>
      <left/>
      <right style="medium">
        <color rgb="FF4D90FE"/>
      </right>
      <top/>
      <bottom/>
      <diagonal/>
    </border>
    <border>
      <left/>
      <right style="medium">
        <color theme="3"/>
      </right>
      <top style="medium">
        <color theme="3"/>
      </top>
      <bottom style="medium">
        <color theme="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right/>
      <top/>
      <bottom style="thin">
        <color theme="3"/>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theme="4" tint="0.39997558519241921"/>
      </top>
      <bottom style="thin">
        <color indexed="64"/>
      </bottom>
      <diagonal/>
    </border>
    <border>
      <left style="thin">
        <color indexed="64"/>
      </left>
      <right style="thin">
        <color indexed="64"/>
      </right>
      <top style="thin">
        <color indexed="64"/>
      </top>
      <bottom style="thin">
        <color theme="4" tint="0.39997558519241921"/>
      </bottom>
      <diagonal/>
    </border>
    <border>
      <left style="thin">
        <color indexed="64"/>
      </left>
      <right style="thin">
        <color indexed="64"/>
      </right>
      <top style="thin">
        <color theme="4" tint="0.39997558519241921"/>
      </top>
      <bottom style="thin">
        <color theme="4" tint="0.39997558519241921"/>
      </bottom>
      <diagonal/>
    </border>
    <border>
      <left style="thin">
        <color rgb="FF000000"/>
      </left>
      <right style="thin">
        <color rgb="FF000000"/>
      </right>
      <top style="thin">
        <color rgb="FF000000"/>
      </top>
      <bottom style="thin">
        <color theme="4" tint="0.39997558519241921"/>
      </bottom>
      <diagonal/>
    </border>
    <border>
      <left style="thin">
        <color indexed="64"/>
      </left>
      <right style="thin">
        <color indexed="64"/>
      </right>
      <top style="thin">
        <color theme="4" tint="0.39997558519241921"/>
      </top>
      <bottom style="thin">
        <color indexed="64"/>
      </bottom>
      <diagonal/>
    </border>
  </borders>
  <cellStyleXfs count="1">
    <xf numFmtId="0" fontId="0" fillId="0" borderId="0"/>
  </cellStyleXfs>
  <cellXfs count="155">
    <xf numFmtId="0" fontId="0" fillId="0" borderId="0" xfId="0"/>
    <xf numFmtId="0" fontId="2" fillId="0" borderId="2" xfId="0" applyFont="1" applyBorder="1"/>
    <xf numFmtId="0" fontId="3" fillId="0" borderId="0" xfId="0" applyFont="1"/>
    <xf numFmtId="0" fontId="2" fillId="0" borderId="1" xfId="0" applyFont="1" applyBorder="1"/>
    <xf numFmtId="0" fontId="5" fillId="0" borderId="0" xfId="0" applyFont="1"/>
    <xf numFmtId="164" fontId="5" fillId="0" borderId="0" xfId="0" applyNumberFormat="1" applyFont="1"/>
    <xf numFmtId="0" fontId="5" fillId="0" borderId="0" xfId="0" applyFont="1" applyAlignment="1">
      <alignment horizontal="right"/>
    </xf>
    <xf numFmtId="0" fontId="3" fillId="0" borderId="1" xfId="0" applyFont="1" applyBorder="1"/>
    <xf numFmtId="0" fontId="2" fillId="0" borderId="7" xfId="0" applyFont="1" applyBorder="1" applyAlignment="1">
      <alignment horizontal="right" wrapText="1"/>
    </xf>
    <xf numFmtId="20" fontId="5" fillId="0" borderId="0" xfId="0" applyNumberFormat="1" applyFont="1"/>
    <xf numFmtId="0" fontId="3" fillId="0" borderId="3" xfId="0" applyFont="1" applyBorder="1"/>
    <xf numFmtId="0" fontId="3" fillId="0" borderId="5" xfId="0" applyFont="1" applyBorder="1" applyAlignment="1">
      <alignment horizontal="right" wrapText="1"/>
    </xf>
    <xf numFmtId="49" fontId="5" fillId="0" borderId="0" xfId="0" applyNumberFormat="1" applyFont="1" applyAlignment="1">
      <alignment vertical="top"/>
    </xf>
    <xf numFmtId="0" fontId="7" fillId="0" borderId="0" xfId="0" applyFont="1" applyAlignment="1">
      <alignment horizontal="left" vertical="top"/>
    </xf>
    <xf numFmtId="0" fontId="1" fillId="0" borderId="1" xfId="0" applyFont="1" applyBorder="1"/>
    <xf numFmtId="164" fontId="3" fillId="0" borderId="7" xfId="0" applyNumberFormat="1" applyFont="1" applyBorder="1" applyAlignment="1">
      <alignment horizontal="right" wrapText="1"/>
    </xf>
    <xf numFmtId="49" fontId="8" fillId="0" borderId="8" xfId="0" applyNumberFormat="1" applyFont="1" applyBorder="1" applyAlignment="1">
      <alignment vertical="top"/>
    </xf>
    <xf numFmtId="0" fontId="1" fillId="0" borderId="9" xfId="0" applyFont="1" applyBorder="1"/>
    <xf numFmtId="164" fontId="3" fillId="0" borderId="8" xfId="0" applyNumberFormat="1" applyFont="1" applyBorder="1" applyAlignment="1">
      <alignment horizontal="right" wrapText="1"/>
    </xf>
    <xf numFmtId="0" fontId="1" fillId="0" borderId="10" xfId="0" applyFont="1" applyBorder="1"/>
    <xf numFmtId="0" fontId="9" fillId="0" borderId="11" xfId="0" applyFont="1" applyBorder="1" applyAlignment="1">
      <alignment horizontal="left"/>
    </xf>
    <xf numFmtId="0" fontId="3" fillId="0" borderId="12" xfId="0" applyFont="1" applyBorder="1" applyAlignment="1">
      <alignment wrapText="1"/>
    </xf>
    <xf numFmtId="14" fontId="4" fillId="0" borderId="6" xfId="0" applyNumberFormat="1" applyFont="1" applyBorder="1"/>
    <xf numFmtId="0" fontId="4" fillId="0" borderId="0" xfId="0" applyFont="1"/>
    <xf numFmtId="0" fontId="13" fillId="4" borderId="13" xfId="0" applyFont="1" applyFill="1" applyBorder="1"/>
    <xf numFmtId="0" fontId="13" fillId="4" borderId="14" xfId="0" applyFont="1" applyFill="1" applyBorder="1"/>
    <xf numFmtId="0" fontId="13" fillId="4" borderId="14" xfId="0" applyFont="1" applyFill="1" applyBorder="1" applyAlignment="1">
      <alignment horizontal="center" wrapText="1"/>
    </xf>
    <xf numFmtId="0" fontId="4" fillId="0" borderId="6" xfId="0" applyFont="1" applyBorder="1"/>
    <xf numFmtId="0" fontId="4" fillId="0" borderId="6" xfId="0" applyFont="1" applyBorder="1" applyAlignment="1">
      <alignment wrapText="1"/>
    </xf>
    <xf numFmtId="165" fontId="4" fillId="0" borderId="6" xfId="0" applyNumberFormat="1" applyFont="1" applyBorder="1"/>
    <xf numFmtId="165" fontId="4" fillId="0" borderId="6" xfId="0" applyNumberFormat="1" applyFont="1" applyBorder="1" applyAlignment="1">
      <alignment wrapText="1"/>
    </xf>
    <xf numFmtId="14" fontId="4" fillId="3" borderId="6" xfId="0" applyNumberFormat="1" applyFont="1" applyFill="1" applyBorder="1"/>
    <xf numFmtId="0" fontId="4" fillId="3" borderId="6" xfId="0" applyFont="1" applyFill="1" applyBorder="1"/>
    <xf numFmtId="0" fontId="4" fillId="3" borderId="6" xfId="0" applyFont="1" applyFill="1" applyBorder="1" applyAlignment="1">
      <alignment wrapText="1"/>
    </xf>
    <xf numFmtId="165" fontId="4" fillId="3" borderId="6" xfId="0" applyNumberFormat="1" applyFont="1" applyFill="1" applyBorder="1"/>
    <xf numFmtId="165" fontId="4" fillId="3" borderId="6" xfId="0" applyNumberFormat="1" applyFont="1" applyFill="1" applyBorder="1" applyAlignment="1">
      <alignment wrapText="1"/>
    </xf>
    <xf numFmtId="165" fontId="12" fillId="0" borderId="0" xfId="0" applyNumberFormat="1" applyFont="1"/>
    <xf numFmtId="0" fontId="12" fillId="0" borderId="0" xfId="0" applyFont="1"/>
    <xf numFmtId="164" fontId="4" fillId="0" borderId="0" xfId="0" applyNumberFormat="1" applyFont="1"/>
    <xf numFmtId="0" fontId="4" fillId="0" borderId="12" xfId="0" applyFont="1" applyBorder="1" applyAlignment="1">
      <alignment wrapText="1"/>
    </xf>
    <xf numFmtId="0" fontId="4" fillId="0" borderId="0" xfId="0" applyFont="1" applyAlignment="1">
      <alignment wrapText="1"/>
    </xf>
    <xf numFmtId="0" fontId="4" fillId="0" borderId="0" xfId="0" applyFont="1" applyAlignment="1">
      <alignment horizontal="left"/>
    </xf>
    <xf numFmtId="0" fontId="13" fillId="4" borderId="14" xfId="0" applyFont="1" applyFill="1" applyBorder="1" applyAlignment="1">
      <alignment wrapText="1"/>
    </xf>
    <xf numFmtId="0" fontId="13" fillId="4" borderId="15" xfId="0" applyFont="1" applyFill="1" applyBorder="1" applyAlignment="1">
      <alignment horizontal="center" wrapText="1"/>
    </xf>
    <xf numFmtId="164" fontId="3" fillId="0" borderId="19" xfId="0" applyNumberFormat="1" applyFont="1" applyBorder="1" applyAlignment="1">
      <alignment wrapText="1"/>
    </xf>
    <xf numFmtId="0" fontId="2" fillId="0" borderId="0" xfId="0" applyFont="1"/>
    <xf numFmtId="14" fontId="4" fillId="0" borderId="0" xfId="0" applyNumberFormat="1" applyFont="1"/>
    <xf numFmtId="14" fontId="4" fillId="7" borderId="6" xfId="0" applyNumberFormat="1" applyFont="1" applyFill="1" applyBorder="1"/>
    <xf numFmtId="0" fontId="4" fillId="7" borderId="6" xfId="0" applyFont="1" applyFill="1" applyBorder="1"/>
    <xf numFmtId="0" fontId="4" fillId="7" borderId="6" xfId="0" applyFont="1" applyFill="1" applyBorder="1" applyAlignment="1">
      <alignment wrapText="1"/>
    </xf>
    <xf numFmtId="165" fontId="4" fillId="7" borderId="6" xfId="0" applyNumberFormat="1" applyFont="1" applyFill="1" applyBorder="1"/>
    <xf numFmtId="165" fontId="4" fillId="7" borderId="6" xfId="0" applyNumberFormat="1" applyFont="1" applyFill="1" applyBorder="1" applyAlignment="1">
      <alignment wrapText="1"/>
    </xf>
    <xf numFmtId="0" fontId="11" fillId="0" borderId="0" xfId="0" applyFont="1"/>
    <xf numFmtId="0" fontId="14" fillId="4" borderId="16" xfId="0" applyFont="1" applyFill="1" applyBorder="1"/>
    <xf numFmtId="0" fontId="11" fillId="0" borderId="16" xfId="0" applyFont="1" applyBorder="1"/>
    <xf numFmtId="0" fontId="15" fillId="9" borderId="17" xfId="0" applyFont="1" applyFill="1" applyBorder="1"/>
    <xf numFmtId="0" fontId="15" fillId="8" borderId="18" xfId="0" applyFont="1" applyFill="1" applyBorder="1"/>
    <xf numFmtId="0" fontId="15" fillId="8" borderId="0" xfId="0" applyFont="1" applyFill="1"/>
    <xf numFmtId="0" fontId="15" fillId="9" borderId="18" xfId="0" applyFont="1" applyFill="1" applyBorder="1"/>
    <xf numFmtId="0" fontId="15" fillId="9" borderId="0" xfId="0" applyFont="1" applyFill="1"/>
    <xf numFmtId="0" fontId="16" fillId="0" borderId="0" xfId="0" applyFont="1" applyAlignment="1">
      <alignment vertical="center"/>
    </xf>
    <xf numFmtId="0" fontId="11" fillId="0" borderId="0" xfId="0" applyFont="1" applyAlignment="1">
      <alignment vertical="center"/>
    </xf>
    <xf numFmtId="0" fontId="15" fillId="8" borderId="0" xfId="0" applyFont="1" applyFill="1" applyProtection="1">
      <protection locked="0"/>
    </xf>
    <xf numFmtId="0" fontId="15" fillId="9" borderId="0" xfId="0" applyFont="1" applyFill="1" applyProtection="1">
      <protection locked="0"/>
    </xf>
    <xf numFmtId="0" fontId="11" fillId="0" borderId="0" xfId="0" applyFont="1" applyProtection="1">
      <protection locked="0"/>
    </xf>
    <xf numFmtId="0" fontId="11" fillId="0" borderId="37" xfId="0" applyFont="1" applyBorder="1"/>
    <xf numFmtId="165" fontId="4" fillId="0" borderId="0" xfId="0" applyNumberFormat="1" applyFont="1"/>
    <xf numFmtId="165" fontId="4" fillId="0" borderId="0" xfId="0" applyNumberFormat="1" applyFont="1" applyAlignment="1">
      <alignment wrapText="1"/>
    </xf>
    <xf numFmtId="0" fontId="17" fillId="13" borderId="36" xfId="0" applyFont="1" applyFill="1" applyBorder="1" applyAlignment="1">
      <alignment horizontal="left" wrapText="1" readingOrder="1"/>
    </xf>
    <xf numFmtId="0" fontId="17" fillId="0" borderId="36" xfId="0" applyFont="1" applyBorder="1" applyAlignment="1">
      <alignment horizontal="left"/>
    </xf>
    <xf numFmtId="0" fontId="17" fillId="0" borderId="36" xfId="0" applyFont="1" applyBorder="1"/>
    <xf numFmtId="0" fontId="17" fillId="0" borderId="6" xfId="0" applyFont="1" applyBorder="1" applyAlignment="1">
      <alignment horizontal="left"/>
    </xf>
    <xf numFmtId="0" fontId="17" fillId="0" borderId="6" xfId="0" applyFont="1" applyBorder="1"/>
    <xf numFmtId="0" fontId="11" fillId="12" borderId="16" xfId="0" applyFont="1" applyFill="1" applyBorder="1"/>
    <xf numFmtId="164" fontId="4" fillId="2" borderId="0" xfId="0" applyNumberFormat="1" applyFont="1" applyFill="1" applyAlignment="1">
      <alignment wrapText="1"/>
    </xf>
    <xf numFmtId="14" fontId="4" fillId="0" borderId="9" xfId="0" applyNumberFormat="1" applyFont="1" applyBorder="1" applyAlignment="1">
      <alignment horizontal="right" vertical="center"/>
    </xf>
    <xf numFmtId="0" fontId="4" fillId="0" borderId="0" xfId="0" applyFont="1" applyAlignment="1">
      <alignment horizontal="left" vertical="center"/>
    </xf>
    <xf numFmtId="0" fontId="12" fillId="6" borderId="0" xfId="0" applyFont="1" applyFill="1" applyAlignment="1">
      <alignment horizontal="right" vertical="center"/>
    </xf>
    <xf numFmtId="166" fontId="12" fillId="5" borderId="23" xfId="0" applyNumberFormat="1" applyFont="1" applyFill="1" applyBorder="1" applyAlignment="1">
      <alignment horizontal="center" vertical="center"/>
    </xf>
    <xf numFmtId="167" fontId="4" fillId="0" borderId="26" xfId="0" applyNumberFormat="1" applyFont="1" applyBorder="1" applyAlignment="1">
      <alignment horizontal="center" vertical="center"/>
    </xf>
    <xf numFmtId="17" fontId="4" fillId="0" borderId="24" xfId="0" applyNumberFormat="1" applyFont="1" applyBorder="1" applyAlignment="1">
      <alignment horizontal="right" vertical="center"/>
    </xf>
    <xf numFmtId="0" fontId="12" fillId="0" borderId="0" xfId="0" applyFont="1" applyAlignment="1">
      <alignment vertical="center"/>
    </xf>
    <xf numFmtId="0" fontId="19" fillId="0" borderId="0" xfId="0" applyFont="1" applyAlignment="1">
      <alignment vertical="center"/>
    </xf>
    <xf numFmtId="166" fontId="4" fillId="2" borderId="0" xfId="0" applyNumberFormat="1" applyFont="1" applyFill="1" applyAlignment="1">
      <alignment vertical="center"/>
    </xf>
    <xf numFmtId="0" fontId="4" fillId="5" borderId="38" xfId="0" applyFont="1" applyFill="1" applyBorder="1" applyAlignment="1">
      <alignment horizontal="center" vertical="center"/>
    </xf>
    <xf numFmtId="166" fontId="4" fillId="5" borderId="5" xfId="0" applyNumberFormat="1" applyFont="1" applyFill="1" applyBorder="1" applyAlignment="1">
      <alignment horizontal="center" vertical="center"/>
    </xf>
    <xf numFmtId="0" fontId="4" fillId="0" borderId="0" xfId="0" applyFont="1" applyAlignment="1">
      <alignment vertical="center"/>
    </xf>
    <xf numFmtId="0" fontId="4" fillId="0" borderId="0" xfId="0" applyFont="1" applyAlignment="1">
      <alignment vertical="center" wrapText="1"/>
    </xf>
    <xf numFmtId="14" fontId="4" fillId="0" borderId="0" xfId="0" applyNumberFormat="1" applyFont="1" applyAlignment="1">
      <alignment vertical="center"/>
    </xf>
    <xf numFmtId="0" fontId="4" fillId="0" borderId="6"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32" xfId="0" applyFont="1" applyBorder="1" applyAlignment="1">
      <alignment horizontal="center" vertical="center" wrapText="1"/>
    </xf>
    <xf numFmtId="0" fontId="12" fillId="0" borderId="32" xfId="0" applyFont="1" applyBorder="1" applyAlignment="1">
      <alignment horizontal="center" vertical="center" wrapText="1"/>
    </xf>
    <xf numFmtId="0" fontId="4" fillId="0" borderId="23" xfId="0" applyFont="1" applyBorder="1" applyAlignment="1">
      <alignment horizontal="center" vertical="center" wrapText="1"/>
    </xf>
    <xf numFmtId="0" fontId="4" fillId="0" borderId="27" xfId="0" applyFont="1" applyBorder="1"/>
    <xf numFmtId="0" fontId="4" fillId="0" borderId="29" xfId="0" applyFont="1" applyBorder="1"/>
    <xf numFmtId="0" fontId="4" fillId="0" borderId="30" xfId="0" applyFont="1" applyBorder="1"/>
    <xf numFmtId="0" fontId="12" fillId="0" borderId="0" xfId="0" applyFont="1" applyAlignment="1">
      <alignment vertical="center" wrapText="1"/>
    </xf>
    <xf numFmtId="0" fontId="4" fillId="0" borderId="9" xfId="0" applyFont="1" applyBorder="1" applyAlignment="1">
      <alignment vertical="center" wrapText="1"/>
    </xf>
    <xf numFmtId="0" fontId="2" fillId="3" borderId="6" xfId="0" applyFont="1" applyFill="1" applyBorder="1"/>
    <xf numFmtId="0" fontId="12" fillId="3" borderId="6" xfId="0" applyFont="1" applyFill="1" applyBorder="1"/>
    <xf numFmtId="0" fontId="17" fillId="12" borderId="36" xfId="0" applyFont="1" applyFill="1" applyBorder="1" applyAlignment="1">
      <alignment horizontal="left"/>
    </xf>
    <xf numFmtId="0" fontId="17" fillId="12" borderId="36" xfId="0" applyFont="1" applyFill="1" applyBorder="1" applyAlignment="1">
      <alignment horizontal="left" vertical="center" wrapText="1"/>
    </xf>
    <xf numFmtId="0" fontId="18" fillId="12" borderId="36" xfId="0" applyFont="1" applyFill="1" applyBorder="1" applyAlignment="1">
      <alignment vertical="center"/>
    </xf>
    <xf numFmtId="0" fontId="17" fillId="12" borderId="36" xfId="0" applyFont="1" applyFill="1" applyBorder="1"/>
    <xf numFmtId="0" fontId="17" fillId="12" borderId="44" xfId="0" applyFont="1" applyFill="1" applyBorder="1" applyAlignment="1">
      <alignment horizontal="left"/>
    </xf>
    <xf numFmtId="0" fontId="17" fillId="0" borderId="44" xfId="0" applyFont="1" applyBorder="1"/>
    <xf numFmtId="0" fontId="17" fillId="0" borderId="44" xfId="0" applyFont="1" applyBorder="1" applyAlignment="1">
      <alignment horizontal="left"/>
    </xf>
    <xf numFmtId="0" fontId="17" fillId="12" borderId="44" xfId="0" applyFont="1" applyFill="1" applyBorder="1"/>
    <xf numFmtId="0" fontId="17" fillId="0" borderId="44" xfId="0" applyFont="1" applyBorder="1" applyAlignment="1">
      <alignment horizontal="left" vertical="center" wrapText="1"/>
    </xf>
    <xf numFmtId="0" fontId="17" fillId="12" borderId="42" xfId="0" applyFont="1" applyFill="1" applyBorder="1"/>
    <xf numFmtId="0" fontId="17" fillId="0" borderId="6" xfId="0" applyFont="1" applyBorder="1" applyAlignment="1">
      <alignment horizontal="left" vertical="center" wrapText="1"/>
    </xf>
    <xf numFmtId="0" fontId="17" fillId="12" borderId="6" xfId="0" applyFont="1" applyFill="1" applyBorder="1" applyAlignment="1">
      <alignment horizontal="left"/>
    </xf>
    <xf numFmtId="0" fontId="17" fillId="12" borderId="6" xfId="0" applyFont="1" applyFill="1" applyBorder="1" applyAlignment="1">
      <alignment horizontal="left" vertical="center" wrapText="1"/>
    </xf>
    <xf numFmtId="0" fontId="17" fillId="12" borderId="6" xfId="0" applyFont="1" applyFill="1" applyBorder="1"/>
    <xf numFmtId="0" fontId="17" fillId="12" borderId="42" xfId="0" applyFont="1" applyFill="1" applyBorder="1" applyAlignment="1">
      <alignment horizontal="left" vertical="center" wrapText="1"/>
    </xf>
    <xf numFmtId="0" fontId="17" fillId="0" borderId="43" xfId="0" applyFont="1" applyBorder="1" applyAlignment="1">
      <alignment horizontal="left" vertical="center" wrapText="1"/>
    </xf>
    <xf numFmtId="0" fontId="17" fillId="12" borderId="45" xfId="0" applyFont="1" applyFill="1" applyBorder="1" applyAlignment="1">
      <alignment horizontal="left" vertical="center" wrapText="1"/>
    </xf>
    <xf numFmtId="0" fontId="17" fillId="10" borderId="6" xfId="0" applyFont="1" applyFill="1" applyBorder="1" applyAlignment="1">
      <alignment horizontal="left"/>
    </xf>
    <xf numFmtId="16" fontId="4" fillId="0" borderId="6" xfId="0" applyNumberFormat="1" applyFont="1" applyBorder="1" applyAlignment="1">
      <alignment horizontal="center" vertical="center" wrapText="1"/>
    </xf>
    <xf numFmtId="15" fontId="12" fillId="0" borderId="0" xfId="0" applyNumberFormat="1" applyFont="1" applyAlignment="1">
      <alignment vertical="center"/>
    </xf>
    <xf numFmtId="15" fontId="12" fillId="0" borderId="0" xfId="0" applyNumberFormat="1" applyFont="1" applyAlignment="1">
      <alignment vertical="center" wrapText="1"/>
    </xf>
    <xf numFmtId="49" fontId="6" fillId="0" borderId="4" xfId="0" applyNumberFormat="1" applyFont="1" applyBorder="1" applyAlignment="1">
      <alignment horizontal="left" vertical="top"/>
    </xf>
    <xf numFmtId="0" fontId="6" fillId="0" borderId="4" xfId="0" applyFont="1" applyBorder="1" applyAlignment="1">
      <alignment horizontal="left" vertical="top" wrapText="1"/>
    </xf>
    <xf numFmtId="0" fontId="4" fillId="0" borderId="20" xfId="0" applyFont="1" applyBorder="1" applyAlignment="1">
      <alignment horizontal="left" vertical="center"/>
    </xf>
    <xf numFmtId="0" fontId="4" fillId="0" borderId="21" xfId="0" applyFont="1" applyBorder="1" applyAlignment="1">
      <alignment horizontal="left" vertical="center"/>
    </xf>
    <xf numFmtId="0" fontId="4" fillId="0" borderId="25" xfId="0" applyFont="1" applyBorder="1" applyAlignment="1">
      <alignment horizontal="left" vertical="center"/>
    </xf>
    <xf numFmtId="0" fontId="12" fillId="5" borderId="11" xfId="0" applyFont="1" applyFill="1" applyBorder="1" applyAlignment="1">
      <alignment horizontal="left" vertical="center"/>
    </xf>
    <xf numFmtId="0" fontId="12" fillId="5" borderId="32" xfId="0" applyFont="1" applyFill="1" applyBorder="1" applyAlignment="1">
      <alignment horizontal="left" vertical="center"/>
    </xf>
    <xf numFmtId="0" fontId="12" fillId="5" borderId="22" xfId="0" applyFont="1" applyFill="1" applyBorder="1" applyAlignment="1">
      <alignment horizontal="left" vertical="center"/>
    </xf>
    <xf numFmtId="0" fontId="4" fillId="0" borderId="20" xfId="0" applyFont="1" applyBorder="1" applyAlignment="1">
      <alignment horizontal="center" vertical="center"/>
    </xf>
    <xf numFmtId="0" fontId="4" fillId="0" borderId="21" xfId="0" applyFont="1" applyBorder="1" applyAlignment="1">
      <alignment horizontal="center" vertical="center"/>
    </xf>
    <xf numFmtId="0" fontId="13" fillId="14" borderId="0" xfId="0" applyFont="1" applyFill="1" applyAlignment="1">
      <alignment horizontal="center" vertical="center"/>
    </xf>
    <xf numFmtId="0" fontId="4" fillId="11" borderId="9" xfId="0" applyFont="1" applyFill="1" applyBorder="1" applyAlignment="1">
      <alignment horizontal="center"/>
    </xf>
    <xf numFmtId="0" fontId="4" fillId="11" borderId="0" xfId="0" applyFont="1" applyFill="1" applyAlignment="1">
      <alignment horizontal="center"/>
    </xf>
    <xf numFmtId="0" fontId="4" fillId="5" borderId="39" xfId="0" applyFont="1" applyFill="1" applyBorder="1" applyAlignment="1">
      <alignment horizontal="center" vertical="center"/>
    </xf>
    <xf numFmtId="0" fontId="4" fillId="5" borderId="40" xfId="0" applyFont="1" applyFill="1" applyBorder="1" applyAlignment="1">
      <alignment horizontal="center" vertical="center"/>
    </xf>
    <xf numFmtId="0" fontId="12" fillId="0" borderId="0" xfId="0" applyFont="1" applyAlignment="1">
      <alignment vertical="center" wrapText="1"/>
    </xf>
    <xf numFmtId="0" fontId="4" fillId="0" borderId="9" xfId="0" applyFont="1" applyBorder="1" applyAlignment="1">
      <alignment horizontal="center" vertical="center" wrapText="1"/>
    </xf>
    <xf numFmtId="0" fontId="4" fillId="0" borderId="0" xfId="0" applyFont="1" applyAlignment="1">
      <alignment horizontal="center" vertical="center" wrapText="1"/>
    </xf>
    <xf numFmtId="0" fontId="4" fillId="0" borderId="8"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15" fontId="4" fillId="0" borderId="28" xfId="0" applyNumberFormat="1" applyFont="1" applyBorder="1" applyAlignment="1">
      <alignment horizontal="center"/>
    </xf>
    <xf numFmtId="0" fontId="4" fillId="0" borderId="28" xfId="0" applyFont="1" applyBorder="1" applyAlignment="1">
      <alignment horizontal="center"/>
    </xf>
    <xf numFmtId="0" fontId="4" fillId="0" borderId="33" xfId="0" applyFont="1" applyBorder="1" applyAlignment="1">
      <alignment horizontal="center"/>
    </xf>
    <xf numFmtId="0" fontId="4" fillId="0" borderId="6" xfId="0" applyFont="1" applyBorder="1" applyAlignment="1">
      <alignment horizontal="center"/>
    </xf>
    <xf numFmtId="0" fontId="4" fillId="0" borderId="34" xfId="0" applyFont="1" applyBorder="1" applyAlignment="1">
      <alignment horizontal="center"/>
    </xf>
    <xf numFmtId="0" fontId="4" fillId="0" borderId="31" xfId="0" applyFont="1" applyBorder="1" applyAlignment="1">
      <alignment horizontal="center"/>
    </xf>
    <xf numFmtId="0" fontId="4" fillId="0" borderId="35" xfId="0" applyFont="1" applyBorder="1" applyAlignment="1">
      <alignment horizontal="center"/>
    </xf>
    <xf numFmtId="0" fontId="13" fillId="4" borderId="41" xfId="0" applyFont="1" applyFill="1" applyBorder="1" applyAlignment="1">
      <alignment horizontal="center" vertical="center"/>
    </xf>
    <xf numFmtId="0" fontId="20" fillId="0" borderId="1" xfId="0" applyFont="1" applyBorder="1" applyAlignment="1">
      <alignment horizontal="center" vertical="center" wrapText="1"/>
    </xf>
    <xf numFmtId="0" fontId="20" fillId="0" borderId="2" xfId="0" applyFont="1" applyBorder="1" applyAlignment="1">
      <alignment horizontal="center" vertical="center" wrapText="1"/>
    </xf>
    <xf numFmtId="0" fontId="20" fillId="0" borderId="7" xfId="0" applyFont="1" applyBorder="1" applyAlignment="1">
      <alignment horizontal="center" vertical="center" wrapText="1"/>
    </xf>
  </cellXfs>
  <cellStyles count="1">
    <cellStyle name="Normal" xfId="0" builtinId="0"/>
  </cellStyles>
  <dxfs count="103">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b val="0"/>
        <i val="0"/>
        <strike val="0"/>
        <condense val="0"/>
        <extend val="0"/>
        <outline val="0"/>
        <shadow val="0"/>
        <u val="none"/>
        <vertAlign val="baseline"/>
        <sz val="11"/>
        <color rgb="FF000000"/>
        <name val="Calibri"/>
        <family val="2"/>
        <scheme val="none"/>
      </font>
      <fill>
        <patternFill patternType="solid">
          <fgColor indexed="64"/>
          <bgColor rgb="FFDCE6F1"/>
        </patternFill>
      </fill>
      <border diagonalUp="0" diagonalDown="0"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val="0"/>
        <i val="0"/>
        <strike val="0"/>
        <condense val="0"/>
        <extend val="0"/>
        <outline val="0"/>
        <shadow val="0"/>
        <u val="none"/>
        <vertAlign val="baseline"/>
        <sz val="11"/>
        <color rgb="FF000000"/>
        <name val="Calibri"/>
        <family val="2"/>
        <scheme val="none"/>
      </font>
      <fill>
        <patternFill patternType="solid">
          <fgColor indexed="64"/>
          <bgColor rgb="FFDCE6F1"/>
        </patternFill>
      </fill>
    </dxf>
    <dxf>
      <font>
        <b val="0"/>
        <i val="0"/>
        <strike val="0"/>
        <condense val="0"/>
        <extend val="0"/>
        <outline val="0"/>
        <shadow val="0"/>
        <u val="none"/>
        <vertAlign val="baseline"/>
        <sz val="11"/>
        <color theme="1"/>
        <name val="Calibri"/>
        <family val="2"/>
        <scheme val="none"/>
      </font>
    </dxf>
    <dxf>
      <font>
        <strike val="0"/>
        <outline val="0"/>
        <shadow val="0"/>
        <vertAlign val="baseline"/>
        <sz val="10"/>
        <color rgb="FF000000"/>
        <name val="Calibri"/>
        <family val="2"/>
        <scheme val="none"/>
      </font>
      <border diagonalUp="0" diagonalDown="0">
        <left style="thin">
          <color indexed="64"/>
        </left>
        <right style="thin">
          <color indexed="64"/>
        </right>
        <top style="thin">
          <color indexed="64"/>
        </top>
        <bottom style="thin">
          <color indexed="64"/>
        </bottom>
        <vertical/>
        <horizontal/>
      </border>
    </dxf>
    <dxf>
      <font>
        <strike val="0"/>
        <outline val="0"/>
        <shadow val="0"/>
        <vertAlign val="baseline"/>
        <sz val="10"/>
        <color rgb="FF000000"/>
        <name val="Calibri"/>
        <family val="2"/>
        <scheme val="none"/>
      </font>
    </dxf>
    <dxf>
      <font>
        <strike val="0"/>
        <outline val="0"/>
        <shadow val="0"/>
        <vertAlign val="baseline"/>
        <sz val="11"/>
        <name val="Calibri"/>
        <family val="2"/>
        <scheme val="none"/>
      </font>
    </dxf>
  </dxfs>
  <tableStyles count="1" defaultTableStyle="TableStyleMedium2" defaultPivotStyle="PivotStyleLight16">
    <tableStyle name="Invisible" pivot="0" table="0" count="0" xr9:uid="{6758C6CA-2356-4535-9D9D-86230C42321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2" name="Picture 1">
          <a:extLst>
            <a:ext uri="{FF2B5EF4-FFF2-40B4-BE49-F238E27FC236}">
              <a16:creationId xmlns:a16="http://schemas.microsoft.com/office/drawing/2014/main" id="{B527A185-3469-4256-8135-AE06214E76FE}"/>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133A3341-8035-4661-A5C3-AF866020A285}"/>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66DEDDFA-4F77-4A2A-9E3F-42B2D8D7D075}"/>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99031BC8-5919-45D4-9396-242446A7F4D1}"/>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6DEE98BF-3F62-4D9B-ACDC-AC1BFA0C986F}"/>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EBDA61E3-4EA9-4DFC-8D10-CC7ABE1356EE}"/>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47755</xdr:colOff>
      <xdr:row>3</xdr:row>
      <xdr:rowOff>93901</xdr:rowOff>
    </xdr:to>
    <xdr:pic>
      <xdr:nvPicPr>
        <xdr:cNvPr id="2" name="Picture 1">
          <a:extLst>
            <a:ext uri="{FF2B5EF4-FFF2-40B4-BE49-F238E27FC236}">
              <a16:creationId xmlns:a16="http://schemas.microsoft.com/office/drawing/2014/main" id="{A3A15F1F-E2D6-422B-9DE6-17F4BDF3A2F2}"/>
            </a:ext>
          </a:extLst>
        </xdr:cNvPr>
        <xdr:cNvPicPr>
          <a:picLocks noChangeAspect="1"/>
        </xdr:cNvPicPr>
      </xdr:nvPicPr>
      <xdr:blipFill>
        <a:blip xmlns:r="http://schemas.openxmlformats.org/officeDocument/2006/relationships" r:embed="rId1"/>
        <a:stretch>
          <a:fillRect/>
        </a:stretch>
      </xdr:blipFill>
      <xdr:spPr>
        <a:xfrm>
          <a:off x="0" y="0"/>
          <a:ext cx="1961222" cy="60190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775889</xdr:colOff>
      <xdr:row>3</xdr:row>
      <xdr:rowOff>93901</xdr:rowOff>
    </xdr:to>
    <xdr:pic>
      <xdr:nvPicPr>
        <xdr:cNvPr id="2" name="Picture 1">
          <a:extLst>
            <a:ext uri="{FF2B5EF4-FFF2-40B4-BE49-F238E27FC236}">
              <a16:creationId xmlns:a16="http://schemas.microsoft.com/office/drawing/2014/main" id="{FB3CC2B0-EA9F-4C12-B282-00CD0E23FFC4}"/>
            </a:ext>
          </a:extLst>
        </xdr:cNvPr>
        <xdr:cNvPicPr>
          <a:picLocks noChangeAspect="1"/>
        </xdr:cNvPicPr>
      </xdr:nvPicPr>
      <xdr:blipFill>
        <a:blip xmlns:r="http://schemas.openxmlformats.org/officeDocument/2006/relationships" r:embed="rId1"/>
        <a:stretch>
          <a:fillRect/>
        </a:stretch>
      </xdr:blipFill>
      <xdr:spPr>
        <a:xfrm>
          <a:off x="0" y="0"/>
          <a:ext cx="1961222" cy="60190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876225-7964-4082-91F1-C6221C464408}" name="WorkType" displayName="WorkType" ref="H2:H72" totalsRowShown="0" headerRowDxfId="102" dataDxfId="101">
  <autoFilter ref="H2:H72" xr:uid="{2E876225-7964-4082-91F1-C6221C464408}"/>
  <tableColumns count="1">
    <tableColumn id="2" xr3:uid="{234A6588-4DEA-4067-9367-AEAFE02CA40D}" name="Resource" dataDxfId="10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149CFBE-03DA-4A5C-8F86-52A53133C863}" name="ProjectTable" displayName="ProjectTable" ref="F2:F39" totalsRowShown="0" headerRowDxfId="99" dataDxfId="98" tableBorderDxfId="97">
  <autoFilter ref="F2:F39" xr:uid="{B149CFBE-03DA-4A5C-8F86-52A53133C863}"/>
  <sortState xmlns:xlrd2="http://schemas.microsoft.com/office/spreadsheetml/2017/richdata2" ref="F3:F19">
    <sortCondition ref="F2:F19"/>
  </sortState>
  <tableColumns count="1">
    <tableColumn id="1" xr3:uid="{D9788319-59C4-447A-9364-6F4EF6730453}" name="Description" dataDxfId="96"/>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3D3D5-6C83-45F2-B2A7-43EE15BF1EF3}">
  <dimension ref="A5:J48"/>
  <sheetViews>
    <sheetView topLeftCell="A33" zoomScale="75" zoomScaleNormal="75" workbookViewId="0">
      <selection activeCell="J38" sqref="J38"/>
    </sheetView>
  </sheetViews>
  <sheetFormatPr defaultColWidth="8.69921875" defaultRowHeight="12.6" x14ac:dyDescent="0.2"/>
  <cols>
    <col min="1" max="1" width="12" style="23" customWidth="1"/>
    <col min="2" max="2" width="13.09765625" style="23" customWidth="1"/>
    <col min="3" max="3" width="16.19921875" style="23" customWidth="1"/>
    <col min="4" max="5" width="20" style="23" customWidth="1"/>
    <col min="6" max="6" width="23.09765625" style="23" customWidth="1"/>
    <col min="7" max="7" width="34" style="23" customWidth="1"/>
    <col min="8" max="16384" width="8.69921875" style="23"/>
  </cols>
  <sheetData>
    <row r="5" spans="1:10" x14ac:dyDescent="0.2">
      <c r="A5" s="37" t="s">
        <v>2</v>
      </c>
      <c r="B5" s="23" t="s">
        <v>206</v>
      </c>
      <c r="H5" s="40"/>
    </row>
    <row r="6" spans="1:10" x14ac:dyDescent="0.2">
      <c r="A6" s="37" t="s">
        <v>94</v>
      </c>
      <c r="B6" s="74">
        <f>F43</f>
        <v>0</v>
      </c>
      <c r="C6" s="37"/>
      <c r="H6" s="40"/>
      <c r="J6" s="41"/>
    </row>
    <row r="7" spans="1:10" x14ac:dyDescent="0.2">
      <c r="A7" s="37"/>
      <c r="B7" s="46"/>
      <c r="C7" s="37"/>
      <c r="D7" s="37"/>
      <c r="E7" s="37"/>
      <c r="H7" s="40"/>
      <c r="J7" s="41"/>
    </row>
    <row r="8" spans="1:10" ht="25.2" x14ac:dyDescent="0.2">
      <c r="A8" s="24" t="s">
        <v>0</v>
      </c>
      <c r="B8" s="25" t="s">
        <v>1</v>
      </c>
      <c r="C8" s="25" t="s">
        <v>3</v>
      </c>
      <c r="D8" s="25" t="s">
        <v>4</v>
      </c>
      <c r="E8" s="25" t="s">
        <v>5</v>
      </c>
      <c r="F8" s="25" t="s">
        <v>6</v>
      </c>
      <c r="G8" s="42" t="s">
        <v>7</v>
      </c>
      <c r="H8" s="26" t="s">
        <v>8</v>
      </c>
      <c r="I8" s="26" t="s">
        <v>9</v>
      </c>
      <c r="J8" s="43" t="s">
        <v>10</v>
      </c>
    </row>
    <row r="9" spans="1:10" ht="126" x14ac:dyDescent="0.2">
      <c r="A9" s="22">
        <v>45748</v>
      </c>
      <c r="B9" s="22" t="s">
        <v>18</v>
      </c>
      <c r="C9" s="27" t="s">
        <v>130</v>
      </c>
      <c r="D9" s="27" t="s">
        <v>223</v>
      </c>
      <c r="E9" s="27" t="s">
        <v>41</v>
      </c>
      <c r="F9" s="27" t="s">
        <v>15</v>
      </c>
      <c r="G9" s="28" t="s">
        <v>224</v>
      </c>
      <c r="H9" s="29">
        <f t="shared" ref="H9" si="0">J9-I9</f>
        <v>0.43055555555555552</v>
      </c>
      <c r="I9" s="30">
        <v>0.33333333333333331</v>
      </c>
      <c r="J9" s="30">
        <v>0.76388888888888884</v>
      </c>
    </row>
    <row r="10" spans="1:10" ht="100.8" x14ac:dyDescent="0.2">
      <c r="A10" s="22">
        <v>45749</v>
      </c>
      <c r="B10" s="22" t="s">
        <v>19</v>
      </c>
      <c r="C10" s="27" t="s">
        <v>130</v>
      </c>
      <c r="D10" s="27" t="s">
        <v>223</v>
      </c>
      <c r="E10" s="27" t="s">
        <v>41</v>
      </c>
      <c r="F10" s="27" t="s">
        <v>15</v>
      </c>
      <c r="G10" s="28" t="s">
        <v>225</v>
      </c>
      <c r="H10" s="29">
        <f t="shared" ref="H10:H38" si="1">J10-I10</f>
        <v>0.3888888888888889</v>
      </c>
      <c r="I10" s="30">
        <v>0.33333333333333331</v>
      </c>
      <c r="J10" s="30">
        <v>0.72222222222222221</v>
      </c>
    </row>
    <row r="11" spans="1:10" ht="113.4" x14ac:dyDescent="0.2">
      <c r="A11" s="22">
        <v>45750</v>
      </c>
      <c r="B11" s="22" t="s">
        <v>20</v>
      </c>
      <c r="C11" s="27" t="s">
        <v>130</v>
      </c>
      <c r="D11" s="27" t="s">
        <v>223</v>
      </c>
      <c r="E11" s="27" t="s">
        <v>41</v>
      </c>
      <c r="F11" s="27" t="s">
        <v>15</v>
      </c>
      <c r="G11" s="28" t="s">
        <v>226</v>
      </c>
      <c r="H11" s="29">
        <f t="shared" si="1"/>
        <v>0.3888888888888889</v>
      </c>
      <c r="I11" s="30">
        <v>0.33333333333333331</v>
      </c>
      <c r="J11" s="30">
        <v>0.72222222222222221</v>
      </c>
    </row>
    <row r="12" spans="1:10" ht="113.4" x14ac:dyDescent="0.2">
      <c r="A12" s="22">
        <v>45751</v>
      </c>
      <c r="B12" s="22" t="s">
        <v>11</v>
      </c>
      <c r="C12" s="27" t="s">
        <v>130</v>
      </c>
      <c r="D12" s="27" t="s">
        <v>223</v>
      </c>
      <c r="E12" s="27" t="s">
        <v>41</v>
      </c>
      <c r="F12" s="27" t="s">
        <v>15</v>
      </c>
      <c r="G12" s="28" t="s">
        <v>227</v>
      </c>
      <c r="H12" s="29">
        <f t="shared" si="1"/>
        <v>0.43055555555555552</v>
      </c>
      <c r="I12" s="30">
        <v>0.33333333333333331</v>
      </c>
      <c r="J12" s="30">
        <v>0.76388888888888884</v>
      </c>
    </row>
    <row r="13" spans="1:10" x14ac:dyDescent="0.2">
      <c r="A13" s="31">
        <v>45752</v>
      </c>
      <c r="B13" s="31" t="s">
        <v>14</v>
      </c>
      <c r="C13" s="32"/>
      <c r="D13" s="32"/>
      <c r="E13" s="32"/>
      <c r="F13" s="32"/>
      <c r="G13" s="33"/>
      <c r="H13" s="34">
        <f t="shared" si="1"/>
        <v>0</v>
      </c>
      <c r="I13" s="35"/>
      <c r="J13" s="35"/>
    </row>
    <row r="14" spans="1:10" x14ac:dyDescent="0.2">
      <c r="A14" s="31">
        <v>45753</v>
      </c>
      <c r="B14" s="31" t="s">
        <v>16</v>
      </c>
      <c r="C14" s="32"/>
      <c r="D14" s="32"/>
      <c r="E14" s="32"/>
      <c r="F14" s="32"/>
      <c r="G14" s="33"/>
      <c r="H14" s="34">
        <f t="shared" si="1"/>
        <v>0</v>
      </c>
      <c r="I14" s="35"/>
      <c r="J14" s="35"/>
    </row>
    <row r="15" spans="1:10" ht="151.19999999999999" x14ac:dyDescent="0.2">
      <c r="A15" s="22">
        <v>45754</v>
      </c>
      <c r="B15" s="22" t="s">
        <v>17</v>
      </c>
      <c r="C15" s="27" t="s">
        <v>130</v>
      </c>
      <c r="D15" s="27" t="s">
        <v>223</v>
      </c>
      <c r="E15" s="27" t="s">
        <v>41</v>
      </c>
      <c r="F15" s="27" t="s">
        <v>15</v>
      </c>
      <c r="G15" s="28" t="s">
        <v>228</v>
      </c>
      <c r="H15" s="29">
        <f t="shared" si="1"/>
        <v>0.43055555555555552</v>
      </c>
      <c r="I15" s="30">
        <v>0.33333333333333331</v>
      </c>
      <c r="J15" s="30">
        <v>0.76388888888888884</v>
      </c>
    </row>
    <row r="16" spans="1:10" ht="127.8" customHeight="1" x14ac:dyDescent="0.2">
      <c r="A16" s="22">
        <v>45755</v>
      </c>
      <c r="B16" s="22" t="s">
        <v>18</v>
      </c>
      <c r="C16" s="27" t="s">
        <v>130</v>
      </c>
      <c r="D16" s="27" t="s">
        <v>223</v>
      </c>
      <c r="E16" s="27" t="s">
        <v>41</v>
      </c>
      <c r="F16" s="27" t="s">
        <v>15</v>
      </c>
      <c r="G16" s="28" t="s">
        <v>229</v>
      </c>
      <c r="H16" s="29">
        <f t="shared" si="1"/>
        <v>0.43055555555555552</v>
      </c>
      <c r="I16" s="30">
        <v>0.33333333333333331</v>
      </c>
      <c r="J16" s="30">
        <v>0.76388888888888884</v>
      </c>
    </row>
    <row r="17" spans="1:10" ht="178.2" customHeight="1" x14ac:dyDescent="0.2">
      <c r="A17" s="22">
        <v>45756</v>
      </c>
      <c r="B17" s="22" t="s">
        <v>19</v>
      </c>
      <c r="C17" s="27" t="s">
        <v>130</v>
      </c>
      <c r="D17" s="27" t="s">
        <v>223</v>
      </c>
      <c r="E17" s="27" t="s">
        <v>41</v>
      </c>
      <c r="F17" s="27" t="s">
        <v>15</v>
      </c>
      <c r="G17" s="28" t="s">
        <v>230</v>
      </c>
      <c r="H17" s="29">
        <f t="shared" si="1"/>
        <v>0.40972222222222227</v>
      </c>
      <c r="I17" s="30">
        <v>0.33333333333333331</v>
      </c>
      <c r="J17" s="30">
        <v>0.74305555555555558</v>
      </c>
    </row>
    <row r="18" spans="1:10" ht="176.4" x14ac:dyDescent="0.2">
      <c r="A18" s="22">
        <v>45757</v>
      </c>
      <c r="B18" s="22" t="s">
        <v>20</v>
      </c>
      <c r="C18" s="27" t="s">
        <v>130</v>
      </c>
      <c r="D18" s="27" t="s">
        <v>223</v>
      </c>
      <c r="E18" s="27" t="s">
        <v>41</v>
      </c>
      <c r="F18" s="27" t="s">
        <v>15</v>
      </c>
      <c r="G18" s="28" t="s">
        <v>231</v>
      </c>
      <c r="H18" s="29">
        <f t="shared" si="1"/>
        <v>0.39583333333333331</v>
      </c>
      <c r="I18" s="30">
        <v>0.33333333333333331</v>
      </c>
      <c r="J18" s="30">
        <v>0.72916666666666663</v>
      </c>
    </row>
    <row r="19" spans="1:10" ht="159" customHeight="1" x14ac:dyDescent="0.2">
      <c r="A19" s="22">
        <v>45758</v>
      </c>
      <c r="B19" s="22" t="s">
        <v>11</v>
      </c>
      <c r="C19" s="27" t="s">
        <v>130</v>
      </c>
      <c r="D19" s="27" t="s">
        <v>223</v>
      </c>
      <c r="E19" s="27" t="s">
        <v>41</v>
      </c>
      <c r="F19" s="27" t="s">
        <v>15</v>
      </c>
      <c r="G19" s="28" t="s">
        <v>232</v>
      </c>
      <c r="H19" s="29">
        <f t="shared" si="1"/>
        <v>0.3888888888888889</v>
      </c>
      <c r="I19" s="30">
        <v>0.33333333333333331</v>
      </c>
      <c r="J19" s="30">
        <v>0.72222222222222221</v>
      </c>
    </row>
    <row r="20" spans="1:10" x14ac:dyDescent="0.2">
      <c r="A20" s="31">
        <v>45759</v>
      </c>
      <c r="B20" s="31" t="s">
        <v>14</v>
      </c>
      <c r="C20" s="32"/>
      <c r="D20" s="32"/>
      <c r="E20" s="32"/>
      <c r="F20" s="32"/>
      <c r="G20" s="33"/>
      <c r="H20" s="34">
        <f t="shared" si="1"/>
        <v>0</v>
      </c>
      <c r="I20" s="35"/>
      <c r="J20" s="35"/>
    </row>
    <row r="21" spans="1:10" x14ac:dyDescent="0.2">
      <c r="A21" s="31">
        <v>45760</v>
      </c>
      <c r="B21" s="31" t="s">
        <v>16</v>
      </c>
      <c r="C21" s="32"/>
      <c r="D21" s="32"/>
      <c r="E21" s="32"/>
      <c r="F21" s="32"/>
      <c r="G21" s="33"/>
      <c r="H21" s="34">
        <f t="shared" si="1"/>
        <v>0</v>
      </c>
      <c r="I21" s="35"/>
      <c r="J21" s="35"/>
    </row>
    <row r="22" spans="1:10" ht="113.4" x14ac:dyDescent="0.2">
      <c r="A22" s="22">
        <v>45761</v>
      </c>
      <c r="B22" s="22" t="s">
        <v>17</v>
      </c>
      <c r="C22" s="27" t="s">
        <v>130</v>
      </c>
      <c r="D22" s="27" t="s">
        <v>223</v>
      </c>
      <c r="E22" s="27" t="s">
        <v>41</v>
      </c>
      <c r="F22" s="27" t="s">
        <v>15</v>
      </c>
      <c r="G22" s="28" t="s">
        <v>233</v>
      </c>
      <c r="H22" s="29">
        <f t="shared" si="1"/>
        <v>0.3888888888888889</v>
      </c>
      <c r="I22" s="30">
        <v>0.33333333333333331</v>
      </c>
      <c r="J22" s="30">
        <v>0.72222222222222221</v>
      </c>
    </row>
    <row r="23" spans="1:10" ht="138.6" x14ac:dyDescent="0.2">
      <c r="A23" s="22">
        <v>45762</v>
      </c>
      <c r="B23" s="22" t="s">
        <v>18</v>
      </c>
      <c r="C23" s="27" t="s">
        <v>130</v>
      </c>
      <c r="D23" s="27" t="s">
        <v>223</v>
      </c>
      <c r="E23" s="27" t="s">
        <v>41</v>
      </c>
      <c r="F23" s="27" t="s">
        <v>15</v>
      </c>
      <c r="G23" s="28" t="s">
        <v>236</v>
      </c>
      <c r="H23" s="29">
        <f t="shared" si="1"/>
        <v>0.3888888888888889</v>
      </c>
      <c r="I23" s="30">
        <v>0.33333333333333331</v>
      </c>
      <c r="J23" s="30">
        <v>0.72222222222222221</v>
      </c>
    </row>
    <row r="24" spans="1:10" ht="163.80000000000001" x14ac:dyDescent="0.2">
      <c r="A24" s="22">
        <v>45763</v>
      </c>
      <c r="B24" s="22" t="s">
        <v>19</v>
      </c>
      <c r="C24" s="27" t="s">
        <v>130</v>
      </c>
      <c r="D24" s="27" t="s">
        <v>223</v>
      </c>
      <c r="E24" s="27" t="s">
        <v>41</v>
      </c>
      <c r="F24" s="27" t="s">
        <v>15</v>
      </c>
      <c r="G24" s="28" t="s">
        <v>237</v>
      </c>
      <c r="H24" s="29">
        <f t="shared" si="1"/>
        <v>0.3888888888888889</v>
      </c>
      <c r="I24" s="30">
        <v>0.33333333333333331</v>
      </c>
      <c r="J24" s="30">
        <v>0.72222222222222221</v>
      </c>
    </row>
    <row r="25" spans="1:10" ht="176.4" x14ac:dyDescent="0.2">
      <c r="A25" s="22">
        <v>45764</v>
      </c>
      <c r="B25" s="22" t="s">
        <v>20</v>
      </c>
      <c r="C25" s="27" t="s">
        <v>130</v>
      </c>
      <c r="D25" s="27" t="s">
        <v>223</v>
      </c>
      <c r="E25" s="27" t="s">
        <v>41</v>
      </c>
      <c r="F25" s="27" t="s">
        <v>15</v>
      </c>
      <c r="G25" s="28" t="s">
        <v>238</v>
      </c>
      <c r="H25" s="29">
        <f t="shared" si="1"/>
        <v>0.35416666666666669</v>
      </c>
      <c r="I25" s="30">
        <v>0.33333333333333331</v>
      </c>
      <c r="J25" s="30">
        <v>0.6875</v>
      </c>
    </row>
    <row r="26" spans="1:10" x14ac:dyDescent="0.2">
      <c r="A26" s="47">
        <v>45765</v>
      </c>
      <c r="B26" s="47" t="s">
        <v>11</v>
      </c>
      <c r="C26" s="48" t="s">
        <v>130</v>
      </c>
      <c r="D26" s="48"/>
      <c r="E26" s="48" t="s">
        <v>90</v>
      </c>
      <c r="F26" s="48" t="s">
        <v>15</v>
      </c>
      <c r="G26" s="49" t="s">
        <v>191</v>
      </c>
      <c r="H26" s="50">
        <f t="shared" si="1"/>
        <v>0.33333333333333331</v>
      </c>
      <c r="I26" s="51">
        <v>0.33333333333333331</v>
      </c>
      <c r="J26" s="51">
        <v>0.66666666666666663</v>
      </c>
    </row>
    <row r="27" spans="1:10" x14ac:dyDescent="0.2">
      <c r="A27" s="31">
        <v>45766</v>
      </c>
      <c r="B27" s="31" t="s">
        <v>14</v>
      </c>
      <c r="C27" s="32"/>
      <c r="D27" s="32"/>
      <c r="E27" s="32"/>
      <c r="F27" s="32"/>
      <c r="G27" s="33"/>
      <c r="H27" s="34">
        <f t="shared" si="1"/>
        <v>0</v>
      </c>
      <c r="I27" s="35"/>
      <c r="J27" s="35"/>
    </row>
    <row r="28" spans="1:10" x14ac:dyDescent="0.2">
      <c r="A28" s="31">
        <v>45767</v>
      </c>
      <c r="B28" s="31" t="s">
        <v>16</v>
      </c>
      <c r="C28" s="32"/>
      <c r="D28" s="32"/>
      <c r="E28" s="32"/>
      <c r="F28" s="32"/>
      <c r="G28" s="33"/>
      <c r="H28" s="34">
        <f t="shared" si="1"/>
        <v>0</v>
      </c>
      <c r="I28" s="35"/>
      <c r="J28" s="35"/>
    </row>
    <row r="29" spans="1:10" x14ac:dyDescent="0.2">
      <c r="A29" s="47">
        <v>45768</v>
      </c>
      <c r="B29" s="47" t="s">
        <v>17</v>
      </c>
      <c r="C29" s="48" t="s">
        <v>130</v>
      </c>
      <c r="D29" s="48"/>
      <c r="E29" s="48" t="s">
        <v>90</v>
      </c>
      <c r="F29" s="48" t="s">
        <v>15</v>
      </c>
      <c r="G29" s="49" t="s">
        <v>192</v>
      </c>
      <c r="H29" s="50">
        <f t="shared" si="1"/>
        <v>0.33333333333333331</v>
      </c>
      <c r="I29" s="51">
        <v>0.33333333333333331</v>
      </c>
      <c r="J29" s="51">
        <v>0.66666666666666663</v>
      </c>
    </row>
    <row r="30" spans="1:10" ht="151.19999999999999" x14ac:dyDescent="0.2">
      <c r="A30" s="22">
        <v>45769</v>
      </c>
      <c r="B30" s="22" t="s">
        <v>18</v>
      </c>
      <c r="C30" s="27" t="s">
        <v>130</v>
      </c>
      <c r="D30" s="27" t="s">
        <v>223</v>
      </c>
      <c r="E30" s="27" t="s">
        <v>41</v>
      </c>
      <c r="F30" s="27" t="s">
        <v>15</v>
      </c>
      <c r="G30" s="28" t="s">
        <v>239</v>
      </c>
      <c r="H30" s="29">
        <f t="shared" si="1"/>
        <v>0.3888888888888889</v>
      </c>
      <c r="I30" s="30">
        <v>0.33333333333333331</v>
      </c>
      <c r="J30" s="30">
        <v>0.72222222222222221</v>
      </c>
    </row>
    <row r="31" spans="1:10" ht="100.8" x14ac:dyDescent="0.2">
      <c r="A31" s="22">
        <v>45770</v>
      </c>
      <c r="B31" s="22" t="s">
        <v>19</v>
      </c>
      <c r="C31" s="27" t="s">
        <v>130</v>
      </c>
      <c r="D31" s="27" t="s">
        <v>223</v>
      </c>
      <c r="E31" s="27" t="s">
        <v>41</v>
      </c>
      <c r="F31" s="27" t="s">
        <v>15</v>
      </c>
      <c r="G31" s="28" t="s">
        <v>240</v>
      </c>
      <c r="H31" s="29">
        <f t="shared" si="1"/>
        <v>0.3888888888888889</v>
      </c>
      <c r="I31" s="30">
        <v>0.33333333333333331</v>
      </c>
      <c r="J31" s="30">
        <v>0.72222222222222221</v>
      </c>
    </row>
    <row r="32" spans="1:10" ht="113.4" x14ac:dyDescent="0.2">
      <c r="A32" s="22">
        <v>45771</v>
      </c>
      <c r="B32" s="22" t="s">
        <v>20</v>
      </c>
      <c r="C32" s="27" t="s">
        <v>130</v>
      </c>
      <c r="D32" s="27" t="s">
        <v>223</v>
      </c>
      <c r="E32" s="27" t="s">
        <v>41</v>
      </c>
      <c r="F32" s="27" t="s">
        <v>15</v>
      </c>
      <c r="G32" s="28" t="s">
        <v>241</v>
      </c>
      <c r="H32" s="29">
        <f t="shared" si="1"/>
        <v>0.3888888888888889</v>
      </c>
      <c r="I32" s="30">
        <v>0.33333333333333331</v>
      </c>
      <c r="J32" s="30">
        <v>0.72222222222222221</v>
      </c>
    </row>
    <row r="33" spans="1:10" ht="100.8" x14ac:dyDescent="0.2">
      <c r="A33" s="22">
        <v>45772</v>
      </c>
      <c r="B33" s="22" t="s">
        <v>11</v>
      </c>
      <c r="C33" s="27" t="s">
        <v>130</v>
      </c>
      <c r="D33" s="27" t="s">
        <v>223</v>
      </c>
      <c r="E33" s="27" t="s">
        <v>41</v>
      </c>
      <c r="F33" s="27" t="s">
        <v>15</v>
      </c>
      <c r="G33" s="28" t="s">
        <v>242</v>
      </c>
      <c r="H33" s="29">
        <f t="shared" si="1"/>
        <v>0.41666666666666669</v>
      </c>
      <c r="I33" s="30">
        <v>0.33333333333333331</v>
      </c>
      <c r="J33" s="30">
        <v>0.75</v>
      </c>
    </row>
    <row r="34" spans="1:10" x14ac:dyDescent="0.2">
      <c r="A34" s="31">
        <v>45773</v>
      </c>
      <c r="B34" s="31" t="s">
        <v>14</v>
      </c>
      <c r="C34" s="32"/>
      <c r="D34" s="32"/>
      <c r="E34" s="32"/>
      <c r="F34" s="32"/>
      <c r="G34" s="33"/>
      <c r="H34" s="34">
        <f t="shared" si="1"/>
        <v>0</v>
      </c>
      <c r="I34" s="35"/>
      <c r="J34" s="35"/>
    </row>
    <row r="35" spans="1:10" x14ac:dyDescent="0.2">
      <c r="A35" s="31">
        <v>45774</v>
      </c>
      <c r="B35" s="31" t="s">
        <v>16</v>
      </c>
      <c r="C35" s="32"/>
      <c r="D35" s="32"/>
      <c r="E35" s="32"/>
      <c r="F35" s="32"/>
      <c r="G35" s="33" t="s">
        <v>194</v>
      </c>
      <c r="H35" s="34">
        <f t="shared" si="1"/>
        <v>0</v>
      </c>
      <c r="I35" s="35"/>
      <c r="J35" s="35"/>
    </row>
    <row r="36" spans="1:10" x14ac:dyDescent="0.2">
      <c r="A36" s="47">
        <v>45775</v>
      </c>
      <c r="B36" s="47" t="s">
        <v>17</v>
      </c>
      <c r="C36" s="48" t="s">
        <v>130</v>
      </c>
      <c r="D36" s="48"/>
      <c r="E36" s="48" t="s">
        <v>90</v>
      </c>
      <c r="F36" s="48" t="s">
        <v>15</v>
      </c>
      <c r="G36" s="49" t="s">
        <v>193</v>
      </c>
      <c r="H36" s="50">
        <f t="shared" si="1"/>
        <v>0.33333333333333331</v>
      </c>
      <c r="I36" s="51">
        <v>0.33333333333333331</v>
      </c>
      <c r="J36" s="51">
        <v>0.66666666666666663</v>
      </c>
    </row>
    <row r="37" spans="1:10" ht="100.8" x14ac:dyDescent="0.2">
      <c r="A37" s="22">
        <v>45776</v>
      </c>
      <c r="B37" s="22" t="s">
        <v>18</v>
      </c>
      <c r="C37" s="27" t="s">
        <v>130</v>
      </c>
      <c r="D37" s="27" t="s">
        <v>223</v>
      </c>
      <c r="E37" s="27" t="s">
        <v>41</v>
      </c>
      <c r="F37" s="27" t="s">
        <v>15</v>
      </c>
      <c r="G37" s="28" t="s">
        <v>243</v>
      </c>
      <c r="H37" s="29">
        <f t="shared" si="1"/>
        <v>0.41666666666666669</v>
      </c>
      <c r="I37" s="30">
        <v>0.33333333333333331</v>
      </c>
      <c r="J37" s="30">
        <v>0.75</v>
      </c>
    </row>
    <row r="38" spans="1:10" ht="100.8" x14ac:dyDescent="0.2">
      <c r="A38" s="22">
        <v>45777</v>
      </c>
      <c r="B38" s="22" t="s">
        <v>19</v>
      </c>
      <c r="C38" s="27" t="s">
        <v>130</v>
      </c>
      <c r="D38" s="27" t="s">
        <v>223</v>
      </c>
      <c r="E38" s="27" t="s">
        <v>41</v>
      </c>
      <c r="F38" s="27" t="s">
        <v>15</v>
      </c>
      <c r="G38" s="28" t="s">
        <v>244</v>
      </c>
      <c r="H38" s="29">
        <f t="shared" si="1"/>
        <v>0.39583333333333331</v>
      </c>
      <c r="I38" s="30">
        <v>0.33333333333333331</v>
      </c>
      <c r="J38" s="30">
        <v>0.72916666666666663</v>
      </c>
    </row>
    <row r="39" spans="1:10" ht="13.95" customHeight="1" thickBot="1" x14ac:dyDescent="0.25">
      <c r="A39" s="46"/>
      <c r="B39" s="46"/>
      <c r="G39" s="40"/>
      <c r="H39" s="66"/>
      <c r="I39" s="67"/>
      <c r="J39" s="67"/>
    </row>
    <row r="40" spans="1:10" ht="13.95" customHeight="1" x14ac:dyDescent="0.25">
      <c r="A40" s="4"/>
      <c r="B40" s="4"/>
      <c r="C40" s="5"/>
      <c r="D40" s="6"/>
      <c r="E40" s="7" t="s">
        <v>21</v>
      </c>
      <c r="F40" s="8">
        <v>152</v>
      </c>
      <c r="H40" s="40"/>
    </row>
    <row r="41" spans="1:10" ht="13.95" customHeight="1" thickBot="1" x14ac:dyDescent="0.3">
      <c r="A41" s="4"/>
      <c r="B41" s="4"/>
      <c r="C41" s="9"/>
      <c r="D41" s="2"/>
      <c r="E41" s="10" t="s">
        <v>22</v>
      </c>
      <c r="F41" s="11">
        <v>19</v>
      </c>
      <c r="H41" s="40"/>
    </row>
    <row r="42" spans="1:10" ht="13.95" customHeight="1" thickBot="1" x14ac:dyDescent="0.3">
      <c r="A42" s="122" t="s">
        <v>23</v>
      </c>
      <c r="B42" s="122"/>
      <c r="C42" s="122"/>
      <c r="D42" s="12"/>
      <c r="E42" s="2"/>
      <c r="F42" s="2"/>
      <c r="H42" s="40"/>
    </row>
    <row r="43" spans="1:10" ht="13.8" x14ac:dyDescent="0.25">
      <c r="A43" s="13"/>
      <c r="B43" s="13"/>
      <c r="C43" s="6"/>
      <c r="D43" s="6"/>
      <c r="E43" s="14" t="s">
        <v>24</v>
      </c>
      <c r="F43" s="15">
        <f>SUMIF(F9:F38,"Billable",H9:H38)</f>
        <v>0</v>
      </c>
      <c r="H43" s="38"/>
    </row>
    <row r="44" spans="1:10" ht="15" customHeight="1" thickBot="1" x14ac:dyDescent="0.3">
      <c r="A44" s="123" t="s">
        <v>25</v>
      </c>
      <c r="B44" s="123"/>
      <c r="C44" s="123"/>
      <c r="D44" s="16"/>
      <c r="E44" s="17" t="s">
        <v>26</v>
      </c>
      <c r="F44" s="18">
        <f>SUMIF(F9:F38,"Non-Billable",H9:H38)</f>
        <v>8.6111111111111125</v>
      </c>
      <c r="H44" s="40"/>
    </row>
    <row r="45" spans="1:10" ht="14.4" thickBot="1" x14ac:dyDescent="0.3">
      <c r="A45" s="2"/>
      <c r="B45" s="2"/>
      <c r="C45" s="2"/>
      <c r="D45" s="2"/>
      <c r="E45" s="19" t="s">
        <v>27</v>
      </c>
      <c r="F45" s="44">
        <f>F43+F44</f>
        <v>8.6111111111111125</v>
      </c>
      <c r="H45" s="40"/>
    </row>
    <row r="46" spans="1:10" ht="13.8" thickBot="1" x14ac:dyDescent="0.3">
      <c r="A46" s="2"/>
      <c r="B46" s="2"/>
      <c r="C46" s="2"/>
      <c r="D46" s="2"/>
      <c r="E46" s="2"/>
      <c r="F46" s="2"/>
      <c r="H46" s="40"/>
    </row>
    <row r="47" spans="1:10" ht="13.8" thickBot="1" x14ac:dyDescent="0.3">
      <c r="A47" s="2"/>
      <c r="B47" s="2"/>
      <c r="C47" s="2"/>
      <c r="D47" s="2"/>
      <c r="E47" s="20" t="s">
        <v>28</v>
      </c>
      <c r="F47" s="21"/>
      <c r="H47" s="40"/>
    </row>
    <row r="48" spans="1:10" ht="13.2" thickBot="1" x14ac:dyDescent="0.25">
      <c r="E48" s="39"/>
      <c r="H48" s="40"/>
    </row>
  </sheetData>
  <mergeCells count="2">
    <mergeCell ref="A42:C42"/>
    <mergeCell ref="A44:C44"/>
  </mergeCells>
  <phoneticPr fontId="10" type="noConversion"/>
  <conditionalFormatting sqref="A6:B6 D7:E7">
    <cfRule type="containsText" dxfId="95" priority="12" operator="containsText" text="Religious Leave">
      <formula>NOT(ISERROR(SEARCH("Religious Leave",A6)))</formula>
    </cfRule>
    <cfRule type="containsText" dxfId="94" priority="13" operator="containsText" text="Birthday Leave">
      <formula>NOT(ISERROR(SEARCH("Birthday Leave",A6)))</formula>
    </cfRule>
    <cfRule type="containsText" dxfId="93" priority="14" operator="containsText" text="Study Leave">
      <formula>NOT(ISERROR(SEARCH("Study Leave",A6)))</formula>
    </cfRule>
    <cfRule type="containsText" dxfId="92" priority="15" operator="containsText" text="Family Responsibility Leave">
      <formula>NOT(ISERROR(SEARCH("Family Responsibility Leave",A6)))</formula>
    </cfRule>
    <cfRule type="containsText" dxfId="91" priority="16" operator="containsText" text="Sick Leave">
      <formula>NOT(ISERROR(SEARCH("Sick Leave",A6)))</formula>
    </cfRule>
    <cfRule type="containsText" dxfId="90" priority="17" operator="containsText" text="Annual Leave">
      <formula>NOT(ISERROR(SEARCH("Annual Leave",A6)))</formula>
    </cfRule>
    <cfRule type="cellIs" dxfId="89" priority="18" operator="equal">
      <formula>"Public Holiday"</formula>
    </cfRule>
  </conditionalFormatting>
  <conditionalFormatting sqref="B8:B48">
    <cfRule type="containsText" dxfId="88" priority="1" operator="containsText" text="Saturday">
      <formula>NOT(ISERROR(SEARCH("Saturday",B8)))</formula>
    </cfRule>
    <cfRule type="containsText" dxfId="87" priority="2" operator="containsText" text="Sunday">
      <formula>NOT(ISERROR(SEARCH("Sunday",B8)))</formula>
    </cfRule>
  </conditionalFormatting>
  <conditionalFormatting sqref="D40:E40 D42:E44 E47">
    <cfRule type="containsText" dxfId="86" priority="3" operator="containsText" text="Religious Leave">
      <formula>NOT(ISERROR(SEARCH("Religious Leave",D40)))</formula>
    </cfRule>
    <cfRule type="containsText" dxfId="85" priority="4" operator="containsText" text="Birthday Leave">
      <formula>NOT(ISERROR(SEARCH("Birthday Leave",D40)))</formula>
    </cfRule>
    <cfRule type="containsText" dxfId="84" priority="5" operator="containsText" text="Study Leave">
      <formula>NOT(ISERROR(SEARCH("Study Leave",D40)))</formula>
    </cfRule>
    <cfRule type="containsText" dxfId="83" priority="6" operator="containsText" text="Family Responsibility Leave">
      <formula>NOT(ISERROR(SEARCH("Family Responsibility Leave",D40)))</formula>
    </cfRule>
    <cfRule type="containsText" dxfId="82" priority="7" operator="containsText" text="Sick Leave">
      <formula>NOT(ISERROR(SEARCH("Sick Leave",D40)))</formula>
    </cfRule>
    <cfRule type="containsText" dxfId="81" priority="8" operator="containsText" text="Annual Leave">
      <formula>NOT(ISERROR(SEARCH("Annual Leave",D40)))</formula>
    </cfRule>
    <cfRule type="cellIs" dxfId="80" priority="9" operator="equal">
      <formula>"Public Holiday"</formula>
    </cfRule>
  </conditionalFormatting>
  <dataValidations count="1">
    <dataValidation type="time" allowBlank="1" showErrorMessage="1" errorTitle="Invalid Time Format" error="Please input a valid time. For e.g. 08:00" sqref="I9:J39" xr:uid="{68437EC4-DD9C-463B-9F8D-7339DE1FDE4C}">
      <formula1>0</formula1>
      <formula2>0.999988425925926</formula2>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xr:uid="{D3F3BEC1-F54D-4034-9200-E177F5F22F68}">
          <x14:formula1>
            <xm:f>Key!$K$3:$K$4</xm:f>
          </x14:formula1>
          <xm:sqref>F9:F39</xm:sqref>
        </x14:dataValidation>
        <x14:dataValidation type="list" allowBlank="1" showInputMessage="1" showErrorMessage="1" xr:uid="{2056345A-D817-415C-BFFF-52AAC88A616B}">
          <x14:formula1>
            <xm:f>Key!$B$2:$B$43</xm:f>
          </x14:formula1>
          <xm:sqref>C9:C39</xm:sqref>
        </x14:dataValidation>
        <x14:dataValidation type="list" allowBlank="1" showInputMessage="1" showErrorMessage="1" xr:uid="{8D174978-0CE3-4483-935A-E2D2B6171911}">
          <x14:formula1>
            <xm:f>Key!$F$3:$F$47</xm:f>
          </x14:formula1>
          <xm:sqref>E9:E39</xm:sqref>
        </x14:dataValidation>
        <x14:dataValidation type="list" allowBlank="1" showInputMessage="1" showErrorMessage="1" xr:uid="{C171C48C-979E-452A-9BA2-E995ACE2BE06}">
          <x14:formula1>
            <xm:f>Key!$H$3:$H$76</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FE93A-CBFB-4D27-9D4A-1E2332DAE6F0}">
  <dimension ref="A5:J49"/>
  <sheetViews>
    <sheetView tabSelected="1" topLeftCell="A34" zoomScale="75" zoomScaleNormal="75" workbookViewId="0">
      <selection activeCell="K35" sqref="K35"/>
    </sheetView>
  </sheetViews>
  <sheetFormatPr defaultColWidth="8.69921875" defaultRowHeight="12.6" x14ac:dyDescent="0.2"/>
  <cols>
    <col min="1" max="1" width="12" style="23" customWidth="1"/>
    <col min="2" max="2" width="13.09765625" style="23" customWidth="1"/>
    <col min="3" max="3" width="16.19921875" style="23" customWidth="1"/>
    <col min="4" max="5" width="20" style="23" customWidth="1"/>
    <col min="6" max="6" width="23.09765625" style="23" customWidth="1"/>
    <col min="7" max="7" width="34" style="23" customWidth="1"/>
    <col min="8" max="16384" width="8.69921875" style="23"/>
  </cols>
  <sheetData>
    <row r="5" spans="1:10" x14ac:dyDescent="0.2">
      <c r="A5" s="37" t="s">
        <v>2</v>
      </c>
      <c r="B5" s="23" t="s">
        <v>206</v>
      </c>
      <c r="C5" s="37"/>
      <c r="H5" s="40"/>
    </row>
    <row r="6" spans="1:10" x14ac:dyDescent="0.2">
      <c r="A6" s="37" t="s">
        <v>94</v>
      </c>
      <c r="B6" s="74">
        <f>F44</f>
        <v>0</v>
      </c>
      <c r="C6" s="37"/>
      <c r="D6" s="37"/>
      <c r="E6" s="37"/>
      <c r="H6" s="40"/>
      <c r="J6" s="41"/>
    </row>
    <row r="7" spans="1:10" x14ac:dyDescent="0.2">
      <c r="H7" s="40"/>
    </row>
    <row r="8" spans="1:10" ht="25.2" x14ac:dyDescent="0.2">
      <c r="A8" s="24" t="s">
        <v>0</v>
      </c>
      <c r="B8" s="25" t="s">
        <v>1</v>
      </c>
      <c r="C8" s="25" t="s">
        <v>3</v>
      </c>
      <c r="D8" s="25" t="s">
        <v>4</v>
      </c>
      <c r="E8" s="25" t="s">
        <v>5</v>
      </c>
      <c r="F8" s="25" t="s">
        <v>6</v>
      </c>
      <c r="G8" s="42" t="s">
        <v>7</v>
      </c>
      <c r="H8" s="26" t="s">
        <v>8</v>
      </c>
      <c r="I8" s="26" t="s">
        <v>9</v>
      </c>
      <c r="J8" s="43" t="s">
        <v>10</v>
      </c>
    </row>
    <row r="9" spans="1:10" x14ac:dyDescent="0.2">
      <c r="A9" s="47">
        <v>45778</v>
      </c>
      <c r="B9" s="47" t="s">
        <v>20</v>
      </c>
      <c r="C9" s="48" t="s">
        <v>130</v>
      </c>
      <c r="D9" s="48"/>
      <c r="E9" s="48" t="s">
        <v>90</v>
      </c>
      <c r="F9" s="48" t="s">
        <v>15</v>
      </c>
      <c r="G9" s="49" t="s">
        <v>195</v>
      </c>
      <c r="H9" s="50">
        <f t="shared" ref="H9:H39" si="0">J9-I9</f>
        <v>0.33333333333333331</v>
      </c>
      <c r="I9" s="51">
        <v>0.33333333333333331</v>
      </c>
      <c r="J9" s="51">
        <v>0.66666666666666663</v>
      </c>
    </row>
    <row r="10" spans="1:10" ht="126" x14ac:dyDescent="0.2">
      <c r="A10" s="22">
        <v>45779</v>
      </c>
      <c r="B10" s="22" t="s">
        <v>11</v>
      </c>
      <c r="C10" s="27" t="s">
        <v>130</v>
      </c>
      <c r="D10" s="27" t="s">
        <v>223</v>
      </c>
      <c r="E10" s="27" t="s">
        <v>41</v>
      </c>
      <c r="F10" s="27" t="s">
        <v>15</v>
      </c>
      <c r="G10" s="28" t="s">
        <v>245</v>
      </c>
      <c r="H10" s="29">
        <f t="shared" ref="H10" si="1">J10-I10</f>
        <v>0.36458333333333331</v>
      </c>
      <c r="I10" s="30">
        <v>0.33333333333333331</v>
      </c>
      <c r="J10" s="30">
        <v>0.69791666666666663</v>
      </c>
    </row>
    <row r="11" spans="1:10" x14ac:dyDescent="0.2">
      <c r="A11" s="31">
        <v>45780</v>
      </c>
      <c r="B11" s="31" t="s">
        <v>14</v>
      </c>
      <c r="C11" s="32"/>
      <c r="D11" s="32"/>
      <c r="E11" s="32"/>
      <c r="F11" s="32"/>
      <c r="G11" s="33"/>
      <c r="H11" s="34">
        <f>J11-I11</f>
        <v>0</v>
      </c>
      <c r="I11" s="35"/>
      <c r="J11" s="35"/>
    </row>
    <row r="12" spans="1:10" x14ac:dyDescent="0.2">
      <c r="A12" s="31">
        <v>45781</v>
      </c>
      <c r="B12" s="31" t="s">
        <v>16</v>
      </c>
      <c r="C12" s="32"/>
      <c r="D12" s="32"/>
      <c r="E12" s="32"/>
      <c r="F12" s="32"/>
      <c r="G12" s="33"/>
      <c r="H12" s="34">
        <f t="shared" si="0"/>
        <v>0</v>
      </c>
      <c r="I12" s="35"/>
      <c r="J12" s="35"/>
    </row>
    <row r="13" spans="1:10" ht="88.2" x14ac:dyDescent="0.2">
      <c r="A13" s="22">
        <v>45782</v>
      </c>
      <c r="B13" s="22" t="s">
        <v>17</v>
      </c>
      <c r="C13" s="27" t="s">
        <v>130</v>
      </c>
      <c r="D13" s="27" t="s">
        <v>223</v>
      </c>
      <c r="E13" s="27" t="s">
        <v>41</v>
      </c>
      <c r="F13" s="27" t="s">
        <v>15</v>
      </c>
      <c r="G13" s="28" t="s">
        <v>246</v>
      </c>
      <c r="H13" s="29">
        <f t="shared" si="0"/>
        <v>0.37500000000000006</v>
      </c>
      <c r="I13" s="30">
        <v>0.33333333333333331</v>
      </c>
      <c r="J13" s="30">
        <v>0.70833333333333337</v>
      </c>
    </row>
    <row r="14" spans="1:10" ht="100.8" x14ac:dyDescent="0.2">
      <c r="A14" s="22">
        <v>45783</v>
      </c>
      <c r="B14" s="22" t="s">
        <v>18</v>
      </c>
      <c r="C14" s="27" t="s">
        <v>130</v>
      </c>
      <c r="D14" s="27" t="s">
        <v>223</v>
      </c>
      <c r="E14" s="27" t="s">
        <v>41</v>
      </c>
      <c r="F14" s="27" t="s">
        <v>15</v>
      </c>
      <c r="G14" s="28" t="s">
        <v>247</v>
      </c>
      <c r="H14" s="29">
        <f t="shared" si="0"/>
        <v>0.37500000000000006</v>
      </c>
      <c r="I14" s="30">
        <v>0.33333333333333331</v>
      </c>
      <c r="J14" s="30">
        <v>0.70833333333333337</v>
      </c>
    </row>
    <row r="15" spans="1:10" ht="176.4" x14ac:dyDescent="0.2">
      <c r="A15" s="22">
        <v>45784</v>
      </c>
      <c r="B15" s="22" t="s">
        <v>19</v>
      </c>
      <c r="C15" s="27" t="s">
        <v>130</v>
      </c>
      <c r="D15" s="27" t="s">
        <v>223</v>
      </c>
      <c r="E15" s="27" t="s">
        <v>41</v>
      </c>
      <c r="F15" s="27" t="s">
        <v>15</v>
      </c>
      <c r="G15" s="28" t="s">
        <v>248</v>
      </c>
      <c r="H15" s="29">
        <f>J15-I15</f>
        <v>0.37500000000000006</v>
      </c>
      <c r="I15" s="30">
        <v>0.33333333333333331</v>
      </c>
      <c r="J15" s="30">
        <v>0.70833333333333337</v>
      </c>
    </row>
    <row r="16" spans="1:10" ht="126" x14ac:dyDescent="0.2">
      <c r="A16" s="22">
        <v>45785</v>
      </c>
      <c r="B16" s="22" t="s">
        <v>20</v>
      </c>
      <c r="C16" s="27" t="s">
        <v>130</v>
      </c>
      <c r="D16" s="27" t="s">
        <v>223</v>
      </c>
      <c r="E16" s="27" t="s">
        <v>41</v>
      </c>
      <c r="F16" s="27" t="s">
        <v>15</v>
      </c>
      <c r="G16" s="28" t="s">
        <v>249</v>
      </c>
      <c r="H16" s="29">
        <f t="shared" si="0"/>
        <v>0.35416666666666669</v>
      </c>
      <c r="I16" s="30">
        <v>0.33333333333333331</v>
      </c>
      <c r="J16" s="30">
        <v>0.6875</v>
      </c>
    </row>
    <row r="17" spans="1:10" ht="100.8" x14ac:dyDescent="0.2">
      <c r="A17" s="22">
        <v>45786</v>
      </c>
      <c r="B17" s="22" t="s">
        <v>11</v>
      </c>
      <c r="C17" s="27" t="s">
        <v>130</v>
      </c>
      <c r="D17" s="27" t="s">
        <v>223</v>
      </c>
      <c r="E17" s="27" t="s">
        <v>41</v>
      </c>
      <c r="F17" s="27" t="s">
        <v>15</v>
      </c>
      <c r="G17" s="28" t="s">
        <v>250</v>
      </c>
      <c r="H17" s="29">
        <f t="shared" si="0"/>
        <v>0.37500000000000006</v>
      </c>
      <c r="I17" s="30">
        <v>0.33333333333333331</v>
      </c>
      <c r="J17" s="30">
        <v>0.70833333333333337</v>
      </c>
    </row>
    <row r="18" spans="1:10" x14ac:dyDescent="0.2">
      <c r="A18" s="31">
        <v>45787</v>
      </c>
      <c r="B18" s="31" t="s">
        <v>14</v>
      </c>
      <c r="C18" s="32"/>
      <c r="D18" s="32"/>
      <c r="E18" s="32"/>
      <c r="F18" s="32"/>
      <c r="G18" s="33"/>
      <c r="H18" s="34">
        <f t="shared" si="0"/>
        <v>0</v>
      </c>
      <c r="I18" s="35"/>
      <c r="J18" s="35"/>
    </row>
    <row r="19" spans="1:10" x14ac:dyDescent="0.2">
      <c r="A19" s="31">
        <v>45788</v>
      </c>
      <c r="B19" s="31" t="s">
        <v>16</v>
      </c>
      <c r="C19" s="32"/>
      <c r="D19" s="32"/>
      <c r="E19" s="32"/>
      <c r="F19" s="32"/>
      <c r="G19" s="33"/>
      <c r="H19" s="34">
        <f t="shared" si="0"/>
        <v>0</v>
      </c>
      <c r="I19" s="35"/>
      <c r="J19" s="35"/>
    </row>
    <row r="20" spans="1:10" x14ac:dyDescent="0.2">
      <c r="A20" s="22">
        <v>45789</v>
      </c>
      <c r="B20" s="22" t="s">
        <v>17</v>
      </c>
      <c r="C20" s="27" t="s">
        <v>130</v>
      </c>
      <c r="D20" s="27" t="s">
        <v>223</v>
      </c>
      <c r="E20" s="27" t="s">
        <v>86</v>
      </c>
      <c r="F20" s="27" t="s">
        <v>15</v>
      </c>
      <c r="G20" s="28" t="s">
        <v>251</v>
      </c>
      <c r="H20" s="29">
        <f t="shared" si="0"/>
        <v>0</v>
      </c>
      <c r="I20" s="30"/>
      <c r="J20" s="30"/>
    </row>
    <row r="21" spans="1:10" ht="100.8" x14ac:dyDescent="0.2">
      <c r="A21" s="22">
        <v>45790</v>
      </c>
      <c r="B21" s="22" t="s">
        <v>18</v>
      </c>
      <c r="C21" s="27" t="s">
        <v>130</v>
      </c>
      <c r="D21" s="27" t="s">
        <v>223</v>
      </c>
      <c r="E21" s="27" t="s">
        <v>41</v>
      </c>
      <c r="F21" s="27" t="s">
        <v>15</v>
      </c>
      <c r="G21" s="28" t="s">
        <v>252</v>
      </c>
      <c r="H21" s="29">
        <f t="shared" si="0"/>
        <v>0.41666666666666669</v>
      </c>
      <c r="I21" s="30">
        <v>0.33333333333333331</v>
      </c>
      <c r="J21" s="30">
        <v>0.75</v>
      </c>
    </row>
    <row r="22" spans="1:10" ht="100.8" x14ac:dyDescent="0.2">
      <c r="A22" s="22">
        <v>45791</v>
      </c>
      <c r="B22" s="22" t="s">
        <v>19</v>
      </c>
      <c r="C22" s="27" t="s">
        <v>130</v>
      </c>
      <c r="D22" s="27" t="s">
        <v>223</v>
      </c>
      <c r="E22" s="27" t="s">
        <v>41</v>
      </c>
      <c r="F22" s="27" t="s">
        <v>15</v>
      </c>
      <c r="G22" s="28" t="s">
        <v>253</v>
      </c>
      <c r="H22" s="29">
        <f t="shared" si="0"/>
        <v>0.41666666666666669</v>
      </c>
      <c r="I22" s="30">
        <v>0.33333333333333331</v>
      </c>
      <c r="J22" s="30">
        <v>0.75</v>
      </c>
    </row>
    <row r="23" spans="1:10" ht="100.8" x14ac:dyDescent="0.2">
      <c r="A23" s="22">
        <v>45792</v>
      </c>
      <c r="B23" s="22" t="s">
        <v>20</v>
      </c>
      <c r="C23" s="27" t="s">
        <v>130</v>
      </c>
      <c r="D23" s="27" t="s">
        <v>223</v>
      </c>
      <c r="E23" s="27" t="s">
        <v>41</v>
      </c>
      <c r="F23" s="27" t="s">
        <v>15</v>
      </c>
      <c r="G23" s="28" t="s">
        <v>254</v>
      </c>
      <c r="H23" s="29">
        <f t="shared" si="0"/>
        <v>0.41666666666666669</v>
      </c>
      <c r="I23" s="30">
        <v>0.33333333333333331</v>
      </c>
      <c r="J23" s="30">
        <v>0.75</v>
      </c>
    </row>
    <row r="24" spans="1:10" ht="138.6" x14ac:dyDescent="0.2">
      <c r="A24" s="22">
        <v>45793</v>
      </c>
      <c r="B24" s="22" t="s">
        <v>11</v>
      </c>
      <c r="C24" s="27" t="s">
        <v>130</v>
      </c>
      <c r="D24" s="27" t="s">
        <v>223</v>
      </c>
      <c r="E24" s="27" t="s">
        <v>41</v>
      </c>
      <c r="F24" s="27" t="s">
        <v>15</v>
      </c>
      <c r="G24" s="28" t="s">
        <v>255</v>
      </c>
      <c r="H24" s="29">
        <f t="shared" si="0"/>
        <v>0.37500000000000006</v>
      </c>
      <c r="I24" s="30">
        <v>0.33333333333333331</v>
      </c>
      <c r="J24" s="30">
        <v>0.70833333333333337</v>
      </c>
    </row>
    <row r="25" spans="1:10" x14ac:dyDescent="0.2">
      <c r="A25" s="31">
        <v>45794</v>
      </c>
      <c r="B25" s="31" t="s">
        <v>14</v>
      </c>
      <c r="C25" s="32"/>
      <c r="D25" s="32"/>
      <c r="E25" s="32"/>
      <c r="F25" s="32"/>
      <c r="G25" s="33"/>
      <c r="H25" s="34">
        <f t="shared" si="0"/>
        <v>0</v>
      </c>
      <c r="I25" s="35"/>
      <c r="J25" s="35"/>
    </row>
    <row r="26" spans="1:10" x14ac:dyDescent="0.2">
      <c r="A26" s="31">
        <v>45795</v>
      </c>
      <c r="B26" s="31" t="s">
        <v>16</v>
      </c>
      <c r="C26" s="32"/>
      <c r="D26" s="32"/>
      <c r="E26" s="32"/>
      <c r="F26" s="32"/>
      <c r="G26" s="33"/>
      <c r="H26" s="34">
        <f t="shared" si="0"/>
        <v>0</v>
      </c>
      <c r="I26" s="35"/>
      <c r="J26" s="35"/>
    </row>
    <row r="27" spans="1:10" ht="138.6" x14ac:dyDescent="0.2">
      <c r="A27" s="22">
        <v>45796</v>
      </c>
      <c r="B27" s="22" t="s">
        <v>17</v>
      </c>
      <c r="C27" s="27" t="s">
        <v>130</v>
      </c>
      <c r="D27" s="27" t="s">
        <v>223</v>
      </c>
      <c r="E27" s="27" t="s">
        <v>41</v>
      </c>
      <c r="F27" s="27" t="s">
        <v>15</v>
      </c>
      <c r="G27" s="28" t="s">
        <v>256</v>
      </c>
      <c r="H27" s="29">
        <f t="shared" si="0"/>
        <v>0.3888888888888889</v>
      </c>
      <c r="I27" s="30">
        <v>0.33333333333333331</v>
      </c>
      <c r="J27" s="30">
        <v>0.72222222222222221</v>
      </c>
    </row>
    <row r="28" spans="1:10" ht="126" x14ac:dyDescent="0.2">
      <c r="A28" s="22">
        <v>45797</v>
      </c>
      <c r="B28" s="22" t="s">
        <v>18</v>
      </c>
      <c r="C28" s="27" t="s">
        <v>130</v>
      </c>
      <c r="D28" s="27" t="s">
        <v>223</v>
      </c>
      <c r="E28" s="27" t="s">
        <v>41</v>
      </c>
      <c r="F28" s="27" t="s">
        <v>15</v>
      </c>
      <c r="G28" s="28" t="s">
        <v>257</v>
      </c>
      <c r="H28" s="29">
        <f t="shared" si="0"/>
        <v>0.3888888888888889</v>
      </c>
      <c r="I28" s="30">
        <v>0.33333333333333331</v>
      </c>
      <c r="J28" s="30">
        <v>0.72222222222222221</v>
      </c>
    </row>
    <row r="29" spans="1:10" ht="100.8" x14ac:dyDescent="0.2">
      <c r="A29" s="22">
        <v>45798</v>
      </c>
      <c r="B29" s="22" t="s">
        <v>19</v>
      </c>
      <c r="C29" s="27" t="s">
        <v>130</v>
      </c>
      <c r="D29" s="27" t="s">
        <v>223</v>
      </c>
      <c r="E29" s="27" t="s">
        <v>41</v>
      </c>
      <c r="F29" s="27" t="s">
        <v>15</v>
      </c>
      <c r="G29" s="28" t="s">
        <v>258</v>
      </c>
      <c r="H29" s="29">
        <f t="shared" si="0"/>
        <v>0.39583333333333331</v>
      </c>
      <c r="I29" s="30">
        <v>0.33333333333333331</v>
      </c>
      <c r="J29" s="30">
        <v>0.72916666666666663</v>
      </c>
    </row>
    <row r="30" spans="1:10" ht="113.4" x14ac:dyDescent="0.2">
      <c r="A30" s="22">
        <v>45799</v>
      </c>
      <c r="B30" s="22" t="s">
        <v>20</v>
      </c>
      <c r="C30" s="27" t="s">
        <v>130</v>
      </c>
      <c r="D30" s="27" t="s">
        <v>223</v>
      </c>
      <c r="E30" s="27" t="s">
        <v>41</v>
      </c>
      <c r="F30" s="27" t="s">
        <v>15</v>
      </c>
      <c r="G30" s="28" t="s">
        <v>259</v>
      </c>
      <c r="H30" s="29">
        <f t="shared" si="0"/>
        <v>0.39583333333333331</v>
      </c>
      <c r="I30" s="30">
        <v>0.33333333333333331</v>
      </c>
      <c r="J30" s="30">
        <v>0.72916666666666663</v>
      </c>
    </row>
    <row r="31" spans="1:10" ht="113.4" x14ac:dyDescent="0.2">
      <c r="A31" s="22">
        <v>45800</v>
      </c>
      <c r="B31" s="22" t="s">
        <v>11</v>
      </c>
      <c r="C31" s="27" t="s">
        <v>130</v>
      </c>
      <c r="D31" s="27" t="s">
        <v>223</v>
      </c>
      <c r="E31" s="27" t="s">
        <v>41</v>
      </c>
      <c r="F31" s="27" t="s">
        <v>15</v>
      </c>
      <c r="G31" s="28" t="s">
        <v>260</v>
      </c>
      <c r="H31" s="29">
        <f t="shared" si="0"/>
        <v>0.39583333333333331</v>
      </c>
      <c r="I31" s="30">
        <v>0.33333333333333331</v>
      </c>
      <c r="J31" s="30">
        <v>0.72916666666666663</v>
      </c>
    </row>
    <row r="32" spans="1:10" x14ac:dyDescent="0.2">
      <c r="A32" s="31">
        <v>45801</v>
      </c>
      <c r="B32" s="31" t="s">
        <v>14</v>
      </c>
      <c r="C32" s="32"/>
      <c r="D32" s="32"/>
      <c r="E32" s="32"/>
      <c r="F32" s="32"/>
      <c r="G32" s="33"/>
      <c r="H32" s="34">
        <f t="shared" si="0"/>
        <v>0</v>
      </c>
      <c r="I32" s="35"/>
      <c r="J32" s="35"/>
    </row>
    <row r="33" spans="1:10" x14ac:dyDescent="0.2">
      <c r="A33" s="31">
        <v>45802</v>
      </c>
      <c r="B33" s="31" t="s">
        <v>16</v>
      </c>
      <c r="C33" s="32"/>
      <c r="D33" s="32"/>
      <c r="E33" s="32"/>
      <c r="F33" s="32"/>
      <c r="G33" s="33"/>
      <c r="H33" s="34">
        <f t="shared" si="0"/>
        <v>0</v>
      </c>
      <c r="I33" s="35"/>
      <c r="J33" s="35"/>
    </row>
    <row r="34" spans="1:10" ht="138.6" x14ac:dyDescent="0.2">
      <c r="A34" s="22">
        <v>45803</v>
      </c>
      <c r="B34" s="22" t="s">
        <v>17</v>
      </c>
      <c r="C34" s="27" t="s">
        <v>130</v>
      </c>
      <c r="D34" s="27" t="s">
        <v>223</v>
      </c>
      <c r="E34" s="27" t="s">
        <v>41</v>
      </c>
      <c r="F34" s="27" t="s">
        <v>15</v>
      </c>
      <c r="G34" s="28" t="s">
        <v>261</v>
      </c>
      <c r="H34" s="29">
        <f t="shared" si="0"/>
        <v>0.38194444444444448</v>
      </c>
      <c r="I34" s="30">
        <v>0.33333333333333331</v>
      </c>
      <c r="J34" s="30">
        <v>0.71527777777777779</v>
      </c>
    </row>
    <row r="35" spans="1:10" ht="126" x14ac:dyDescent="0.2">
      <c r="A35" s="22">
        <v>45804</v>
      </c>
      <c r="B35" s="22" t="s">
        <v>18</v>
      </c>
      <c r="C35" s="27" t="s">
        <v>130</v>
      </c>
      <c r="D35" s="27" t="s">
        <v>223</v>
      </c>
      <c r="E35" s="27" t="s">
        <v>41</v>
      </c>
      <c r="F35" s="27" t="s">
        <v>15</v>
      </c>
      <c r="G35" s="28" t="s">
        <v>262</v>
      </c>
      <c r="H35" s="29">
        <f t="shared" si="0"/>
        <v>0.3888888888888889</v>
      </c>
      <c r="I35" s="30">
        <v>0.33333333333333331</v>
      </c>
      <c r="J35" s="30">
        <v>0.72222222222222221</v>
      </c>
    </row>
    <row r="36" spans="1:10" ht="126" x14ac:dyDescent="0.2">
      <c r="A36" s="22">
        <v>45805</v>
      </c>
      <c r="B36" s="22" t="s">
        <v>19</v>
      </c>
      <c r="C36" s="27" t="s">
        <v>130</v>
      </c>
      <c r="D36" s="27" t="s">
        <v>223</v>
      </c>
      <c r="E36" s="27" t="s">
        <v>41</v>
      </c>
      <c r="F36" s="27" t="s">
        <v>15</v>
      </c>
      <c r="G36" s="28" t="s">
        <v>263</v>
      </c>
      <c r="H36" s="29">
        <f t="shared" si="0"/>
        <v>0.3888888888888889</v>
      </c>
      <c r="I36" s="30">
        <v>0.33333333333333331</v>
      </c>
      <c r="J36" s="30">
        <v>0.72222222222222221</v>
      </c>
    </row>
    <row r="37" spans="1:10" ht="126" x14ac:dyDescent="0.2">
      <c r="A37" s="22">
        <v>45806</v>
      </c>
      <c r="B37" s="22" t="s">
        <v>20</v>
      </c>
      <c r="C37" s="27" t="s">
        <v>130</v>
      </c>
      <c r="D37" s="27" t="s">
        <v>223</v>
      </c>
      <c r="E37" s="27" t="s">
        <v>41</v>
      </c>
      <c r="F37" s="27" t="s">
        <v>15</v>
      </c>
      <c r="G37" s="28" t="s">
        <v>264</v>
      </c>
      <c r="H37" s="29">
        <f t="shared" si="0"/>
        <v>0.3888888888888889</v>
      </c>
      <c r="I37" s="30">
        <v>0.33333333333333331</v>
      </c>
      <c r="J37" s="30">
        <v>0.72222222222222221</v>
      </c>
    </row>
    <row r="38" spans="1:10" ht="126" x14ac:dyDescent="0.2">
      <c r="A38" s="22">
        <v>45807</v>
      </c>
      <c r="B38" s="22" t="s">
        <v>11</v>
      </c>
      <c r="C38" s="27" t="s">
        <v>130</v>
      </c>
      <c r="D38" s="27" t="s">
        <v>223</v>
      </c>
      <c r="E38" s="27" t="s">
        <v>41</v>
      </c>
      <c r="F38" s="27" t="s">
        <v>15</v>
      </c>
      <c r="G38" s="28" t="s">
        <v>265</v>
      </c>
      <c r="H38" s="29">
        <f t="shared" si="0"/>
        <v>0.3888888888888889</v>
      </c>
      <c r="I38" s="30">
        <v>0.33333333333333331</v>
      </c>
      <c r="J38" s="30">
        <v>0.72222222222222221</v>
      </c>
    </row>
    <row r="39" spans="1:10" ht="13.95" customHeight="1" x14ac:dyDescent="0.25">
      <c r="A39" s="31">
        <v>45808</v>
      </c>
      <c r="B39" s="31" t="s">
        <v>14</v>
      </c>
      <c r="C39" s="99"/>
      <c r="D39" s="99"/>
      <c r="E39" s="99"/>
      <c r="F39" s="32"/>
      <c r="G39" s="99"/>
      <c r="H39" s="34">
        <f t="shared" si="0"/>
        <v>0</v>
      </c>
      <c r="I39" s="100"/>
      <c r="J39" s="32"/>
    </row>
    <row r="40" spans="1:10" ht="13.95" customHeight="1" thickBot="1" x14ac:dyDescent="0.3">
      <c r="A40" s="46"/>
      <c r="B40" s="45"/>
      <c r="C40" s="45"/>
      <c r="D40" s="45"/>
      <c r="E40" s="45"/>
      <c r="F40" s="45"/>
      <c r="G40" s="45"/>
      <c r="H40" s="36"/>
      <c r="I40" s="37"/>
    </row>
    <row r="41" spans="1:10" ht="13.95" customHeight="1" x14ac:dyDescent="0.25">
      <c r="A41" s="4"/>
      <c r="B41" s="4"/>
      <c r="C41" s="5"/>
      <c r="D41" s="6"/>
      <c r="E41" s="7" t="s">
        <v>21</v>
      </c>
      <c r="F41" s="8">
        <f>F42*8</f>
        <v>168</v>
      </c>
      <c r="H41" s="40"/>
    </row>
    <row r="42" spans="1:10" ht="13.95" customHeight="1" thickBot="1" x14ac:dyDescent="0.3">
      <c r="A42" s="4"/>
      <c r="B42" s="4"/>
      <c r="C42" s="9"/>
      <c r="D42" s="2"/>
      <c r="E42" s="10" t="s">
        <v>22</v>
      </c>
      <c r="F42" s="11">
        <v>21</v>
      </c>
      <c r="H42" s="40"/>
    </row>
    <row r="43" spans="1:10" ht="13.95" customHeight="1" thickBot="1" x14ac:dyDescent="0.3">
      <c r="A43" s="122" t="s">
        <v>23</v>
      </c>
      <c r="B43" s="122"/>
      <c r="C43" s="122"/>
      <c r="D43" s="12"/>
      <c r="E43" s="2"/>
      <c r="F43" s="2"/>
      <c r="H43" s="40"/>
    </row>
    <row r="44" spans="1:10" ht="13.8" x14ac:dyDescent="0.25">
      <c r="A44" s="13"/>
      <c r="B44" s="13"/>
      <c r="C44" s="6"/>
      <c r="D44" s="6"/>
      <c r="E44" s="14" t="s">
        <v>24</v>
      </c>
      <c r="F44" s="15">
        <f>SUMIF(F9:F39,"Billable",H9:H39)</f>
        <v>0</v>
      </c>
      <c r="H44" s="38"/>
    </row>
    <row r="45" spans="1:10" ht="15" customHeight="1" thickBot="1" x14ac:dyDescent="0.3">
      <c r="A45" s="123" t="s">
        <v>25</v>
      </c>
      <c r="B45" s="123"/>
      <c r="C45" s="123"/>
      <c r="D45" s="16"/>
      <c r="E45" s="17" t="s">
        <v>26</v>
      </c>
      <c r="F45" s="18">
        <f>SUMIF(F9:F39,"Non-Billable",H9:H39)</f>
        <v>8.0798611111111125</v>
      </c>
      <c r="H45" s="40"/>
    </row>
    <row r="46" spans="1:10" ht="14.4" thickBot="1" x14ac:dyDescent="0.3">
      <c r="A46" s="2"/>
      <c r="B46" s="2"/>
      <c r="C46" s="2"/>
      <c r="D46" s="2"/>
      <c r="E46" s="19" t="s">
        <v>27</v>
      </c>
      <c r="F46" s="44">
        <f>F44+F45</f>
        <v>8.0798611111111125</v>
      </c>
      <c r="H46" s="40"/>
    </row>
    <row r="47" spans="1:10" ht="13.8" thickBot="1" x14ac:dyDescent="0.3">
      <c r="A47" s="2"/>
      <c r="B47" s="2"/>
      <c r="C47" s="2"/>
      <c r="D47" s="2"/>
      <c r="E47" s="2"/>
      <c r="F47" s="2"/>
      <c r="H47" s="40"/>
    </row>
    <row r="48" spans="1:10" ht="13.8" thickBot="1" x14ac:dyDescent="0.3">
      <c r="A48" s="2"/>
      <c r="B48" s="2"/>
      <c r="C48" s="2"/>
      <c r="D48" s="2"/>
      <c r="E48" s="20" t="s">
        <v>28</v>
      </c>
      <c r="F48" s="21"/>
      <c r="H48" s="40"/>
    </row>
    <row r="49" spans="5:8" ht="13.2" thickBot="1" x14ac:dyDescent="0.25">
      <c r="E49" s="39"/>
      <c r="H49" s="40"/>
    </row>
  </sheetData>
  <mergeCells count="2">
    <mergeCell ref="A43:C43"/>
    <mergeCell ref="A45:C45"/>
  </mergeCells>
  <phoneticPr fontId="10" type="noConversion"/>
  <conditionalFormatting sqref="A6:B6 D6:E7">
    <cfRule type="containsText" dxfId="79" priority="21" operator="containsText" text="Religious Leave">
      <formula>NOT(ISERROR(SEARCH("Religious Leave",A6)))</formula>
    </cfRule>
    <cfRule type="containsText" dxfId="78" priority="22" operator="containsText" text="Birthday Leave">
      <formula>NOT(ISERROR(SEARCH("Birthday Leave",A6)))</formula>
    </cfRule>
    <cfRule type="containsText" dxfId="77" priority="23" operator="containsText" text="Study Leave">
      <formula>NOT(ISERROR(SEARCH("Study Leave",A6)))</formula>
    </cfRule>
    <cfRule type="containsText" dxfId="76" priority="24" operator="containsText" text="Family Responsibility Leave">
      <formula>NOT(ISERROR(SEARCH("Family Responsibility Leave",A6)))</formula>
    </cfRule>
    <cfRule type="containsText" dxfId="75" priority="25" operator="containsText" text="Sick Leave">
      <formula>NOT(ISERROR(SEARCH("Sick Leave",A6)))</formula>
    </cfRule>
    <cfRule type="containsText" dxfId="74" priority="26" operator="containsText" text="Annual Leave">
      <formula>NOT(ISERROR(SEARCH("Annual Leave",A6)))</formula>
    </cfRule>
    <cfRule type="cellIs" dxfId="73" priority="27" operator="equal">
      <formula>"Public Holiday"</formula>
    </cfRule>
  </conditionalFormatting>
  <conditionalFormatting sqref="B7:B49">
    <cfRule type="containsText" dxfId="72" priority="8" operator="containsText" text="Saturday">
      <formula>NOT(ISERROR(SEARCH("Saturday",B7)))</formula>
    </cfRule>
    <cfRule type="containsText" dxfId="71" priority="9" operator="containsText" text="Sunday">
      <formula>NOT(ISERROR(SEARCH("Sunday",B7)))</formula>
    </cfRule>
  </conditionalFormatting>
  <conditionalFormatting sqref="D39:E41 D43:E45 E48">
    <cfRule type="containsText" dxfId="70" priority="1" operator="containsText" text="Religious Leave">
      <formula>NOT(ISERROR(SEARCH("Religious Leave",D39)))</formula>
    </cfRule>
    <cfRule type="containsText" dxfId="69" priority="2" operator="containsText" text="Birthday Leave">
      <formula>NOT(ISERROR(SEARCH("Birthday Leave",D39)))</formula>
    </cfRule>
    <cfRule type="containsText" dxfId="68" priority="3" operator="containsText" text="Study Leave">
      <formula>NOT(ISERROR(SEARCH("Study Leave",D39)))</formula>
    </cfRule>
    <cfRule type="containsText" dxfId="67" priority="4" operator="containsText" text="Family Responsibility Leave">
      <formula>NOT(ISERROR(SEARCH("Family Responsibility Leave",D39)))</formula>
    </cfRule>
    <cfRule type="containsText" dxfId="66" priority="5" operator="containsText" text="Sick Leave">
      <formula>NOT(ISERROR(SEARCH("Sick Leave",D39)))</formula>
    </cfRule>
    <cfRule type="containsText" dxfId="65" priority="6" operator="containsText" text="Annual Leave">
      <formula>NOT(ISERROR(SEARCH("Annual Leave",D39)))</formula>
    </cfRule>
    <cfRule type="cellIs" dxfId="64" priority="7" operator="equal">
      <formula>"Public Holiday"</formula>
    </cfRule>
  </conditionalFormatting>
  <dataValidations count="1">
    <dataValidation type="time" allowBlank="1" showErrorMessage="1" errorTitle="Invalid Time Format" error="Please input a valid time. For e.g. 08:00" sqref="I9:J38" xr:uid="{BD26AAF6-378B-4691-A188-8206158BA92F}">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3D5B6F42-7851-492E-BD1E-CF1438F5F87C}">
          <x14:formula1>
            <xm:f>Key!$K$3:$K$4</xm:f>
          </x14:formula1>
          <xm:sqref>F9:F39</xm:sqref>
        </x14:dataValidation>
        <x14:dataValidation type="list" allowBlank="1" showInputMessage="1" showErrorMessage="1" xr:uid="{6D37C029-6824-4E5B-BA42-C38962DEC5F9}">
          <x14:formula1>
            <xm:f>Key!$B$2:$B$48</xm:f>
          </x14:formula1>
          <xm:sqref>C9:C38</xm:sqref>
        </x14:dataValidation>
        <x14:dataValidation type="list" allowBlank="1" showInputMessage="1" showErrorMessage="1" xr:uid="{C97E0D12-88E3-4A10-AA0D-A710F2C4A1C7}">
          <x14:formula1>
            <xm:f>Key!$F$3:$F$48</xm:f>
          </x14:formula1>
          <xm:sqref>E9:E38</xm:sqref>
        </x14:dataValidation>
        <x14:dataValidation type="list" allowBlank="1" showInputMessage="1" showErrorMessage="1" xr:uid="{D2E40F83-7CA7-478E-877A-2530D69CF151}">
          <x14:formula1>
            <xm:f>Key!$H$5:$H$79</xm:f>
          </x14:formula1>
          <xm:sqref>B5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C92ED-F226-4107-8C14-FCA383B998C3}">
  <dimension ref="A5:J48"/>
  <sheetViews>
    <sheetView zoomScale="75" zoomScaleNormal="75" workbookViewId="0">
      <selection activeCell="C18" sqref="C18"/>
    </sheetView>
  </sheetViews>
  <sheetFormatPr defaultColWidth="8.69921875" defaultRowHeight="12.6" x14ac:dyDescent="0.2"/>
  <cols>
    <col min="1" max="1" width="12" style="23" customWidth="1"/>
    <col min="2" max="2" width="13.09765625" style="23" customWidth="1"/>
    <col min="3" max="3" width="16.19921875" style="23" customWidth="1"/>
    <col min="4" max="5" width="20" style="23" customWidth="1"/>
    <col min="6" max="6" width="23.09765625" style="23" customWidth="1"/>
    <col min="7" max="7" width="34" style="23" customWidth="1"/>
    <col min="8" max="16384" width="8.69921875" style="23"/>
  </cols>
  <sheetData>
    <row r="5" spans="1:10" x14ac:dyDescent="0.2">
      <c r="A5" s="37" t="s">
        <v>2</v>
      </c>
      <c r="B5" s="23" t="s">
        <v>108</v>
      </c>
      <c r="C5" s="37"/>
      <c r="H5" s="40"/>
    </row>
    <row r="6" spans="1:10" x14ac:dyDescent="0.2">
      <c r="A6" s="37" t="s">
        <v>94</v>
      </c>
      <c r="B6" s="74">
        <f>F43</f>
        <v>0.33333333333333331</v>
      </c>
      <c r="C6" s="37"/>
      <c r="D6" s="37"/>
      <c r="E6" s="37"/>
      <c r="H6" s="40"/>
      <c r="J6" s="41"/>
    </row>
    <row r="7" spans="1:10" x14ac:dyDescent="0.2">
      <c r="H7" s="40"/>
    </row>
    <row r="8" spans="1:10" ht="25.2" x14ac:dyDescent="0.2">
      <c r="A8" s="24" t="s">
        <v>0</v>
      </c>
      <c r="B8" s="25" t="s">
        <v>1</v>
      </c>
      <c r="C8" s="25" t="s">
        <v>3</v>
      </c>
      <c r="D8" s="25" t="s">
        <v>4</v>
      </c>
      <c r="E8" s="25" t="s">
        <v>5</v>
      </c>
      <c r="F8" s="25" t="s">
        <v>6</v>
      </c>
      <c r="G8" s="42" t="s">
        <v>7</v>
      </c>
      <c r="H8" s="26" t="s">
        <v>8</v>
      </c>
      <c r="I8" s="26" t="s">
        <v>9</v>
      </c>
      <c r="J8" s="43" t="s">
        <v>10</v>
      </c>
    </row>
    <row r="9" spans="1:10" x14ac:dyDescent="0.2">
      <c r="A9" s="31">
        <v>45809</v>
      </c>
      <c r="B9" s="31" t="s">
        <v>16</v>
      </c>
      <c r="C9" s="32"/>
      <c r="D9" s="32"/>
      <c r="E9" s="32"/>
      <c r="F9" s="32"/>
      <c r="G9" s="33"/>
      <c r="H9" s="34">
        <f>J9-I9</f>
        <v>0</v>
      </c>
      <c r="I9" s="35"/>
      <c r="J9" s="35"/>
    </row>
    <row r="10" spans="1:10" x14ac:dyDescent="0.2">
      <c r="A10" s="22">
        <v>45810</v>
      </c>
      <c r="B10" s="22" t="s">
        <v>17</v>
      </c>
      <c r="C10" s="27" t="s">
        <v>130</v>
      </c>
      <c r="D10" s="27" t="s">
        <v>108</v>
      </c>
      <c r="E10" s="27" t="s">
        <v>31</v>
      </c>
      <c r="F10" s="27" t="s">
        <v>13</v>
      </c>
      <c r="G10" s="28" t="s">
        <v>109</v>
      </c>
      <c r="H10" s="29">
        <f t="shared" ref="H10:H35" si="0">J10-I10</f>
        <v>0.33333333333333331</v>
      </c>
      <c r="I10" s="30">
        <v>0.33333333333333331</v>
      </c>
      <c r="J10" s="30">
        <v>0.66666666666666663</v>
      </c>
    </row>
    <row r="11" spans="1:10" x14ac:dyDescent="0.2">
      <c r="A11" s="22">
        <v>45811</v>
      </c>
      <c r="B11" s="22" t="s">
        <v>18</v>
      </c>
      <c r="C11" s="27"/>
      <c r="D11" s="27"/>
      <c r="E11" s="27"/>
      <c r="F11" s="27"/>
      <c r="G11" s="28"/>
      <c r="H11" s="29">
        <f t="shared" si="0"/>
        <v>0</v>
      </c>
      <c r="I11" s="30"/>
      <c r="J11" s="30"/>
    </row>
    <row r="12" spans="1:10" x14ac:dyDescent="0.2">
      <c r="A12" s="22">
        <v>45812</v>
      </c>
      <c r="B12" s="22" t="s">
        <v>19</v>
      </c>
      <c r="C12" s="27"/>
      <c r="D12" s="27"/>
      <c r="E12" s="27"/>
      <c r="F12" s="27"/>
      <c r="G12" s="28"/>
      <c r="H12" s="29">
        <f t="shared" si="0"/>
        <v>0</v>
      </c>
      <c r="I12" s="30"/>
      <c r="J12" s="30"/>
    </row>
    <row r="13" spans="1:10" x14ac:dyDescent="0.2">
      <c r="A13" s="22">
        <v>45813</v>
      </c>
      <c r="B13" s="22" t="s">
        <v>20</v>
      </c>
      <c r="C13" s="27"/>
      <c r="D13" s="27"/>
      <c r="E13" s="27"/>
      <c r="F13" s="27"/>
      <c r="G13" s="28"/>
      <c r="H13" s="29">
        <f t="shared" si="0"/>
        <v>0</v>
      </c>
      <c r="I13" s="30"/>
      <c r="J13" s="30"/>
    </row>
    <row r="14" spans="1:10" x14ac:dyDescent="0.2">
      <c r="A14" s="22">
        <v>45814</v>
      </c>
      <c r="B14" s="22" t="s">
        <v>11</v>
      </c>
      <c r="C14" s="27"/>
      <c r="D14" s="27"/>
      <c r="E14" s="27"/>
      <c r="F14" s="27"/>
      <c r="G14" s="28"/>
      <c r="H14" s="29">
        <f t="shared" si="0"/>
        <v>0</v>
      </c>
      <c r="I14" s="30"/>
      <c r="J14" s="30"/>
    </row>
    <row r="15" spans="1:10" x14ac:dyDescent="0.2">
      <c r="A15" s="31">
        <v>45815</v>
      </c>
      <c r="B15" s="31" t="s">
        <v>14</v>
      </c>
      <c r="C15" s="32"/>
      <c r="D15" s="32"/>
      <c r="E15" s="32"/>
      <c r="F15" s="32"/>
      <c r="G15" s="33"/>
      <c r="H15" s="34">
        <f t="shared" si="0"/>
        <v>0</v>
      </c>
      <c r="I15" s="35"/>
      <c r="J15" s="35"/>
    </row>
    <row r="16" spans="1:10" x14ac:dyDescent="0.2">
      <c r="A16" s="31">
        <v>45816</v>
      </c>
      <c r="B16" s="31" t="s">
        <v>16</v>
      </c>
      <c r="C16" s="32"/>
      <c r="D16" s="32"/>
      <c r="E16" s="32"/>
      <c r="F16" s="32"/>
      <c r="G16" s="33"/>
      <c r="H16" s="34">
        <f t="shared" si="0"/>
        <v>0</v>
      </c>
      <c r="I16" s="35"/>
      <c r="J16" s="35"/>
    </row>
    <row r="17" spans="1:10" x14ac:dyDescent="0.2">
      <c r="A17" s="22">
        <v>45817</v>
      </c>
      <c r="B17" s="22" t="s">
        <v>17</v>
      </c>
      <c r="C17" s="27"/>
      <c r="D17" s="27"/>
      <c r="E17" s="27"/>
      <c r="F17" s="27"/>
      <c r="G17" s="28"/>
      <c r="H17" s="29">
        <f t="shared" si="0"/>
        <v>0</v>
      </c>
      <c r="I17" s="30"/>
      <c r="J17" s="30"/>
    </row>
    <row r="18" spans="1:10" x14ac:dyDescent="0.2">
      <c r="A18" s="22">
        <v>45818</v>
      </c>
      <c r="B18" s="22" t="s">
        <v>18</v>
      </c>
      <c r="C18" s="27"/>
      <c r="D18" s="27"/>
      <c r="E18" s="27"/>
      <c r="F18" s="27"/>
      <c r="G18" s="28"/>
      <c r="H18" s="29">
        <f t="shared" si="0"/>
        <v>0</v>
      </c>
      <c r="I18" s="30"/>
      <c r="J18" s="30"/>
    </row>
    <row r="19" spans="1:10" x14ac:dyDescent="0.2">
      <c r="A19" s="22">
        <v>45819</v>
      </c>
      <c r="B19" s="22" t="s">
        <v>19</v>
      </c>
      <c r="C19" s="27"/>
      <c r="D19" s="27"/>
      <c r="E19" s="27"/>
      <c r="F19" s="27"/>
      <c r="G19" s="28"/>
      <c r="H19" s="29">
        <f t="shared" si="0"/>
        <v>0</v>
      </c>
      <c r="I19" s="30"/>
      <c r="J19" s="30"/>
    </row>
    <row r="20" spans="1:10" x14ac:dyDescent="0.2">
      <c r="A20" s="22">
        <v>45820</v>
      </c>
      <c r="B20" s="22" t="s">
        <v>20</v>
      </c>
      <c r="C20" s="27"/>
      <c r="D20" s="27"/>
      <c r="E20" s="27"/>
      <c r="F20" s="27"/>
      <c r="G20" s="28"/>
      <c r="H20" s="29">
        <f t="shared" si="0"/>
        <v>0</v>
      </c>
      <c r="I20" s="30"/>
      <c r="J20" s="30"/>
    </row>
    <row r="21" spans="1:10" x14ac:dyDescent="0.2">
      <c r="A21" s="22">
        <v>45821</v>
      </c>
      <c r="B21" s="22" t="s">
        <v>11</v>
      </c>
      <c r="C21" s="27"/>
      <c r="D21" s="27"/>
      <c r="E21" s="27"/>
      <c r="F21" s="27"/>
      <c r="G21" s="28"/>
      <c r="H21" s="29">
        <f t="shared" si="0"/>
        <v>0</v>
      </c>
      <c r="I21" s="30"/>
      <c r="J21" s="30"/>
    </row>
    <row r="22" spans="1:10" x14ac:dyDescent="0.2">
      <c r="A22" s="31">
        <v>45822</v>
      </c>
      <c r="B22" s="31" t="s">
        <v>14</v>
      </c>
      <c r="C22" s="32"/>
      <c r="D22" s="32"/>
      <c r="E22" s="32"/>
      <c r="F22" s="32"/>
      <c r="G22" s="33"/>
      <c r="H22" s="34">
        <f t="shared" si="0"/>
        <v>0</v>
      </c>
      <c r="I22" s="35"/>
      <c r="J22" s="35"/>
    </row>
    <row r="23" spans="1:10" x14ac:dyDescent="0.2">
      <c r="A23" s="31">
        <v>45823</v>
      </c>
      <c r="B23" s="31" t="s">
        <v>16</v>
      </c>
      <c r="C23" s="32"/>
      <c r="D23" s="32"/>
      <c r="E23" s="32"/>
      <c r="F23" s="32"/>
      <c r="G23" s="33"/>
      <c r="H23" s="34">
        <f t="shared" si="0"/>
        <v>0</v>
      </c>
      <c r="I23" s="35"/>
      <c r="J23" s="35"/>
    </row>
    <row r="24" spans="1:10" x14ac:dyDescent="0.2">
      <c r="A24" s="47">
        <v>45824</v>
      </c>
      <c r="B24" s="47" t="s">
        <v>17</v>
      </c>
      <c r="C24" s="48" t="s">
        <v>130</v>
      </c>
      <c r="D24" s="48"/>
      <c r="E24" s="48" t="s">
        <v>90</v>
      </c>
      <c r="F24" s="48" t="s">
        <v>15</v>
      </c>
      <c r="G24" s="49" t="s">
        <v>196</v>
      </c>
      <c r="H24" s="50">
        <f t="shared" si="0"/>
        <v>0.33333333333333331</v>
      </c>
      <c r="I24" s="51">
        <v>0.33333333333333331</v>
      </c>
      <c r="J24" s="51">
        <v>0.66666666666666663</v>
      </c>
    </row>
    <row r="25" spans="1:10" x14ac:dyDescent="0.2">
      <c r="A25" s="22">
        <v>45825</v>
      </c>
      <c r="B25" s="22" t="s">
        <v>18</v>
      </c>
      <c r="C25" s="27"/>
      <c r="D25" s="27"/>
      <c r="E25" s="27"/>
      <c r="F25" s="27"/>
      <c r="G25" s="28"/>
      <c r="H25" s="29">
        <f t="shared" si="0"/>
        <v>0</v>
      </c>
      <c r="I25" s="30"/>
      <c r="J25" s="30"/>
    </row>
    <row r="26" spans="1:10" x14ac:dyDescent="0.2">
      <c r="A26" s="22">
        <v>45826</v>
      </c>
      <c r="B26" s="22" t="s">
        <v>19</v>
      </c>
      <c r="C26" s="27"/>
      <c r="D26" s="27"/>
      <c r="E26" s="27"/>
      <c r="F26" s="27"/>
      <c r="G26" s="28"/>
      <c r="H26" s="29">
        <f t="shared" si="0"/>
        <v>0</v>
      </c>
      <c r="I26" s="30"/>
      <c r="J26" s="30"/>
    </row>
    <row r="27" spans="1:10" x14ac:dyDescent="0.2">
      <c r="A27" s="22">
        <v>45827</v>
      </c>
      <c r="B27" s="22" t="s">
        <v>20</v>
      </c>
      <c r="C27" s="27"/>
      <c r="D27" s="27"/>
      <c r="E27" s="27"/>
      <c r="F27" s="27"/>
      <c r="G27" s="28"/>
      <c r="H27" s="29">
        <f t="shared" si="0"/>
        <v>0</v>
      </c>
      <c r="I27" s="30"/>
      <c r="J27" s="30"/>
    </row>
    <row r="28" spans="1:10" x14ac:dyDescent="0.2">
      <c r="A28" s="22">
        <v>45828</v>
      </c>
      <c r="B28" s="22" t="s">
        <v>11</v>
      </c>
      <c r="C28" s="27"/>
      <c r="D28" s="27"/>
      <c r="E28" s="27"/>
      <c r="F28" s="27"/>
      <c r="G28" s="28"/>
      <c r="H28" s="29">
        <f t="shared" si="0"/>
        <v>0</v>
      </c>
      <c r="I28" s="30"/>
      <c r="J28" s="30"/>
    </row>
    <row r="29" spans="1:10" x14ac:dyDescent="0.2">
      <c r="A29" s="31">
        <v>45829</v>
      </c>
      <c r="B29" s="31" t="s">
        <v>14</v>
      </c>
      <c r="C29" s="32"/>
      <c r="D29" s="32"/>
      <c r="E29" s="32"/>
      <c r="F29" s="32"/>
      <c r="G29" s="33"/>
      <c r="H29" s="34">
        <f t="shared" si="0"/>
        <v>0</v>
      </c>
      <c r="I29" s="35"/>
      <c r="J29" s="35"/>
    </row>
    <row r="30" spans="1:10" x14ac:dyDescent="0.2">
      <c r="A30" s="31">
        <v>45830</v>
      </c>
      <c r="B30" s="31" t="s">
        <v>16</v>
      </c>
      <c r="C30" s="32"/>
      <c r="D30" s="32"/>
      <c r="E30" s="32"/>
      <c r="F30" s="32"/>
      <c r="G30" s="33"/>
      <c r="H30" s="34">
        <f t="shared" si="0"/>
        <v>0</v>
      </c>
      <c r="I30" s="35"/>
      <c r="J30" s="35"/>
    </row>
    <row r="31" spans="1:10" x14ac:dyDescent="0.2">
      <c r="A31" s="22">
        <v>45831</v>
      </c>
      <c r="B31" s="22" t="s">
        <v>17</v>
      </c>
      <c r="C31" s="27"/>
      <c r="D31" s="27"/>
      <c r="E31" s="27"/>
      <c r="F31" s="27"/>
      <c r="G31" s="28"/>
      <c r="H31" s="29">
        <f t="shared" si="0"/>
        <v>0</v>
      </c>
      <c r="I31" s="30"/>
      <c r="J31" s="30"/>
    </row>
    <row r="32" spans="1:10" x14ac:dyDescent="0.2">
      <c r="A32" s="22">
        <v>45832</v>
      </c>
      <c r="B32" s="22" t="s">
        <v>18</v>
      </c>
      <c r="C32" s="27"/>
      <c r="D32" s="27"/>
      <c r="E32" s="27"/>
      <c r="F32" s="27"/>
      <c r="G32" s="28"/>
      <c r="H32" s="29">
        <f t="shared" ref="H32" si="1">J32-I32</f>
        <v>0</v>
      </c>
      <c r="I32" s="30"/>
      <c r="J32" s="30"/>
    </row>
    <row r="33" spans="1:10" x14ac:dyDescent="0.2">
      <c r="A33" s="22">
        <v>45833</v>
      </c>
      <c r="B33" s="22" t="s">
        <v>19</v>
      </c>
      <c r="C33" s="27"/>
      <c r="D33" s="27"/>
      <c r="E33" s="27"/>
      <c r="F33" s="27"/>
      <c r="G33" s="28"/>
      <c r="H33" s="29">
        <f t="shared" si="0"/>
        <v>0</v>
      </c>
      <c r="I33" s="30"/>
      <c r="J33" s="30"/>
    </row>
    <row r="34" spans="1:10" x14ac:dyDescent="0.2">
      <c r="A34" s="22">
        <v>45834</v>
      </c>
      <c r="B34" s="22" t="s">
        <v>20</v>
      </c>
      <c r="C34" s="27"/>
      <c r="D34" s="27"/>
      <c r="E34" s="27"/>
      <c r="F34" s="27"/>
      <c r="G34" s="28"/>
      <c r="H34" s="29">
        <f t="shared" si="0"/>
        <v>0</v>
      </c>
      <c r="I34" s="30"/>
      <c r="J34" s="30"/>
    </row>
    <row r="35" spans="1:10" x14ac:dyDescent="0.2">
      <c r="A35" s="22">
        <v>45835</v>
      </c>
      <c r="B35" s="22" t="s">
        <v>11</v>
      </c>
      <c r="C35" s="27"/>
      <c r="D35" s="27"/>
      <c r="E35" s="27"/>
      <c r="F35" s="27"/>
      <c r="G35" s="28"/>
      <c r="H35" s="29">
        <f t="shared" si="0"/>
        <v>0</v>
      </c>
      <c r="I35" s="30"/>
      <c r="J35" s="30"/>
    </row>
    <row r="36" spans="1:10" x14ac:dyDescent="0.2">
      <c r="A36" s="31">
        <v>45836</v>
      </c>
      <c r="B36" s="31" t="s">
        <v>14</v>
      </c>
      <c r="C36" s="32"/>
      <c r="D36" s="32"/>
      <c r="E36" s="32"/>
      <c r="F36" s="32"/>
      <c r="G36" s="33"/>
      <c r="H36" s="34">
        <f t="shared" ref="H36:H38" si="2">J36-I36</f>
        <v>0</v>
      </c>
      <c r="I36" s="35"/>
      <c r="J36" s="35"/>
    </row>
    <row r="37" spans="1:10" x14ac:dyDescent="0.2">
      <c r="A37" s="31">
        <v>45837</v>
      </c>
      <c r="B37" s="31" t="s">
        <v>16</v>
      </c>
      <c r="C37" s="32"/>
      <c r="D37" s="32"/>
      <c r="E37" s="32"/>
      <c r="F37" s="32"/>
      <c r="G37" s="33"/>
      <c r="H37" s="34">
        <f t="shared" si="2"/>
        <v>0</v>
      </c>
      <c r="I37" s="35"/>
      <c r="J37" s="35"/>
    </row>
    <row r="38" spans="1:10" ht="13.2" thickBot="1" x14ac:dyDescent="0.25">
      <c r="A38" s="22">
        <v>45838</v>
      </c>
      <c r="B38" s="22" t="s">
        <v>17</v>
      </c>
      <c r="C38" s="27"/>
      <c r="D38" s="27"/>
      <c r="E38" s="27"/>
      <c r="F38" s="27"/>
      <c r="G38" s="28"/>
      <c r="H38" s="29">
        <f t="shared" si="2"/>
        <v>0</v>
      </c>
      <c r="I38" s="30"/>
      <c r="J38" s="30"/>
    </row>
    <row r="39" spans="1:10" ht="13.95" customHeight="1" thickBot="1" x14ac:dyDescent="0.3">
      <c r="A39" s="45"/>
      <c r="B39" s="45"/>
      <c r="C39" s="45"/>
      <c r="D39" s="45"/>
      <c r="E39" s="1"/>
      <c r="F39" s="1"/>
      <c r="G39" s="45"/>
      <c r="H39" s="36"/>
      <c r="I39" s="37"/>
    </row>
    <row r="40" spans="1:10" ht="13.95" customHeight="1" x14ac:dyDescent="0.25">
      <c r="A40" s="4"/>
      <c r="B40" s="4"/>
      <c r="C40" s="5"/>
      <c r="D40" s="6"/>
      <c r="E40" s="7" t="s">
        <v>21</v>
      </c>
      <c r="F40" s="8">
        <v>160</v>
      </c>
      <c r="H40" s="40"/>
    </row>
    <row r="41" spans="1:10" ht="13.95" customHeight="1" thickBot="1" x14ac:dyDescent="0.3">
      <c r="A41" s="4"/>
      <c r="B41" s="4"/>
      <c r="C41" s="9"/>
      <c r="D41" s="2"/>
      <c r="E41" s="10" t="s">
        <v>22</v>
      </c>
      <c r="F41" s="11">
        <v>20</v>
      </c>
      <c r="H41" s="40"/>
    </row>
    <row r="42" spans="1:10" ht="13.95" customHeight="1" thickBot="1" x14ac:dyDescent="0.3">
      <c r="A42" s="122" t="s">
        <v>23</v>
      </c>
      <c r="B42" s="122"/>
      <c r="C42" s="122"/>
      <c r="D42" s="12"/>
      <c r="E42" s="2"/>
      <c r="F42" s="2"/>
      <c r="H42" s="40"/>
    </row>
    <row r="43" spans="1:10" ht="13.8" x14ac:dyDescent="0.25">
      <c r="A43" s="13"/>
      <c r="B43" s="13"/>
      <c r="C43" s="6"/>
      <c r="D43" s="6"/>
      <c r="E43" s="14" t="s">
        <v>24</v>
      </c>
      <c r="F43" s="15">
        <f>SUMIF(F9:F38,"Billable",H9:H38)</f>
        <v>0.33333333333333331</v>
      </c>
      <c r="H43" s="38"/>
    </row>
    <row r="44" spans="1:10" ht="15" customHeight="1" thickBot="1" x14ac:dyDescent="0.3">
      <c r="A44" s="123" t="s">
        <v>25</v>
      </c>
      <c r="B44" s="123"/>
      <c r="C44" s="123"/>
      <c r="D44" s="16"/>
      <c r="E44" s="17" t="s">
        <v>26</v>
      </c>
      <c r="F44" s="18">
        <f>SUMIF(F9:F38,"Non-Billable",H9:H38)</f>
        <v>0.33333333333333331</v>
      </c>
      <c r="H44" s="40"/>
    </row>
    <row r="45" spans="1:10" ht="14.4" thickBot="1" x14ac:dyDescent="0.3">
      <c r="A45" s="2"/>
      <c r="B45" s="2"/>
      <c r="C45" s="2"/>
      <c r="D45" s="2"/>
      <c r="E45" s="19" t="s">
        <v>27</v>
      </c>
      <c r="F45" s="44">
        <f>F43+F44</f>
        <v>0.66666666666666663</v>
      </c>
      <c r="H45" s="40"/>
    </row>
    <row r="46" spans="1:10" ht="13.8" thickBot="1" x14ac:dyDescent="0.3">
      <c r="A46" s="2"/>
      <c r="B46" s="2"/>
      <c r="C46" s="2"/>
      <c r="D46" s="2"/>
      <c r="E46" s="2"/>
      <c r="F46" s="2"/>
      <c r="H46" s="40"/>
    </row>
    <row r="47" spans="1:10" ht="13.8" thickBot="1" x14ac:dyDescent="0.3">
      <c r="A47" s="2"/>
      <c r="B47" s="2"/>
      <c r="C47" s="2"/>
      <c r="D47" s="2"/>
      <c r="E47" s="20" t="s">
        <v>28</v>
      </c>
      <c r="F47" s="21"/>
      <c r="H47" s="40"/>
    </row>
    <row r="48" spans="1:10" ht="13.2" thickBot="1" x14ac:dyDescent="0.25">
      <c r="E48" s="39"/>
      <c r="H48" s="40"/>
    </row>
  </sheetData>
  <mergeCells count="2">
    <mergeCell ref="A42:C42"/>
    <mergeCell ref="A44:C44"/>
  </mergeCells>
  <phoneticPr fontId="10" type="noConversion"/>
  <conditionalFormatting sqref="A6:B6 D6:E7">
    <cfRule type="containsText" dxfId="63" priority="14" operator="containsText" text="Religious Leave">
      <formula>NOT(ISERROR(SEARCH("Religious Leave",A6)))</formula>
    </cfRule>
    <cfRule type="containsText" dxfId="62" priority="15" operator="containsText" text="Birthday Leave">
      <formula>NOT(ISERROR(SEARCH("Birthday Leave",A6)))</formula>
    </cfRule>
    <cfRule type="containsText" dxfId="61" priority="16" operator="containsText" text="Study Leave">
      <formula>NOT(ISERROR(SEARCH("Study Leave",A6)))</formula>
    </cfRule>
    <cfRule type="containsText" dxfId="60" priority="17" operator="containsText" text="Family Responsibility Leave">
      <formula>NOT(ISERROR(SEARCH("Family Responsibility Leave",A6)))</formula>
    </cfRule>
    <cfRule type="containsText" dxfId="59" priority="18" operator="containsText" text="Sick Leave">
      <formula>NOT(ISERROR(SEARCH("Sick Leave",A6)))</formula>
    </cfRule>
    <cfRule type="containsText" dxfId="58" priority="19" operator="containsText" text="Annual Leave">
      <formula>NOT(ISERROR(SEARCH("Annual Leave",A6)))</formula>
    </cfRule>
    <cfRule type="cellIs" dxfId="57" priority="20" operator="equal">
      <formula>"Public Holiday"</formula>
    </cfRule>
  </conditionalFormatting>
  <conditionalFormatting sqref="B7:B48">
    <cfRule type="containsText" dxfId="56" priority="8" operator="containsText" text="Saturday">
      <formula>NOT(ISERROR(SEARCH("Saturday",B7)))</formula>
    </cfRule>
    <cfRule type="containsText" dxfId="55" priority="9" operator="containsText" text="Sunday">
      <formula>NOT(ISERROR(SEARCH("Sunday",B7)))</formula>
    </cfRule>
  </conditionalFormatting>
  <conditionalFormatting sqref="D39:E40 D42:E44 E47">
    <cfRule type="containsText" dxfId="54" priority="1" operator="containsText" text="Religious Leave">
      <formula>NOT(ISERROR(SEARCH("Religious Leave",D39)))</formula>
    </cfRule>
    <cfRule type="containsText" dxfId="53" priority="2" operator="containsText" text="Birthday Leave">
      <formula>NOT(ISERROR(SEARCH("Birthday Leave",D39)))</formula>
    </cfRule>
    <cfRule type="containsText" dxfId="52" priority="3" operator="containsText" text="Study Leave">
      <formula>NOT(ISERROR(SEARCH("Study Leave",D39)))</formula>
    </cfRule>
    <cfRule type="containsText" dxfId="51" priority="4" operator="containsText" text="Family Responsibility Leave">
      <formula>NOT(ISERROR(SEARCH("Family Responsibility Leave",D39)))</formula>
    </cfRule>
    <cfRule type="containsText" dxfId="50" priority="5" operator="containsText" text="Sick Leave">
      <formula>NOT(ISERROR(SEARCH("Sick Leave",D39)))</formula>
    </cfRule>
    <cfRule type="containsText" dxfId="49" priority="6" operator="containsText" text="Annual Leave">
      <formula>NOT(ISERROR(SEARCH("Annual Leave",D39)))</formula>
    </cfRule>
    <cfRule type="cellIs" dxfId="48" priority="7" operator="equal">
      <formula>"Public Holiday"</formula>
    </cfRule>
  </conditionalFormatting>
  <dataValidations count="1">
    <dataValidation type="time" allowBlank="1" showErrorMessage="1" errorTitle="Invalid Time Format" error="Please input a valid time. For e.g. 08:00" sqref="I9:J38" xr:uid="{AE0E279A-3651-4C53-B5BE-9320AB8ED8AC}">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405EFAEA-09F9-426C-8EB4-C1D3371FF589}">
          <x14:formula1>
            <xm:f>Key!$K$3:$K$4</xm:f>
          </x14:formula1>
          <xm:sqref>F9:F38</xm:sqref>
        </x14:dataValidation>
        <x14:dataValidation type="list" allowBlank="1" showInputMessage="1" showErrorMessage="1" xr:uid="{F1A338DF-EA25-4B08-9176-04DE4DDAE78D}">
          <x14:formula1>
            <xm:f>Key!$B$2:$B$50</xm:f>
          </x14:formula1>
          <xm:sqref>C9:C38</xm:sqref>
        </x14:dataValidation>
        <x14:dataValidation type="list" allowBlank="1" showInputMessage="1" showErrorMessage="1" xr:uid="{BDB7910B-48F8-4AC3-8296-7ACE2245BF91}">
          <x14:formula1>
            <xm:f>Key!$F$3:$F$46</xm:f>
          </x14:formula1>
          <xm:sqref>E9:E38</xm:sqref>
        </x14:dataValidation>
        <x14:dataValidation type="list" allowBlank="1" showInputMessage="1" showErrorMessage="1" xr:uid="{522C5510-2B16-443A-8CBA-93200EDDFB81}">
          <x14:formula1>
            <xm:f>Key!$H$3:$H$79</xm:f>
          </x14:formula1>
          <xm:sqref>B5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7AC14-6A48-4DDF-A891-D5BFFE7E5F3C}">
  <dimension ref="A5:J49"/>
  <sheetViews>
    <sheetView zoomScale="75" zoomScaleNormal="75" workbookViewId="0">
      <selection activeCell="B5" sqref="B5"/>
    </sheetView>
  </sheetViews>
  <sheetFormatPr defaultColWidth="8.69921875" defaultRowHeight="12.6" x14ac:dyDescent="0.2"/>
  <cols>
    <col min="1" max="1" width="12" style="23" customWidth="1"/>
    <col min="2" max="2" width="13.09765625" style="23" customWidth="1"/>
    <col min="3" max="3" width="16.19921875" style="23" customWidth="1"/>
    <col min="4" max="5" width="20" style="23" customWidth="1"/>
    <col min="6" max="6" width="23.09765625" style="23" customWidth="1"/>
    <col min="7" max="7" width="34" style="23" customWidth="1"/>
    <col min="8" max="16384" width="8.69921875" style="23"/>
  </cols>
  <sheetData>
    <row r="5" spans="1:10" x14ac:dyDescent="0.2">
      <c r="A5" s="37" t="s">
        <v>2</v>
      </c>
      <c r="B5" s="23" t="s">
        <v>108</v>
      </c>
      <c r="C5" s="37"/>
      <c r="H5" s="40"/>
    </row>
    <row r="6" spans="1:10" x14ac:dyDescent="0.2">
      <c r="A6" s="37" t="s">
        <v>94</v>
      </c>
      <c r="B6" s="74">
        <f>F44</f>
        <v>0.33333333333333331</v>
      </c>
      <c r="C6" s="37"/>
      <c r="D6" s="37"/>
      <c r="E6" s="37"/>
      <c r="H6" s="40"/>
      <c r="J6" s="41"/>
    </row>
    <row r="7" spans="1:10" x14ac:dyDescent="0.2">
      <c r="H7" s="40"/>
    </row>
    <row r="8" spans="1:10" ht="25.2" x14ac:dyDescent="0.2">
      <c r="A8" s="24" t="s">
        <v>0</v>
      </c>
      <c r="B8" s="25" t="s">
        <v>1</v>
      </c>
      <c r="C8" s="25" t="s">
        <v>3</v>
      </c>
      <c r="D8" s="25" t="s">
        <v>4</v>
      </c>
      <c r="E8" s="25" t="s">
        <v>5</v>
      </c>
      <c r="F8" s="25" t="s">
        <v>6</v>
      </c>
      <c r="G8" s="42" t="s">
        <v>7</v>
      </c>
      <c r="H8" s="26" t="s">
        <v>8</v>
      </c>
      <c r="I8" s="26" t="s">
        <v>9</v>
      </c>
      <c r="J8" s="43" t="s">
        <v>10</v>
      </c>
    </row>
    <row r="9" spans="1:10" x14ac:dyDescent="0.2">
      <c r="A9" s="22">
        <v>45839</v>
      </c>
      <c r="B9" s="22" t="s">
        <v>18</v>
      </c>
      <c r="C9" s="27" t="s">
        <v>130</v>
      </c>
      <c r="D9" s="27" t="s">
        <v>108</v>
      </c>
      <c r="E9" s="27" t="s">
        <v>31</v>
      </c>
      <c r="F9" s="27" t="s">
        <v>13</v>
      </c>
      <c r="G9" s="28" t="s">
        <v>109</v>
      </c>
      <c r="H9" s="29">
        <f>J9-I9</f>
        <v>0.33333333333333331</v>
      </c>
      <c r="I9" s="30">
        <v>0.33333333333333331</v>
      </c>
      <c r="J9" s="30">
        <v>0.66666666666666663</v>
      </c>
    </row>
    <row r="10" spans="1:10" x14ac:dyDescent="0.2">
      <c r="A10" s="22">
        <v>45840</v>
      </c>
      <c r="B10" s="22" t="s">
        <v>19</v>
      </c>
      <c r="C10" s="27"/>
      <c r="D10" s="27"/>
      <c r="E10" s="27"/>
      <c r="F10" s="27"/>
      <c r="G10" s="28"/>
      <c r="H10" s="29">
        <f>J10-I10</f>
        <v>0</v>
      </c>
      <c r="I10" s="30"/>
      <c r="J10" s="30"/>
    </row>
    <row r="11" spans="1:10" x14ac:dyDescent="0.2">
      <c r="A11" s="22">
        <v>45841</v>
      </c>
      <c r="B11" s="22" t="s">
        <v>20</v>
      </c>
      <c r="C11" s="27"/>
      <c r="D11" s="27"/>
      <c r="E11" s="27"/>
      <c r="F11" s="27"/>
      <c r="G11" s="28"/>
      <c r="H11" s="29">
        <f>J11-I11</f>
        <v>0</v>
      </c>
      <c r="I11" s="30"/>
      <c r="J11" s="30"/>
    </row>
    <row r="12" spans="1:10" x14ac:dyDescent="0.2">
      <c r="A12" s="22">
        <v>45842</v>
      </c>
      <c r="B12" s="22" t="s">
        <v>11</v>
      </c>
      <c r="C12" s="27"/>
      <c r="D12" s="27"/>
      <c r="E12" s="27"/>
      <c r="F12" s="27"/>
      <c r="G12" s="28"/>
      <c r="H12" s="29">
        <f t="shared" ref="H12" si="0">J12-I12</f>
        <v>0</v>
      </c>
      <c r="I12" s="30"/>
      <c r="J12" s="30"/>
    </row>
    <row r="13" spans="1:10" x14ac:dyDescent="0.2">
      <c r="A13" s="31">
        <v>45843</v>
      </c>
      <c r="B13" s="31" t="s">
        <v>14</v>
      </c>
      <c r="C13" s="32"/>
      <c r="D13" s="32"/>
      <c r="E13" s="32"/>
      <c r="F13" s="32"/>
      <c r="G13" s="33"/>
      <c r="H13" s="34">
        <f t="shared" ref="H13:H38" si="1">J13-I13</f>
        <v>0</v>
      </c>
      <c r="I13" s="35"/>
      <c r="J13" s="35"/>
    </row>
    <row r="14" spans="1:10" x14ac:dyDescent="0.2">
      <c r="A14" s="31">
        <v>45844</v>
      </c>
      <c r="B14" s="31" t="s">
        <v>16</v>
      </c>
      <c r="C14" s="32"/>
      <c r="D14" s="32"/>
      <c r="E14" s="32"/>
      <c r="F14" s="32"/>
      <c r="G14" s="33"/>
      <c r="H14" s="34">
        <f t="shared" si="1"/>
        <v>0</v>
      </c>
      <c r="I14" s="35"/>
      <c r="J14" s="35"/>
    </row>
    <row r="15" spans="1:10" x14ac:dyDescent="0.2">
      <c r="A15" s="22">
        <v>45845</v>
      </c>
      <c r="B15" s="22" t="s">
        <v>17</v>
      </c>
      <c r="C15" s="27"/>
      <c r="D15" s="27"/>
      <c r="E15" s="27"/>
      <c r="F15" s="27"/>
      <c r="G15" s="28"/>
      <c r="H15" s="29">
        <f t="shared" si="1"/>
        <v>0</v>
      </c>
      <c r="I15" s="30"/>
      <c r="J15" s="30"/>
    </row>
    <row r="16" spans="1:10" x14ac:dyDescent="0.2">
      <c r="A16" s="22">
        <v>45846</v>
      </c>
      <c r="B16" s="22" t="s">
        <v>18</v>
      </c>
      <c r="C16" s="27"/>
      <c r="D16" s="27"/>
      <c r="E16" s="27"/>
      <c r="F16" s="27"/>
      <c r="G16" s="28"/>
      <c r="H16" s="29">
        <f t="shared" si="1"/>
        <v>0</v>
      </c>
      <c r="I16" s="30"/>
      <c r="J16" s="30"/>
    </row>
    <row r="17" spans="1:10" x14ac:dyDescent="0.2">
      <c r="A17" s="22">
        <v>45847</v>
      </c>
      <c r="B17" s="22" t="s">
        <v>19</v>
      </c>
      <c r="C17" s="27"/>
      <c r="D17" s="27"/>
      <c r="E17" s="27"/>
      <c r="F17" s="27"/>
      <c r="G17" s="28"/>
      <c r="H17" s="29">
        <f t="shared" ref="H17" si="2">J17-I17</f>
        <v>0</v>
      </c>
      <c r="I17" s="30"/>
      <c r="J17" s="30"/>
    </row>
    <row r="18" spans="1:10" x14ac:dyDescent="0.2">
      <c r="A18" s="22">
        <v>45848</v>
      </c>
      <c r="B18" s="22" t="s">
        <v>20</v>
      </c>
      <c r="C18" s="27"/>
      <c r="D18" s="27"/>
      <c r="E18" s="27"/>
      <c r="F18" s="27"/>
      <c r="G18" s="28"/>
      <c r="H18" s="29">
        <f t="shared" si="1"/>
        <v>0</v>
      </c>
      <c r="I18" s="30"/>
      <c r="J18" s="30"/>
    </row>
    <row r="19" spans="1:10" x14ac:dyDescent="0.2">
      <c r="A19" s="22">
        <v>45849</v>
      </c>
      <c r="B19" s="22" t="s">
        <v>11</v>
      </c>
      <c r="C19" s="27"/>
      <c r="D19" s="27"/>
      <c r="E19" s="27"/>
      <c r="F19" s="27"/>
      <c r="G19" s="28"/>
      <c r="H19" s="29">
        <f t="shared" si="1"/>
        <v>0</v>
      </c>
      <c r="I19" s="30"/>
      <c r="J19" s="30"/>
    </row>
    <row r="20" spans="1:10" x14ac:dyDescent="0.2">
      <c r="A20" s="31">
        <v>45850</v>
      </c>
      <c r="B20" s="31" t="s">
        <v>14</v>
      </c>
      <c r="C20" s="32"/>
      <c r="D20" s="32"/>
      <c r="E20" s="32"/>
      <c r="F20" s="32"/>
      <c r="G20" s="33"/>
      <c r="H20" s="34">
        <f t="shared" si="1"/>
        <v>0</v>
      </c>
      <c r="I20" s="35"/>
      <c r="J20" s="35"/>
    </row>
    <row r="21" spans="1:10" x14ac:dyDescent="0.2">
      <c r="A21" s="31">
        <v>45851</v>
      </c>
      <c r="B21" s="31" t="s">
        <v>16</v>
      </c>
      <c r="C21" s="32"/>
      <c r="D21" s="32"/>
      <c r="E21" s="32"/>
      <c r="F21" s="32"/>
      <c r="G21" s="33"/>
      <c r="H21" s="34">
        <f t="shared" si="1"/>
        <v>0</v>
      </c>
      <c r="I21" s="35"/>
      <c r="J21" s="35"/>
    </row>
    <row r="22" spans="1:10" x14ac:dyDescent="0.2">
      <c r="A22" s="22">
        <v>45852</v>
      </c>
      <c r="B22" s="22" t="s">
        <v>17</v>
      </c>
      <c r="C22" s="27"/>
      <c r="D22" s="27"/>
      <c r="E22" s="27"/>
      <c r="F22" s="27"/>
      <c r="G22" s="28"/>
      <c r="H22" s="29">
        <f t="shared" si="1"/>
        <v>0</v>
      </c>
      <c r="I22" s="30"/>
      <c r="J22" s="30"/>
    </row>
    <row r="23" spans="1:10" x14ac:dyDescent="0.2">
      <c r="A23" s="22">
        <v>45853</v>
      </c>
      <c r="B23" s="22" t="s">
        <v>18</v>
      </c>
      <c r="C23" s="27"/>
      <c r="D23" s="27"/>
      <c r="E23" s="27"/>
      <c r="F23" s="27"/>
      <c r="G23" s="28"/>
      <c r="H23" s="29">
        <f t="shared" si="1"/>
        <v>0</v>
      </c>
      <c r="I23" s="30"/>
      <c r="J23" s="30"/>
    </row>
    <row r="24" spans="1:10" x14ac:dyDescent="0.2">
      <c r="A24" s="22">
        <v>45854</v>
      </c>
      <c r="B24" s="22" t="s">
        <v>19</v>
      </c>
      <c r="C24" s="27"/>
      <c r="D24" s="27"/>
      <c r="E24" s="27"/>
      <c r="F24" s="27"/>
      <c r="G24" s="28"/>
      <c r="H24" s="29">
        <f t="shared" si="1"/>
        <v>0</v>
      </c>
      <c r="I24" s="30"/>
      <c r="J24" s="30"/>
    </row>
    <row r="25" spans="1:10" x14ac:dyDescent="0.2">
      <c r="A25" s="22">
        <v>45855</v>
      </c>
      <c r="B25" s="22" t="s">
        <v>20</v>
      </c>
      <c r="C25" s="27"/>
      <c r="D25" s="27"/>
      <c r="E25" s="27"/>
      <c r="F25" s="27"/>
      <c r="G25" s="28"/>
      <c r="H25" s="29">
        <f t="shared" si="1"/>
        <v>0</v>
      </c>
      <c r="I25" s="30"/>
      <c r="J25" s="30"/>
    </row>
    <row r="26" spans="1:10" x14ac:dyDescent="0.2">
      <c r="A26" s="22">
        <v>45856</v>
      </c>
      <c r="B26" s="22" t="s">
        <v>11</v>
      </c>
      <c r="C26" s="27"/>
      <c r="D26" s="27"/>
      <c r="E26" s="27"/>
      <c r="F26" s="27"/>
      <c r="G26" s="28"/>
      <c r="H26" s="29">
        <f t="shared" si="1"/>
        <v>0</v>
      </c>
      <c r="I26" s="30"/>
      <c r="J26" s="30"/>
    </row>
    <row r="27" spans="1:10" x14ac:dyDescent="0.2">
      <c r="A27" s="31">
        <v>45857</v>
      </c>
      <c r="B27" s="31" t="s">
        <v>14</v>
      </c>
      <c r="C27" s="32"/>
      <c r="D27" s="32"/>
      <c r="E27" s="32"/>
      <c r="F27" s="32"/>
      <c r="G27" s="33"/>
      <c r="H27" s="34">
        <f t="shared" si="1"/>
        <v>0</v>
      </c>
      <c r="I27" s="35"/>
      <c r="J27" s="35"/>
    </row>
    <row r="28" spans="1:10" x14ac:dyDescent="0.2">
      <c r="A28" s="31">
        <v>45858</v>
      </c>
      <c r="B28" s="31" t="s">
        <v>16</v>
      </c>
      <c r="C28" s="32"/>
      <c r="D28" s="32"/>
      <c r="E28" s="32"/>
      <c r="F28" s="32"/>
      <c r="G28" s="33"/>
      <c r="H28" s="34">
        <f t="shared" si="1"/>
        <v>0</v>
      </c>
      <c r="I28" s="35"/>
      <c r="J28" s="35"/>
    </row>
    <row r="29" spans="1:10" x14ac:dyDescent="0.2">
      <c r="A29" s="22">
        <v>45859</v>
      </c>
      <c r="B29" s="22" t="s">
        <v>17</v>
      </c>
      <c r="C29" s="27"/>
      <c r="D29" s="27"/>
      <c r="E29" s="27"/>
      <c r="F29" s="27"/>
      <c r="G29" s="28"/>
      <c r="H29" s="29">
        <f t="shared" si="1"/>
        <v>0</v>
      </c>
      <c r="I29" s="30"/>
      <c r="J29" s="30"/>
    </row>
    <row r="30" spans="1:10" x14ac:dyDescent="0.2">
      <c r="A30" s="22">
        <v>45860</v>
      </c>
      <c r="B30" s="22" t="s">
        <v>18</v>
      </c>
      <c r="C30" s="27"/>
      <c r="D30" s="27"/>
      <c r="E30" s="27"/>
      <c r="F30" s="27"/>
      <c r="G30" s="28"/>
      <c r="H30" s="29">
        <f t="shared" si="1"/>
        <v>0</v>
      </c>
      <c r="I30" s="30"/>
      <c r="J30" s="30"/>
    </row>
    <row r="31" spans="1:10" x14ac:dyDescent="0.2">
      <c r="A31" s="22">
        <v>45861</v>
      </c>
      <c r="B31" s="22" t="s">
        <v>19</v>
      </c>
      <c r="C31" s="27"/>
      <c r="D31" s="27"/>
      <c r="E31" s="27"/>
      <c r="F31" s="27"/>
      <c r="G31" s="28"/>
      <c r="H31" s="29">
        <f t="shared" si="1"/>
        <v>0</v>
      </c>
      <c r="I31" s="30"/>
      <c r="J31" s="30"/>
    </row>
    <row r="32" spans="1:10" x14ac:dyDescent="0.2">
      <c r="A32" s="22">
        <v>45862</v>
      </c>
      <c r="B32" s="22" t="s">
        <v>20</v>
      </c>
      <c r="C32" s="27"/>
      <c r="D32" s="27"/>
      <c r="E32" s="27"/>
      <c r="F32" s="27"/>
      <c r="G32" s="28"/>
      <c r="H32" s="29">
        <f t="shared" si="1"/>
        <v>0</v>
      </c>
      <c r="I32" s="30"/>
      <c r="J32" s="30"/>
    </row>
    <row r="33" spans="1:10" x14ac:dyDescent="0.2">
      <c r="A33" s="22">
        <v>45863</v>
      </c>
      <c r="B33" s="22" t="s">
        <v>11</v>
      </c>
      <c r="C33" s="27"/>
      <c r="D33" s="27"/>
      <c r="E33" s="27"/>
      <c r="F33" s="27"/>
      <c r="G33" s="28"/>
      <c r="H33" s="29">
        <f t="shared" si="1"/>
        <v>0</v>
      </c>
      <c r="I33" s="30"/>
      <c r="J33" s="30"/>
    </row>
    <row r="34" spans="1:10" x14ac:dyDescent="0.2">
      <c r="A34" s="31">
        <v>45864</v>
      </c>
      <c r="B34" s="31" t="s">
        <v>14</v>
      </c>
      <c r="C34" s="32"/>
      <c r="D34" s="32"/>
      <c r="E34" s="32"/>
      <c r="F34" s="32"/>
      <c r="G34" s="33"/>
      <c r="H34" s="34">
        <f t="shared" si="1"/>
        <v>0</v>
      </c>
      <c r="I34" s="35"/>
      <c r="J34" s="35"/>
    </row>
    <row r="35" spans="1:10" x14ac:dyDescent="0.2">
      <c r="A35" s="31">
        <v>45865</v>
      </c>
      <c r="B35" s="31" t="s">
        <v>16</v>
      </c>
      <c r="C35" s="32"/>
      <c r="D35" s="32"/>
      <c r="E35" s="32"/>
      <c r="F35" s="32"/>
      <c r="G35" s="33"/>
      <c r="H35" s="34">
        <f t="shared" si="1"/>
        <v>0</v>
      </c>
      <c r="I35" s="35"/>
      <c r="J35" s="35"/>
    </row>
    <row r="36" spans="1:10" x14ac:dyDescent="0.2">
      <c r="A36" s="22">
        <v>45866</v>
      </c>
      <c r="B36" s="22" t="s">
        <v>17</v>
      </c>
      <c r="C36" s="27"/>
      <c r="D36" s="27"/>
      <c r="E36" s="27"/>
      <c r="F36" s="27"/>
      <c r="G36" s="28"/>
      <c r="H36" s="29">
        <f t="shared" si="1"/>
        <v>0</v>
      </c>
      <c r="I36" s="30"/>
      <c r="J36" s="30"/>
    </row>
    <row r="37" spans="1:10" x14ac:dyDescent="0.2">
      <c r="A37" s="22">
        <v>45867</v>
      </c>
      <c r="B37" s="22" t="s">
        <v>18</v>
      </c>
      <c r="C37" s="27"/>
      <c r="D37" s="27"/>
      <c r="E37" s="27"/>
      <c r="F37" s="27"/>
      <c r="G37" s="28"/>
      <c r="H37" s="29">
        <f t="shared" si="1"/>
        <v>0</v>
      </c>
      <c r="I37" s="30"/>
      <c r="J37" s="30"/>
    </row>
    <row r="38" spans="1:10" x14ac:dyDescent="0.2">
      <c r="A38" s="22">
        <v>45868</v>
      </c>
      <c r="B38" s="22" t="s">
        <v>19</v>
      </c>
      <c r="C38" s="27"/>
      <c r="D38" s="27"/>
      <c r="E38" s="27"/>
      <c r="F38" s="27"/>
      <c r="G38" s="28"/>
      <c r="H38" s="29">
        <f t="shared" si="1"/>
        <v>0</v>
      </c>
      <c r="I38" s="30"/>
      <c r="J38" s="30"/>
    </row>
    <row r="39" spans="1:10" ht="13.2" thickBot="1" x14ac:dyDescent="0.25">
      <c r="A39" s="22">
        <v>45869</v>
      </c>
      <c r="B39" s="22" t="s">
        <v>20</v>
      </c>
      <c r="C39" s="27"/>
      <c r="D39" s="27"/>
      <c r="E39" s="27"/>
      <c r="F39" s="27"/>
      <c r="G39" s="28"/>
      <c r="H39" s="29">
        <f>J39-I39</f>
        <v>0</v>
      </c>
      <c r="I39" s="30"/>
      <c r="J39" s="30"/>
    </row>
    <row r="40" spans="1:10" ht="13.95" customHeight="1" thickBot="1" x14ac:dyDescent="0.3">
      <c r="A40" s="3"/>
      <c r="B40" s="1"/>
      <c r="C40" s="1"/>
      <c r="D40" s="1"/>
      <c r="E40" s="1"/>
      <c r="F40" s="1"/>
      <c r="G40" s="1"/>
      <c r="H40" s="36"/>
      <c r="I40" s="37"/>
    </row>
    <row r="41" spans="1:10" ht="13.95" customHeight="1" x14ac:dyDescent="0.25">
      <c r="A41" s="4"/>
      <c r="B41" s="4"/>
      <c r="C41" s="5"/>
      <c r="D41" s="6"/>
      <c r="E41" s="7" t="s">
        <v>21</v>
      </c>
      <c r="F41" s="8">
        <v>184</v>
      </c>
      <c r="H41" s="40"/>
    </row>
    <row r="42" spans="1:10" ht="13.95" customHeight="1" thickBot="1" x14ac:dyDescent="0.3">
      <c r="A42" s="4"/>
      <c r="B42" s="4"/>
      <c r="C42" s="9"/>
      <c r="D42" s="2"/>
      <c r="E42" s="10" t="s">
        <v>22</v>
      </c>
      <c r="F42" s="11">
        <v>23</v>
      </c>
      <c r="H42" s="40"/>
    </row>
    <row r="43" spans="1:10" ht="13.95" customHeight="1" thickBot="1" x14ac:dyDescent="0.3">
      <c r="A43" s="122" t="s">
        <v>23</v>
      </c>
      <c r="B43" s="122"/>
      <c r="C43" s="122"/>
      <c r="D43" s="12"/>
      <c r="E43" s="2"/>
      <c r="F43" s="2"/>
      <c r="H43" s="40"/>
    </row>
    <row r="44" spans="1:10" ht="13.8" x14ac:dyDescent="0.25">
      <c r="A44" s="13"/>
      <c r="B44" s="13"/>
      <c r="C44" s="6"/>
      <c r="D44" s="6"/>
      <c r="E44" s="14" t="s">
        <v>24</v>
      </c>
      <c r="F44" s="15">
        <f>SUMIF(F9:F39,"Billable",H9:H39)</f>
        <v>0.33333333333333331</v>
      </c>
      <c r="H44" s="38"/>
    </row>
    <row r="45" spans="1:10" ht="15" customHeight="1" thickBot="1" x14ac:dyDescent="0.3">
      <c r="A45" s="123" t="s">
        <v>25</v>
      </c>
      <c r="B45" s="123"/>
      <c r="C45" s="123"/>
      <c r="D45" s="16"/>
      <c r="E45" s="17" t="s">
        <v>26</v>
      </c>
      <c r="F45" s="18">
        <f>SUMIF(F9:F39,"Non-Billable",H9:H39)</f>
        <v>0</v>
      </c>
      <c r="H45" s="40"/>
    </row>
    <row r="46" spans="1:10" ht="14.4" thickBot="1" x14ac:dyDescent="0.3">
      <c r="A46" s="2"/>
      <c r="B46" s="2"/>
      <c r="C46" s="2"/>
      <c r="D46" s="2"/>
      <c r="E46" s="19" t="s">
        <v>27</v>
      </c>
      <c r="F46" s="44">
        <f>F44+F45</f>
        <v>0.33333333333333331</v>
      </c>
      <c r="H46" s="40"/>
    </row>
    <row r="47" spans="1:10" ht="13.8" thickBot="1" x14ac:dyDescent="0.3">
      <c r="A47" s="2"/>
      <c r="B47" s="2"/>
      <c r="C47" s="2"/>
      <c r="D47" s="2"/>
      <c r="E47" s="2"/>
      <c r="F47" s="2"/>
      <c r="H47" s="40"/>
    </row>
    <row r="48" spans="1:10" ht="13.8" thickBot="1" x14ac:dyDescent="0.3">
      <c r="A48" s="2"/>
      <c r="B48" s="2"/>
      <c r="C48" s="2"/>
      <c r="D48" s="2"/>
      <c r="E48" s="20" t="s">
        <v>28</v>
      </c>
      <c r="F48" s="21"/>
      <c r="H48" s="40"/>
    </row>
    <row r="49" spans="5:8" ht="13.2" thickBot="1" x14ac:dyDescent="0.25">
      <c r="E49" s="39"/>
      <c r="H49" s="40"/>
    </row>
  </sheetData>
  <mergeCells count="2">
    <mergeCell ref="A43:C43"/>
    <mergeCell ref="A45:C45"/>
  </mergeCells>
  <phoneticPr fontId="10" type="noConversion"/>
  <conditionalFormatting sqref="A6:B6 D6:E7">
    <cfRule type="containsText" dxfId="47" priority="14" operator="containsText" text="Religious Leave">
      <formula>NOT(ISERROR(SEARCH("Religious Leave",A6)))</formula>
    </cfRule>
    <cfRule type="containsText" dxfId="46" priority="15" operator="containsText" text="Birthday Leave">
      <formula>NOT(ISERROR(SEARCH("Birthday Leave",A6)))</formula>
    </cfRule>
    <cfRule type="containsText" dxfId="45" priority="16" operator="containsText" text="Study Leave">
      <formula>NOT(ISERROR(SEARCH("Study Leave",A6)))</formula>
    </cfRule>
    <cfRule type="containsText" dxfId="44" priority="17" operator="containsText" text="Family Responsibility Leave">
      <formula>NOT(ISERROR(SEARCH("Family Responsibility Leave",A6)))</formula>
    </cfRule>
    <cfRule type="containsText" dxfId="43" priority="18" operator="containsText" text="Sick Leave">
      <formula>NOT(ISERROR(SEARCH("Sick Leave",A6)))</formula>
    </cfRule>
    <cfRule type="containsText" dxfId="42" priority="19" operator="containsText" text="Annual Leave">
      <formula>NOT(ISERROR(SEARCH("Annual Leave",A6)))</formula>
    </cfRule>
    <cfRule type="cellIs" dxfId="41" priority="20" operator="equal">
      <formula>"Public Holiday"</formula>
    </cfRule>
  </conditionalFormatting>
  <conditionalFormatting sqref="B7:B49">
    <cfRule type="containsText" dxfId="40" priority="8" operator="containsText" text="Saturday">
      <formula>NOT(ISERROR(SEARCH("Saturday",B7)))</formula>
    </cfRule>
    <cfRule type="containsText" dxfId="39" priority="9" operator="containsText" text="Sunday">
      <formula>NOT(ISERROR(SEARCH("Sunday",B7)))</formula>
    </cfRule>
  </conditionalFormatting>
  <conditionalFormatting sqref="D40:E41 D43:E45 E48">
    <cfRule type="containsText" dxfId="38" priority="1" operator="containsText" text="Religious Leave">
      <formula>NOT(ISERROR(SEARCH("Religious Leave",D40)))</formula>
    </cfRule>
    <cfRule type="containsText" dxfId="37" priority="2" operator="containsText" text="Birthday Leave">
      <formula>NOT(ISERROR(SEARCH("Birthday Leave",D40)))</formula>
    </cfRule>
    <cfRule type="containsText" dxfId="36" priority="3" operator="containsText" text="Study Leave">
      <formula>NOT(ISERROR(SEARCH("Study Leave",D40)))</formula>
    </cfRule>
    <cfRule type="containsText" dxfId="35" priority="4" operator="containsText" text="Family Responsibility Leave">
      <formula>NOT(ISERROR(SEARCH("Family Responsibility Leave",D40)))</formula>
    </cfRule>
    <cfRule type="containsText" dxfId="34" priority="5" operator="containsText" text="Sick Leave">
      <formula>NOT(ISERROR(SEARCH("Sick Leave",D40)))</formula>
    </cfRule>
    <cfRule type="containsText" dxfId="33" priority="6" operator="containsText" text="Annual Leave">
      <formula>NOT(ISERROR(SEARCH("Annual Leave",D40)))</formula>
    </cfRule>
    <cfRule type="cellIs" dxfId="32" priority="7" operator="equal">
      <formula>"Public Holiday"</formula>
    </cfRule>
  </conditionalFormatting>
  <dataValidations count="2">
    <dataValidation type="time" allowBlank="1" showErrorMessage="1" errorTitle="Invlaid Time Format" error="Please input a valid time. For e.g. 08:00" sqref="I11:J39" xr:uid="{81BC4890-4524-4142-A9B9-69FAFFB0E5CE}">
      <formula1>0</formula1>
      <formula2>0.999988425925926</formula2>
    </dataValidation>
    <dataValidation type="time" allowBlank="1" showErrorMessage="1" errorTitle="Invalid Time Format" error="Please input a valid time. For e.g. 08:00" sqref="I9:J10" xr:uid="{99D57180-5C01-4272-A84B-165A7128D72C}">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9142AB6D-2C06-4B9B-9ABE-55BAC187A508}">
          <x14:formula1>
            <xm:f>Key!$K$3:$K$4</xm:f>
          </x14:formula1>
          <xm:sqref>F9:F39</xm:sqref>
        </x14:dataValidation>
        <x14:dataValidation type="list" allowBlank="1" showInputMessage="1" showErrorMessage="1" xr:uid="{5C5F83BA-9649-414D-9B5C-5ED3D81B12A6}">
          <x14:formula1>
            <xm:f>Key!$B$2:$B$55</xm:f>
          </x14:formula1>
          <xm:sqref>C11:C39</xm:sqref>
        </x14:dataValidation>
        <x14:dataValidation type="list" allowBlank="1" showInputMessage="1" showErrorMessage="1" xr:uid="{2695E27C-DD60-4A5C-9DB5-B57EE9107204}">
          <x14:formula1>
            <xm:f>Key!$F$3:$F$43</xm:f>
          </x14:formula1>
          <xm:sqref>E11:E39</xm:sqref>
        </x14:dataValidation>
        <x14:dataValidation type="list" allowBlank="1" showInputMessage="1" showErrorMessage="1" xr:uid="{A41922FB-F5DC-441A-BE8B-CEC1E90C261B}">
          <x14:formula1>
            <xm:f>Key!$F$3:$F$46</xm:f>
          </x14:formula1>
          <xm:sqref>E9:E10</xm:sqref>
        </x14:dataValidation>
        <x14:dataValidation type="list" allowBlank="1" showInputMessage="1" showErrorMessage="1" xr:uid="{50ADD4F9-3582-48D4-9C7B-FE16B0BB7F7D}">
          <x14:formula1>
            <xm:f>Key!$B$2:$B$50</xm:f>
          </x14:formula1>
          <xm:sqref>C9:C10</xm:sqref>
        </x14:dataValidation>
        <x14:dataValidation type="list" allowBlank="1" showInputMessage="1" showErrorMessage="1" xr:uid="{59DFADC5-E3B8-482B-925E-D0C90DB0047C}">
          <x14:formula1>
            <xm:f>Key!$H$3:$H$81</xm:f>
          </x14:formula1>
          <xm:sqref>B5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FF808-4CDC-4429-9978-CAD26FE6591A}">
  <dimension ref="A5:J49"/>
  <sheetViews>
    <sheetView zoomScale="75" zoomScaleNormal="75" workbookViewId="0">
      <selection activeCell="D37" sqref="D37"/>
    </sheetView>
  </sheetViews>
  <sheetFormatPr defaultColWidth="8.69921875" defaultRowHeight="12.6" x14ac:dyDescent="0.2"/>
  <cols>
    <col min="1" max="1" width="12" style="23" customWidth="1"/>
    <col min="2" max="2" width="13.09765625" style="23" customWidth="1"/>
    <col min="3" max="3" width="16.19921875" style="23" customWidth="1"/>
    <col min="4" max="5" width="20" style="23" customWidth="1"/>
    <col min="6" max="6" width="23.09765625" style="23" customWidth="1"/>
    <col min="7" max="7" width="34" style="23" customWidth="1"/>
    <col min="8" max="16384" width="8.69921875" style="23"/>
  </cols>
  <sheetData>
    <row r="5" spans="1:10" x14ac:dyDescent="0.2">
      <c r="A5" s="37" t="s">
        <v>2</v>
      </c>
      <c r="B5" s="23" t="s">
        <v>108</v>
      </c>
      <c r="C5" s="37"/>
      <c r="H5" s="40"/>
    </row>
    <row r="6" spans="1:10" x14ac:dyDescent="0.2">
      <c r="A6" s="37" t="s">
        <v>94</v>
      </c>
      <c r="B6" s="74">
        <f>F44</f>
        <v>0.33333333333333331</v>
      </c>
      <c r="C6" s="37"/>
      <c r="D6" s="37"/>
      <c r="E6" s="37"/>
      <c r="H6" s="40"/>
      <c r="J6" s="41"/>
    </row>
    <row r="7" spans="1:10" x14ac:dyDescent="0.2">
      <c r="H7" s="40"/>
    </row>
    <row r="8" spans="1:10" ht="25.2" x14ac:dyDescent="0.2">
      <c r="A8" s="24" t="s">
        <v>0</v>
      </c>
      <c r="B8" s="25" t="s">
        <v>1</v>
      </c>
      <c r="C8" s="25" t="s">
        <v>3</v>
      </c>
      <c r="D8" s="25" t="s">
        <v>4</v>
      </c>
      <c r="E8" s="25" t="s">
        <v>5</v>
      </c>
      <c r="F8" s="25" t="s">
        <v>6</v>
      </c>
      <c r="G8" s="42" t="s">
        <v>7</v>
      </c>
      <c r="H8" s="26" t="s">
        <v>8</v>
      </c>
      <c r="I8" s="26" t="s">
        <v>9</v>
      </c>
      <c r="J8" s="43" t="s">
        <v>10</v>
      </c>
    </row>
    <row r="9" spans="1:10" x14ac:dyDescent="0.2">
      <c r="A9" s="22">
        <v>45870</v>
      </c>
      <c r="B9" s="22" t="s">
        <v>11</v>
      </c>
      <c r="C9" s="27" t="s">
        <v>130</v>
      </c>
      <c r="D9" s="27" t="s">
        <v>108</v>
      </c>
      <c r="E9" s="27" t="s">
        <v>31</v>
      </c>
      <c r="F9" s="27" t="s">
        <v>13</v>
      </c>
      <c r="G9" s="28" t="s">
        <v>109</v>
      </c>
      <c r="H9" s="29">
        <f t="shared" ref="H9" si="0">J9-I9</f>
        <v>0.33333333333333331</v>
      </c>
      <c r="I9" s="30">
        <v>0.33333333333333331</v>
      </c>
      <c r="J9" s="30">
        <v>0.66666666666666663</v>
      </c>
    </row>
    <row r="10" spans="1:10" x14ac:dyDescent="0.2">
      <c r="A10" s="31">
        <v>45871</v>
      </c>
      <c r="B10" s="31" t="s">
        <v>14</v>
      </c>
      <c r="C10" s="32"/>
      <c r="D10" s="32"/>
      <c r="E10" s="32"/>
      <c r="F10" s="32"/>
      <c r="G10" s="33"/>
      <c r="H10" s="34">
        <f>J10-I10</f>
        <v>0</v>
      </c>
      <c r="I10" s="35"/>
      <c r="J10" s="35"/>
    </row>
    <row r="11" spans="1:10" x14ac:dyDescent="0.2">
      <c r="A11" s="31">
        <v>45872</v>
      </c>
      <c r="B11" s="31" t="s">
        <v>16</v>
      </c>
      <c r="C11" s="32"/>
      <c r="D11" s="32"/>
      <c r="E11" s="32"/>
      <c r="F11" s="32"/>
      <c r="G11" s="33"/>
      <c r="H11" s="34">
        <f t="shared" ref="H11:H36" si="1">J11-I11</f>
        <v>0</v>
      </c>
      <c r="I11" s="35"/>
      <c r="J11" s="35"/>
    </row>
    <row r="12" spans="1:10" x14ac:dyDescent="0.2">
      <c r="A12" s="22">
        <v>45873</v>
      </c>
      <c r="B12" s="22" t="s">
        <v>17</v>
      </c>
      <c r="C12" s="27"/>
      <c r="D12" s="27"/>
      <c r="E12" s="27"/>
      <c r="F12" s="27"/>
      <c r="G12" s="28"/>
      <c r="H12" s="29">
        <f t="shared" si="1"/>
        <v>0</v>
      </c>
      <c r="I12" s="30"/>
      <c r="J12" s="30"/>
    </row>
    <row r="13" spans="1:10" x14ac:dyDescent="0.2">
      <c r="A13" s="22">
        <v>45874</v>
      </c>
      <c r="B13" s="22" t="s">
        <v>18</v>
      </c>
      <c r="C13" s="27"/>
      <c r="D13" s="27"/>
      <c r="E13" s="27"/>
      <c r="F13" s="27"/>
      <c r="G13" s="28"/>
      <c r="H13" s="29">
        <f t="shared" si="1"/>
        <v>0</v>
      </c>
      <c r="I13" s="30"/>
      <c r="J13" s="30"/>
    </row>
    <row r="14" spans="1:10" x14ac:dyDescent="0.2">
      <c r="A14" s="22">
        <v>45875</v>
      </c>
      <c r="B14" s="22" t="s">
        <v>19</v>
      </c>
      <c r="C14" s="27"/>
      <c r="D14" s="27"/>
      <c r="E14" s="27"/>
      <c r="F14" s="27"/>
      <c r="G14" s="28"/>
      <c r="H14" s="29">
        <f t="shared" si="1"/>
        <v>0</v>
      </c>
      <c r="I14" s="30"/>
      <c r="J14" s="30"/>
    </row>
    <row r="15" spans="1:10" x14ac:dyDescent="0.2">
      <c r="A15" s="22">
        <v>45876</v>
      </c>
      <c r="B15" s="22" t="s">
        <v>20</v>
      </c>
      <c r="C15" s="27"/>
      <c r="D15" s="27"/>
      <c r="E15" s="27"/>
      <c r="F15" s="27"/>
      <c r="G15" s="28"/>
      <c r="H15" s="29">
        <f t="shared" si="1"/>
        <v>0</v>
      </c>
      <c r="I15" s="30"/>
      <c r="J15" s="30"/>
    </row>
    <row r="16" spans="1:10" x14ac:dyDescent="0.2">
      <c r="A16" s="22">
        <v>45877</v>
      </c>
      <c r="B16" s="22" t="s">
        <v>11</v>
      </c>
      <c r="C16" s="27"/>
      <c r="D16" s="27"/>
      <c r="E16" s="27"/>
      <c r="F16" s="27"/>
      <c r="G16" s="28"/>
      <c r="H16" s="29">
        <f t="shared" si="1"/>
        <v>0</v>
      </c>
      <c r="I16" s="30"/>
      <c r="J16" s="30"/>
    </row>
    <row r="17" spans="1:10" x14ac:dyDescent="0.2">
      <c r="A17" s="31">
        <v>45878</v>
      </c>
      <c r="B17" s="31" t="s">
        <v>14</v>
      </c>
      <c r="C17" s="32"/>
      <c r="D17" s="32"/>
      <c r="E17" s="32"/>
      <c r="F17" s="32"/>
      <c r="G17" s="33" t="s">
        <v>197</v>
      </c>
      <c r="H17" s="34">
        <f t="shared" si="1"/>
        <v>0</v>
      </c>
      <c r="I17" s="35"/>
      <c r="J17" s="35"/>
    </row>
    <row r="18" spans="1:10" x14ac:dyDescent="0.2">
      <c r="A18" s="31">
        <v>45879</v>
      </c>
      <c r="B18" s="31" t="s">
        <v>16</v>
      </c>
      <c r="C18" s="32"/>
      <c r="D18" s="32"/>
      <c r="E18" s="32"/>
      <c r="F18" s="32"/>
      <c r="G18" s="33"/>
      <c r="H18" s="34">
        <f t="shared" si="1"/>
        <v>0</v>
      </c>
      <c r="I18" s="35"/>
      <c r="J18" s="35"/>
    </row>
    <row r="19" spans="1:10" x14ac:dyDescent="0.2">
      <c r="A19" s="22">
        <v>45880</v>
      </c>
      <c r="B19" s="22" t="s">
        <v>17</v>
      </c>
      <c r="C19" s="27"/>
      <c r="D19" s="27"/>
      <c r="E19" s="27"/>
      <c r="F19" s="27"/>
      <c r="G19" s="28"/>
      <c r="H19" s="29">
        <f t="shared" si="1"/>
        <v>0</v>
      </c>
      <c r="I19" s="30"/>
      <c r="J19" s="30"/>
    </row>
    <row r="20" spans="1:10" x14ac:dyDescent="0.2">
      <c r="A20" s="22">
        <v>45881</v>
      </c>
      <c r="B20" s="22" t="s">
        <v>18</v>
      </c>
      <c r="C20" s="27"/>
      <c r="D20" s="27"/>
      <c r="E20" s="27"/>
      <c r="F20" s="27"/>
      <c r="G20" s="28"/>
      <c r="H20" s="29">
        <f t="shared" si="1"/>
        <v>0</v>
      </c>
      <c r="I20" s="30"/>
      <c r="J20" s="30"/>
    </row>
    <row r="21" spans="1:10" x14ac:dyDescent="0.2">
      <c r="A21" s="22">
        <v>45882</v>
      </c>
      <c r="B21" s="22" t="s">
        <v>19</v>
      </c>
      <c r="C21" s="27"/>
      <c r="D21" s="27"/>
      <c r="E21" s="27"/>
      <c r="F21" s="27"/>
      <c r="G21" s="28"/>
      <c r="H21" s="29">
        <f t="shared" si="1"/>
        <v>0</v>
      </c>
      <c r="I21" s="30"/>
      <c r="J21" s="30"/>
    </row>
    <row r="22" spans="1:10" x14ac:dyDescent="0.2">
      <c r="A22" s="22">
        <v>45883</v>
      </c>
      <c r="B22" s="22" t="s">
        <v>20</v>
      </c>
      <c r="C22" s="27"/>
      <c r="D22" s="27"/>
      <c r="E22" s="27"/>
      <c r="F22" s="27"/>
      <c r="G22" s="28"/>
      <c r="H22" s="29">
        <f t="shared" si="1"/>
        <v>0</v>
      </c>
      <c r="I22" s="30"/>
      <c r="J22" s="30"/>
    </row>
    <row r="23" spans="1:10" x14ac:dyDescent="0.2">
      <c r="A23" s="22">
        <v>45884</v>
      </c>
      <c r="B23" s="22" t="s">
        <v>11</v>
      </c>
      <c r="C23" s="27"/>
      <c r="D23" s="27"/>
      <c r="E23" s="27"/>
      <c r="F23" s="27"/>
      <c r="G23" s="28"/>
      <c r="H23" s="29">
        <f t="shared" si="1"/>
        <v>0</v>
      </c>
      <c r="I23" s="30"/>
      <c r="J23" s="30"/>
    </row>
    <row r="24" spans="1:10" x14ac:dyDescent="0.2">
      <c r="A24" s="31">
        <v>45885</v>
      </c>
      <c r="B24" s="31" t="s">
        <v>14</v>
      </c>
      <c r="C24" s="32"/>
      <c r="D24" s="32"/>
      <c r="E24" s="32"/>
      <c r="F24" s="32"/>
      <c r="G24" s="33"/>
      <c r="H24" s="34">
        <f t="shared" si="1"/>
        <v>0</v>
      </c>
      <c r="I24" s="35"/>
      <c r="J24" s="35"/>
    </row>
    <row r="25" spans="1:10" x14ac:dyDescent="0.2">
      <c r="A25" s="31">
        <v>45886</v>
      </c>
      <c r="B25" s="31" t="s">
        <v>16</v>
      </c>
      <c r="C25" s="32"/>
      <c r="D25" s="32"/>
      <c r="E25" s="32"/>
      <c r="F25" s="32"/>
      <c r="G25" s="33"/>
      <c r="H25" s="34">
        <f t="shared" si="1"/>
        <v>0</v>
      </c>
      <c r="I25" s="35"/>
      <c r="J25" s="35"/>
    </row>
    <row r="26" spans="1:10" x14ac:dyDescent="0.2">
      <c r="A26" s="22">
        <v>45887</v>
      </c>
      <c r="B26" s="22" t="s">
        <v>17</v>
      </c>
      <c r="C26" s="27"/>
      <c r="D26" s="27"/>
      <c r="E26" s="27"/>
      <c r="F26" s="27"/>
      <c r="G26" s="28"/>
      <c r="H26" s="29">
        <f t="shared" si="1"/>
        <v>0</v>
      </c>
      <c r="I26" s="30"/>
      <c r="J26" s="30"/>
    </row>
    <row r="27" spans="1:10" x14ac:dyDescent="0.2">
      <c r="A27" s="22">
        <v>45888</v>
      </c>
      <c r="B27" s="22" t="s">
        <v>18</v>
      </c>
      <c r="C27" s="27"/>
      <c r="D27" s="27"/>
      <c r="E27" s="27"/>
      <c r="F27" s="27"/>
      <c r="G27" s="28"/>
      <c r="H27" s="29">
        <f t="shared" si="1"/>
        <v>0</v>
      </c>
      <c r="I27" s="30"/>
      <c r="J27" s="30"/>
    </row>
    <row r="28" spans="1:10" x14ac:dyDescent="0.2">
      <c r="A28" s="22">
        <v>45889</v>
      </c>
      <c r="B28" s="22" t="s">
        <v>19</v>
      </c>
      <c r="C28" s="27"/>
      <c r="D28" s="27"/>
      <c r="E28" s="27"/>
      <c r="F28" s="27"/>
      <c r="G28" s="28"/>
      <c r="H28" s="29">
        <f t="shared" si="1"/>
        <v>0</v>
      </c>
      <c r="I28" s="30"/>
      <c r="J28" s="30"/>
    </row>
    <row r="29" spans="1:10" x14ac:dyDescent="0.2">
      <c r="A29" s="22">
        <v>45890</v>
      </c>
      <c r="B29" s="22" t="s">
        <v>20</v>
      </c>
      <c r="C29" s="27"/>
      <c r="D29" s="27"/>
      <c r="E29" s="27"/>
      <c r="F29" s="27"/>
      <c r="G29" s="28"/>
      <c r="H29" s="29">
        <f t="shared" si="1"/>
        <v>0</v>
      </c>
      <c r="I29" s="30"/>
      <c r="J29" s="30"/>
    </row>
    <row r="30" spans="1:10" x14ac:dyDescent="0.2">
      <c r="A30" s="22">
        <v>45891</v>
      </c>
      <c r="B30" s="22" t="s">
        <v>11</v>
      </c>
      <c r="C30" s="27"/>
      <c r="D30" s="27"/>
      <c r="E30" s="27"/>
      <c r="F30" s="27"/>
      <c r="G30" s="28"/>
      <c r="H30" s="29">
        <f t="shared" si="1"/>
        <v>0</v>
      </c>
      <c r="I30" s="30"/>
      <c r="J30" s="30"/>
    </row>
    <row r="31" spans="1:10" x14ac:dyDescent="0.2">
      <c r="A31" s="31">
        <v>45892</v>
      </c>
      <c r="B31" s="31" t="s">
        <v>14</v>
      </c>
      <c r="C31" s="32"/>
      <c r="D31" s="32"/>
      <c r="E31" s="32"/>
      <c r="F31" s="32"/>
      <c r="G31" s="33"/>
      <c r="H31" s="34">
        <f t="shared" si="1"/>
        <v>0</v>
      </c>
      <c r="I31" s="35"/>
      <c r="J31" s="35"/>
    </row>
    <row r="32" spans="1:10" x14ac:dyDescent="0.2">
      <c r="A32" s="31">
        <v>45893</v>
      </c>
      <c r="B32" s="31" t="s">
        <v>16</v>
      </c>
      <c r="C32" s="32"/>
      <c r="D32" s="32"/>
      <c r="E32" s="32"/>
      <c r="F32" s="32"/>
      <c r="G32" s="33"/>
      <c r="H32" s="34">
        <f t="shared" si="1"/>
        <v>0</v>
      </c>
      <c r="I32" s="35"/>
      <c r="J32" s="35"/>
    </row>
    <row r="33" spans="1:10" x14ac:dyDescent="0.2">
      <c r="A33" s="22">
        <v>45894</v>
      </c>
      <c r="B33" s="22" t="s">
        <v>17</v>
      </c>
      <c r="C33" s="27"/>
      <c r="D33" s="27"/>
      <c r="E33" s="27"/>
      <c r="F33" s="27"/>
      <c r="G33" s="28"/>
      <c r="H33" s="29">
        <f t="shared" si="1"/>
        <v>0</v>
      </c>
      <c r="I33" s="30"/>
      <c r="J33" s="30"/>
    </row>
    <row r="34" spans="1:10" x14ac:dyDescent="0.2">
      <c r="A34" s="22">
        <v>45895</v>
      </c>
      <c r="B34" s="22" t="s">
        <v>18</v>
      </c>
      <c r="C34" s="27"/>
      <c r="D34" s="27"/>
      <c r="E34" s="27"/>
      <c r="F34" s="27"/>
      <c r="G34" s="28"/>
      <c r="H34" s="29">
        <f t="shared" si="1"/>
        <v>0</v>
      </c>
      <c r="I34" s="30"/>
      <c r="J34" s="30"/>
    </row>
    <row r="35" spans="1:10" x14ac:dyDescent="0.2">
      <c r="A35" s="22">
        <v>45896</v>
      </c>
      <c r="B35" s="22" t="s">
        <v>19</v>
      </c>
      <c r="C35" s="27"/>
      <c r="D35" s="27"/>
      <c r="E35" s="27"/>
      <c r="F35" s="27"/>
      <c r="G35" s="28"/>
      <c r="H35" s="29">
        <f t="shared" si="1"/>
        <v>0</v>
      </c>
      <c r="I35" s="30"/>
      <c r="J35" s="30"/>
    </row>
    <row r="36" spans="1:10" x14ac:dyDescent="0.2">
      <c r="A36" s="22">
        <v>45897</v>
      </c>
      <c r="B36" s="22" t="s">
        <v>20</v>
      </c>
      <c r="C36" s="27"/>
      <c r="D36" s="27"/>
      <c r="E36" s="27"/>
      <c r="F36" s="27"/>
      <c r="G36" s="28"/>
      <c r="H36" s="29">
        <f t="shared" si="1"/>
        <v>0</v>
      </c>
      <c r="I36" s="30"/>
      <c r="J36" s="30"/>
    </row>
    <row r="37" spans="1:10" x14ac:dyDescent="0.2">
      <c r="A37" s="22">
        <v>45898</v>
      </c>
      <c r="B37" s="22" t="s">
        <v>11</v>
      </c>
      <c r="C37" s="27"/>
      <c r="D37" s="27"/>
      <c r="E37" s="27"/>
      <c r="F37" s="27"/>
      <c r="G37" s="28"/>
      <c r="H37" s="29">
        <f t="shared" ref="H37:H39" si="2">J37-I37</f>
        <v>0</v>
      </c>
      <c r="I37" s="30"/>
      <c r="J37" s="30"/>
    </row>
    <row r="38" spans="1:10" x14ac:dyDescent="0.2">
      <c r="A38" s="31">
        <v>45899</v>
      </c>
      <c r="B38" s="31" t="s">
        <v>14</v>
      </c>
      <c r="C38" s="32"/>
      <c r="D38" s="32"/>
      <c r="E38" s="32"/>
      <c r="F38" s="32"/>
      <c r="G38" s="33"/>
      <c r="H38" s="34">
        <f t="shared" si="2"/>
        <v>0</v>
      </c>
      <c r="I38" s="35"/>
      <c r="J38" s="35"/>
    </row>
    <row r="39" spans="1:10" ht="13.95" customHeight="1" x14ac:dyDescent="0.2">
      <c r="A39" s="31">
        <v>45900</v>
      </c>
      <c r="B39" s="31" t="s">
        <v>16</v>
      </c>
      <c r="C39" s="32"/>
      <c r="D39" s="32"/>
      <c r="E39" s="32"/>
      <c r="F39" s="32"/>
      <c r="G39" s="33"/>
      <c r="H39" s="34">
        <f t="shared" si="2"/>
        <v>0</v>
      </c>
      <c r="I39" s="35"/>
      <c r="J39" s="35"/>
    </row>
    <row r="40" spans="1:10" ht="13.95" customHeight="1" thickBot="1" x14ac:dyDescent="0.3">
      <c r="A40" s="46"/>
      <c r="B40" s="45"/>
      <c r="C40" s="45"/>
      <c r="D40" s="45"/>
      <c r="E40" s="45"/>
      <c r="F40" s="45"/>
      <c r="G40" s="45"/>
      <c r="H40" s="36"/>
      <c r="I40" s="37"/>
    </row>
    <row r="41" spans="1:10" ht="13.95" customHeight="1" x14ac:dyDescent="0.25">
      <c r="A41" s="4"/>
      <c r="B41" s="4"/>
      <c r="C41" s="5"/>
      <c r="D41" s="6"/>
      <c r="E41" s="7" t="s">
        <v>21</v>
      </c>
      <c r="F41" s="8">
        <v>168</v>
      </c>
      <c r="H41" s="40"/>
    </row>
    <row r="42" spans="1:10" ht="13.95" customHeight="1" thickBot="1" x14ac:dyDescent="0.3">
      <c r="A42" s="4"/>
      <c r="B42" s="4"/>
      <c r="C42" s="9"/>
      <c r="D42" s="2"/>
      <c r="E42" s="10" t="s">
        <v>22</v>
      </c>
      <c r="F42" s="11">
        <v>21</v>
      </c>
      <c r="H42" s="40"/>
    </row>
    <row r="43" spans="1:10" ht="13.95" customHeight="1" thickBot="1" x14ac:dyDescent="0.3">
      <c r="A43" s="122" t="s">
        <v>23</v>
      </c>
      <c r="B43" s="122"/>
      <c r="C43" s="122"/>
      <c r="D43" s="12"/>
      <c r="E43" s="2"/>
      <c r="F43" s="2"/>
      <c r="H43" s="40"/>
    </row>
    <row r="44" spans="1:10" ht="13.8" x14ac:dyDescent="0.25">
      <c r="A44" s="13"/>
      <c r="B44" s="13"/>
      <c r="C44" s="6"/>
      <c r="D44" s="6"/>
      <c r="E44" s="14" t="s">
        <v>24</v>
      </c>
      <c r="F44" s="15">
        <f>SUMIF(F9:F39,"Billable",H9:H39)</f>
        <v>0.33333333333333331</v>
      </c>
      <c r="H44" s="38"/>
    </row>
    <row r="45" spans="1:10" ht="15" customHeight="1" thickBot="1" x14ac:dyDescent="0.3">
      <c r="A45" s="123" t="s">
        <v>25</v>
      </c>
      <c r="B45" s="123"/>
      <c r="C45" s="123"/>
      <c r="D45" s="16"/>
      <c r="E45" s="17" t="s">
        <v>26</v>
      </c>
      <c r="F45" s="18">
        <f>SUMIF(F9:F39,"Non-Billable",H9:H39)</f>
        <v>0</v>
      </c>
      <c r="H45" s="40"/>
    </row>
    <row r="46" spans="1:10" ht="14.4" thickBot="1" x14ac:dyDescent="0.3">
      <c r="A46" s="2"/>
      <c r="B46" s="2"/>
      <c r="C46" s="2"/>
      <c r="D46" s="2"/>
      <c r="E46" s="19" t="s">
        <v>27</v>
      </c>
      <c r="F46" s="44">
        <f>F44+F45</f>
        <v>0.33333333333333331</v>
      </c>
      <c r="H46" s="40"/>
    </row>
    <row r="47" spans="1:10" ht="13.8" thickBot="1" x14ac:dyDescent="0.3">
      <c r="A47" s="2"/>
      <c r="B47" s="2"/>
      <c r="C47" s="2"/>
      <c r="D47" s="2"/>
      <c r="E47" s="2"/>
      <c r="F47" s="2"/>
      <c r="H47" s="40"/>
    </row>
    <row r="48" spans="1:10" ht="13.8" thickBot="1" x14ac:dyDescent="0.3">
      <c r="A48" s="2"/>
      <c r="B48" s="2"/>
      <c r="C48" s="2"/>
      <c r="D48" s="2"/>
      <c r="E48" s="20" t="s">
        <v>28</v>
      </c>
      <c r="F48" s="21"/>
      <c r="H48" s="40"/>
    </row>
    <row r="49" spans="5:8" ht="13.2" thickBot="1" x14ac:dyDescent="0.25">
      <c r="E49" s="39"/>
      <c r="H49" s="40"/>
    </row>
  </sheetData>
  <mergeCells count="2">
    <mergeCell ref="A43:C43"/>
    <mergeCell ref="A45:C45"/>
  </mergeCells>
  <phoneticPr fontId="10" type="noConversion"/>
  <conditionalFormatting sqref="A6:B6 D6:E7">
    <cfRule type="containsText" dxfId="31" priority="14" operator="containsText" text="Religious Leave">
      <formula>NOT(ISERROR(SEARCH("Religious Leave",A6)))</formula>
    </cfRule>
    <cfRule type="containsText" dxfId="30" priority="15" operator="containsText" text="Birthday Leave">
      <formula>NOT(ISERROR(SEARCH("Birthday Leave",A6)))</formula>
    </cfRule>
    <cfRule type="containsText" dxfId="29" priority="16" operator="containsText" text="Study Leave">
      <formula>NOT(ISERROR(SEARCH("Study Leave",A6)))</formula>
    </cfRule>
    <cfRule type="containsText" dxfId="28" priority="17" operator="containsText" text="Family Responsibility Leave">
      <formula>NOT(ISERROR(SEARCH("Family Responsibility Leave",A6)))</formula>
    </cfRule>
    <cfRule type="containsText" dxfId="27" priority="18" operator="containsText" text="Sick Leave">
      <formula>NOT(ISERROR(SEARCH("Sick Leave",A6)))</formula>
    </cfRule>
    <cfRule type="containsText" dxfId="26" priority="19" operator="containsText" text="Annual Leave">
      <formula>NOT(ISERROR(SEARCH("Annual Leave",A6)))</formula>
    </cfRule>
    <cfRule type="cellIs" dxfId="25" priority="20" operator="equal">
      <formula>"Public Holiday"</formula>
    </cfRule>
  </conditionalFormatting>
  <conditionalFormatting sqref="B7:B49">
    <cfRule type="containsText" dxfId="24" priority="8" operator="containsText" text="Saturday">
      <formula>NOT(ISERROR(SEARCH("Saturday",B7)))</formula>
    </cfRule>
    <cfRule type="containsText" dxfId="23" priority="9" operator="containsText" text="Sunday">
      <formula>NOT(ISERROR(SEARCH("Sunday",B7)))</formula>
    </cfRule>
  </conditionalFormatting>
  <conditionalFormatting sqref="D40:E41 D43:E45 E48">
    <cfRule type="containsText" dxfId="22" priority="1" operator="containsText" text="Religious Leave">
      <formula>NOT(ISERROR(SEARCH("Religious Leave",D40)))</formula>
    </cfRule>
    <cfRule type="containsText" dxfId="21" priority="2" operator="containsText" text="Birthday Leave">
      <formula>NOT(ISERROR(SEARCH("Birthday Leave",D40)))</formula>
    </cfRule>
    <cfRule type="containsText" dxfId="20" priority="3" operator="containsText" text="Study Leave">
      <formula>NOT(ISERROR(SEARCH("Study Leave",D40)))</formula>
    </cfRule>
    <cfRule type="containsText" dxfId="19" priority="4" operator="containsText" text="Family Responsibility Leave">
      <formula>NOT(ISERROR(SEARCH("Family Responsibility Leave",D40)))</formula>
    </cfRule>
    <cfRule type="containsText" dxfId="18" priority="5" operator="containsText" text="Sick Leave">
      <formula>NOT(ISERROR(SEARCH("Sick Leave",D40)))</formula>
    </cfRule>
    <cfRule type="containsText" dxfId="17" priority="6" operator="containsText" text="Annual Leave">
      <formula>NOT(ISERROR(SEARCH("Annual Leave",D40)))</formula>
    </cfRule>
    <cfRule type="cellIs" dxfId="16" priority="7" operator="equal">
      <formula>"Public Holiday"</formula>
    </cfRule>
  </conditionalFormatting>
  <dataValidations count="1">
    <dataValidation type="time" allowBlank="1" showErrorMessage="1" errorTitle="Invlaid Time Format" error="Please input a valid time. For e.g. 08:00" sqref="I9:J39" xr:uid="{CE0786D6-D6FC-4D29-A71B-4E1546091D4D}">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330989AD-23D3-40C7-8F80-A5E41B510EE5}">
          <x14:formula1>
            <xm:f>Key!$K$3:$K$4</xm:f>
          </x14:formula1>
          <xm:sqref>F9:F39</xm:sqref>
        </x14:dataValidation>
        <x14:dataValidation type="list" allowBlank="1" showInputMessage="1" showErrorMessage="1" xr:uid="{B2DFC771-5C46-4C68-BCEC-AB576F2398A7}">
          <x14:formula1>
            <xm:f>Key!$B$2:$B$48</xm:f>
          </x14:formula1>
          <xm:sqref>C9:C39</xm:sqref>
        </x14:dataValidation>
        <x14:dataValidation type="list" allowBlank="1" showInputMessage="1" showErrorMessage="1" xr:uid="{55545D3E-18E2-4FBA-A7F1-0F256C99991F}">
          <x14:formula1>
            <xm:f>Key!$F$3:$F$54</xm:f>
          </x14:formula1>
          <xm:sqref>E9:E39</xm:sqref>
        </x14:dataValidation>
        <x14:dataValidation type="list" allowBlank="1" showInputMessage="1" showErrorMessage="1" xr:uid="{6375413B-0301-4C39-BE43-5A483338A0E5}">
          <x14:formula1>
            <xm:f>Key!$H$3:$H$80</xm:f>
          </x14:formula1>
          <xm:sqref>B5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366D5-46F5-410C-BC9F-D56DCF566D28}">
  <dimension ref="A5:J48"/>
  <sheetViews>
    <sheetView zoomScale="75" zoomScaleNormal="75" workbookViewId="0">
      <selection activeCell="F45" sqref="F45"/>
    </sheetView>
  </sheetViews>
  <sheetFormatPr defaultColWidth="8.69921875" defaultRowHeight="12.6" x14ac:dyDescent="0.2"/>
  <cols>
    <col min="1" max="1" width="12" style="23" customWidth="1"/>
    <col min="2" max="2" width="13.09765625" style="23" customWidth="1"/>
    <col min="3" max="3" width="16.19921875" style="23" customWidth="1"/>
    <col min="4" max="5" width="20" style="23" customWidth="1"/>
    <col min="6" max="6" width="23.09765625" style="23" customWidth="1"/>
    <col min="7" max="7" width="34" style="23" customWidth="1"/>
    <col min="8" max="16384" width="8.69921875" style="23"/>
  </cols>
  <sheetData>
    <row r="5" spans="1:10" x14ac:dyDescent="0.2">
      <c r="A5" s="37" t="s">
        <v>2</v>
      </c>
      <c r="B5" s="23" t="s">
        <v>108</v>
      </c>
      <c r="C5" s="37"/>
      <c r="H5" s="40"/>
    </row>
    <row r="6" spans="1:10" x14ac:dyDescent="0.2">
      <c r="A6" s="37" t="s">
        <v>94</v>
      </c>
      <c r="B6" s="74">
        <f>F43</f>
        <v>0.33333333333333331</v>
      </c>
      <c r="C6" s="37"/>
      <c r="D6" s="37"/>
      <c r="E6" s="37"/>
      <c r="H6" s="40"/>
      <c r="J6" s="41"/>
    </row>
    <row r="7" spans="1:10" x14ac:dyDescent="0.2">
      <c r="H7" s="40"/>
    </row>
    <row r="8" spans="1:10" ht="25.2" x14ac:dyDescent="0.2">
      <c r="A8" s="24" t="s">
        <v>0</v>
      </c>
      <c r="B8" s="25" t="s">
        <v>1</v>
      </c>
      <c r="C8" s="25" t="s">
        <v>3</v>
      </c>
      <c r="D8" s="25" t="s">
        <v>4</v>
      </c>
      <c r="E8" s="25" t="s">
        <v>5</v>
      </c>
      <c r="F8" s="25" t="s">
        <v>6</v>
      </c>
      <c r="G8" s="42" t="s">
        <v>7</v>
      </c>
      <c r="H8" s="26" t="s">
        <v>8</v>
      </c>
      <c r="I8" s="26" t="s">
        <v>9</v>
      </c>
      <c r="J8" s="43" t="s">
        <v>10</v>
      </c>
    </row>
    <row r="9" spans="1:10" x14ac:dyDescent="0.2">
      <c r="A9" s="22">
        <v>45901</v>
      </c>
      <c r="B9" s="22" t="s">
        <v>17</v>
      </c>
      <c r="C9" s="27" t="s">
        <v>130</v>
      </c>
      <c r="D9" s="27" t="s">
        <v>108</v>
      </c>
      <c r="E9" s="27" t="s">
        <v>31</v>
      </c>
      <c r="F9" s="27" t="s">
        <v>13</v>
      </c>
      <c r="G9" s="28" t="s">
        <v>109</v>
      </c>
      <c r="H9" s="29">
        <f t="shared" ref="H9" si="0">J9-I9</f>
        <v>0.33333333333333331</v>
      </c>
      <c r="I9" s="30">
        <v>0.33333333333333331</v>
      </c>
      <c r="J9" s="30">
        <v>0.66666666666666663</v>
      </c>
    </row>
    <row r="10" spans="1:10" x14ac:dyDescent="0.2">
      <c r="A10" s="22">
        <v>45902</v>
      </c>
      <c r="B10" s="22" t="s">
        <v>18</v>
      </c>
      <c r="C10" s="27"/>
      <c r="D10" s="27"/>
      <c r="E10" s="27"/>
      <c r="F10" s="27"/>
      <c r="G10" s="28"/>
      <c r="H10" s="29">
        <f t="shared" ref="H10:H38" si="1">J10-I10</f>
        <v>0</v>
      </c>
      <c r="I10" s="30"/>
      <c r="J10" s="30"/>
    </row>
    <row r="11" spans="1:10" x14ac:dyDescent="0.2">
      <c r="A11" s="22">
        <v>45903</v>
      </c>
      <c r="B11" s="22" t="s">
        <v>19</v>
      </c>
      <c r="C11" s="27"/>
      <c r="D11" s="27"/>
      <c r="E11" s="27"/>
      <c r="F11" s="27"/>
      <c r="G11" s="28"/>
      <c r="H11" s="29">
        <f t="shared" si="1"/>
        <v>0</v>
      </c>
      <c r="I11" s="30"/>
      <c r="J11" s="30"/>
    </row>
    <row r="12" spans="1:10" x14ac:dyDescent="0.2">
      <c r="A12" s="22">
        <v>45904</v>
      </c>
      <c r="B12" s="22" t="s">
        <v>20</v>
      </c>
      <c r="C12" s="27"/>
      <c r="D12" s="27"/>
      <c r="E12" s="27"/>
      <c r="F12" s="27"/>
      <c r="G12" s="28"/>
      <c r="H12" s="29">
        <f t="shared" si="1"/>
        <v>0</v>
      </c>
      <c r="I12" s="30"/>
      <c r="J12" s="30"/>
    </row>
    <row r="13" spans="1:10" x14ac:dyDescent="0.2">
      <c r="A13" s="22">
        <v>45905</v>
      </c>
      <c r="B13" s="22" t="s">
        <v>11</v>
      </c>
      <c r="C13" s="27"/>
      <c r="D13" s="27"/>
      <c r="E13" s="27"/>
      <c r="F13" s="27"/>
      <c r="G13" s="28"/>
      <c r="H13" s="29">
        <f t="shared" si="1"/>
        <v>0</v>
      </c>
      <c r="I13" s="30"/>
      <c r="J13" s="30"/>
    </row>
    <row r="14" spans="1:10" x14ac:dyDescent="0.2">
      <c r="A14" s="31">
        <v>45906</v>
      </c>
      <c r="B14" s="31" t="s">
        <v>14</v>
      </c>
      <c r="C14" s="32"/>
      <c r="D14" s="32"/>
      <c r="E14" s="32"/>
      <c r="F14" s="32"/>
      <c r="G14" s="33"/>
      <c r="H14" s="34">
        <f t="shared" si="1"/>
        <v>0</v>
      </c>
      <c r="I14" s="35"/>
      <c r="J14" s="35"/>
    </row>
    <row r="15" spans="1:10" x14ac:dyDescent="0.2">
      <c r="A15" s="31">
        <v>45907</v>
      </c>
      <c r="B15" s="31" t="s">
        <v>16</v>
      </c>
      <c r="C15" s="32"/>
      <c r="D15" s="32"/>
      <c r="E15" s="32"/>
      <c r="F15" s="32"/>
      <c r="G15" s="33"/>
      <c r="H15" s="34">
        <f t="shared" si="1"/>
        <v>0</v>
      </c>
      <c r="I15" s="35"/>
      <c r="J15" s="35"/>
    </row>
    <row r="16" spans="1:10" x14ac:dyDescent="0.2">
      <c r="A16" s="22">
        <v>45908</v>
      </c>
      <c r="B16" s="22" t="s">
        <v>17</v>
      </c>
      <c r="C16" s="27"/>
      <c r="D16" s="27"/>
      <c r="E16" s="27"/>
      <c r="F16" s="27"/>
      <c r="G16" s="28"/>
      <c r="H16" s="29">
        <f t="shared" si="1"/>
        <v>0</v>
      </c>
      <c r="I16" s="30"/>
      <c r="J16" s="30"/>
    </row>
    <row r="17" spans="1:10" x14ac:dyDescent="0.2">
      <c r="A17" s="22">
        <v>45909</v>
      </c>
      <c r="B17" s="22" t="s">
        <v>18</v>
      </c>
      <c r="C17" s="27"/>
      <c r="D17" s="27"/>
      <c r="E17" s="27"/>
      <c r="F17" s="27"/>
      <c r="G17" s="28"/>
      <c r="H17" s="29">
        <f t="shared" si="1"/>
        <v>0</v>
      </c>
      <c r="I17" s="30"/>
      <c r="J17" s="30"/>
    </row>
    <row r="18" spans="1:10" x14ac:dyDescent="0.2">
      <c r="A18" s="22">
        <v>45910</v>
      </c>
      <c r="B18" s="22" t="s">
        <v>19</v>
      </c>
      <c r="C18" s="27"/>
      <c r="D18" s="27"/>
      <c r="E18" s="27"/>
      <c r="F18" s="27"/>
      <c r="G18" s="28"/>
      <c r="H18" s="29">
        <f t="shared" si="1"/>
        <v>0</v>
      </c>
      <c r="I18" s="30"/>
      <c r="J18" s="30"/>
    </row>
    <row r="19" spans="1:10" x14ac:dyDescent="0.2">
      <c r="A19" s="22">
        <v>45911</v>
      </c>
      <c r="B19" s="22" t="s">
        <v>20</v>
      </c>
      <c r="C19" s="27"/>
      <c r="D19" s="27"/>
      <c r="E19" s="27"/>
      <c r="F19" s="27"/>
      <c r="G19" s="28"/>
      <c r="H19" s="29">
        <f t="shared" si="1"/>
        <v>0</v>
      </c>
      <c r="I19" s="30"/>
      <c r="J19" s="30"/>
    </row>
    <row r="20" spans="1:10" x14ac:dyDescent="0.2">
      <c r="A20" s="22">
        <v>45912</v>
      </c>
      <c r="B20" s="22" t="s">
        <v>11</v>
      </c>
      <c r="C20" s="27"/>
      <c r="D20" s="27"/>
      <c r="E20" s="27"/>
      <c r="F20" s="27"/>
      <c r="G20" s="28"/>
      <c r="H20" s="29">
        <f t="shared" si="1"/>
        <v>0</v>
      </c>
      <c r="I20" s="30"/>
      <c r="J20" s="30"/>
    </row>
    <row r="21" spans="1:10" x14ac:dyDescent="0.2">
      <c r="A21" s="31">
        <v>45913</v>
      </c>
      <c r="B21" s="31" t="s">
        <v>14</v>
      </c>
      <c r="C21" s="32"/>
      <c r="D21" s="32"/>
      <c r="E21" s="32"/>
      <c r="F21" s="32"/>
      <c r="G21" s="33"/>
      <c r="H21" s="34">
        <f t="shared" si="1"/>
        <v>0</v>
      </c>
      <c r="I21" s="35"/>
      <c r="J21" s="35"/>
    </row>
    <row r="22" spans="1:10" x14ac:dyDescent="0.2">
      <c r="A22" s="31">
        <v>45914</v>
      </c>
      <c r="B22" s="31" t="s">
        <v>16</v>
      </c>
      <c r="C22" s="32"/>
      <c r="D22" s="32"/>
      <c r="E22" s="32"/>
      <c r="F22" s="32"/>
      <c r="G22" s="33"/>
      <c r="H22" s="34">
        <f t="shared" si="1"/>
        <v>0</v>
      </c>
      <c r="I22" s="35"/>
      <c r="J22" s="35"/>
    </row>
    <row r="23" spans="1:10" x14ac:dyDescent="0.2">
      <c r="A23" s="22">
        <v>45915</v>
      </c>
      <c r="B23" s="22" t="s">
        <v>17</v>
      </c>
      <c r="C23" s="27"/>
      <c r="D23" s="27"/>
      <c r="E23" s="27"/>
      <c r="F23" s="27"/>
      <c r="G23" s="28"/>
      <c r="H23" s="29">
        <f t="shared" si="1"/>
        <v>0</v>
      </c>
      <c r="I23" s="30"/>
      <c r="J23" s="30"/>
    </row>
    <row r="24" spans="1:10" x14ac:dyDescent="0.2">
      <c r="A24" s="22">
        <v>45916</v>
      </c>
      <c r="B24" s="22" t="s">
        <v>18</v>
      </c>
      <c r="C24" s="27"/>
      <c r="D24" s="27"/>
      <c r="E24" s="27"/>
      <c r="F24" s="27"/>
      <c r="G24" s="28"/>
      <c r="H24" s="29">
        <f t="shared" si="1"/>
        <v>0</v>
      </c>
      <c r="I24" s="30"/>
      <c r="J24" s="30"/>
    </row>
    <row r="25" spans="1:10" x14ac:dyDescent="0.2">
      <c r="A25" s="22">
        <v>45917</v>
      </c>
      <c r="B25" s="22" t="s">
        <v>19</v>
      </c>
      <c r="C25" s="27"/>
      <c r="D25" s="27"/>
      <c r="E25" s="27"/>
      <c r="F25" s="27"/>
      <c r="G25" s="28"/>
      <c r="H25" s="29">
        <f t="shared" si="1"/>
        <v>0</v>
      </c>
      <c r="I25" s="30"/>
      <c r="J25" s="30"/>
    </row>
    <row r="26" spans="1:10" x14ac:dyDescent="0.2">
      <c r="A26" s="22">
        <v>45918</v>
      </c>
      <c r="B26" s="22" t="s">
        <v>20</v>
      </c>
      <c r="C26" s="27"/>
      <c r="D26" s="27"/>
      <c r="E26" s="27"/>
      <c r="F26" s="27"/>
      <c r="G26" s="28"/>
      <c r="H26" s="29">
        <f t="shared" si="1"/>
        <v>0</v>
      </c>
      <c r="I26" s="30"/>
      <c r="J26" s="30"/>
    </row>
    <row r="27" spans="1:10" x14ac:dyDescent="0.2">
      <c r="A27" s="22">
        <v>45919</v>
      </c>
      <c r="B27" s="22" t="s">
        <v>11</v>
      </c>
      <c r="C27" s="27"/>
      <c r="D27" s="27"/>
      <c r="E27" s="27"/>
      <c r="F27" s="27"/>
      <c r="G27" s="28"/>
      <c r="H27" s="29">
        <f t="shared" si="1"/>
        <v>0</v>
      </c>
      <c r="I27" s="30"/>
      <c r="J27" s="30"/>
    </row>
    <row r="28" spans="1:10" x14ac:dyDescent="0.2">
      <c r="A28" s="31">
        <v>45920</v>
      </c>
      <c r="B28" s="31" t="s">
        <v>14</v>
      </c>
      <c r="C28" s="32"/>
      <c r="D28" s="32"/>
      <c r="E28" s="32"/>
      <c r="F28" s="32"/>
      <c r="G28" s="33"/>
      <c r="H28" s="34">
        <f t="shared" si="1"/>
        <v>0</v>
      </c>
      <c r="I28" s="35"/>
      <c r="J28" s="35"/>
    </row>
    <row r="29" spans="1:10" x14ac:dyDescent="0.2">
      <c r="A29" s="31">
        <v>45921</v>
      </c>
      <c r="B29" s="31" t="s">
        <v>16</v>
      </c>
      <c r="C29" s="32"/>
      <c r="D29" s="32"/>
      <c r="E29" s="32"/>
      <c r="F29" s="32"/>
      <c r="G29" s="33"/>
      <c r="H29" s="34">
        <f t="shared" si="1"/>
        <v>0</v>
      </c>
      <c r="I29" s="35"/>
      <c r="J29" s="35"/>
    </row>
    <row r="30" spans="1:10" x14ac:dyDescent="0.2">
      <c r="A30" s="22">
        <v>45922</v>
      </c>
      <c r="B30" s="22" t="s">
        <v>17</v>
      </c>
      <c r="C30" s="27"/>
      <c r="D30" s="27"/>
      <c r="E30" s="27"/>
      <c r="F30" s="27"/>
      <c r="G30" s="28"/>
      <c r="H30" s="29">
        <f t="shared" si="1"/>
        <v>0</v>
      </c>
      <c r="I30" s="30"/>
      <c r="J30" s="30"/>
    </row>
    <row r="31" spans="1:10" x14ac:dyDescent="0.2">
      <c r="A31" s="22">
        <v>45923</v>
      </c>
      <c r="B31" s="22" t="s">
        <v>18</v>
      </c>
      <c r="C31" s="27"/>
      <c r="D31" s="27"/>
      <c r="E31" s="27"/>
      <c r="F31" s="27"/>
      <c r="G31" s="28"/>
      <c r="H31" s="29">
        <f t="shared" si="1"/>
        <v>0</v>
      </c>
      <c r="I31" s="30"/>
      <c r="J31" s="30"/>
    </row>
    <row r="32" spans="1:10" x14ac:dyDescent="0.2">
      <c r="A32" s="47">
        <v>45924</v>
      </c>
      <c r="B32" s="47" t="s">
        <v>19</v>
      </c>
      <c r="C32" s="48" t="s">
        <v>130</v>
      </c>
      <c r="D32" s="48"/>
      <c r="E32" s="48" t="s">
        <v>90</v>
      </c>
      <c r="F32" s="48" t="s">
        <v>15</v>
      </c>
      <c r="G32" s="49" t="s">
        <v>198</v>
      </c>
      <c r="H32" s="50">
        <f t="shared" ref="H32" si="2">J32-I32</f>
        <v>0.33333333333333331</v>
      </c>
      <c r="I32" s="51">
        <v>0.33333333333333331</v>
      </c>
      <c r="J32" s="51">
        <v>0.66666666666666663</v>
      </c>
    </row>
    <row r="33" spans="1:10" x14ac:dyDescent="0.2">
      <c r="A33" s="22">
        <v>45925</v>
      </c>
      <c r="B33" s="22" t="s">
        <v>20</v>
      </c>
      <c r="C33" s="27"/>
      <c r="D33" s="27"/>
      <c r="E33" s="27"/>
      <c r="F33" s="27"/>
      <c r="G33" s="28"/>
      <c r="H33" s="29">
        <f t="shared" si="1"/>
        <v>0</v>
      </c>
      <c r="I33" s="30"/>
      <c r="J33" s="30"/>
    </row>
    <row r="34" spans="1:10" x14ac:dyDescent="0.2">
      <c r="A34" s="22">
        <v>45926</v>
      </c>
      <c r="B34" s="22" t="s">
        <v>11</v>
      </c>
      <c r="C34" s="27"/>
      <c r="D34" s="27"/>
      <c r="E34" s="27"/>
      <c r="F34" s="27"/>
      <c r="G34" s="28"/>
      <c r="H34" s="29">
        <f t="shared" si="1"/>
        <v>0</v>
      </c>
      <c r="I34" s="30"/>
      <c r="J34" s="30"/>
    </row>
    <row r="35" spans="1:10" x14ac:dyDescent="0.2">
      <c r="A35" s="31">
        <v>45927</v>
      </c>
      <c r="B35" s="31" t="s">
        <v>14</v>
      </c>
      <c r="C35" s="32"/>
      <c r="D35" s="32"/>
      <c r="E35" s="32"/>
      <c r="F35" s="32"/>
      <c r="G35" s="33"/>
      <c r="H35" s="34">
        <f t="shared" si="1"/>
        <v>0</v>
      </c>
      <c r="I35" s="35"/>
      <c r="J35" s="35"/>
    </row>
    <row r="36" spans="1:10" x14ac:dyDescent="0.2">
      <c r="A36" s="31">
        <v>45928</v>
      </c>
      <c r="B36" s="31" t="s">
        <v>16</v>
      </c>
      <c r="C36" s="32"/>
      <c r="D36" s="32"/>
      <c r="E36" s="32"/>
      <c r="F36" s="32"/>
      <c r="G36" s="33"/>
      <c r="H36" s="34">
        <f t="shared" si="1"/>
        <v>0</v>
      </c>
      <c r="I36" s="35"/>
      <c r="J36" s="35"/>
    </row>
    <row r="37" spans="1:10" x14ac:dyDescent="0.2">
      <c r="A37" s="22">
        <v>45929</v>
      </c>
      <c r="B37" s="22" t="s">
        <v>17</v>
      </c>
      <c r="C37" s="27"/>
      <c r="D37" s="27"/>
      <c r="E37" s="27"/>
      <c r="F37" s="27"/>
      <c r="G37" s="28"/>
      <c r="H37" s="29">
        <f t="shared" si="1"/>
        <v>0</v>
      </c>
      <c r="I37" s="30"/>
      <c r="J37" s="30"/>
    </row>
    <row r="38" spans="1:10" x14ac:dyDescent="0.2">
      <c r="A38" s="22">
        <v>45930</v>
      </c>
      <c r="B38" s="22" t="s">
        <v>18</v>
      </c>
      <c r="C38" s="27"/>
      <c r="D38" s="27"/>
      <c r="E38" s="27"/>
      <c r="F38" s="27"/>
      <c r="G38" s="28"/>
      <c r="H38" s="29">
        <f t="shared" si="1"/>
        <v>0</v>
      </c>
      <c r="I38" s="30"/>
      <c r="J38" s="30"/>
    </row>
    <row r="39" spans="1:10" ht="13.95" customHeight="1" thickBot="1" x14ac:dyDescent="0.3">
      <c r="A39" s="46"/>
      <c r="B39" s="46"/>
      <c r="C39" s="45"/>
      <c r="D39" s="45"/>
      <c r="E39" s="45"/>
      <c r="F39" s="45"/>
      <c r="G39" s="45"/>
      <c r="H39" s="36"/>
      <c r="I39" s="37"/>
    </row>
    <row r="40" spans="1:10" ht="13.95" customHeight="1" x14ac:dyDescent="0.25">
      <c r="A40" s="4"/>
      <c r="B40" s="4"/>
      <c r="C40" s="5"/>
      <c r="D40" s="6"/>
      <c r="E40" s="7" t="s">
        <v>21</v>
      </c>
      <c r="F40" s="8">
        <v>168</v>
      </c>
      <c r="H40" s="40"/>
    </row>
    <row r="41" spans="1:10" ht="13.95" customHeight="1" thickBot="1" x14ac:dyDescent="0.3">
      <c r="A41" s="4"/>
      <c r="B41" s="4"/>
      <c r="C41" s="9"/>
      <c r="D41" s="2"/>
      <c r="E41" s="10" t="s">
        <v>22</v>
      </c>
      <c r="F41" s="11">
        <v>21</v>
      </c>
      <c r="H41" s="40"/>
    </row>
    <row r="42" spans="1:10" ht="13.95" customHeight="1" thickBot="1" x14ac:dyDescent="0.3">
      <c r="A42" s="122" t="s">
        <v>23</v>
      </c>
      <c r="B42" s="122"/>
      <c r="C42" s="122"/>
      <c r="D42" s="12"/>
      <c r="E42" s="2"/>
      <c r="F42" s="2"/>
      <c r="H42" s="40"/>
    </row>
    <row r="43" spans="1:10" ht="13.8" x14ac:dyDescent="0.25">
      <c r="A43" s="13"/>
      <c r="B43" s="13"/>
      <c r="C43" s="6"/>
      <c r="D43" s="6"/>
      <c r="E43" s="14" t="s">
        <v>24</v>
      </c>
      <c r="F43" s="15">
        <f>SUMIF(F9:F38,"Billable",H9:H38)</f>
        <v>0.33333333333333331</v>
      </c>
      <c r="H43" s="38"/>
    </row>
    <row r="44" spans="1:10" ht="15" customHeight="1" thickBot="1" x14ac:dyDescent="0.3">
      <c r="A44" s="123" t="s">
        <v>25</v>
      </c>
      <c r="B44" s="123"/>
      <c r="C44" s="123"/>
      <c r="D44" s="16"/>
      <c r="E44" s="17" t="s">
        <v>26</v>
      </c>
      <c r="F44" s="18">
        <f>SUMIF(F9:F38,"Non-Billable",H9:H38)</f>
        <v>0.33333333333333331</v>
      </c>
      <c r="H44" s="40"/>
    </row>
    <row r="45" spans="1:10" ht="14.4" thickBot="1" x14ac:dyDescent="0.3">
      <c r="A45" s="2"/>
      <c r="B45" s="2"/>
      <c r="C45" s="2"/>
      <c r="D45" s="2"/>
      <c r="E45" s="19" t="s">
        <v>27</v>
      </c>
      <c r="F45" s="44">
        <f>F43+F44</f>
        <v>0.66666666666666663</v>
      </c>
      <c r="H45" s="40"/>
    </row>
    <row r="46" spans="1:10" ht="13.8" thickBot="1" x14ac:dyDescent="0.3">
      <c r="A46" s="2"/>
      <c r="B46" s="2"/>
      <c r="C46" s="2"/>
      <c r="D46" s="2"/>
      <c r="E46" s="2"/>
      <c r="F46" s="2"/>
      <c r="H46" s="40"/>
    </row>
    <row r="47" spans="1:10" ht="13.8" thickBot="1" x14ac:dyDescent="0.3">
      <c r="A47" s="2"/>
      <c r="B47" s="2"/>
      <c r="C47" s="2"/>
      <c r="D47" s="2"/>
      <c r="E47" s="20" t="s">
        <v>28</v>
      </c>
      <c r="F47" s="21"/>
      <c r="H47" s="40"/>
    </row>
    <row r="48" spans="1:10" ht="13.2" thickBot="1" x14ac:dyDescent="0.25">
      <c r="E48" s="39"/>
      <c r="H48" s="40"/>
    </row>
  </sheetData>
  <mergeCells count="2">
    <mergeCell ref="A42:C42"/>
    <mergeCell ref="A44:C44"/>
  </mergeCells>
  <phoneticPr fontId="10" type="noConversion"/>
  <conditionalFormatting sqref="A6:B6 D6:E7 D39:E40">
    <cfRule type="containsText" dxfId="15" priority="14" operator="containsText" text="Religious Leave">
      <formula>NOT(ISERROR(SEARCH("Religious Leave",A6)))</formula>
    </cfRule>
    <cfRule type="containsText" dxfId="14" priority="15" operator="containsText" text="Birthday Leave">
      <formula>NOT(ISERROR(SEARCH("Birthday Leave",A6)))</formula>
    </cfRule>
    <cfRule type="containsText" dxfId="13" priority="16" operator="containsText" text="Study Leave">
      <formula>NOT(ISERROR(SEARCH("Study Leave",A6)))</formula>
    </cfRule>
    <cfRule type="containsText" dxfId="12" priority="17" operator="containsText" text="Family Responsibility Leave">
      <formula>NOT(ISERROR(SEARCH("Family Responsibility Leave",A6)))</formula>
    </cfRule>
    <cfRule type="containsText" dxfId="11" priority="18" operator="containsText" text="Sick Leave">
      <formula>NOT(ISERROR(SEARCH("Sick Leave",A6)))</formula>
    </cfRule>
    <cfRule type="containsText" dxfId="10" priority="19" operator="containsText" text="Annual Leave">
      <formula>NOT(ISERROR(SEARCH("Annual Leave",A6)))</formula>
    </cfRule>
    <cfRule type="cellIs" dxfId="9" priority="20" operator="equal">
      <formula>"Public Holiday"</formula>
    </cfRule>
  </conditionalFormatting>
  <conditionalFormatting sqref="B7:B48">
    <cfRule type="containsText" dxfId="8" priority="8" operator="containsText" text="Saturday">
      <formula>NOT(ISERROR(SEARCH("Saturday",B7)))</formula>
    </cfRule>
    <cfRule type="containsText" dxfId="7" priority="9" operator="containsText" text="Sunday">
      <formula>NOT(ISERROR(SEARCH("Sunday",B7)))</formula>
    </cfRule>
  </conditionalFormatting>
  <conditionalFormatting sqref="D42:E44 E47">
    <cfRule type="containsText" dxfId="6" priority="1" operator="containsText" text="Religious Leave">
      <formula>NOT(ISERROR(SEARCH("Religious Leave",D42)))</formula>
    </cfRule>
    <cfRule type="containsText" dxfId="5" priority="2" operator="containsText" text="Birthday Leave">
      <formula>NOT(ISERROR(SEARCH("Birthday Leave",D42)))</formula>
    </cfRule>
    <cfRule type="containsText" dxfId="4" priority="3" operator="containsText" text="Study Leave">
      <formula>NOT(ISERROR(SEARCH("Study Leave",D42)))</formula>
    </cfRule>
    <cfRule type="containsText" dxfId="3" priority="4" operator="containsText" text="Family Responsibility Leave">
      <formula>NOT(ISERROR(SEARCH("Family Responsibility Leave",D42)))</formula>
    </cfRule>
    <cfRule type="containsText" dxfId="2" priority="5" operator="containsText" text="Sick Leave">
      <formula>NOT(ISERROR(SEARCH("Sick Leave",D42)))</formula>
    </cfRule>
    <cfRule type="containsText" dxfId="1" priority="6" operator="containsText" text="Annual Leave">
      <formula>NOT(ISERROR(SEARCH("Annual Leave",D42)))</formula>
    </cfRule>
    <cfRule type="cellIs" dxfId="0" priority="7" operator="equal">
      <formula>"Public Holiday"</formula>
    </cfRule>
  </conditionalFormatting>
  <dataValidations count="1">
    <dataValidation type="time" allowBlank="1" showErrorMessage="1" errorTitle="Invalid Time Format" error="Please input a valid time. For e.g. 08:00" sqref="I9:J38" xr:uid="{1C94E27B-8E5C-4C1F-AD20-3494675EE945}">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C39A6A8E-1249-4B2F-AB25-70B85A400C15}">
          <x14:formula1>
            <xm:f>Key!$K$3:$K$4</xm:f>
          </x14:formula1>
          <xm:sqref>F9:F38</xm:sqref>
        </x14:dataValidation>
        <x14:dataValidation type="list" allowBlank="1" showInputMessage="1" showErrorMessage="1" xr:uid="{21903AE5-45BA-428F-AFA8-22E9A01182F3}">
          <x14:formula1>
            <xm:f>Key!$B$2:$B$51</xm:f>
          </x14:formula1>
          <xm:sqref>C9:C38</xm:sqref>
        </x14:dataValidation>
        <x14:dataValidation type="list" allowBlank="1" showInputMessage="1" showErrorMessage="1" xr:uid="{B11ED7AE-D90D-41B0-B483-088E73216738}">
          <x14:formula1>
            <xm:f>Key!$F$3:$F$52</xm:f>
          </x14:formula1>
          <xm:sqref>E9:E38</xm:sqref>
        </x14:dataValidation>
        <x14:dataValidation type="list" allowBlank="1" showInputMessage="1" showErrorMessage="1" xr:uid="{5693F761-715B-45CE-AC76-906C43DF08FA}">
          <x14:formula1>
            <xm:f>Key!$H$3:$H$76</xm:f>
          </x14:formula1>
          <xm:sqref>B5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E8809-782A-4EC8-A7EE-23E6EB29126F}">
  <dimension ref="A1:O18"/>
  <sheetViews>
    <sheetView zoomScale="75" zoomScaleNormal="75" workbookViewId="0">
      <selection activeCell="B5" sqref="B5"/>
    </sheetView>
  </sheetViews>
  <sheetFormatPr defaultColWidth="8.69921875" defaultRowHeight="12.6" x14ac:dyDescent="0.2"/>
  <cols>
    <col min="1" max="1" width="12" style="23" customWidth="1"/>
    <col min="2" max="2" width="13.09765625" style="23" customWidth="1"/>
    <col min="3" max="3" width="16.19921875" style="23" bestFit="1" customWidth="1"/>
    <col min="4" max="4" width="8.69921875" style="23"/>
    <col min="5" max="5" width="13.296875" style="23" customWidth="1"/>
    <col min="6" max="6" width="14.5" style="23" customWidth="1"/>
    <col min="7" max="16384" width="8.69921875" style="23"/>
  </cols>
  <sheetData>
    <row r="1" spans="1:15" ht="13.5" customHeight="1" x14ac:dyDescent="0.2">
      <c r="A1" s="82"/>
      <c r="B1" s="82"/>
      <c r="C1" s="82"/>
      <c r="D1" s="82"/>
      <c r="E1" s="82"/>
      <c r="F1" s="82"/>
    </row>
    <row r="2" spans="1:15" x14ac:dyDescent="0.2">
      <c r="A2" s="81"/>
      <c r="B2" s="81"/>
      <c r="C2" s="86"/>
      <c r="D2" s="86"/>
      <c r="E2" s="86"/>
      <c r="F2" s="86"/>
    </row>
    <row r="3" spans="1:15" x14ac:dyDescent="0.2">
      <c r="A3" s="81"/>
      <c r="B3" s="81"/>
      <c r="C3" s="87"/>
      <c r="D3" s="87"/>
      <c r="E3" s="87"/>
      <c r="F3" s="87"/>
    </row>
    <row r="4" spans="1:15" x14ac:dyDescent="0.2">
      <c r="A4" s="81"/>
      <c r="B4" s="81"/>
      <c r="C4" s="88"/>
      <c r="D4" s="88"/>
      <c r="E4" s="88"/>
      <c r="F4" s="88"/>
    </row>
    <row r="5" spans="1:15" x14ac:dyDescent="0.2">
      <c r="A5" s="37" t="s">
        <v>2</v>
      </c>
      <c r="B5" s="23" t="s">
        <v>108</v>
      </c>
      <c r="C5" s="88"/>
      <c r="D5" s="88"/>
      <c r="E5" s="88"/>
      <c r="F5" s="88"/>
    </row>
    <row r="6" spans="1:15" x14ac:dyDescent="0.2">
      <c r="A6" s="81" t="s">
        <v>179</v>
      </c>
      <c r="B6" s="83">
        <f>F17</f>
        <v>200</v>
      </c>
      <c r="C6" s="86"/>
      <c r="D6" s="87"/>
      <c r="E6" s="87"/>
      <c r="F6" s="87"/>
    </row>
    <row r="7" spans="1:15" ht="13.5" customHeight="1" x14ac:dyDescent="0.2">
      <c r="A7" s="75"/>
      <c r="B7" s="76"/>
      <c r="C7" s="76"/>
      <c r="D7" s="87"/>
      <c r="E7" s="87"/>
      <c r="F7" s="87"/>
    </row>
    <row r="8" spans="1:15" ht="27.45" customHeight="1" x14ac:dyDescent="0.2">
      <c r="A8" s="132" t="s">
        <v>180</v>
      </c>
      <c r="B8" s="132"/>
      <c r="C8" s="132"/>
      <c r="D8" s="132"/>
      <c r="E8" s="132"/>
      <c r="F8" s="132"/>
    </row>
    <row r="9" spans="1:15" ht="13.5" customHeight="1" thickBot="1" x14ac:dyDescent="0.25">
      <c r="A9" s="84" t="s">
        <v>184</v>
      </c>
      <c r="B9" s="135" t="s">
        <v>181</v>
      </c>
      <c r="C9" s="136"/>
      <c r="D9" s="135" t="s">
        <v>95</v>
      </c>
      <c r="E9" s="136"/>
      <c r="F9" s="85" t="s">
        <v>96</v>
      </c>
    </row>
    <row r="10" spans="1:15" x14ac:dyDescent="0.2">
      <c r="A10" s="80">
        <v>45566</v>
      </c>
      <c r="B10" s="126" t="s">
        <v>182</v>
      </c>
      <c r="C10" s="126"/>
      <c r="D10" s="126" t="s">
        <v>128</v>
      </c>
      <c r="E10" s="126"/>
      <c r="F10" s="79">
        <v>200</v>
      </c>
      <c r="G10" s="133" t="s">
        <v>183</v>
      </c>
      <c r="H10" s="134"/>
      <c r="I10" s="134"/>
      <c r="J10" s="134"/>
      <c r="K10" s="134"/>
      <c r="L10" s="134"/>
      <c r="M10" s="134"/>
      <c r="N10" s="134"/>
      <c r="O10" s="134"/>
    </row>
    <row r="11" spans="1:15" x14ac:dyDescent="0.2">
      <c r="A11" s="80">
        <v>45566</v>
      </c>
      <c r="B11" s="124" t="s">
        <v>185</v>
      </c>
      <c r="C11" s="125"/>
      <c r="D11" s="126" t="s">
        <v>134</v>
      </c>
      <c r="E11" s="126"/>
      <c r="F11" s="79"/>
    </row>
    <row r="12" spans="1:15" x14ac:dyDescent="0.2">
      <c r="A12" s="80">
        <v>45566</v>
      </c>
      <c r="B12" s="124" t="s">
        <v>186</v>
      </c>
      <c r="C12" s="125"/>
      <c r="D12" s="126"/>
      <c r="E12" s="126"/>
      <c r="F12" s="79"/>
    </row>
    <row r="13" spans="1:15" x14ac:dyDescent="0.2">
      <c r="A13" s="80">
        <v>45566</v>
      </c>
      <c r="B13" s="124"/>
      <c r="C13" s="125"/>
      <c r="D13" s="126"/>
      <c r="E13" s="126"/>
      <c r="F13" s="79"/>
    </row>
    <row r="14" spans="1:15" x14ac:dyDescent="0.2">
      <c r="A14" s="80">
        <v>45566</v>
      </c>
      <c r="B14" s="124"/>
      <c r="C14" s="125"/>
      <c r="D14" s="126"/>
      <c r="E14" s="126"/>
      <c r="F14" s="79"/>
    </row>
    <row r="15" spans="1:15" x14ac:dyDescent="0.2">
      <c r="A15" s="80">
        <v>45566</v>
      </c>
      <c r="B15" s="130"/>
      <c r="C15" s="131"/>
      <c r="D15" s="126"/>
      <c r="E15" s="126"/>
      <c r="F15" s="79"/>
    </row>
    <row r="16" spans="1:15" ht="13.2" thickBot="1" x14ac:dyDescent="0.25">
      <c r="A16" s="80">
        <v>45566</v>
      </c>
      <c r="B16" s="124"/>
      <c r="C16" s="125"/>
      <c r="D16" s="126"/>
      <c r="E16" s="126"/>
      <c r="F16" s="79"/>
    </row>
    <row r="17" spans="1:6" ht="13.5" customHeight="1" thickBot="1" x14ac:dyDescent="0.25">
      <c r="A17" s="127" t="s">
        <v>97</v>
      </c>
      <c r="B17" s="128"/>
      <c r="C17" s="128"/>
      <c r="D17" s="128"/>
      <c r="E17" s="129"/>
      <c r="F17" s="78">
        <f>SUM(F10:F16)</f>
        <v>200</v>
      </c>
    </row>
    <row r="18" spans="1:6" x14ac:dyDescent="0.2">
      <c r="A18" s="75"/>
      <c r="B18" s="76"/>
      <c r="C18" s="76"/>
      <c r="D18" s="76"/>
      <c r="E18" s="77"/>
      <c r="F18" s="77"/>
    </row>
  </sheetData>
  <mergeCells count="19">
    <mergeCell ref="G10:O10"/>
    <mergeCell ref="B9:C9"/>
    <mergeCell ref="D9:E9"/>
    <mergeCell ref="B10:C10"/>
    <mergeCell ref="D10:E10"/>
    <mergeCell ref="A8:F8"/>
    <mergeCell ref="B11:C11"/>
    <mergeCell ref="D11:E11"/>
    <mergeCell ref="B12:C12"/>
    <mergeCell ref="D12:E12"/>
    <mergeCell ref="B13:C13"/>
    <mergeCell ref="D13:E13"/>
    <mergeCell ref="A17:E17"/>
    <mergeCell ref="B14:C14"/>
    <mergeCell ref="D14:E14"/>
    <mergeCell ref="B15:C15"/>
    <mergeCell ref="D15:E15"/>
    <mergeCell ref="B16:C16"/>
    <mergeCell ref="D16:E16"/>
  </mergeCells>
  <dataValidations count="1">
    <dataValidation type="list" allowBlank="1" showInputMessage="1" showErrorMessage="1" sqref="D7 D18" xr:uid="{517DF1E8-3052-48CF-9AE1-C19E6ECB6686}">
      <formula1>$H$2:$H$4</formula1>
    </dataValidation>
  </dataValidations>
  <pageMargins left="0.7" right="0.7" top="0.75" bottom="0.75" header="0.3" footer="0.3"/>
  <headerFooter>
    <oddFooter>&amp;L_x000D_&amp;1#&amp;"Calibri"&amp;8&amp;K000000 Classified as Confidential</oddFooter>
  </headerFooter>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47896F57-C723-4B2F-A817-4B0B599756FB}">
          <x14:formula1>
            <xm:f>Key!$H$3:$H$82</xm:f>
          </x14:formula1>
          <xm:sqref>B5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7D5F3-AC91-43ED-96BB-0299CBED5EE0}">
  <dimension ref="A4:F23"/>
  <sheetViews>
    <sheetView topLeftCell="A3" zoomScale="75" zoomScaleNormal="75" workbookViewId="0">
      <selection activeCell="H21" sqref="H21"/>
    </sheetView>
  </sheetViews>
  <sheetFormatPr defaultColWidth="8.69921875" defaultRowHeight="12.6" x14ac:dyDescent="0.2"/>
  <cols>
    <col min="1" max="1" width="15.5" style="23" bestFit="1" customWidth="1"/>
    <col min="2" max="2" width="11.796875" style="23" customWidth="1"/>
    <col min="3" max="3" width="9.796875" style="23" customWidth="1"/>
    <col min="4" max="16384" width="8.69921875" style="23"/>
  </cols>
  <sheetData>
    <row r="4" spans="1:6" x14ac:dyDescent="0.2">
      <c r="A4" s="137"/>
      <c r="B4" s="137"/>
    </row>
    <row r="5" spans="1:6" x14ac:dyDescent="0.2">
      <c r="A5" s="37" t="s">
        <v>2</v>
      </c>
      <c r="B5" s="23" t="s">
        <v>206</v>
      </c>
    </row>
    <row r="6" spans="1:6" x14ac:dyDescent="0.2">
      <c r="A6" s="81" t="s">
        <v>188</v>
      </c>
      <c r="B6" s="120">
        <v>45789</v>
      </c>
    </row>
    <row r="7" spans="1:6" x14ac:dyDescent="0.2">
      <c r="A7" s="97" t="s">
        <v>189</v>
      </c>
      <c r="B7" s="121">
        <v>45789</v>
      </c>
    </row>
    <row r="8" spans="1:6" x14ac:dyDescent="0.2">
      <c r="A8" s="98"/>
      <c r="B8" s="87"/>
    </row>
    <row r="9" spans="1:6" ht="27.45" customHeight="1" x14ac:dyDescent="0.2">
      <c r="A9" s="151" t="s">
        <v>187</v>
      </c>
      <c r="B9" s="151"/>
      <c r="C9" s="151"/>
      <c r="D9" s="151"/>
      <c r="E9" s="151"/>
      <c r="F9" s="151"/>
    </row>
    <row r="10" spans="1:6" ht="25.2" x14ac:dyDescent="0.2">
      <c r="A10" s="89" t="s">
        <v>98</v>
      </c>
      <c r="B10" s="89" t="s">
        <v>99</v>
      </c>
      <c r="C10" s="89" t="s">
        <v>100</v>
      </c>
      <c r="D10" s="89" t="s">
        <v>101</v>
      </c>
      <c r="E10" s="89" t="s">
        <v>102</v>
      </c>
      <c r="F10" s="89" t="s">
        <v>103</v>
      </c>
    </row>
    <row r="11" spans="1:6" x14ac:dyDescent="0.2">
      <c r="A11" s="89" t="s">
        <v>86</v>
      </c>
      <c r="B11" s="119">
        <v>45789</v>
      </c>
      <c r="C11" s="119">
        <v>45789</v>
      </c>
      <c r="D11" s="89">
        <v>1</v>
      </c>
      <c r="E11" s="89" t="s">
        <v>123</v>
      </c>
      <c r="F11" s="89" t="s">
        <v>235</v>
      </c>
    </row>
    <row r="12" spans="1:6" x14ac:dyDescent="0.2">
      <c r="A12" s="89"/>
      <c r="B12" s="89"/>
      <c r="C12" s="89"/>
      <c r="D12" s="89"/>
      <c r="E12" s="89"/>
      <c r="F12" s="89"/>
    </row>
    <row r="13" spans="1:6" ht="13.2" thickBot="1" x14ac:dyDescent="0.25">
      <c r="A13" s="89"/>
      <c r="B13" s="89"/>
      <c r="C13" s="89"/>
      <c r="D13" s="89"/>
      <c r="E13" s="89"/>
      <c r="F13" s="89"/>
    </row>
    <row r="14" spans="1:6" ht="13.2" thickBot="1" x14ac:dyDescent="0.25">
      <c r="A14" s="90"/>
      <c r="B14" s="91"/>
      <c r="C14" s="91"/>
      <c r="D14" s="92">
        <f>SUM(D11:D13)</f>
        <v>1</v>
      </c>
      <c r="E14" s="91"/>
      <c r="F14" s="93"/>
    </row>
    <row r="15" spans="1:6" ht="13.2" thickBot="1" x14ac:dyDescent="0.25">
      <c r="A15" s="141"/>
      <c r="B15" s="142"/>
      <c r="C15" s="142"/>
      <c r="D15" s="142"/>
      <c r="E15" s="142"/>
      <c r="F15" s="142"/>
    </row>
    <row r="16" spans="1:6" x14ac:dyDescent="0.2">
      <c r="A16" s="152" t="s">
        <v>104</v>
      </c>
      <c r="B16" s="153"/>
      <c r="C16" s="153"/>
      <c r="D16" s="153"/>
      <c r="E16" s="153"/>
      <c r="F16" s="154"/>
    </row>
    <row r="17" spans="1:6" x14ac:dyDescent="0.2">
      <c r="A17" s="138"/>
      <c r="B17" s="139"/>
      <c r="C17" s="139"/>
      <c r="D17" s="139"/>
      <c r="E17" s="139"/>
      <c r="F17" s="140"/>
    </row>
    <row r="18" spans="1:6" x14ac:dyDescent="0.2">
      <c r="A18" s="138"/>
      <c r="B18" s="139"/>
      <c r="C18" s="139"/>
      <c r="D18" s="139"/>
      <c r="E18" s="139"/>
      <c r="F18" s="140"/>
    </row>
    <row r="19" spans="1:6" ht="13.2" thickBot="1" x14ac:dyDescent="0.25">
      <c r="A19" s="141"/>
      <c r="B19" s="142"/>
      <c r="C19" s="142"/>
      <c r="D19" s="142"/>
      <c r="E19" s="142"/>
      <c r="F19" s="143"/>
    </row>
    <row r="20" spans="1:6" ht="13.2" thickBot="1" x14ac:dyDescent="0.25"/>
    <row r="21" spans="1:6" x14ac:dyDescent="0.2">
      <c r="A21" s="94" t="s">
        <v>0</v>
      </c>
      <c r="B21" s="144">
        <v>45762</v>
      </c>
      <c r="C21" s="145"/>
      <c r="D21" s="145"/>
      <c r="E21" s="145"/>
      <c r="F21" s="146"/>
    </row>
    <row r="22" spans="1:6" x14ac:dyDescent="0.2">
      <c r="A22" s="95" t="s">
        <v>105</v>
      </c>
      <c r="B22" s="147" t="s">
        <v>234</v>
      </c>
      <c r="C22" s="147"/>
      <c r="D22" s="147"/>
      <c r="E22" s="147"/>
      <c r="F22" s="148"/>
    </row>
    <row r="23" spans="1:6" ht="13.2" thickBot="1" x14ac:dyDescent="0.25">
      <c r="A23" s="96" t="s">
        <v>106</v>
      </c>
      <c r="B23" s="149"/>
      <c r="C23" s="149"/>
      <c r="D23" s="149"/>
      <c r="E23" s="149"/>
      <c r="F23" s="150"/>
    </row>
  </sheetData>
  <mergeCells count="8">
    <mergeCell ref="A4:B4"/>
    <mergeCell ref="A17:F19"/>
    <mergeCell ref="B21:F21"/>
    <mergeCell ref="B22:F22"/>
    <mergeCell ref="B23:F23"/>
    <mergeCell ref="A9:F9"/>
    <mergeCell ref="A15:F15"/>
    <mergeCell ref="A16:F16"/>
  </mergeCells>
  <dataValidations count="1">
    <dataValidation type="list" allowBlank="1" showInputMessage="1" showErrorMessage="1" sqref="A10" xr:uid="{CEFCDC94-987C-4D1C-815A-6BA49170943C}">
      <formula1>$H$2:$H$12</formula1>
    </dataValidation>
  </dataValidations>
  <pageMargins left="0.7" right="0.7" top="0.75" bottom="0.75" header="0.3" footer="0.3"/>
  <headerFooter>
    <oddFooter>&amp;L_x000D_&amp;1#&amp;"Calibri"&amp;8&amp;K000000 Classified as Confidential</oddFooter>
  </headerFooter>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CE3D3C50-50E6-4476-A1AC-B75CC367015A}">
          <x14:formula1>
            <xm:f>Key!#REF!</xm:f>
          </x14:formula1>
          <xm:sqref>C4:F4</xm:sqref>
        </x14:dataValidation>
        <x14:dataValidation type="list" allowBlank="1" showInputMessage="1" showErrorMessage="1" xr:uid="{10ADA8E5-0E67-4753-AB35-24D5F605BBCC}">
          <x14:formula1>
            <xm:f>Key!$F$33:$F$40</xm:f>
          </x14:formula1>
          <xm:sqref>A11:A14</xm:sqref>
        </x14:dataValidation>
        <x14:dataValidation type="list" allowBlank="1" showInputMessage="1" showErrorMessage="1" xr:uid="{39EE865D-1893-4D91-9C9E-FAFF9DC830A7}">
          <x14:formula1>
            <xm:f>Key!$H$3:$H$80</xm:f>
          </x14:formula1>
          <xm:sqref>B5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9B26B-3D49-4153-AAFE-5F32086A9ABD}">
  <sheetPr>
    <tabColor theme="4"/>
  </sheetPr>
  <dimension ref="B2:K72"/>
  <sheetViews>
    <sheetView workbookViewId="0">
      <selection activeCell="H35" sqref="H35"/>
    </sheetView>
  </sheetViews>
  <sheetFormatPr defaultColWidth="8.69921875" defaultRowHeight="14.4" x14ac:dyDescent="0.3"/>
  <cols>
    <col min="1" max="1" width="8.69921875" style="52"/>
    <col min="2" max="2" width="25.5" style="52" customWidth="1"/>
    <col min="3" max="3" width="8.69921875" style="52"/>
    <col min="4" max="4" width="19.296875" style="52" customWidth="1"/>
    <col min="5" max="5" width="8.69921875" style="52"/>
    <col min="6" max="6" width="21.796875" style="52" customWidth="1"/>
    <col min="7" max="16384" width="8.69921875" style="52"/>
  </cols>
  <sheetData>
    <row r="2" spans="2:11" ht="15" thickBot="1" x14ac:dyDescent="0.35">
      <c r="B2" s="68" t="s">
        <v>130</v>
      </c>
      <c r="D2" s="53" t="s">
        <v>116</v>
      </c>
      <c r="F2" s="52" t="s">
        <v>5</v>
      </c>
      <c r="H2" s="52" t="s">
        <v>29</v>
      </c>
      <c r="K2" s="53" t="s">
        <v>13</v>
      </c>
    </row>
    <row r="3" spans="2:11" x14ac:dyDescent="0.3">
      <c r="B3" s="68" t="s">
        <v>117</v>
      </c>
      <c r="D3" s="73" t="s">
        <v>30</v>
      </c>
      <c r="F3" s="55" t="s">
        <v>31</v>
      </c>
      <c r="H3" s="101" t="s">
        <v>72</v>
      </c>
      <c r="K3" s="56" t="s">
        <v>15</v>
      </c>
    </row>
    <row r="4" spans="2:11" x14ac:dyDescent="0.3">
      <c r="B4" s="68" t="s">
        <v>131</v>
      </c>
      <c r="D4" s="54" t="s">
        <v>32</v>
      </c>
      <c r="F4" s="57" t="s">
        <v>33</v>
      </c>
      <c r="H4" s="70" t="s">
        <v>114</v>
      </c>
      <c r="K4" s="58" t="s">
        <v>13</v>
      </c>
    </row>
    <row r="5" spans="2:11" x14ac:dyDescent="0.3">
      <c r="B5" s="68" t="s">
        <v>132</v>
      </c>
      <c r="D5" s="73" t="s">
        <v>35</v>
      </c>
      <c r="F5" s="59" t="s">
        <v>36</v>
      </c>
      <c r="H5" s="102" t="s">
        <v>216</v>
      </c>
    </row>
    <row r="6" spans="2:11" x14ac:dyDescent="0.3">
      <c r="B6" s="68" t="s">
        <v>133</v>
      </c>
      <c r="D6" s="54" t="s">
        <v>38</v>
      </c>
      <c r="F6" s="57" t="s">
        <v>39</v>
      </c>
      <c r="H6" s="103" t="s">
        <v>83</v>
      </c>
    </row>
    <row r="7" spans="2:11" x14ac:dyDescent="0.3">
      <c r="B7" s="68" t="s">
        <v>118</v>
      </c>
      <c r="D7" s="73" t="s">
        <v>40</v>
      </c>
      <c r="F7" s="59" t="s">
        <v>41</v>
      </c>
      <c r="H7" s="70" t="s">
        <v>78</v>
      </c>
    </row>
    <row r="8" spans="2:11" x14ac:dyDescent="0.3">
      <c r="B8" s="68" t="s">
        <v>135</v>
      </c>
      <c r="D8" s="54" t="s">
        <v>43</v>
      </c>
      <c r="F8" s="57" t="s">
        <v>44</v>
      </c>
      <c r="H8" s="101" t="s">
        <v>47</v>
      </c>
      <c r="K8" s="52" t="s">
        <v>129</v>
      </c>
    </row>
    <row r="9" spans="2:11" x14ac:dyDescent="0.3">
      <c r="B9" s="68" t="s">
        <v>136</v>
      </c>
      <c r="D9" s="73" t="s">
        <v>45</v>
      </c>
      <c r="F9" s="59" t="s">
        <v>46</v>
      </c>
      <c r="H9" s="69" t="s">
        <v>12</v>
      </c>
      <c r="K9" s="52" t="s">
        <v>128</v>
      </c>
    </row>
    <row r="10" spans="2:11" x14ac:dyDescent="0.3">
      <c r="B10" s="68" t="s">
        <v>138</v>
      </c>
      <c r="D10" s="54" t="s">
        <v>48</v>
      </c>
      <c r="F10" s="57" t="s">
        <v>49</v>
      </c>
      <c r="H10" s="104" t="s">
        <v>137</v>
      </c>
    </row>
    <row r="11" spans="2:11" x14ac:dyDescent="0.3">
      <c r="B11" s="68" t="s">
        <v>140</v>
      </c>
      <c r="D11" s="73" t="s">
        <v>50</v>
      </c>
      <c r="F11" s="59" t="s">
        <v>51</v>
      </c>
      <c r="H11" s="70" t="s">
        <v>139</v>
      </c>
      <c r="K11" s="52" t="s">
        <v>122</v>
      </c>
    </row>
    <row r="12" spans="2:11" x14ac:dyDescent="0.3">
      <c r="B12" s="68" t="s">
        <v>141</v>
      </c>
      <c r="F12" s="57" t="s">
        <v>52</v>
      </c>
      <c r="H12" s="105" t="s">
        <v>199</v>
      </c>
      <c r="K12" s="52" t="s">
        <v>123</v>
      </c>
    </row>
    <row r="13" spans="2:11" x14ac:dyDescent="0.3">
      <c r="B13" s="68" t="s">
        <v>143</v>
      </c>
      <c r="F13" s="59" t="s">
        <v>53</v>
      </c>
      <c r="H13" s="105" t="s">
        <v>34</v>
      </c>
    </row>
    <row r="14" spans="2:11" x14ac:dyDescent="0.3">
      <c r="B14" s="68" t="s">
        <v>145</v>
      </c>
      <c r="D14" s="60"/>
      <c r="F14" s="57" t="s">
        <v>54</v>
      </c>
      <c r="H14" s="106" t="s">
        <v>142</v>
      </c>
    </row>
    <row r="15" spans="2:11" x14ac:dyDescent="0.3">
      <c r="B15" s="68" t="s">
        <v>119</v>
      </c>
      <c r="D15" s="61"/>
      <c r="F15" s="59" t="s">
        <v>56</v>
      </c>
      <c r="H15" s="105" t="s">
        <v>144</v>
      </c>
    </row>
    <row r="16" spans="2:11" x14ac:dyDescent="0.3">
      <c r="B16" s="68" t="s">
        <v>57</v>
      </c>
      <c r="D16" s="61"/>
      <c r="F16" s="57" t="s">
        <v>58</v>
      </c>
      <c r="H16" s="107" t="s">
        <v>146</v>
      </c>
    </row>
    <row r="17" spans="2:8" ht="27.6" x14ac:dyDescent="0.3">
      <c r="B17" s="68" t="s">
        <v>148</v>
      </c>
      <c r="D17" s="61"/>
      <c r="F17" s="59" t="s">
        <v>59</v>
      </c>
      <c r="H17" s="105" t="s">
        <v>147</v>
      </c>
    </row>
    <row r="18" spans="2:8" x14ac:dyDescent="0.3">
      <c r="B18" s="68" t="s">
        <v>150</v>
      </c>
      <c r="D18" s="61"/>
      <c r="F18" s="57" t="s">
        <v>60</v>
      </c>
      <c r="H18" s="107" t="s">
        <v>61</v>
      </c>
    </row>
    <row r="19" spans="2:8" x14ac:dyDescent="0.3">
      <c r="B19" s="68" t="s">
        <v>151</v>
      </c>
      <c r="D19" s="61"/>
      <c r="F19" s="59" t="s">
        <v>62</v>
      </c>
      <c r="H19" s="108" t="s">
        <v>149</v>
      </c>
    </row>
    <row r="20" spans="2:8" x14ac:dyDescent="0.3">
      <c r="B20" s="68" t="s">
        <v>152</v>
      </c>
      <c r="D20" s="61"/>
      <c r="F20" s="57" t="s">
        <v>63</v>
      </c>
      <c r="H20" s="106" t="s">
        <v>202</v>
      </c>
    </row>
    <row r="21" spans="2:8" x14ac:dyDescent="0.3">
      <c r="B21" s="68" t="s">
        <v>120</v>
      </c>
      <c r="D21" s="61"/>
      <c r="F21" s="59" t="s">
        <v>64</v>
      </c>
      <c r="H21" s="70" t="s">
        <v>110</v>
      </c>
    </row>
    <row r="22" spans="2:8" x14ac:dyDescent="0.3">
      <c r="B22" s="68" t="s">
        <v>153</v>
      </c>
      <c r="D22" s="61"/>
      <c r="F22" s="57" t="s">
        <v>66</v>
      </c>
      <c r="H22" s="109" t="s">
        <v>222</v>
      </c>
    </row>
    <row r="23" spans="2:8" x14ac:dyDescent="0.3">
      <c r="B23" s="68" t="s">
        <v>154</v>
      </c>
      <c r="D23" s="61"/>
      <c r="F23" s="59" t="s">
        <v>68</v>
      </c>
      <c r="H23" s="110" t="s">
        <v>75</v>
      </c>
    </row>
    <row r="24" spans="2:8" x14ac:dyDescent="0.3">
      <c r="B24" s="68" t="s">
        <v>155</v>
      </c>
      <c r="D24" s="61"/>
      <c r="F24" s="57" t="s">
        <v>69</v>
      </c>
      <c r="H24" s="111" t="s">
        <v>203</v>
      </c>
    </row>
    <row r="25" spans="2:8" x14ac:dyDescent="0.3">
      <c r="B25" s="68" t="s">
        <v>156</v>
      </c>
      <c r="D25" s="61"/>
      <c r="F25" s="59" t="s">
        <v>70</v>
      </c>
      <c r="H25" s="112" t="s">
        <v>108</v>
      </c>
    </row>
    <row r="26" spans="2:8" x14ac:dyDescent="0.3">
      <c r="B26" s="68" t="s">
        <v>158</v>
      </c>
      <c r="F26" s="57" t="s">
        <v>71</v>
      </c>
      <c r="H26" s="72" t="s">
        <v>121</v>
      </c>
    </row>
    <row r="27" spans="2:8" x14ac:dyDescent="0.3">
      <c r="B27" s="68" t="s">
        <v>159</v>
      </c>
      <c r="D27" s="61"/>
      <c r="F27" s="59" t="s">
        <v>73</v>
      </c>
      <c r="H27" s="110" t="s">
        <v>111</v>
      </c>
    </row>
    <row r="28" spans="2:8" x14ac:dyDescent="0.3">
      <c r="B28" s="68" t="s">
        <v>160</v>
      </c>
      <c r="D28" s="61"/>
      <c r="F28" s="57" t="s">
        <v>74</v>
      </c>
      <c r="H28" s="72" t="s">
        <v>115</v>
      </c>
    </row>
    <row r="29" spans="2:8" x14ac:dyDescent="0.3">
      <c r="B29" s="68" t="s">
        <v>79</v>
      </c>
      <c r="F29" s="59" t="s">
        <v>76</v>
      </c>
      <c r="H29" s="113" t="s">
        <v>204</v>
      </c>
    </row>
    <row r="30" spans="2:8" x14ac:dyDescent="0.3">
      <c r="B30" s="68" t="s">
        <v>162</v>
      </c>
      <c r="F30" s="57" t="s">
        <v>77</v>
      </c>
      <c r="H30" s="111" t="s">
        <v>205</v>
      </c>
    </row>
    <row r="31" spans="2:8" x14ac:dyDescent="0.3">
      <c r="B31" s="68" t="s">
        <v>84</v>
      </c>
      <c r="F31" s="59" t="s">
        <v>80</v>
      </c>
      <c r="H31" s="112" t="s">
        <v>42</v>
      </c>
    </row>
    <row r="32" spans="2:8" x14ac:dyDescent="0.3">
      <c r="B32" s="68" t="s">
        <v>163</v>
      </c>
      <c r="F32" s="57" t="s">
        <v>81</v>
      </c>
      <c r="H32" s="71" t="s">
        <v>157</v>
      </c>
    </row>
    <row r="33" spans="2:8" x14ac:dyDescent="0.3">
      <c r="B33" s="68" t="s">
        <v>165</v>
      </c>
      <c r="F33" s="59" t="s">
        <v>82</v>
      </c>
      <c r="H33" s="71" t="s">
        <v>200</v>
      </c>
    </row>
    <row r="34" spans="2:8" x14ac:dyDescent="0.3">
      <c r="B34" s="68" t="s">
        <v>166</v>
      </c>
      <c r="F34" s="57" t="s">
        <v>85</v>
      </c>
      <c r="H34" s="114" t="s">
        <v>127</v>
      </c>
    </row>
    <row r="35" spans="2:8" x14ac:dyDescent="0.3">
      <c r="B35" s="68" t="s">
        <v>168</v>
      </c>
      <c r="F35" s="59" t="s">
        <v>86</v>
      </c>
      <c r="H35" s="113" t="s">
        <v>206</v>
      </c>
    </row>
    <row r="36" spans="2:8" x14ac:dyDescent="0.3">
      <c r="B36" s="68" t="s">
        <v>169</v>
      </c>
      <c r="F36" s="57" t="s">
        <v>88</v>
      </c>
      <c r="H36" s="104" t="s">
        <v>201</v>
      </c>
    </row>
    <row r="37" spans="2:8" x14ac:dyDescent="0.3">
      <c r="B37" s="68" t="s">
        <v>91</v>
      </c>
      <c r="F37" s="57" t="s">
        <v>89</v>
      </c>
      <c r="H37" s="71" t="s">
        <v>65</v>
      </c>
    </row>
    <row r="38" spans="2:8" x14ac:dyDescent="0.3">
      <c r="B38" s="68" t="s">
        <v>112</v>
      </c>
      <c r="F38" s="57" t="s">
        <v>90</v>
      </c>
      <c r="H38" s="111" t="s">
        <v>207</v>
      </c>
    </row>
    <row r="39" spans="2:8" x14ac:dyDescent="0.3">
      <c r="B39" s="68" t="s">
        <v>171</v>
      </c>
      <c r="F39" s="57" t="s">
        <v>92</v>
      </c>
      <c r="H39" s="113" t="s">
        <v>208</v>
      </c>
    </row>
    <row r="40" spans="2:8" x14ac:dyDescent="0.3">
      <c r="B40" s="68" t="s">
        <v>172</v>
      </c>
      <c r="H40" s="114" t="s">
        <v>161</v>
      </c>
    </row>
    <row r="41" spans="2:8" x14ac:dyDescent="0.3">
      <c r="B41" s="64"/>
      <c r="D41" s="65"/>
      <c r="H41" s="72" t="s">
        <v>124</v>
      </c>
    </row>
    <row r="42" spans="2:8" x14ac:dyDescent="0.3">
      <c r="B42" s="62"/>
      <c r="H42" s="111" t="s">
        <v>217</v>
      </c>
    </row>
    <row r="43" spans="2:8" x14ac:dyDescent="0.3">
      <c r="H43" s="113" t="s">
        <v>218</v>
      </c>
    </row>
    <row r="44" spans="2:8" ht="27.6" x14ac:dyDescent="0.3">
      <c r="B44" s="63"/>
      <c r="H44" s="111" t="s">
        <v>209</v>
      </c>
    </row>
    <row r="45" spans="2:8" x14ac:dyDescent="0.3">
      <c r="H45" s="71" t="s">
        <v>178</v>
      </c>
    </row>
    <row r="46" spans="2:8" x14ac:dyDescent="0.3">
      <c r="H46" s="115" t="s">
        <v>210</v>
      </c>
    </row>
    <row r="47" spans="2:8" x14ac:dyDescent="0.3">
      <c r="B47" s="63"/>
      <c r="H47" s="114" t="s">
        <v>164</v>
      </c>
    </row>
    <row r="48" spans="2:8" x14ac:dyDescent="0.3">
      <c r="H48" s="116" t="s">
        <v>211</v>
      </c>
    </row>
    <row r="49" spans="8:8" x14ac:dyDescent="0.3">
      <c r="H49" s="102" t="s">
        <v>212</v>
      </c>
    </row>
    <row r="50" spans="8:8" x14ac:dyDescent="0.3">
      <c r="H50" s="109" t="s">
        <v>219</v>
      </c>
    </row>
    <row r="51" spans="8:8" x14ac:dyDescent="0.3">
      <c r="H51" s="113" t="s">
        <v>220</v>
      </c>
    </row>
    <row r="52" spans="8:8" x14ac:dyDescent="0.3">
      <c r="H52" s="72" t="s">
        <v>167</v>
      </c>
    </row>
    <row r="53" spans="8:8" x14ac:dyDescent="0.3">
      <c r="H53" s="114" t="s">
        <v>37</v>
      </c>
    </row>
    <row r="54" spans="8:8" x14ac:dyDescent="0.3">
      <c r="H54" s="72" t="s">
        <v>170</v>
      </c>
    </row>
    <row r="55" spans="8:8" x14ac:dyDescent="0.3">
      <c r="H55" s="114" t="s">
        <v>125</v>
      </c>
    </row>
    <row r="56" spans="8:8" x14ac:dyDescent="0.3">
      <c r="H56" s="72" t="s">
        <v>55</v>
      </c>
    </row>
    <row r="57" spans="8:8" x14ac:dyDescent="0.3">
      <c r="H57" s="114" t="s">
        <v>107</v>
      </c>
    </row>
    <row r="58" spans="8:8" x14ac:dyDescent="0.3">
      <c r="H58" s="71" t="s">
        <v>67</v>
      </c>
    </row>
    <row r="59" spans="8:8" x14ac:dyDescent="0.3">
      <c r="H59" s="114" t="s">
        <v>113</v>
      </c>
    </row>
    <row r="60" spans="8:8" x14ac:dyDescent="0.3">
      <c r="H60" s="71" t="s">
        <v>87</v>
      </c>
    </row>
    <row r="61" spans="8:8" x14ac:dyDescent="0.3">
      <c r="H61" s="117" t="s">
        <v>213</v>
      </c>
    </row>
    <row r="62" spans="8:8" x14ac:dyDescent="0.3">
      <c r="H62" s="111" t="s">
        <v>214</v>
      </c>
    </row>
    <row r="63" spans="8:8" x14ac:dyDescent="0.3">
      <c r="H63" s="114" t="s">
        <v>173</v>
      </c>
    </row>
    <row r="64" spans="8:8" x14ac:dyDescent="0.3">
      <c r="H64" s="113" t="s">
        <v>221</v>
      </c>
    </row>
    <row r="65" spans="8:8" x14ac:dyDescent="0.3">
      <c r="H65" s="111" t="s">
        <v>215</v>
      </c>
    </row>
    <row r="66" spans="8:8" x14ac:dyDescent="0.3">
      <c r="H66" s="72" t="s">
        <v>174</v>
      </c>
    </row>
    <row r="67" spans="8:8" x14ac:dyDescent="0.3">
      <c r="H67" s="114" t="s">
        <v>175</v>
      </c>
    </row>
    <row r="68" spans="8:8" x14ac:dyDescent="0.3">
      <c r="H68" s="118" t="s">
        <v>190</v>
      </c>
    </row>
    <row r="69" spans="8:8" x14ac:dyDescent="0.3">
      <c r="H69" s="71" t="s">
        <v>126</v>
      </c>
    </row>
    <row r="70" spans="8:8" x14ac:dyDescent="0.3">
      <c r="H70" s="112" t="s">
        <v>176</v>
      </c>
    </row>
    <row r="71" spans="8:8" x14ac:dyDescent="0.3">
      <c r="H71" s="71" t="s">
        <v>177</v>
      </c>
    </row>
    <row r="72" spans="8:8" x14ac:dyDescent="0.3">
      <c r="H72" s="112" t="s">
        <v>93</v>
      </c>
    </row>
  </sheetData>
  <sortState xmlns:xlrd2="http://schemas.microsoft.com/office/spreadsheetml/2017/richdata2" ref="B5:B87">
    <sortCondition ref="B87"/>
  </sortState>
  <pageMargins left="0.7" right="0.7" top="0.75" bottom="0.75" header="0.3" footer="0.3"/>
  <headerFooter>
    <oddFooter>&amp;L_x000D_&amp;1#&amp;"Calibri"&amp;8&amp;K000000 Classified as Confidential</oddFooter>
  </headerFooter>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A673424E99D044B4A1FB44474552A9" ma:contentTypeVersion="11" ma:contentTypeDescription="Create a new document." ma:contentTypeScope="" ma:versionID="541cb6b9fee9288be1513af1acd9efd1">
  <xsd:schema xmlns:xsd="http://www.w3.org/2001/XMLSchema" xmlns:xs="http://www.w3.org/2001/XMLSchema" xmlns:p="http://schemas.microsoft.com/office/2006/metadata/properties" xmlns:ns2="d277ce56-8de3-43c1-b9ce-ff5033dad840" xmlns:ns3="0b8b2123-f09a-47bf-9044-f6e489c8d7a1" targetNamespace="http://schemas.microsoft.com/office/2006/metadata/properties" ma:root="true" ma:fieldsID="073d35413c2933ae4492be48b3c2f5c2" ns2:_="" ns3:_="">
    <xsd:import namespace="d277ce56-8de3-43c1-b9ce-ff5033dad840"/>
    <xsd:import namespace="0b8b2123-f09a-47bf-9044-f6e489c8d7a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77ce56-8de3-43c1-b9ce-ff5033dad84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cce2594-6122-4e3a-901b-0eca72ea527c"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8b2123-f09a-47bf-9044-f6e489c8d7a1"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baeda32-f816-49b3-b408-e16626ce47b5}" ma:internalName="TaxCatchAll" ma:showField="CatchAllData" ma:web="0b8b2123-f09a-47bf-9044-f6e489c8d7a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277ce56-8de3-43c1-b9ce-ff5033dad840">
      <Terms xmlns="http://schemas.microsoft.com/office/infopath/2007/PartnerControls"/>
    </lcf76f155ced4ddcb4097134ff3c332f>
    <TaxCatchAll xmlns="0b8b2123-f09a-47bf-9044-f6e489c8d7a1" xsi:nil="true"/>
  </documentManagement>
</p:properties>
</file>

<file path=customXml/itemProps1.xml><?xml version="1.0" encoding="utf-8"?>
<ds:datastoreItem xmlns:ds="http://schemas.openxmlformats.org/officeDocument/2006/customXml" ds:itemID="{B3A2E804-7B2F-4952-B740-AA0C68493B47}"/>
</file>

<file path=customXml/itemProps2.xml><?xml version="1.0" encoding="utf-8"?>
<ds:datastoreItem xmlns:ds="http://schemas.openxmlformats.org/officeDocument/2006/customXml" ds:itemID="{7A1BA9B0-2BA3-4F4D-96C5-7A8C2B8D32DC}"/>
</file>

<file path=customXml/itemProps3.xml><?xml version="1.0" encoding="utf-8"?>
<ds:datastoreItem xmlns:ds="http://schemas.openxmlformats.org/officeDocument/2006/customXml" ds:itemID="{B1B7B88D-E0B1-4CB2-A572-5707257AED68}"/>
</file>

<file path=docMetadata/LabelInfo.xml><?xml version="1.0" encoding="utf-8"?>
<clbl:labelList xmlns:clbl="http://schemas.microsoft.com/office/2020/mipLabelMetadata">
  <clbl:label id="{5138fff4-6130-46cf-adb5-ec5d984d54d5}" enabled="1" method="Privileged" siteId="{174c7352-9c5c-4558-b848-be140b444e7d}"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Apr</vt:lpstr>
      <vt:lpstr>May</vt:lpstr>
      <vt:lpstr>Jun</vt:lpstr>
      <vt:lpstr>Jul</vt:lpstr>
      <vt:lpstr>Aug</vt:lpstr>
      <vt:lpstr>Sep</vt:lpstr>
      <vt:lpstr>Expense Claim</vt:lpstr>
      <vt:lpstr>Leave</vt:lpstr>
      <vt:lpstr>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Zanele Khumalo</dc:creator>
  <cp:lastModifiedBy>Karabo Tsaoane</cp:lastModifiedBy>
  <dcterms:created xsi:type="dcterms:W3CDTF">2020-04-02T09:04:10Z</dcterms:created>
  <dcterms:modified xsi:type="dcterms:W3CDTF">2025-05-30T09:52:51Z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0x010100DEA673424E99D044B4A1FB44474552A9</vt:lpwstr>
  </property>
</Properties>
</file>