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sc_LuckyManamela_2025\Hands on projects\TimeSheets\Lucky\"/>
    </mc:Choice>
  </mc:AlternateContent>
  <xr:revisionPtr revIDLastSave="0" documentId="13_ncr:1_{8A9EFF1B-7F81-42B3-8BA4-2A5476479B80}" xr6:coauthVersionLast="47" xr6:coauthVersionMax="47" xr10:uidLastSave="{00000000-0000-0000-0000-000000000000}"/>
  <bookViews>
    <workbookView xWindow="-108" yWindow="-108" windowWidth="23256" windowHeight="12456" xr2:uid="{1C8F8026-B005-4B08-94D3-371A77F74D8F}"/>
  </bookViews>
  <sheets>
    <sheet name="February 2025" sheetId="10" r:id="rId1"/>
    <sheet name="Nov" sheetId="1" r:id="rId2"/>
    <sheet name="Dec" sheetId="3" r:id="rId3"/>
    <sheet name="Jan" sheetId="4" r:id="rId4"/>
    <sheet name="Feb" sheetId="5" r:id="rId5"/>
    <sheet name="Mar" sheetId="6" r:id="rId6"/>
    <sheet name="Expense Claim" sheetId="8" r:id="rId7"/>
    <sheet name="Leave" sheetId="9" r:id="rId8"/>
    <sheet name="Key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" i="10" l="1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104" i="10"/>
  <c r="H105" i="10"/>
  <c r="H106" i="10"/>
  <c r="H107" i="10"/>
  <c r="H108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67" i="10"/>
  <c r="H60" i="10"/>
  <c r="H61" i="10"/>
  <c r="H62" i="10"/>
  <c r="H63" i="10"/>
  <c r="H64" i="10"/>
  <c r="H65" i="10"/>
  <c r="H66" i="10"/>
  <c r="H58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9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26" i="10"/>
  <c r="H27" i="10"/>
  <c r="H28" i="10"/>
  <c r="H29" i="10"/>
  <c r="H30" i="10"/>
  <c r="H31" i="10"/>
  <c r="H15" i="10" l="1"/>
  <c r="H16" i="10"/>
  <c r="H17" i="10"/>
  <c r="H18" i="10"/>
  <c r="H19" i="10"/>
  <c r="H20" i="10"/>
  <c r="H21" i="10"/>
  <c r="H22" i="10"/>
  <c r="H23" i="10"/>
  <c r="H24" i="10"/>
  <c r="H25" i="10"/>
  <c r="H14" i="10"/>
  <c r="H10" i="10"/>
  <c r="H11" i="10"/>
  <c r="H12" i="10"/>
  <c r="H13" i="10"/>
  <c r="H39" i="4"/>
  <c r="H15" i="1"/>
  <c r="D14" i="9"/>
  <c r="F17" i="8"/>
  <c r="B6" i="8" s="1"/>
  <c r="F45" i="6"/>
  <c r="F44" i="6"/>
  <c r="F42" i="5"/>
  <c r="F41" i="5"/>
  <c r="H9" i="10" l="1"/>
  <c r="F111" i="10"/>
  <c r="H9" i="4"/>
  <c r="H31" i="3"/>
  <c r="F44" i="1"/>
  <c r="F114" i="10" l="1"/>
  <c r="B6" i="10" s="1"/>
  <c r="F115" i="10"/>
  <c r="H12" i="4"/>
  <c r="F45" i="4"/>
  <c r="H10" i="4"/>
  <c r="F44" i="4" s="1"/>
  <c r="H39" i="6"/>
  <c r="H9" i="5"/>
  <c r="F41" i="4"/>
  <c r="H11" i="4"/>
  <c r="H32" i="3"/>
  <c r="H39" i="3"/>
  <c r="H11" i="1"/>
  <c r="H9" i="6"/>
  <c r="H10" i="5"/>
  <c r="H9" i="3"/>
  <c r="F116" i="10" l="1"/>
  <c r="H9" i="1"/>
  <c r="F43" i="1" s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F45" i="3" s="1"/>
  <c r="H25" i="3"/>
  <c r="H26" i="3"/>
  <c r="H27" i="3"/>
  <c r="H28" i="3"/>
  <c r="H29" i="3"/>
  <c r="H30" i="3"/>
  <c r="H33" i="3"/>
  <c r="H34" i="3"/>
  <c r="H35" i="3"/>
  <c r="H10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0" i="6" l="1"/>
  <c r="H11" i="6"/>
  <c r="F41" i="6"/>
  <c r="H12" i="6"/>
  <c r="H10" i="3"/>
  <c r="F44" i="3" s="1"/>
  <c r="H11" i="3"/>
  <c r="H12" i="3"/>
  <c r="H13" i="3"/>
  <c r="F38" i="5"/>
  <c r="F41" i="3"/>
  <c r="F40" i="1"/>
  <c r="F46" i="4" l="1"/>
  <c r="F43" i="5"/>
  <c r="F46" i="6"/>
  <c r="B6" i="6"/>
  <c r="B6" i="5"/>
  <c r="B6" i="4"/>
  <c r="F46" i="3"/>
  <c r="B6" i="3"/>
  <c r="F45" i="1"/>
  <c r="B6" i="1"/>
</calcChain>
</file>

<file path=xl/sharedStrings.xml><?xml version="1.0" encoding="utf-8"?>
<sst xmlns="http://schemas.openxmlformats.org/spreadsheetml/2006/main" count="1090" uniqueCount="274">
  <si>
    <t>Consultant</t>
  </si>
  <si>
    <t>Lucky</t>
  </si>
  <si>
    <t>Total Billable Hours</t>
  </si>
  <si>
    <t>Date</t>
  </si>
  <si>
    <t>Day of the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</si>
  <si>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</si>
  <si>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</si>
  <si>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</si>
  <si>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</si>
  <si>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</si>
  <si>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</si>
  <si>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</si>
  <si>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</si>
  <si>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Monday</t>
  </si>
  <si>
    <t>Discovery</t>
  </si>
  <si>
    <t>Induction</t>
  </si>
  <si>
    <t>Training</t>
  </si>
  <si>
    <t>Non-Billable</t>
  </si>
  <si>
    <t>Attended Discovery Induction</t>
  </si>
  <si>
    <t>Tuesday</t>
  </si>
  <si>
    <t>Wednesday</t>
  </si>
  <si>
    <t>Thursday</t>
  </si>
  <si>
    <t>Friday</t>
  </si>
  <si>
    <t>Internal Sambe</t>
  </si>
  <si>
    <t>Graduate programme</t>
  </si>
  <si>
    <t>Stand-up meeteing with Clement</t>
  </si>
  <si>
    <t>Started with the course</t>
  </si>
  <si>
    <t>Hollard interview</t>
  </si>
  <si>
    <t>continued watching udemy course videos and following along</t>
  </si>
  <si>
    <t>Had a check in session with Clement</t>
  </si>
  <si>
    <t>Daily meeting Bongani and Clement</t>
  </si>
  <si>
    <t xml:space="preserve">Had A meeting with Thabang, discussing github and git </t>
  </si>
  <si>
    <t>Internal training meeting | Gen AI and Dynamic SQL</t>
  </si>
  <si>
    <t>Jumped back to the daily meeting with Bongani and Clement</t>
  </si>
  <si>
    <t>Had A meeting with Thabang, discussing udemy course content</t>
  </si>
  <si>
    <t>Attended a progress report meeting with Clement</t>
  </si>
  <si>
    <t>Joined a Meeting with Thabang, continued discussing the course content.</t>
  </si>
  <si>
    <t>Stand-up morning meeteing with Clement from 8:00 - 9:00</t>
  </si>
  <si>
    <t>Went through the Udemy Micrsoft SQL server DB administartion course with Thabang, trying to explain what we learned thus far to each other.</t>
  </si>
  <si>
    <t>continued watching udemy course (Micrsoft SQL server DB administartion) videos and following along, Working on Gitbash and Github for version control purposes</t>
  </si>
  <si>
    <t>Daily meeting Bongani and Clement, Discussed progress on the udemy course and went through several sections to ensure our understating.</t>
  </si>
  <si>
    <t>Stand-up morning meeteing with Clement from 8:00 - 8:17</t>
  </si>
  <si>
    <t>Joined a virtual library with Thabang and continued on the Udemy course.</t>
  </si>
  <si>
    <t>Attended progress report session with Clement.</t>
  </si>
  <si>
    <t>Continued with the last sections of the Udemy Ms DB admistration course</t>
  </si>
  <si>
    <t>Daily meeting Bongani and Clement, Discussed progress on the udemy course and went through the remaining sections of the course.</t>
  </si>
  <si>
    <t>Stand-up morning meeteing with Clement from 8:00 - 8:18</t>
  </si>
  <si>
    <t>Joined the virtual library with Thabang and discussed the Pull request project.</t>
  </si>
  <si>
    <t>Attended a progress report meeting with Clement.</t>
  </si>
  <si>
    <t>Continued with the Pull request project.</t>
  </si>
  <si>
    <t>Started with the Udemy course GitHub Actions -  The complete guide.</t>
  </si>
  <si>
    <t>Daily meeting Bongani and Clement, Discussed progress on the Pull request progress project.</t>
  </si>
  <si>
    <t>Stand-up morning meeteing with Clement from 8:00 - 8:10</t>
  </si>
  <si>
    <t xml:space="preserve">Continued with the GitHub Udemy Course </t>
  </si>
  <si>
    <t>Meeting with Shaila and Angela, Way of Work session 1-10</t>
  </si>
  <si>
    <t>Continued with the Udemy Course, Github actions</t>
  </si>
  <si>
    <t>Daily meeting Bongani and Clement.</t>
  </si>
  <si>
    <t>Human Rights Day (Holiday)</t>
  </si>
  <si>
    <t>Sick-Leave</t>
  </si>
  <si>
    <t>Stand-up morning meeteing with Clement from 8:00 - 08:20</t>
  </si>
  <si>
    <t>Researched on github actions Automation project (To expose sql Database to the public)</t>
  </si>
  <si>
    <t>Attended a progress report session with Clement</t>
  </si>
  <si>
    <t>continued with the automation project</t>
  </si>
  <si>
    <t>Attended daily meeting with Bongani and Clement</t>
  </si>
  <si>
    <t>Daily stand-up meeting with Clement</t>
  </si>
  <si>
    <t>continued with the automation project, trying to configure my servers and writing the yml code</t>
  </si>
  <si>
    <t xml:space="preserve">Helped Thabang to fix ing her CV </t>
  </si>
  <si>
    <t>Continued with the automation project</t>
  </si>
  <si>
    <t>Attended the progress report session with Clement</t>
  </si>
  <si>
    <t xml:space="preserve">Continued with automation project, experienced issues exposing my servers. </t>
  </si>
  <si>
    <t>Called Mamello and Pascal to help me with configuring my pc and online settings to be able to expose my servers to the public</t>
  </si>
  <si>
    <t>Continued to with the project, final touch ups</t>
  </si>
  <si>
    <t>Attended the daily meeting with Bongani and and the rest of the group</t>
  </si>
  <si>
    <t>Attended the daily stand up meeting with Clement</t>
  </si>
  <si>
    <t>Continued with the Automation project but now exposing the server to multple servers (The Auto creation of the DB must be created on two different servers)</t>
  </si>
  <si>
    <t>Joined the virtual library with Thabang and continued with project</t>
  </si>
  <si>
    <t xml:space="preserve">Attended progress report meeting with Clement  </t>
  </si>
  <si>
    <t xml:space="preserve">Continued with the Github actions to multiple servers automation project </t>
  </si>
  <si>
    <t>Joined the second progress report session with Clement</t>
  </si>
  <si>
    <t>Continued with the excel data analysis with pivot tables course on Udemy</t>
  </si>
  <si>
    <t>Continued with the excel data analysis with pivot tables course on Udemy, along with documentation and updating my jira board.</t>
  </si>
  <si>
    <t>Attended daily meeting with Bongani and Clement and the rest of the group</t>
  </si>
  <si>
    <t>31/03/2025</t>
  </si>
  <si>
    <t>Graduate Programm</t>
  </si>
  <si>
    <t>Attended daily stand-up meeting with Clement, we were given the Softskils udemy course ,Linux udemy course and the T sql udemy course</t>
  </si>
  <si>
    <t>continued with the ssrs report</t>
  </si>
  <si>
    <t>Started with the linux course</t>
  </si>
  <si>
    <t>Started with the Udemy soft skills course course</t>
  </si>
  <si>
    <t xml:space="preserve">Continued with soft skills course </t>
  </si>
  <si>
    <t>Continued with linux course</t>
  </si>
  <si>
    <t>Attended the daily high perfomers meeting with Bongani and the rest of the team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</si>
  <si>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</si>
  <si>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</si>
  <si>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</si>
  <si>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</si>
  <si>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</si>
  <si>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</si>
  <si>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</si>
  <si>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</si>
  <si>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Example</t>
  </si>
  <si>
    <t>D of Week</t>
  </si>
  <si>
    <t>.NET code</t>
  </si>
  <si>
    <t>Billable</t>
  </si>
  <si>
    <t>Detailed Description of task(s) done</t>
  </si>
  <si>
    <t>Saturday</t>
  </si>
  <si>
    <t>Sunday</t>
  </si>
  <si>
    <t>Public Holiday</t>
  </si>
  <si>
    <t>Day of Reconciliation</t>
  </si>
  <si>
    <t>Christmas</t>
  </si>
  <si>
    <t>Boxing Day</t>
  </si>
  <si>
    <t>Public holiday</t>
  </si>
  <si>
    <t>Human Rights Day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</si>
  <si>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</si>
  <si>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</si>
  <si>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</si>
  <si>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</si>
  <si>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</si>
  <si>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</si>
  <si>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</si>
  <si>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</si>
  <si>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</si>
  <si>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</si>
  <si>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</si>
  <si>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</si>
  <si>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</si>
  <si>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Date From</t>
  </si>
  <si>
    <t>Date To</t>
  </si>
  <si>
    <t>Please select applicable Leave and state number of days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</si>
  <si>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</si>
  <si>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</si>
  <si>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</si>
  <si>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</si>
  <si>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</si>
  <si>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</si>
  <si>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</si>
  <si>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</si>
  <si>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</si>
  <si>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Work</t>
  </si>
  <si>
    <t>Resource</t>
  </si>
  <si>
    <t>ADVTech</t>
  </si>
  <si>
    <t>Recording Cvs on Workbook Sheet</t>
  </si>
  <si>
    <t>Albert</t>
  </si>
  <si>
    <t>AFA Sasfin</t>
  </si>
  <si>
    <t>Placing Cvs in Templates</t>
  </si>
  <si>
    <t>Admin</t>
  </si>
  <si>
    <t>Amanda</t>
  </si>
  <si>
    <t>Artist Proof Studio</t>
  </si>
  <si>
    <t>Screening</t>
  </si>
  <si>
    <t>Analysis</t>
  </si>
  <si>
    <t>Angela</t>
  </si>
  <si>
    <t>Assimil8 - AGA</t>
  </si>
  <si>
    <t>Headhunting</t>
  </si>
  <si>
    <t>Architecture</t>
  </si>
  <si>
    <t>Aubrey</t>
  </si>
  <si>
    <t>Base 3</t>
  </si>
  <si>
    <t>Interviews</t>
  </si>
  <si>
    <t>Avinash</t>
  </si>
  <si>
    <t>C. Steinweg</t>
  </si>
  <si>
    <t>Fixed Assets</t>
  </si>
  <si>
    <t>Configuration</t>
  </si>
  <si>
    <t>Beejal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</si>
  <si>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</si>
  <si>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</si>
  <si>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</si>
  <si>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</si>
  <si>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</si>
  <si>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</si>
  <si>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</si>
  <si>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</si>
  <si>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</si>
  <si>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</si>
  <si>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</si>
  <si>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</si>
  <si>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</si>
  <si>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</si>
  <si>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</si>
  <si>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</si>
  <si>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Charles</t>
  </si>
  <si>
    <t>No</t>
  </si>
  <si>
    <t>Conekt – Winning Business</t>
  </si>
  <si>
    <t>Design</t>
  </si>
  <si>
    <t>Clement</t>
  </si>
  <si>
    <t>Conekt – Internal Meeting</t>
  </si>
  <si>
    <t>Documentation</t>
  </si>
  <si>
    <t xml:space="preserve">David </t>
  </si>
  <si>
    <t>Dentons</t>
  </si>
  <si>
    <t>Events</t>
  </si>
  <si>
    <t>Diederik</t>
  </si>
  <si>
    <t>ETL</t>
  </si>
  <si>
    <t>Diptendubala</t>
  </si>
  <si>
    <t>Discovery Information Governance and Security</t>
  </si>
  <si>
    <t>FrontEnd</t>
  </si>
  <si>
    <t>Edmond</t>
  </si>
  <si>
    <t>Discovery Bank</t>
  </si>
  <si>
    <t>Installing</t>
  </si>
  <si>
    <t>Elijah</t>
  </si>
  <si>
    <t>Discovery CSI</t>
  </si>
  <si>
    <t>Meeting</t>
  </si>
  <si>
    <t>Elrida</t>
  </si>
  <si>
    <t>Discovery Health</t>
  </si>
  <si>
    <t>Lunch</t>
  </si>
  <si>
    <t>Engelina</t>
  </si>
  <si>
    <t>Discovery People</t>
  </si>
  <si>
    <t>Other</t>
  </si>
  <si>
    <t>Eugene</t>
  </si>
  <si>
    <t xml:space="preserve">Discovery Skills </t>
  </si>
  <si>
    <t>Presenting</t>
  </si>
  <si>
    <t>Fayruz</t>
  </si>
  <si>
    <t>Discovery Vitality</t>
  </si>
  <si>
    <t>Project Management</t>
  </si>
  <si>
    <t>Hamerl</t>
  </si>
  <si>
    <t>Gyro</t>
  </si>
  <si>
    <t>Research</t>
  </si>
  <si>
    <t>Ian</t>
  </si>
  <si>
    <t>Healthforce</t>
  </si>
  <si>
    <t>Sales call</t>
  </si>
  <si>
    <t>Joseph</t>
  </si>
  <si>
    <t>KFC Digistics</t>
  </si>
  <si>
    <t>SharePoint</t>
  </si>
  <si>
    <t>Juan</t>
  </si>
  <si>
    <t>Medi-Charge</t>
  </si>
  <si>
    <t>Testing</t>
  </si>
  <si>
    <t>Kanelo</t>
  </si>
  <si>
    <t>MICA Build</t>
  </si>
  <si>
    <t>Travel</t>
  </si>
  <si>
    <t>Kavish</t>
  </si>
  <si>
    <t>Michelin</t>
  </si>
  <si>
    <t>Troubleshooting</t>
  </si>
  <si>
    <t>Lazarus</t>
  </si>
  <si>
    <t>Mistro Foods</t>
  </si>
  <si>
    <t>Waiting on client</t>
  </si>
  <si>
    <t>Lehlohonolo</t>
  </si>
  <si>
    <t>OK Furnitures</t>
  </si>
  <si>
    <t>Website content</t>
  </si>
  <si>
    <t>Lerato</t>
  </si>
  <si>
    <t>Olympic Paints</t>
  </si>
  <si>
    <t>Website and collateral</t>
  </si>
  <si>
    <t>Matsheliso</t>
  </si>
  <si>
    <t>RMB CM Data Warehouse support</t>
  </si>
  <si>
    <t>Annual Leave</t>
  </si>
  <si>
    <t xml:space="preserve">Ndivhudzannyi </t>
  </si>
  <si>
    <t>RMB CORE NRTI</t>
  </si>
  <si>
    <t>Sick leave</t>
  </si>
  <si>
    <t>Paulina</t>
  </si>
  <si>
    <t>RMB Liesha</t>
  </si>
  <si>
    <t>Study Leave</t>
  </si>
  <si>
    <t>Pranav</t>
  </si>
  <si>
    <t>RMB Tumelo</t>
  </si>
  <si>
    <t>Family Responsibility Leave</t>
  </si>
  <si>
    <t>Ravi</t>
  </si>
  <si>
    <t>Sachar Mobile</t>
  </si>
  <si>
    <t>Birthday leave</t>
  </si>
  <si>
    <t>Rivashan</t>
  </si>
  <si>
    <t>SBV</t>
  </si>
  <si>
    <t>Sahur</t>
  </si>
  <si>
    <t>Sibanya</t>
  </si>
  <si>
    <t>Sick Leave - half day</t>
  </si>
  <si>
    <t>Sanele</t>
  </si>
  <si>
    <t>Transport Holdings</t>
  </si>
  <si>
    <t>Sarah</t>
  </si>
  <si>
    <t>Shaila</t>
  </si>
  <si>
    <t>Shaylin</t>
  </si>
  <si>
    <t>Siemon</t>
  </si>
  <si>
    <t>Sonika</t>
  </si>
  <si>
    <t>Tatenda</t>
  </si>
  <si>
    <t>Timothy</t>
  </si>
  <si>
    <t>Tutu</t>
  </si>
  <si>
    <t>Vincent</t>
  </si>
  <si>
    <t>Yazeed</t>
  </si>
  <si>
    <t xml:space="preserve">Yugeshin </t>
  </si>
  <si>
    <t>Zola</t>
  </si>
  <si>
    <t>Karen</t>
  </si>
  <si>
    <t>Nagendra</t>
  </si>
  <si>
    <t>Tyson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</si>
</sst>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  <font>
      <sz val="12"/>
      <color theme="1"/>
      <name val="Arial"/>
      <family val="2"/>
    </font>
    <font>
      <sz val="10"/>
      <color rgb="FF00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8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8" xfId="0" applyNumberFormat="1" applyFont="1" applyBorder="1" applyAlignment="1">
      <alignment horizontal="right" wrapText="1"/>
    </xf>
    <xf numFmtId="49" fontId="8" fillId="0" borderId="9" xfId="0" applyNumberFormat="1" applyFont="1" applyBorder="1" applyAlignment="1">
      <alignment vertical="top"/>
    </xf>
    <xf numFmtId="0" fontId="1" fillId="0" borderId="10" xfId="0" applyFont="1" applyBorder="1"/>
    <xf numFmtId="164" fontId="3" fillId="0" borderId="9" xfId="0" applyNumberFormat="1" applyFont="1" applyBorder="1" applyAlignment="1">
      <alignment horizontal="right" wrapText="1"/>
    </xf>
    <xf numFmtId="0" fontId="1" fillId="0" borderId="11" xfId="0" applyFont="1" applyBorder="1"/>
    <xf numFmtId="0" fontId="9" fillId="0" borderId="12" xfId="0" applyFont="1" applyBorder="1" applyAlignment="1">
      <alignment horizontal="left"/>
    </xf>
    <xf numFmtId="0" fontId="3" fillId="0" borderId="13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4" xfId="0" applyFont="1" applyFill="1" applyBorder="1"/>
    <xf numFmtId="0" fontId="13" fillId="4" borderId="15" xfId="0" applyFont="1" applyFill="1" applyBorder="1"/>
    <xf numFmtId="0" fontId="13" fillId="4" borderId="15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5" xfId="0" applyFont="1" applyFill="1" applyBorder="1" applyAlignment="1">
      <alignment wrapText="1"/>
    </xf>
    <xf numFmtId="0" fontId="13" fillId="4" borderId="16" xfId="0" applyFont="1" applyFill="1" applyBorder="1" applyAlignment="1">
      <alignment horizontal="center" wrapText="1"/>
    </xf>
    <xf numFmtId="164" fontId="3" fillId="0" borderId="20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7" xfId="0" applyFont="1" applyFill="1" applyBorder="1"/>
    <xf numFmtId="0" fontId="11" fillId="0" borderId="17" xfId="0" applyFont="1" applyBorder="1"/>
    <xf numFmtId="0" fontId="15" fillId="9" borderId="18" xfId="0" applyFont="1" applyFill="1" applyBorder="1"/>
    <xf numFmtId="0" fontId="15" fillId="8" borderId="19" xfId="0" applyFont="1" applyFill="1" applyBorder="1"/>
    <xf numFmtId="0" fontId="15" fillId="8" borderId="0" xfId="0" applyFont="1" applyFill="1"/>
    <xf numFmtId="0" fontId="15" fillId="9" borderId="19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9" xfId="0" applyFont="1" applyBorder="1"/>
    <xf numFmtId="0" fontId="15" fillId="0" borderId="28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10" borderId="7" xfId="0" applyFont="1" applyFill="1" applyBorder="1" applyAlignment="1">
      <alignment horizontal="left"/>
    </xf>
    <xf numFmtId="0" fontId="15" fillId="9" borderId="40" xfId="0" applyFont="1" applyFill="1" applyBorder="1" applyAlignment="1">
      <alignment wrapText="1"/>
    </xf>
    <xf numFmtId="0" fontId="15" fillId="0" borderId="40" xfId="0" applyFont="1" applyBorder="1" applyAlignment="1">
      <alignment wrapText="1"/>
    </xf>
    <xf numFmtId="0" fontId="15" fillId="8" borderId="40" xfId="0" applyFont="1" applyFill="1" applyBorder="1" applyAlignment="1">
      <alignment wrapText="1"/>
    </xf>
    <xf numFmtId="0" fontId="15" fillId="0" borderId="40" xfId="0" applyFont="1" applyBorder="1" applyAlignment="1">
      <alignment horizontal="left"/>
    </xf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8" xfId="0" applyFont="1" applyFill="1" applyBorder="1" applyAlignment="1">
      <alignment horizontal="left" wrapText="1" readingOrder="1"/>
    </xf>
    <xf numFmtId="0" fontId="17" fillId="0" borderId="38" xfId="0" applyFont="1" applyBorder="1" applyAlignment="1">
      <alignment horizontal="left"/>
    </xf>
    <xf numFmtId="0" fontId="17" fillId="0" borderId="38" xfId="0" applyFont="1" applyBorder="1"/>
    <xf numFmtId="0" fontId="18" fillId="0" borderId="38" xfId="0" applyFont="1" applyBorder="1" applyAlignment="1">
      <alignment vertical="center"/>
    </xf>
    <xf numFmtId="0" fontId="17" fillId="0" borderId="41" xfId="0" applyFont="1" applyBorder="1"/>
    <xf numFmtId="0" fontId="17" fillId="0" borderId="41" xfId="0" applyFont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7" fillId="0" borderId="28" xfId="0" applyFont="1" applyBorder="1"/>
    <xf numFmtId="0" fontId="11" fillId="12" borderId="17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10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4" xfId="0" applyNumberFormat="1" applyFont="1" applyFill="1" applyBorder="1" applyAlignment="1">
      <alignment horizontal="center" vertical="center"/>
    </xf>
    <xf numFmtId="167" fontId="4" fillId="0" borderId="27" xfId="0" applyNumberFormat="1" applyFont="1" applyBorder="1" applyAlignment="1">
      <alignment horizontal="center" vertical="center"/>
    </xf>
    <xf numFmtId="17" fontId="4" fillId="0" borderId="25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42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9" xfId="0" applyFont="1" applyBorder="1"/>
    <xf numFmtId="0" fontId="4" fillId="0" borderId="31" xfId="0" applyFont="1" applyBorder="1"/>
    <xf numFmtId="0" fontId="4" fillId="0" borderId="32" xfId="0" applyFont="1" applyBorder="1"/>
    <xf numFmtId="0" fontId="12" fillId="0" borderId="0" xfId="0" applyFont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3" borderId="21" xfId="0" applyFont="1" applyFill="1" applyBorder="1"/>
    <xf numFmtId="165" fontId="4" fillId="0" borderId="22" xfId="0" applyNumberFormat="1" applyFont="1" applyBorder="1"/>
    <xf numFmtId="0" fontId="21" fillId="0" borderId="26" xfId="0" applyFont="1" applyBorder="1" applyAlignment="1">
      <alignment wrapText="1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11" borderId="10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43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13" fillId="14" borderId="0" xfId="0" applyFont="1" applyFill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34" xfId="0" applyFont="1" applyFill="1" applyBorder="1" applyAlignment="1">
      <alignment horizontal="left" vertical="center"/>
    </xf>
    <xf numFmtId="0" fontId="12" fillId="5" borderId="23" xfId="0" applyFont="1" applyFill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3" fillId="4" borderId="45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3" fillId="4" borderId="48" xfId="0" applyFont="1" applyFill="1" applyBorder="1"/>
    <xf numFmtId="0" fontId="13" fillId="4" borderId="46" xfId="0" applyFont="1" applyFill="1" applyBorder="1"/>
    <xf numFmtId="0" fontId="13" fillId="4" borderId="46" xfId="0" applyFont="1" applyFill="1" applyBorder="1" applyAlignment="1">
      <alignment wrapText="1"/>
    </xf>
    <xf numFmtId="0" fontId="13" fillId="4" borderId="46" xfId="0" applyFont="1" applyFill="1" applyBorder="1" applyAlignment="1">
      <alignment horizontal="center" wrapText="1"/>
    </xf>
    <xf numFmtId="0" fontId="13" fillId="4" borderId="49" xfId="0" applyFont="1" applyFill="1" applyBorder="1" applyAlignment="1">
      <alignment horizontal="center" wrapText="1"/>
    </xf>
    <xf numFmtId="14" fontId="4" fillId="0" borderId="50" xfId="0" applyNumberFormat="1" applyFont="1" applyBorder="1"/>
    <xf numFmtId="0" fontId="4" fillId="0" borderId="50" xfId="0" applyFont="1" applyBorder="1"/>
    <xf numFmtId="0" fontId="21" fillId="0" borderId="50" xfId="0" applyFont="1" applyBorder="1" applyAlignment="1">
      <alignment wrapText="1"/>
    </xf>
    <xf numFmtId="165" fontId="4" fillId="0" borderId="50" xfId="0" applyNumberFormat="1" applyFont="1" applyBorder="1"/>
    <xf numFmtId="165" fontId="4" fillId="0" borderId="50" xfId="0" applyNumberFormat="1" applyFont="1" applyBorder="1" applyAlignment="1">
      <alignment wrapText="1"/>
    </xf>
    <xf numFmtId="165" fontId="4" fillId="0" borderId="28" xfId="0" applyNumberFormat="1" applyFont="1" applyBorder="1" applyAlignment="1">
      <alignment wrapText="1"/>
    </xf>
    <xf numFmtId="0" fontId="4" fillId="3" borderId="50" xfId="0" applyFont="1" applyFill="1" applyBorder="1"/>
    <xf numFmtId="0" fontId="4" fillId="0" borderId="51" xfId="0" applyFont="1" applyBorder="1"/>
    <xf numFmtId="165" fontId="4" fillId="0" borderId="51" xfId="0" applyNumberFormat="1" applyFont="1" applyBorder="1"/>
    <xf numFmtId="0" fontId="4" fillId="0" borderId="47" xfId="0" applyFont="1" applyBorder="1"/>
    <xf numFmtId="0" fontId="21" fillId="0" borderId="52" xfId="0" applyFont="1" applyBorder="1" applyAlignment="1">
      <alignment wrapText="1"/>
    </xf>
    <xf numFmtId="0" fontId="4" fillId="0" borderId="50" xfId="0" applyFont="1" applyBorder="1" applyAlignment="1">
      <alignment wrapText="1"/>
    </xf>
    <xf numFmtId="0" fontId="22" fillId="0" borderId="50" xfId="0" applyFont="1" applyBorder="1"/>
    <xf numFmtId="0" fontId="22" fillId="0" borderId="50" xfId="0" applyFont="1" applyBorder="1" applyAlignment="1">
      <alignment wrapText="1"/>
    </xf>
    <xf numFmtId="20" fontId="22" fillId="0" borderId="50" xfId="0" applyNumberFormat="1" applyFont="1" applyBorder="1"/>
    <xf numFmtId="20" fontId="22" fillId="0" borderId="50" xfId="0" applyNumberFormat="1" applyFont="1" applyBorder="1" applyAlignment="1">
      <alignment wrapText="1"/>
    </xf>
    <xf numFmtId="20" fontId="22" fillId="0" borderId="28" xfId="0" applyNumberFormat="1" applyFont="1" applyBorder="1" applyAlignment="1">
      <alignment wrapText="1"/>
    </xf>
    <xf numFmtId="0" fontId="22" fillId="0" borderId="21" xfId="0" applyFont="1" applyBorder="1"/>
    <xf numFmtId="0" fontId="22" fillId="0" borderId="21" xfId="0" applyFont="1" applyBorder="1" applyAlignment="1">
      <alignment wrapText="1"/>
    </xf>
    <xf numFmtId="20" fontId="22" fillId="0" borderId="21" xfId="0" applyNumberFormat="1" applyFont="1" applyBorder="1"/>
    <xf numFmtId="20" fontId="22" fillId="0" borderId="21" xfId="0" applyNumberFormat="1" applyFont="1" applyBorder="1" applyAlignment="1">
      <alignment wrapText="1"/>
    </xf>
    <xf numFmtId="20" fontId="22" fillId="0" borderId="6" xfId="0" applyNumberFormat="1" applyFont="1" applyBorder="1" applyAlignment="1">
      <alignment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1035408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62" totalsRowShown="0" headerRowDxfId="102" dataDxfId="101">
  <autoFilter ref="H2:H6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19"/>
  <sheetViews>
    <sheetView tabSelected="1" zoomScale="75" zoomScaleNormal="75" workbookViewId="0">
      <selection activeCell="A8" sqref="A8:J103"/>
    </sheetView>
  </sheetViews>
  <sheetFormatPr defaultColWidth="8.69921875" defaultRowHeight="12.6" x14ac:dyDescent="0.2"/>
  <cols>
    <col min="1" max="1" width="12" style="23" customWidth="1"/>
    <col min="2" max="2" width="18.3984375" style="23" customWidth="1"/>
    <col min="3" max="3" width="16.19921875" style="23" customWidth="1"/>
    <col min="4" max="4" width="21.8984375" style="23" customWidth="1"/>
    <col min="5" max="5" width="20" style="23" customWidth="1"/>
    <col min="6" max="6" width="24.09765625" style="23" customWidth="1"/>
    <col min="7" max="7" width="34" style="23" customWidth="1"/>
    <col min="8" max="8" width="13.69921875" style="23" customWidth="1"/>
    <col min="9" max="9" width="12.69921875" style="23" customWidth="1"/>
    <col min="10" max="10" width="11.5" style="23" customWidth="1"/>
    <col min="11" max="16384" width="8.69921875" style="23"/>
  </cols>
  <sheetData>
    <row r="5" spans="1:10" x14ac:dyDescent="0.2">
      <c r="A5" s="37" t="s">
        <v>0</v>
      </c>
      <c r="B5" s="23" t="s">
        <v>1</v>
      </c>
      <c r="H5" s="40"/>
    </row>
    <row r="6" spans="1:10" x14ac:dyDescent="0.2">
      <c r="A6" s="37" t="s">
        <v>2</v>
      </c>
      <c r="B6" s="86">
        <f>F114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x14ac:dyDescent="0.2">
      <c r="A8" s="146" t="s">
        <v>3</v>
      </c>
      <c r="B8" s="147" t="s">
        <v>4</v>
      </c>
      <c r="C8" s="147" t="s">
        <v>5</v>
      </c>
      <c r="D8" s="147" t="s">
        <v>6</v>
      </c>
      <c r="E8" s="147" t="s">
        <v>7</v>
      </c>
      <c r="F8" s="147" t="s">
        <v>8</v>
      </c>
      <c r="G8" s="148" t="s">
        <v>9</v>
      </c>
      <c r="H8" s="149" t="s">
        <v>10</v>
      </c>
      <c r="I8" s="149" t="s">
        <v>11</v>
      </c>
      <c r="J8" s="150" t="s">
        <v>12</v>
      </c>
    </row>
    <row r="9" spans="1:10" ht="15" x14ac:dyDescent="0.25">
      <c r="A9" s="151">
        <v>45719</v>
      </c>
      <c r="B9" s="151" t="s">
        <v>13</v>
      </c>
      <c r="C9" s="152" t="s">
        <v>14</v>
      </c>
      <c r="D9" s="152" t="s">
        <v>15</v>
      </c>
      <c r="E9" s="152" t="s">
        <v>16</v>
      </c>
      <c r="F9" s="152" t="s">
        <v>17</v>
      </c>
      <c r="G9" s="153" t="s">
        <v>18</v>
      </c>
      <c r="H9" s="154">
        <f t="shared" ref="H9" si="0">J9-I9</f>
        <v>0.33333333333333331</v>
      </c>
      <c r="I9" s="155">
        <v>0.33333333333333331</v>
      </c>
      <c r="J9" s="156">
        <v>0.66666666666666663</v>
      </c>
    </row>
    <row r="10" spans="1:10" ht="15" x14ac:dyDescent="0.25">
      <c r="A10" s="151">
        <v>45720</v>
      </c>
      <c r="B10" s="151" t="s">
        <v>19</v>
      </c>
      <c r="C10" s="152" t="s">
        <v>14</v>
      </c>
      <c r="D10" s="152" t="s">
        <v>15</v>
      </c>
      <c r="E10" s="152" t="s">
        <v>16</v>
      </c>
      <c r="F10" s="152" t="s">
        <v>17</v>
      </c>
      <c r="G10" s="153" t="s">
        <v>18</v>
      </c>
      <c r="H10" s="154">
        <f t="shared" ref="H10:H12" si="1">J10-I10</f>
        <v>0.33333333333333331</v>
      </c>
      <c r="I10" s="155">
        <v>0.33333333333333331</v>
      </c>
      <c r="J10" s="156">
        <v>0.66666666666666663</v>
      </c>
    </row>
    <row r="11" spans="1:10" ht="15" x14ac:dyDescent="0.25">
      <c r="A11" s="151">
        <v>45721</v>
      </c>
      <c r="B11" s="151" t="s">
        <v>20</v>
      </c>
      <c r="C11" s="152" t="s">
        <v>14</v>
      </c>
      <c r="D11" s="152" t="s">
        <v>15</v>
      </c>
      <c r="E11" s="152" t="s">
        <v>16</v>
      </c>
      <c r="F11" s="152" t="s">
        <v>17</v>
      </c>
      <c r="G11" s="153" t="s">
        <v>18</v>
      </c>
      <c r="H11" s="154">
        <f t="shared" si="1"/>
        <v>0.33333333333333365</v>
      </c>
      <c r="I11" s="155">
        <v>0.33333333333333331</v>
      </c>
      <c r="J11" s="156">
        <v>0.66666666666666696</v>
      </c>
    </row>
    <row r="12" spans="1:10" ht="15" x14ac:dyDescent="0.25">
      <c r="A12" s="151">
        <v>45722</v>
      </c>
      <c r="B12" s="151" t="s">
        <v>21</v>
      </c>
      <c r="C12" s="152" t="s">
        <v>14</v>
      </c>
      <c r="D12" s="152" t="s">
        <v>15</v>
      </c>
      <c r="E12" s="152" t="s">
        <v>16</v>
      </c>
      <c r="F12" s="152" t="s">
        <v>17</v>
      </c>
      <c r="G12" s="153" t="s">
        <v>18</v>
      </c>
      <c r="H12" s="154">
        <f t="shared" si="1"/>
        <v>0.33333333333333365</v>
      </c>
      <c r="I12" s="155">
        <v>0.33333333333333331</v>
      </c>
      <c r="J12" s="156">
        <v>0.66666666666666696</v>
      </c>
    </row>
    <row r="13" spans="1:10" ht="15" x14ac:dyDescent="0.25">
      <c r="A13" s="151">
        <v>45723</v>
      </c>
      <c r="B13" s="151" t="s">
        <v>22</v>
      </c>
      <c r="C13" s="157" t="s">
        <v>14</v>
      </c>
      <c r="D13" s="152" t="s">
        <v>15</v>
      </c>
      <c r="E13" s="152" t="s">
        <v>16</v>
      </c>
      <c r="F13" s="157" t="s">
        <v>17</v>
      </c>
      <c r="G13" s="153" t="s">
        <v>18</v>
      </c>
      <c r="H13" s="154">
        <f>J13-I13</f>
        <v>0.33333333333333365</v>
      </c>
      <c r="I13" s="155">
        <v>0.33333333333333331</v>
      </c>
      <c r="J13" s="156">
        <v>0.66666666666666696</v>
      </c>
    </row>
    <row r="14" spans="1:10" ht="13.95" customHeight="1" x14ac:dyDescent="0.25">
      <c r="A14" s="151">
        <v>45726</v>
      </c>
      <c r="B14" s="151" t="s">
        <v>13</v>
      </c>
      <c r="C14" s="157" t="s">
        <v>23</v>
      </c>
      <c r="D14" s="152" t="s">
        <v>24</v>
      </c>
      <c r="E14" s="152" t="s">
        <v>16</v>
      </c>
      <c r="F14" s="157" t="s">
        <v>17</v>
      </c>
      <c r="G14" s="153" t="s">
        <v>25</v>
      </c>
      <c r="H14" s="154">
        <f t="shared" ref="H14" si="2">J14-I14</f>
        <v>3.125E-2</v>
      </c>
      <c r="I14" s="155">
        <v>0.34375</v>
      </c>
      <c r="J14" s="156">
        <v>0.375</v>
      </c>
    </row>
    <row r="15" spans="1:10" ht="13.95" customHeight="1" x14ac:dyDescent="0.25">
      <c r="A15" s="151">
        <v>45726</v>
      </c>
      <c r="B15" s="151" t="s">
        <v>13</v>
      </c>
      <c r="C15" s="157" t="s">
        <v>23</v>
      </c>
      <c r="D15" s="152" t="s">
        <v>24</v>
      </c>
      <c r="E15" s="152" t="s">
        <v>16</v>
      </c>
      <c r="F15" s="157" t="s">
        <v>17</v>
      </c>
      <c r="G15" s="153" t="s">
        <v>26</v>
      </c>
      <c r="H15" s="154">
        <f t="shared" ref="H15:H25" si="3">J15-I15</f>
        <v>4.1666666666666685E-2</v>
      </c>
      <c r="I15" s="155">
        <v>0.375</v>
      </c>
      <c r="J15" s="156">
        <v>0.41666666666666669</v>
      </c>
    </row>
    <row r="16" spans="1:10" ht="13.95" customHeight="1" x14ac:dyDescent="0.25">
      <c r="A16" s="151">
        <v>45726</v>
      </c>
      <c r="B16" s="151" t="s">
        <v>13</v>
      </c>
      <c r="C16" s="157" t="s">
        <v>23</v>
      </c>
      <c r="D16" s="152" t="s">
        <v>24</v>
      </c>
      <c r="E16" s="152" t="s">
        <v>16</v>
      </c>
      <c r="F16" s="157" t="s">
        <v>17</v>
      </c>
      <c r="G16" s="153" t="s">
        <v>27</v>
      </c>
      <c r="H16" s="154">
        <f t="shared" si="3"/>
        <v>7.6388888888889173E-3</v>
      </c>
      <c r="I16" s="155">
        <v>0.42708333333333331</v>
      </c>
      <c r="J16" s="156">
        <v>0.43472222222222223</v>
      </c>
    </row>
    <row r="17" spans="1:10" ht="13.95" customHeight="1" x14ac:dyDescent="0.2">
      <c r="A17" s="151">
        <v>45726</v>
      </c>
      <c r="B17" s="151" t="s">
        <v>13</v>
      </c>
      <c r="C17" s="157" t="s">
        <v>23</v>
      </c>
      <c r="D17" s="152" t="s">
        <v>24</v>
      </c>
      <c r="E17" s="152" t="s">
        <v>16</v>
      </c>
      <c r="F17" s="157" t="s">
        <v>17</v>
      </c>
      <c r="G17" s="158" t="s">
        <v>28</v>
      </c>
      <c r="H17" s="159">
        <f t="shared" si="3"/>
        <v>2.0833333333333315E-2</v>
      </c>
      <c r="I17" s="155">
        <v>0.4375</v>
      </c>
      <c r="J17" s="156">
        <v>0.45833333333333331</v>
      </c>
    </row>
    <row r="18" spans="1:10" x14ac:dyDescent="0.2">
      <c r="A18" s="151">
        <v>45726</v>
      </c>
      <c r="B18" s="151" t="s">
        <v>13</v>
      </c>
      <c r="C18" s="157" t="s">
        <v>23</v>
      </c>
      <c r="D18" s="152" t="s">
        <v>24</v>
      </c>
      <c r="E18" s="152" t="s">
        <v>16</v>
      </c>
      <c r="F18" s="157" t="s">
        <v>17</v>
      </c>
      <c r="G18" s="160" t="s">
        <v>29</v>
      </c>
      <c r="H18" s="159">
        <f t="shared" si="3"/>
        <v>4.1666666666666685E-2</v>
      </c>
      <c r="I18" s="155">
        <v>0.45833333333333331</v>
      </c>
      <c r="J18" s="156">
        <v>0.5</v>
      </c>
    </row>
    <row r="19" spans="1:10" ht="15" customHeight="1" x14ac:dyDescent="0.2">
      <c r="A19" s="151">
        <v>45726</v>
      </c>
      <c r="B19" s="151" t="s">
        <v>13</v>
      </c>
      <c r="C19" s="157" t="s">
        <v>23</v>
      </c>
      <c r="D19" s="152" t="s">
        <v>24</v>
      </c>
      <c r="E19" s="152" t="s">
        <v>16</v>
      </c>
      <c r="F19" s="157" t="s">
        <v>17</v>
      </c>
      <c r="G19" s="160" t="s">
        <v>28</v>
      </c>
      <c r="H19" s="159">
        <f t="shared" si="3"/>
        <v>0.12500000000000033</v>
      </c>
      <c r="I19" s="155">
        <v>0.54166666666666663</v>
      </c>
      <c r="J19" s="156">
        <v>0.66666666666666696</v>
      </c>
    </row>
    <row r="20" spans="1:10" ht="15" x14ac:dyDescent="0.25">
      <c r="A20" s="151">
        <v>45726</v>
      </c>
      <c r="B20" s="151" t="s">
        <v>13</v>
      </c>
      <c r="C20" s="157" t="s">
        <v>23</v>
      </c>
      <c r="D20" s="152" t="s">
        <v>24</v>
      </c>
      <c r="E20" s="152" t="s">
        <v>16</v>
      </c>
      <c r="F20" s="157" t="s">
        <v>17</v>
      </c>
      <c r="G20" s="161" t="s">
        <v>30</v>
      </c>
      <c r="H20" s="154">
        <f t="shared" si="3"/>
        <v>6.1111111111111116E-2</v>
      </c>
      <c r="I20" s="155">
        <v>0.66666666666666663</v>
      </c>
      <c r="J20" s="156">
        <v>0.72777777777777775</v>
      </c>
    </row>
    <row r="21" spans="1:10" ht="15" x14ac:dyDescent="0.25">
      <c r="A21" s="151">
        <v>45727</v>
      </c>
      <c r="B21" s="151" t="s">
        <v>19</v>
      </c>
      <c r="C21" s="157" t="s">
        <v>23</v>
      </c>
      <c r="D21" s="152" t="s">
        <v>24</v>
      </c>
      <c r="E21" s="152" t="s">
        <v>16</v>
      </c>
      <c r="F21" s="157" t="s">
        <v>17</v>
      </c>
      <c r="G21" s="153" t="s">
        <v>25</v>
      </c>
      <c r="H21" s="154">
        <f t="shared" si="3"/>
        <v>2.6388888888888906E-2</v>
      </c>
      <c r="I21" s="155">
        <v>0.34375</v>
      </c>
      <c r="J21" s="156">
        <v>0.37013888888888891</v>
      </c>
    </row>
    <row r="22" spans="1:10" ht="30" x14ac:dyDescent="0.25">
      <c r="A22" s="151">
        <v>45727</v>
      </c>
      <c r="B22" s="151" t="s">
        <v>19</v>
      </c>
      <c r="C22" s="157" t="s">
        <v>23</v>
      </c>
      <c r="D22" s="152" t="s">
        <v>24</v>
      </c>
      <c r="E22" s="152" t="s">
        <v>16</v>
      </c>
      <c r="F22" s="157" t="s">
        <v>17</v>
      </c>
      <c r="G22" s="153" t="s">
        <v>28</v>
      </c>
      <c r="H22" s="154">
        <f t="shared" si="3"/>
        <v>0.12847222222222221</v>
      </c>
      <c r="I22" s="155">
        <v>0.37152777777777779</v>
      </c>
      <c r="J22" s="156">
        <v>0.5</v>
      </c>
    </row>
    <row r="23" spans="1:10" ht="30" x14ac:dyDescent="0.25">
      <c r="A23" s="151">
        <v>45727</v>
      </c>
      <c r="B23" s="151" t="s">
        <v>19</v>
      </c>
      <c r="C23" s="157" t="s">
        <v>23</v>
      </c>
      <c r="D23" s="152" t="s">
        <v>24</v>
      </c>
      <c r="E23" s="152" t="s">
        <v>16</v>
      </c>
      <c r="F23" s="157" t="s">
        <v>17</v>
      </c>
      <c r="G23" s="153" t="s">
        <v>28</v>
      </c>
      <c r="H23" s="154">
        <f t="shared" si="3"/>
        <v>0.12500000000000033</v>
      </c>
      <c r="I23" s="155">
        <v>0.54166666666666663</v>
      </c>
      <c r="J23" s="156">
        <v>0.66666666666666696</v>
      </c>
    </row>
    <row r="24" spans="1:10" ht="15" x14ac:dyDescent="0.25">
      <c r="A24" s="151">
        <v>45727</v>
      </c>
      <c r="B24" s="151" t="s">
        <v>19</v>
      </c>
      <c r="C24" s="157" t="s">
        <v>23</v>
      </c>
      <c r="D24" s="152" t="s">
        <v>24</v>
      </c>
      <c r="E24" s="152" t="s">
        <v>16</v>
      </c>
      <c r="F24" s="157" t="s">
        <v>17</v>
      </c>
      <c r="G24" s="153" t="s">
        <v>30</v>
      </c>
      <c r="H24" s="154">
        <f t="shared" si="3"/>
        <v>6.8055555555555647E-2</v>
      </c>
      <c r="I24" s="155">
        <v>0.66666666666666663</v>
      </c>
      <c r="J24" s="156">
        <v>0.73472222222222228</v>
      </c>
    </row>
    <row r="25" spans="1:10" ht="15" x14ac:dyDescent="0.25">
      <c r="A25" s="151">
        <v>45728</v>
      </c>
      <c r="B25" s="151" t="s">
        <v>20</v>
      </c>
      <c r="C25" s="157" t="s">
        <v>23</v>
      </c>
      <c r="D25" s="152" t="s">
        <v>24</v>
      </c>
      <c r="E25" s="152" t="s">
        <v>16</v>
      </c>
      <c r="F25" s="157" t="s">
        <v>17</v>
      </c>
      <c r="G25" s="153" t="s">
        <v>25</v>
      </c>
      <c r="H25" s="154">
        <f t="shared" si="3"/>
        <v>1.3888888888888895E-2</v>
      </c>
      <c r="I25" s="155">
        <v>0.33333333333333331</v>
      </c>
      <c r="J25" s="156">
        <v>0.34722222222222221</v>
      </c>
    </row>
    <row r="26" spans="1:10" ht="30" x14ac:dyDescent="0.25">
      <c r="A26" s="151">
        <v>45728</v>
      </c>
      <c r="B26" s="151" t="s">
        <v>20</v>
      </c>
      <c r="C26" s="157" t="s">
        <v>23</v>
      </c>
      <c r="D26" s="152" t="s">
        <v>24</v>
      </c>
      <c r="E26" s="152" t="s">
        <v>16</v>
      </c>
      <c r="F26" s="157" t="s">
        <v>17</v>
      </c>
      <c r="G26" s="153" t="s">
        <v>28</v>
      </c>
      <c r="H26" s="154">
        <f t="shared" ref="H26:H31" si="4">J26-I26</f>
        <v>0.1076388888888889</v>
      </c>
      <c r="I26" s="155">
        <v>0.35069444444444442</v>
      </c>
      <c r="J26" s="156">
        <v>0.45833333333333331</v>
      </c>
    </row>
    <row r="27" spans="1:10" ht="15" x14ac:dyDescent="0.25">
      <c r="A27" s="151">
        <v>45728</v>
      </c>
      <c r="B27" s="151" t="s">
        <v>20</v>
      </c>
      <c r="C27" s="157" t="s">
        <v>23</v>
      </c>
      <c r="D27" s="152" t="s">
        <v>24</v>
      </c>
      <c r="E27" s="152" t="s">
        <v>16</v>
      </c>
      <c r="F27" s="157" t="s">
        <v>17</v>
      </c>
      <c r="G27" s="153" t="s">
        <v>29</v>
      </c>
      <c r="H27" s="154">
        <f t="shared" si="4"/>
        <v>4.1666666666666685E-2</v>
      </c>
      <c r="I27" s="155">
        <v>0.45833333333333331</v>
      </c>
      <c r="J27" s="156">
        <v>0.5</v>
      </c>
    </row>
    <row r="28" spans="1:10" ht="30" x14ac:dyDescent="0.25">
      <c r="A28" s="151">
        <v>45728</v>
      </c>
      <c r="B28" s="151" t="s">
        <v>20</v>
      </c>
      <c r="C28" s="157" t="s">
        <v>23</v>
      </c>
      <c r="D28" s="152" t="s">
        <v>24</v>
      </c>
      <c r="E28" s="152" t="s">
        <v>16</v>
      </c>
      <c r="F28" s="157" t="s">
        <v>17</v>
      </c>
      <c r="G28" s="153" t="s">
        <v>28</v>
      </c>
      <c r="H28" s="154">
        <f t="shared" si="4"/>
        <v>0.12500000000000033</v>
      </c>
      <c r="I28" s="155">
        <v>0.54166666666666663</v>
      </c>
      <c r="J28" s="156">
        <v>0.66666666666666696</v>
      </c>
    </row>
    <row r="29" spans="1:10" ht="15" x14ac:dyDescent="0.25">
      <c r="A29" s="151">
        <v>45728</v>
      </c>
      <c r="B29" s="151" t="s">
        <v>20</v>
      </c>
      <c r="C29" s="157" t="s">
        <v>23</v>
      </c>
      <c r="D29" s="152" t="s">
        <v>24</v>
      </c>
      <c r="E29" s="152" t="s">
        <v>16</v>
      </c>
      <c r="F29" s="157" t="s">
        <v>17</v>
      </c>
      <c r="G29" s="153" t="s">
        <v>30</v>
      </c>
      <c r="H29" s="154">
        <f t="shared" si="4"/>
        <v>7.9166666666666718E-2</v>
      </c>
      <c r="I29" s="155">
        <v>0.66666666666666663</v>
      </c>
      <c r="J29" s="156">
        <v>0.74583333333333335</v>
      </c>
    </row>
    <row r="30" spans="1:10" ht="15" x14ac:dyDescent="0.25">
      <c r="A30" s="151">
        <v>45729</v>
      </c>
      <c r="B30" s="151" t="s">
        <v>21</v>
      </c>
      <c r="C30" s="157" t="s">
        <v>23</v>
      </c>
      <c r="D30" s="152" t="s">
        <v>24</v>
      </c>
      <c r="E30" s="152" t="s">
        <v>16</v>
      </c>
      <c r="F30" s="157" t="s">
        <v>17</v>
      </c>
      <c r="G30" s="153" t="s">
        <v>25</v>
      </c>
      <c r="H30" s="154">
        <f t="shared" si="4"/>
        <v>1.3888888888888895E-2</v>
      </c>
      <c r="I30" s="155">
        <v>0.33333333333333331</v>
      </c>
      <c r="J30" s="156">
        <v>0.34722222222222221</v>
      </c>
    </row>
    <row r="31" spans="1:10" ht="30" x14ac:dyDescent="0.25">
      <c r="A31" s="151">
        <v>45729</v>
      </c>
      <c r="B31" s="151" t="s">
        <v>21</v>
      </c>
      <c r="C31" s="157" t="s">
        <v>23</v>
      </c>
      <c r="D31" s="152" t="s">
        <v>24</v>
      </c>
      <c r="E31" s="152" t="s">
        <v>16</v>
      </c>
      <c r="F31" s="157" t="s">
        <v>17</v>
      </c>
      <c r="G31" s="153" t="s">
        <v>31</v>
      </c>
      <c r="H31" s="154">
        <f t="shared" si="4"/>
        <v>6.9444444444444475E-2</v>
      </c>
      <c r="I31" s="155">
        <v>0.34722222222222221</v>
      </c>
      <c r="J31" s="156">
        <v>0.41666666666666669</v>
      </c>
    </row>
    <row r="32" spans="1:10" ht="30" x14ac:dyDescent="0.25">
      <c r="A32" s="151">
        <v>45729</v>
      </c>
      <c r="B32" s="151" t="s">
        <v>21</v>
      </c>
      <c r="C32" s="157" t="s">
        <v>23</v>
      </c>
      <c r="D32" s="152" t="s">
        <v>24</v>
      </c>
      <c r="E32" s="152" t="s">
        <v>16</v>
      </c>
      <c r="F32" s="157" t="s">
        <v>17</v>
      </c>
      <c r="G32" s="153" t="s">
        <v>28</v>
      </c>
      <c r="H32" s="154">
        <f t="shared" ref="H32:H44" si="5">J32-I32</f>
        <v>4.166666666666663E-2</v>
      </c>
      <c r="I32" s="155">
        <v>0.41666666666666669</v>
      </c>
      <c r="J32" s="156">
        <v>0.45833333333333331</v>
      </c>
    </row>
    <row r="33" spans="1:10" ht="15" x14ac:dyDescent="0.25">
      <c r="A33" s="151">
        <v>45729</v>
      </c>
      <c r="B33" s="151" t="s">
        <v>21</v>
      </c>
      <c r="C33" s="157" t="s">
        <v>23</v>
      </c>
      <c r="D33" s="152" t="s">
        <v>24</v>
      </c>
      <c r="E33" s="152" t="s">
        <v>16</v>
      </c>
      <c r="F33" s="157" t="s">
        <v>17</v>
      </c>
      <c r="G33" s="153" t="s">
        <v>25</v>
      </c>
      <c r="H33" s="154">
        <f t="shared" si="5"/>
        <v>4.1666666666666685E-2</v>
      </c>
      <c r="I33" s="155">
        <v>0.45833333333333331</v>
      </c>
      <c r="J33" s="156">
        <v>0.5</v>
      </c>
    </row>
    <row r="34" spans="1:10" ht="30" x14ac:dyDescent="0.25">
      <c r="A34" s="151">
        <v>45729</v>
      </c>
      <c r="B34" s="151" t="s">
        <v>21</v>
      </c>
      <c r="C34" s="157" t="s">
        <v>23</v>
      </c>
      <c r="D34" s="152" t="s">
        <v>24</v>
      </c>
      <c r="E34" s="152" t="s">
        <v>16</v>
      </c>
      <c r="F34" s="157" t="s">
        <v>17</v>
      </c>
      <c r="G34" s="153" t="s">
        <v>28</v>
      </c>
      <c r="H34" s="154">
        <f t="shared" si="5"/>
        <v>0.125</v>
      </c>
      <c r="I34" s="155">
        <v>0.54166666666666663</v>
      </c>
      <c r="J34" s="156">
        <v>0.66666666666666663</v>
      </c>
    </row>
    <row r="35" spans="1:10" ht="15" x14ac:dyDescent="0.25">
      <c r="A35" s="151">
        <v>45729</v>
      </c>
      <c r="B35" s="151" t="s">
        <v>21</v>
      </c>
      <c r="C35" s="157" t="s">
        <v>23</v>
      </c>
      <c r="D35" s="152" t="s">
        <v>24</v>
      </c>
      <c r="E35" s="152" t="s">
        <v>16</v>
      </c>
      <c r="F35" s="157" t="s">
        <v>17</v>
      </c>
      <c r="G35" s="153" t="s">
        <v>30</v>
      </c>
      <c r="H35" s="154">
        <f t="shared" si="5"/>
        <v>2.083333333333337E-2</v>
      </c>
      <c r="I35" s="155">
        <v>0.66666666666666663</v>
      </c>
      <c r="J35" s="156">
        <v>0.6875</v>
      </c>
    </row>
    <row r="36" spans="1:10" ht="30" x14ac:dyDescent="0.25">
      <c r="A36" s="151">
        <v>45729</v>
      </c>
      <c r="B36" s="151" t="s">
        <v>21</v>
      </c>
      <c r="C36" s="157" t="s">
        <v>23</v>
      </c>
      <c r="D36" s="152" t="s">
        <v>24</v>
      </c>
      <c r="E36" s="152" t="s">
        <v>16</v>
      </c>
      <c r="F36" s="157" t="s">
        <v>17</v>
      </c>
      <c r="G36" s="153" t="s">
        <v>32</v>
      </c>
      <c r="H36" s="154">
        <f t="shared" si="5"/>
        <v>5.1388888888888928E-2</v>
      </c>
      <c r="I36" s="155">
        <v>0.6875</v>
      </c>
      <c r="J36" s="156">
        <v>0.73888888888888893</v>
      </c>
    </row>
    <row r="37" spans="1:10" ht="25.2" x14ac:dyDescent="0.2">
      <c r="A37" s="151">
        <v>45729</v>
      </c>
      <c r="B37" s="151" t="s">
        <v>21</v>
      </c>
      <c r="C37" s="157" t="s">
        <v>23</v>
      </c>
      <c r="D37" s="152" t="s">
        <v>24</v>
      </c>
      <c r="E37" s="152" t="s">
        <v>16</v>
      </c>
      <c r="F37" s="157" t="s">
        <v>17</v>
      </c>
      <c r="G37" s="162" t="s">
        <v>33</v>
      </c>
      <c r="H37" s="154">
        <f t="shared" si="5"/>
        <v>1.388888888888884E-2</v>
      </c>
      <c r="I37" s="155">
        <v>0.73888888888888893</v>
      </c>
      <c r="J37" s="156">
        <v>0.75277777777777777</v>
      </c>
    </row>
    <row r="38" spans="1:10" ht="15" x14ac:dyDescent="0.25">
      <c r="A38" s="151">
        <v>45730</v>
      </c>
      <c r="B38" s="151" t="s">
        <v>22</v>
      </c>
      <c r="C38" s="157" t="s">
        <v>23</v>
      </c>
      <c r="D38" s="152" t="s">
        <v>24</v>
      </c>
      <c r="E38" s="152" t="s">
        <v>16</v>
      </c>
      <c r="F38" s="157" t="s">
        <v>17</v>
      </c>
      <c r="G38" s="153" t="s">
        <v>25</v>
      </c>
      <c r="H38" s="154">
        <f t="shared" si="5"/>
        <v>1.4583333333333337E-2</v>
      </c>
      <c r="I38" s="155">
        <v>0.33333333333333331</v>
      </c>
      <c r="J38" s="156">
        <v>0.34791666666666665</v>
      </c>
    </row>
    <row r="39" spans="1:10" ht="30" x14ac:dyDescent="0.25">
      <c r="A39" s="151">
        <v>45730</v>
      </c>
      <c r="B39" s="151" t="s">
        <v>22</v>
      </c>
      <c r="C39" s="157" t="s">
        <v>23</v>
      </c>
      <c r="D39" s="152" t="s">
        <v>24</v>
      </c>
      <c r="E39" s="152" t="s">
        <v>16</v>
      </c>
      <c r="F39" s="157" t="s">
        <v>17</v>
      </c>
      <c r="G39" s="153" t="s">
        <v>34</v>
      </c>
      <c r="H39" s="154">
        <f t="shared" si="5"/>
        <v>0.11041666666666666</v>
      </c>
      <c r="I39" s="155">
        <v>0.34791666666666665</v>
      </c>
      <c r="J39" s="156">
        <v>0.45833333333333331</v>
      </c>
    </row>
    <row r="40" spans="1:10" ht="30" x14ac:dyDescent="0.25">
      <c r="A40" s="151">
        <v>45730</v>
      </c>
      <c r="B40" s="151" t="s">
        <v>22</v>
      </c>
      <c r="C40" s="157" t="s">
        <v>23</v>
      </c>
      <c r="D40" s="152" t="s">
        <v>24</v>
      </c>
      <c r="E40" s="152" t="s">
        <v>16</v>
      </c>
      <c r="F40" s="157" t="s">
        <v>17</v>
      </c>
      <c r="G40" s="153" t="s">
        <v>35</v>
      </c>
      <c r="H40" s="154">
        <f t="shared" si="5"/>
        <v>5.2083333333333315E-2</v>
      </c>
      <c r="I40" s="155">
        <v>0.45833333333333331</v>
      </c>
      <c r="J40" s="156">
        <v>0.51041666666666663</v>
      </c>
    </row>
    <row r="41" spans="1:10" ht="30" x14ac:dyDescent="0.25">
      <c r="A41" s="151">
        <v>45730</v>
      </c>
      <c r="B41" s="151" t="s">
        <v>22</v>
      </c>
      <c r="C41" s="157" t="s">
        <v>23</v>
      </c>
      <c r="D41" s="152" t="s">
        <v>24</v>
      </c>
      <c r="E41" s="152" t="s">
        <v>16</v>
      </c>
      <c r="F41" s="157" t="s">
        <v>17</v>
      </c>
      <c r="G41" s="153" t="s">
        <v>28</v>
      </c>
      <c r="H41" s="154">
        <f t="shared" si="5"/>
        <v>2.0833333333333259E-2</v>
      </c>
      <c r="I41" s="155">
        <v>0.55208333333333337</v>
      </c>
      <c r="J41" s="156">
        <v>0.57291666666666663</v>
      </c>
    </row>
    <row r="42" spans="1:10" ht="45" x14ac:dyDescent="0.25">
      <c r="A42" s="151">
        <v>45730</v>
      </c>
      <c r="B42" s="151" t="s">
        <v>22</v>
      </c>
      <c r="C42" s="157" t="s">
        <v>23</v>
      </c>
      <c r="D42" s="152" t="s">
        <v>24</v>
      </c>
      <c r="E42" s="152" t="s">
        <v>16</v>
      </c>
      <c r="F42" s="157" t="s">
        <v>17</v>
      </c>
      <c r="G42" s="153" t="s">
        <v>36</v>
      </c>
      <c r="H42" s="154">
        <f t="shared" si="5"/>
        <v>9.3750000000000333E-2</v>
      </c>
      <c r="I42" s="155">
        <v>0.57291666666666663</v>
      </c>
      <c r="J42" s="156">
        <v>0.66666666666666696</v>
      </c>
    </row>
    <row r="43" spans="1:10" ht="15" x14ac:dyDescent="0.25">
      <c r="A43" s="151">
        <v>45730</v>
      </c>
      <c r="B43" s="151" t="s">
        <v>22</v>
      </c>
      <c r="C43" s="157" t="s">
        <v>23</v>
      </c>
      <c r="D43" s="152" t="s">
        <v>24</v>
      </c>
      <c r="E43" s="152" t="s">
        <v>16</v>
      </c>
      <c r="F43" s="157" t="s">
        <v>17</v>
      </c>
      <c r="G43" s="153" t="s">
        <v>30</v>
      </c>
      <c r="H43" s="154">
        <f t="shared" si="5"/>
        <v>8.680555555555558E-2</v>
      </c>
      <c r="I43" s="155">
        <v>0.66666666666666663</v>
      </c>
      <c r="J43" s="156">
        <v>0.75347222222222221</v>
      </c>
    </row>
    <row r="44" spans="1:10" ht="30" x14ac:dyDescent="0.25">
      <c r="A44" s="151">
        <v>45733</v>
      </c>
      <c r="B44" s="151" t="s">
        <v>13</v>
      </c>
      <c r="C44" s="157" t="s">
        <v>23</v>
      </c>
      <c r="D44" s="152" t="s">
        <v>24</v>
      </c>
      <c r="E44" s="152" t="s">
        <v>16</v>
      </c>
      <c r="F44" s="157" t="s">
        <v>17</v>
      </c>
      <c r="G44" s="153" t="s">
        <v>37</v>
      </c>
      <c r="H44" s="154">
        <f t="shared" si="5"/>
        <v>4.1666666666666685E-2</v>
      </c>
      <c r="I44" s="155">
        <v>0.33333333333333331</v>
      </c>
      <c r="J44" s="156">
        <v>0.375</v>
      </c>
    </row>
    <row r="45" spans="1:10" ht="75" x14ac:dyDescent="0.25">
      <c r="A45" s="151">
        <v>45733</v>
      </c>
      <c r="B45" s="151" t="s">
        <v>13</v>
      </c>
      <c r="C45" s="157" t="s">
        <v>23</v>
      </c>
      <c r="D45" s="152" t="s">
        <v>24</v>
      </c>
      <c r="E45" s="152" t="s">
        <v>16</v>
      </c>
      <c r="F45" s="157" t="s">
        <v>17</v>
      </c>
      <c r="G45" s="153" t="s">
        <v>38</v>
      </c>
      <c r="H45" s="154">
        <f t="shared" ref="H45:H59" si="6">J45-I45</f>
        <v>8.3333333333333315E-2</v>
      </c>
      <c r="I45" s="155">
        <v>0.375</v>
      </c>
      <c r="J45" s="156">
        <v>0.45833333333333331</v>
      </c>
    </row>
    <row r="46" spans="1:10" ht="30" x14ac:dyDescent="0.25">
      <c r="A46" s="151">
        <v>45733</v>
      </c>
      <c r="B46" s="151" t="s">
        <v>13</v>
      </c>
      <c r="C46" s="157" t="s">
        <v>23</v>
      </c>
      <c r="D46" s="152" t="s">
        <v>24</v>
      </c>
      <c r="E46" s="152" t="s">
        <v>16</v>
      </c>
      <c r="F46" s="157" t="s">
        <v>17</v>
      </c>
      <c r="G46" s="153" t="s">
        <v>35</v>
      </c>
      <c r="H46" s="154">
        <f t="shared" si="6"/>
        <v>4.1666666666666685E-2</v>
      </c>
      <c r="I46" s="155">
        <v>0.45833333333333331</v>
      </c>
      <c r="J46" s="156">
        <v>0.5</v>
      </c>
    </row>
    <row r="47" spans="1:10" ht="75" x14ac:dyDescent="0.25">
      <c r="A47" s="151">
        <v>45733</v>
      </c>
      <c r="B47" s="151" t="s">
        <v>13</v>
      </c>
      <c r="C47" s="157" t="s">
        <v>23</v>
      </c>
      <c r="D47" s="152" t="s">
        <v>24</v>
      </c>
      <c r="E47" s="152" t="s">
        <v>16</v>
      </c>
      <c r="F47" s="157" t="s">
        <v>17</v>
      </c>
      <c r="G47" s="153" t="s">
        <v>39</v>
      </c>
      <c r="H47" s="154">
        <f t="shared" si="6"/>
        <v>0.125</v>
      </c>
      <c r="I47" s="155">
        <v>0.54166666666666663</v>
      </c>
      <c r="J47" s="156">
        <v>0.66666666666666663</v>
      </c>
    </row>
    <row r="48" spans="1:10" ht="60" x14ac:dyDescent="0.25">
      <c r="A48" s="151">
        <v>45733</v>
      </c>
      <c r="B48" s="151" t="s">
        <v>13</v>
      </c>
      <c r="C48" s="157" t="s">
        <v>23</v>
      </c>
      <c r="D48" s="152" t="s">
        <v>24</v>
      </c>
      <c r="E48" s="152" t="s">
        <v>16</v>
      </c>
      <c r="F48" s="157" t="s">
        <v>17</v>
      </c>
      <c r="G48" s="153" t="s">
        <v>40</v>
      </c>
      <c r="H48" s="154">
        <f t="shared" si="6"/>
        <v>7.0138888888888973E-2</v>
      </c>
      <c r="I48" s="155">
        <v>0.66666666666666663</v>
      </c>
      <c r="J48" s="156">
        <v>0.7368055555555556</v>
      </c>
    </row>
    <row r="49" spans="1:10" ht="30" x14ac:dyDescent="0.25">
      <c r="A49" s="151">
        <v>45734</v>
      </c>
      <c r="B49" s="151" t="s">
        <v>19</v>
      </c>
      <c r="C49" s="157" t="s">
        <v>23</v>
      </c>
      <c r="D49" s="152" t="s">
        <v>24</v>
      </c>
      <c r="E49" s="152" t="s">
        <v>16</v>
      </c>
      <c r="F49" s="157" t="s">
        <v>17</v>
      </c>
      <c r="G49" s="153" t="s">
        <v>41</v>
      </c>
      <c r="H49" s="154">
        <f t="shared" si="6"/>
        <v>1.1805555555555569E-2</v>
      </c>
      <c r="I49" s="155">
        <v>0.33333333333333331</v>
      </c>
      <c r="J49" s="156">
        <v>0.34513888888888888</v>
      </c>
    </row>
    <row r="50" spans="1:10" ht="30" x14ac:dyDescent="0.25">
      <c r="A50" s="151">
        <v>45734</v>
      </c>
      <c r="B50" s="151" t="s">
        <v>19</v>
      </c>
      <c r="C50" s="157" t="s">
        <v>23</v>
      </c>
      <c r="D50" s="152" t="s">
        <v>24</v>
      </c>
      <c r="E50" s="152" t="s">
        <v>16</v>
      </c>
      <c r="F50" s="157" t="s">
        <v>17</v>
      </c>
      <c r="G50" s="153" t="s">
        <v>42</v>
      </c>
      <c r="H50" s="154">
        <f t="shared" si="6"/>
        <v>0.1111111111111111</v>
      </c>
      <c r="I50" s="155">
        <v>0.34722222222222221</v>
      </c>
      <c r="J50" s="156">
        <v>0.45833333333333331</v>
      </c>
    </row>
    <row r="51" spans="1:10" ht="30" x14ac:dyDescent="0.25">
      <c r="A51" s="151">
        <v>45734</v>
      </c>
      <c r="B51" s="151" t="s">
        <v>19</v>
      </c>
      <c r="C51" s="157" t="s">
        <v>23</v>
      </c>
      <c r="D51" s="152" t="s">
        <v>24</v>
      </c>
      <c r="E51" s="152" t="s">
        <v>16</v>
      </c>
      <c r="F51" s="157" t="s">
        <v>17</v>
      </c>
      <c r="G51" s="153" t="s">
        <v>43</v>
      </c>
      <c r="H51" s="154">
        <f t="shared" si="6"/>
        <v>4.1666666666666685E-2</v>
      </c>
      <c r="I51" s="155">
        <v>0.45833333333333331</v>
      </c>
      <c r="J51" s="156">
        <v>0.5</v>
      </c>
    </row>
    <row r="52" spans="1:10" ht="45" x14ac:dyDescent="0.25">
      <c r="A52" s="151">
        <v>45734</v>
      </c>
      <c r="B52" s="151" t="s">
        <v>19</v>
      </c>
      <c r="C52" s="157" t="s">
        <v>23</v>
      </c>
      <c r="D52" s="152" t="s">
        <v>24</v>
      </c>
      <c r="E52" s="152" t="s">
        <v>16</v>
      </c>
      <c r="F52" s="157" t="s">
        <v>17</v>
      </c>
      <c r="G52" s="153" t="s">
        <v>44</v>
      </c>
      <c r="H52" s="154">
        <f t="shared" si="6"/>
        <v>0.125</v>
      </c>
      <c r="I52" s="155">
        <v>0.54166666666666663</v>
      </c>
      <c r="J52" s="156">
        <v>0.66666666666666663</v>
      </c>
    </row>
    <row r="53" spans="1:10" ht="60" x14ac:dyDescent="0.25">
      <c r="A53" s="151">
        <v>45734</v>
      </c>
      <c r="B53" s="151" t="s">
        <v>19</v>
      </c>
      <c r="C53" s="157" t="s">
        <v>23</v>
      </c>
      <c r="D53" s="152" t="s">
        <v>24</v>
      </c>
      <c r="E53" s="152" t="s">
        <v>16</v>
      </c>
      <c r="F53" s="157" t="s">
        <v>17</v>
      </c>
      <c r="G53" s="153" t="s">
        <v>45</v>
      </c>
      <c r="H53" s="154">
        <f t="shared" si="6"/>
        <v>8.333333333333337E-2</v>
      </c>
      <c r="I53" s="155">
        <v>0.66666666666666663</v>
      </c>
      <c r="J53" s="156">
        <v>0.75</v>
      </c>
    </row>
    <row r="54" spans="1:10" ht="30" x14ac:dyDescent="0.25">
      <c r="A54" s="151">
        <v>45735</v>
      </c>
      <c r="B54" s="151" t="s">
        <v>20</v>
      </c>
      <c r="C54" s="157" t="s">
        <v>23</v>
      </c>
      <c r="D54" s="152" t="s">
        <v>24</v>
      </c>
      <c r="E54" s="152" t="s">
        <v>16</v>
      </c>
      <c r="F54" s="157" t="s">
        <v>17</v>
      </c>
      <c r="G54" s="153" t="s">
        <v>46</v>
      </c>
      <c r="H54" s="154">
        <f t="shared" si="6"/>
        <v>1.2500000000000011E-2</v>
      </c>
      <c r="I54" s="155">
        <v>0.33333333333333331</v>
      </c>
      <c r="J54" s="156">
        <v>0.34583333333333333</v>
      </c>
    </row>
    <row r="55" spans="1:10" ht="45" x14ac:dyDescent="0.25">
      <c r="A55" s="151">
        <v>45735</v>
      </c>
      <c r="B55" s="151" t="s">
        <v>20</v>
      </c>
      <c r="C55" s="157" t="s">
        <v>23</v>
      </c>
      <c r="D55" s="152" t="s">
        <v>24</v>
      </c>
      <c r="E55" s="152" t="s">
        <v>16</v>
      </c>
      <c r="F55" s="157" t="s">
        <v>17</v>
      </c>
      <c r="G55" s="153" t="s">
        <v>47</v>
      </c>
      <c r="H55" s="154">
        <f t="shared" si="6"/>
        <v>0.1111111111111111</v>
      </c>
      <c r="I55" s="155">
        <v>0.34722222222222221</v>
      </c>
      <c r="J55" s="156">
        <v>0.45833333333333331</v>
      </c>
    </row>
    <row r="56" spans="1:10" ht="30" x14ac:dyDescent="0.25">
      <c r="A56" s="151">
        <v>45735</v>
      </c>
      <c r="B56" s="151" t="s">
        <v>20</v>
      </c>
      <c r="C56" s="157" t="s">
        <v>23</v>
      </c>
      <c r="D56" s="152" t="s">
        <v>24</v>
      </c>
      <c r="E56" s="152" t="s">
        <v>16</v>
      </c>
      <c r="F56" s="157" t="s">
        <v>17</v>
      </c>
      <c r="G56" s="153" t="s">
        <v>48</v>
      </c>
      <c r="H56" s="154">
        <f t="shared" si="6"/>
        <v>4.1666666666666685E-2</v>
      </c>
      <c r="I56" s="155">
        <v>0.45833333333333331</v>
      </c>
      <c r="J56" s="156">
        <v>0.5</v>
      </c>
    </row>
    <row r="57" spans="1:10" ht="30" x14ac:dyDescent="0.25">
      <c r="A57" s="151">
        <v>45735</v>
      </c>
      <c r="B57" s="151" t="s">
        <v>20</v>
      </c>
      <c r="C57" s="157" t="s">
        <v>23</v>
      </c>
      <c r="D57" s="152" t="s">
        <v>24</v>
      </c>
      <c r="E57" s="152" t="s">
        <v>16</v>
      </c>
      <c r="F57" s="157" t="s">
        <v>17</v>
      </c>
      <c r="G57" s="153" t="s">
        <v>49</v>
      </c>
      <c r="H57" s="154">
        <f t="shared" si="6"/>
        <v>8.333333333333337E-2</v>
      </c>
      <c r="I57" s="155">
        <v>0.54166666666666663</v>
      </c>
      <c r="J57" s="156">
        <v>0.625</v>
      </c>
    </row>
    <row r="58" spans="1:10" ht="45" x14ac:dyDescent="0.25">
      <c r="A58" s="151">
        <v>45735</v>
      </c>
      <c r="B58" s="151" t="s">
        <v>20</v>
      </c>
      <c r="C58" s="157" t="s">
        <v>23</v>
      </c>
      <c r="D58" s="152" t="s">
        <v>24</v>
      </c>
      <c r="E58" s="152" t="s">
        <v>16</v>
      </c>
      <c r="F58" s="157" t="s">
        <v>17</v>
      </c>
      <c r="G58" s="153" t="s">
        <v>50</v>
      </c>
      <c r="H58" s="154">
        <f>J58-I58</f>
        <v>4.166666666666663E-2</v>
      </c>
      <c r="I58" s="155">
        <v>0.625</v>
      </c>
      <c r="J58" s="156">
        <v>0.66666666666666663</v>
      </c>
    </row>
    <row r="59" spans="1:10" ht="45" x14ac:dyDescent="0.25">
      <c r="A59" s="151">
        <v>45735</v>
      </c>
      <c r="B59" s="151" t="s">
        <v>20</v>
      </c>
      <c r="C59" s="157" t="s">
        <v>23</v>
      </c>
      <c r="D59" s="152" t="s">
        <v>24</v>
      </c>
      <c r="E59" s="152" t="s">
        <v>16</v>
      </c>
      <c r="F59" s="157" t="s">
        <v>17</v>
      </c>
      <c r="G59" s="153" t="s">
        <v>51</v>
      </c>
      <c r="H59" s="154">
        <f t="shared" si="6"/>
        <v>0.10277777777777786</v>
      </c>
      <c r="I59" s="155">
        <v>0.66666666666666663</v>
      </c>
      <c r="J59" s="156">
        <v>0.76944444444444449</v>
      </c>
    </row>
    <row r="60" spans="1:10" ht="30" x14ac:dyDescent="0.25">
      <c r="A60" s="151">
        <v>45736</v>
      </c>
      <c r="B60" s="151" t="s">
        <v>21</v>
      </c>
      <c r="C60" s="157" t="s">
        <v>23</v>
      </c>
      <c r="D60" s="152" t="s">
        <v>24</v>
      </c>
      <c r="E60" s="152" t="s">
        <v>16</v>
      </c>
      <c r="F60" s="157" t="s">
        <v>17</v>
      </c>
      <c r="G60" s="153" t="s">
        <v>52</v>
      </c>
      <c r="H60" s="154">
        <f t="shared" ref="H60:H66" si="7">J60-I60</f>
        <v>6.9444444444444753E-3</v>
      </c>
      <c r="I60" s="155">
        <v>0.33333333333333331</v>
      </c>
      <c r="J60" s="156">
        <v>0.34027777777777779</v>
      </c>
    </row>
    <row r="61" spans="1:10" ht="30" x14ac:dyDescent="0.25">
      <c r="A61" s="151">
        <v>45736</v>
      </c>
      <c r="B61" s="151" t="s">
        <v>21</v>
      </c>
      <c r="C61" s="157" t="s">
        <v>23</v>
      </c>
      <c r="D61" s="152" t="s">
        <v>24</v>
      </c>
      <c r="E61" s="152" t="s">
        <v>16</v>
      </c>
      <c r="F61" s="157" t="s">
        <v>17</v>
      </c>
      <c r="G61" s="153" t="s">
        <v>53</v>
      </c>
      <c r="H61" s="154">
        <f t="shared" si="7"/>
        <v>0.11805555555555552</v>
      </c>
      <c r="I61" s="155">
        <v>0.34027777777777779</v>
      </c>
      <c r="J61" s="156">
        <v>0.45833333333333331</v>
      </c>
    </row>
    <row r="62" spans="1:10" ht="30" x14ac:dyDescent="0.25">
      <c r="A62" s="151">
        <v>45736</v>
      </c>
      <c r="B62" s="151" t="s">
        <v>21</v>
      </c>
      <c r="C62" s="157" t="s">
        <v>23</v>
      </c>
      <c r="D62" s="152" t="s">
        <v>24</v>
      </c>
      <c r="E62" s="152" t="s">
        <v>16</v>
      </c>
      <c r="F62" s="157" t="s">
        <v>17</v>
      </c>
      <c r="G62" s="153" t="s">
        <v>48</v>
      </c>
      <c r="H62" s="154">
        <f t="shared" si="7"/>
        <v>4.1666666666666685E-2</v>
      </c>
      <c r="I62" s="155">
        <v>0.45833333333333331</v>
      </c>
      <c r="J62" s="156">
        <v>0.5</v>
      </c>
    </row>
    <row r="63" spans="1:10" ht="30" x14ac:dyDescent="0.25">
      <c r="A63" s="151">
        <v>45736</v>
      </c>
      <c r="B63" s="151" t="s">
        <v>21</v>
      </c>
      <c r="C63" s="157" t="s">
        <v>23</v>
      </c>
      <c r="D63" s="152" t="s">
        <v>24</v>
      </c>
      <c r="E63" s="152" t="s">
        <v>16</v>
      </c>
      <c r="F63" s="157" t="s">
        <v>17</v>
      </c>
      <c r="G63" s="153" t="s">
        <v>54</v>
      </c>
      <c r="H63" s="154">
        <f t="shared" si="7"/>
        <v>4.166666666666663E-2</v>
      </c>
      <c r="I63" s="155">
        <v>0.5</v>
      </c>
      <c r="J63" s="156">
        <v>0.54166666666666663</v>
      </c>
    </row>
    <row r="64" spans="1:10" ht="30" x14ac:dyDescent="0.25">
      <c r="A64" s="151">
        <v>45736</v>
      </c>
      <c r="B64" s="151" t="s">
        <v>21</v>
      </c>
      <c r="C64" s="157" t="s">
        <v>23</v>
      </c>
      <c r="D64" s="152" t="s">
        <v>24</v>
      </c>
      <c r="E64" s="152" t="s">
        <v>16</v>
      </c>
      <c r="F64" s="157" t="s">
        <v>17</v>
      </c>
      <c r="G64" s="153" t="s">
        <v>55</v>
      </c>
      <c r="H64" s="154">
        <f t="shared" si="7"/>
        <v>8.3333333333333259E-2</v>
      </c>
      <c r="I64" s="155">
        <v>0.58333333333333337</v>
      </c>
      <c r="J64" s="156">
        <v>0.66666666666666663</v>
      </c>
    </row>
    <row r="65" spans="1:10" ht="15" x14ac:dyDescent="0.25">
      <c r="A65" s="151">
        <v>45736</v>
      </c>
      <c r="B65" s="151" t="s">
        <v>21</v>
      </c>
      <c r="C65" s="157" t="s">
        <v>23</v>
      </c>
      <c r="D65" s="152" t="s">
        <v>24</v>
      </c>
      <c r="E65" s="152" t="s">
        <v>16</v>
      </c>
      <c r="F65" s="157" t="s">
        <v>17</v>
      </c>
      <c r="G65" s="153" t="s">
        <v>56</v>
      </c>
      <c r="H65" s="154">
        <f t="shared" si="7"/>
        <v>4.861111111111116E-2</v>
      </c>
      <c r="I65" s="155">
        <v>0.66666666666666663</v>
      </c>
      <c r="J65" s="156">
        <v>0.71527777777777779</v>
      </c>
    </row>
    <row r="66" spans="1:10" ht="15" x14ac:dyDescent="0.25">
      <c r="A66" s="151">
        <v>45737</v>
      </c>
      <c r="B66" s="151" t="s">
        <v>22</v>
      </c>
      <c r="C66" s="157" t="s">
        <v>23</v>
      </c>
      <c r="D66" s="152" t="s">
        <v>24</v>
      </c>
      <c r="E66" s="152" t="s">
        <v>16</v>
      </c>
      <c r="F66" s="157" t="s">
        <v>17</v>
      </c>
      <c r="G66" s="153" t="s">
        <v>57</v>
      </c>
      <c r="H66" s="154">
        <f t="shared" si="7"/>
        <v>0</v>
      </c>
      <c r="I66" s="155">
        <v>0.33333333333333331</v>
      </c>
      <c r="J66" s="156">
        <v>0.33333333333333331</v>
      </c>
    </row>
    <row r="67" spans="1:10" ht="15" x14ac:dyDescent="0.25">
      <c r="A67" s="151">
        <v>45740</v>
      </c>
      <c r="B67" s="151" t="s">
        <v>13</v>
      </c>
      <c r="C67" s="157" t="s">
        <v>23</v>
      </c>
      <c r="D67" s="152" t="s">
        <v>24</v>
      </c>
      <c r="E67" s="152" t="s">
        <v>16</v>
      </c>
      <c r="F67" s="157" t="s">
        <v>17</v>
      </c>
      <c r="G67" s="153" t="s">
        <v>58</v>
      </c>
      <c r="H67" s="154">
        <f t="shared" ref="H67" si="8">J67-I67</f>
        <v>0</v>
      </c>
      <c r="I67" s="155">
        <v>0.33333333333333331</v>
      </c>
      <c r="J67" s="156">
        <v>0.33333333333333331</v>
      </c>
    </row>
    <row r="68" spans="1:10" ht="30" x14ac:dyDescent="0.25">
      <c r="A68" s="151">
        <v>45741</v>
      </c>
      <c r="B68" s="151" t="s">
        <v>19</v>
      </c>
      <c r="C68" s="157" t="s">
        <v>23</v>
      </c>
      <c r="D68" s="152" t="s">
        <v>24</v>
      </c>
      <c r="E68" s="152" t="s">
        <v>16</v>
      </c>
      <c r="F68" s="157" t="s">
        <v>17</v>
      </c>
      <c r="G68" s="153" t="s">
        <v>59</v>
      </c>
      <c r="H68" s="154">
        <f t="shared" ref="H68:H80" si="9">J68-I68</f>
        <v>1.3888888888888895E-2</v>
      </c>
      <c r="I68" s="155">
        <v>0.33333333333333331</v>
      </c>
      <c r="J68" s="156">
        <v>0.34722222222222221</v>
      </c>
    </row>
    <row r="69" spans="1:10" ht="45" x14ac:dyDescent="0.25">
      <c r="A69" s="151">
        <v>45741</v>
      </c>
      <c r="B69" s="151" t="s">
        <v>19</v>
      </c>
      <c r="C69" s="157" t="s">
        <v>23</v>
      </c>
      <c r="D69" s="152" t="s">
        <v>24</v>
      </c>
      <c r="E69" s="152" t="s">
        <v>16</v>
      </c>
      <c r="F69" s="157" t="s">
        <v>17</v>
      </c>
      <c r="G69" s="153" t="s">
        <v>60</v>
      </c>
      <c r="H69" s="154">
        <f t="shared" si="9"/>
        <v>0.10069444444444448</v>
      </c>
      <c r="I69" s="155">
        <v>0.35069444444444442</v>
      </c>
      <c r="J69" s="156">
        <v>0.4513888888888889</v>
      </c>
    </row>
    <row r="70" spans="1:10" ht="30" x14ac:dyDescent="0.25">
      <c r="A70" s="151">
        <v>45741</v>
      </c>
      <c r="B70" s="151" t="s">
        <v>19</v>
      </c>
      <c r="C70" s="157" t="s">
        <v>23</v>
      </c>
      <c r="D70" s="152" t="s">
        <v>24</v>
      </c>
      <c r="E70" s="152" t="s">
        <v>16</v>
      </c>
      <c r="F70" s="157" t="s">
        <v>17</v>
      </c>
      <c r="G70" s="153" t="s">
        <v>61</v>
      </c>
      <c r="H70" s="154">
        <f t="shared" si="9"/>
        <v>3.4722222222222265E-2</v>
      </c>
      <c r="I70" s="155">
        <v>0.45833333333333331</v>
      </c>
      <c r="J70" s="156">
        <v>0.49305555555555558</v>
      </c>
    </row>
    <row r="71" spans="1:10" ht="30" x14ac:dyDescent="0.25">
      <c r="A71" s="151">
        <v>45741</v>
      </c>
      <c r="B71" s="151" t="s">
        <v>19</v>
      </c>
      <c r="C71" s="157" t="s">
        <v>23</v>
      </c>
      <c r="D71" s="152" t="s">
        <v>24</v>
      </c>
      <c r="E71" s="152" t="s">
        <v>16</v>
      </c>
      <c r="F71" s="157" t="s">
        <v>17</v>
      </c>
      <c r="G71" s="153" t="s">
        <v>62</v>
      </c>
      <c r="H71" s="154">
        <f t="shared" si="9"/>
        <v>0.125</v>
      </c>
      <c r="I71" s="155">
        <v>0.54166666666666663</v>
      </c>
      <c r="J71" s="156">
        <v>0.66666666666666663</v>
      </c>
    </row>
    <row r="72" spans="1:10" ht="30" x14ac:dyDescent="0.25">
      <c r="A72" s="151">
        <v>45741</v>
      </c>
      <c r="B72" s="151" t="s">
        <v>19</v>
      </c>
      <c r="C72" s="157" t="s">
        <v>23</v>
      </c>
      <c r="D72" s="152" t="s">
        <v>24</v>
      </c>
      <c r="E72" s="152" t="s">
        <v>16</v>
      </c>
      <c r="F72" s="157" t="s">
        <v>17</v>
      </c>
      <c r="G72" s="153" t="s">
        <v>63</v>
      </c>
      <c r="H72" s="154">
        <f t="shared" si="9"/>
        <v>7.5694444444444509E-2</v>
      </c>
      <c r="I72" s="155">
        <v>0.66666666666666663</v>
      </c>
      <c r="J72" s="156">
        <v>0.74236111111111114</v>
      </c>
    </row>
    <row r="73" spans="1:10" ht="15" x14ac:dyDescent="0.25">
      <c r="A73" s="151">
        <v>45742</v>
      </c>
      <c r="B73" s="151" t="s">
        <v>20</v>
      </c>
      <c r="C73" s="157" t="s">
        <v>23</v>
      </c>
      <c r="D73" s="152" t="s">
        <v>24</v>
      </c>
      <c r="E73" s="152" t="s">
        <v>16</v>
      </c>
      <c r="F73" s="157" t="s">
        <v>17</v>
      </c>
      <c r="G73" s="153" t="s">
        <v>64</v>
      </c>
      <c r="H73" s="154">
        <f t="shared" si="9"/>
        <v>1.4583333333333337E-2</v>
      </c>
      <c r="I73" s="155">
        <v>0.33333333333333331</v>
      </c>
      <c r="J73" s="156">
        <v>0.34791666666666665</v>
      </c>
    </row>
    <row r="74" spans="1:10" ht="45" x14ac:dyDescent="0.25">
      <c r="A74" s="151">
        <v>45742</v>
      </c>
      <c r="B74" s="151" t="s">
        <v>20</v>
      </c>
      <c r="C74" s="157" t="s">
        <v>23</v>
      </c>
      <c r="D74" s="152" t="s">
        <v>24</v>
      </c>
      <c r="E74" s="152" t="s">
        <v>16</v>
      </c>
      <c r="F74" s="157" t="s">
        <v>17</v>
      </c>
      <c r="G74" s="153" t="s">
        <v>65</v>
      </c>
      <c r="H74" s="154">
        <f t="shared" si="9"/>
        <v>4.5138888888888895E-2</v>
      </c>
      <c r="I74" s="155">
        <v>0.35069444444444442</v>
      </c>
      <c r="J74" s="156">
        <v>0.39583333333333331</v>
      </c>
    </row>
    <row r="75" spans="1:10" ht="15" x14ac:dyDescent="0.25">
      <c r="A75" s="151">
        <v>45742</v>
      </c>
      <c r="B75" s="151" t="s">
        <v>20</v>
      </c>
      <c r="C75" s="157" t="s">
        <v>23</v>
      </c>
      <c r="D75" s="152" t="s">
        <v>24</v>
      </c>
      <c r="E75" s="152" t="s">
        <v>16</v>
      </c>
      <c r="F75" s="157" t="s">
        <v>17</v>
      </c>
      <c r="G75" s="153" t="s">
        <v>66</v>
      </c>
      <c r="H75" s="154">
        <f t="shared" si="9"/>
        <v>2.4305555555555525E-2</v>
      </c>
      <c r="I75" s="155">
        <v>0.39930555555555558</v>
      </c>
      <c r="J75" s="156">
        <v>0.4236111111111111</v>
      </c>
    </row>
    <row r="76" spans="1:10" ht="30" x14ac:dyDescent="0.25">
      <c r="A76" s="151">
        <v>45742</v>
      </c>
      <c r="B76" s="151" t="s">
        <v>20</v>
      </c>
      <c r="C76" s="157" t="s">
        <v>23</v>
      </c>
      <c r="D76" s="152" t="s">
        <v>24</v>
      </c>
      <c r="E76" s="152" t="s">
        <v>16</v>
      </c>
      <c r="F76" s="157" t="s">
        <v>17</v>
      </c>
      <c r="G76" s="153" t="s">
        <v>67</v>
      </c>
      <c r="H76" s="154">
        <f t="shared" si="9"/>
        <v>3.125E-2</v>
      </c>
      <c r="I76" s="155">
        <v>0.42708333333333331</v>
      </c>
      <c r="J76" s="156">
        <v>0.45833333333333331</v>
      </c>
    </row>
    <row r="77" spans="1:10" ht="30" x14ac:dyDescent="0.25">
      <c r="A77" s="151">
        <v>45742</v>
      </c>
      <c r="B77" s="151" t="s">
        <v>20</v>
      </c>
      <c r="C77" s="157" t="s">
        <v>23</v>
      </c>
      <c r="D77" s="152" t="s">
        <v>24</v>
      </c>
      <c r="E77" s="152" t="s">
        <v>16</v>
      </c>
      <c r="F77" s="157" t="s">
        <v>17</v>
      </c>
      <c r="G77" s="153" t="s">
        <v>68</v>
      </c>
      <c r="H77" s="154">
        <f t="shared" si="9"/>
        <v>4.1666666666666685E-2</v>
      </c>
      <c r="I77" s="155">
        <v>0.45833333333333331</v>
      </c>
      <c r="J77" s="156">
        <v>0.5</v>
      </c>
    </row>
    <row r="78" spans="1:10" ht="45" x14ac:dyDescent="0.25">
      <c r="A78" s="151">
        <v>45742</v>
      </c>
      <c r="B78" s="151" t="s">
        <v>20</v>
      </c>
      <c r="C78" s="157" t="s">
        <v>23</v>
      </c>
      <c r="D78" s="152" t="s">
        <v>24</v>
      </c>
      <c r="E78" s="152" t="s">
        <v>16</v>
      </c>
      <c r="F78" s="157" t="s">
        <v>17</v>
      </c>
      <c r="G78" s="153" t="s">
        <v>69</v>
      </c>
      <c r="H78" s="154">
        <f t="shared" si="9"/>
        <v>1.736111111111116E-2</v>
      </c>
      <c r="I78" s="155">
        <v>0.54166666666666663</v>
      </c>
      <c r="J78" s="156">
        <v>0.55902777777777779</v>
      </c>
    </row>
    <row r="79" spans="1:10" ht="60" x14ac:dyDescent="0.25">
      <c r="A79" s="151">
        <v>45742</v>
      </c>
      <c r="B79" s="151" t="s">
        <v>20</v>
      </c>
      <c r="C79" s="157" t="s">
        <v>23</v>
      </c>
      <c r="D79" s="152" t="s">
        <v>24</v>
      </c>
      <c r="E79" s="152" t="s">
        <v>16</v>
      </c>
      <c r="F79" s="157" t="s">
        <v>17</v>
      </c>
      <c r="G79" s="153" t="s">
        <v>70</v>
      </c>
      <c r="H79" s="154">
        <f t="shared" si="9"/>
        <v>6.3888888888888884E-2</v>
      </c>
      <c r="I79" s="155">
        <v>0.56111111111111112</v>
      </c>
      <c r="J79" s="156">
        <v>0.625</v>
      </c>
    </row>
    <row r="80" spans="1:10" ht="30" x14ac:dyDescent="0.25">
      <c r="A80" s="151">
        <v>45742</v>
      </c>
      <c r="B80" s="151" t="s">
        <v>20</v>
      </c>
      <c r="C80" s="157" t="s">
        <v>23</v>
      </c>
      <c r="D80" s="152" t="s">
        <v>24</v>
      </c>
      <c r="E80" s="152" t="s">
        <v>16</v>
      </c>
      <c r="F80" s="157" t="s">
        <v>17</v>
      </c>
      <c r="G80" s="153" t="s">
        <v>71</v>
      </c>
      <c r="H80" s="154">
        <f t="shared" si="9"/>
        <v>4.166666666666663E-2</v>
      </c>
      <c r="I80" s="155">
        <v>0.625</v>
      </c>
      <c r="J80" s="156">
        <v>0.66666666666666663</v>
      </c>
    </row>
    <row r="81" spans="1:10" ht="45" x14ac:dyDescent="0.25">
      <c r="A81" s="151">
        <v>45742</v>
      </c>
      <c r="B81" s="151" t="s">
        <v>20</v>
      </c>
      <c r="C81" s="157" t="s">
        <v>23</v>
      </c>
      <c r="D81" s="152" t="s">
        <v>24</v>
      </c>
      <c r="E81" s="152" t="s">
        <v>16</v>
      </c>
      <c r="F81" s="157" t="s">
        <v>17</v>
      </c>
      <c r="G81" s="153" t="s">
        <v>72</v>
      </c>
      <c r="H81" s="154">
        <f t="shared" ref="H81:H108" si="10">J81-I81</f>
        <v>6.1805555555555558E-2</v>
      </c>
      <c r="I81" s="155">
        <v>0.66666666666666663</v>
      </c>
      <c r="J81" s="156">
        <v>0.72847222222222219</v>
      </c>
    </row>
    <row r="82" spans="1:10" ht="30" x14ac:dyDescent="0.25">
      <c r="A82" s="151">
        <v>45743</v>
      </c>
      <c r="B82" s="151" t="s">
        <v>21</v>
      </c>
      <c r="C82" s="157" t="s">
        <v>23</v>
      </c>
      <c r="D82" s="152" t="s">
        <v>24</v>
      </c>
      <c r="E82" s="152" t="s">
        <v>16</v>
      </c>
      <c r="F82" s="157" t="s">
        <v>17</v>
      </c>
      <c r="G82" s="153" t="s">
        <v>73</v>
      </c>
      <c r="H82" s="154">
        <f t="shared" si="10"/>
        <v>1.0416666666666685E-2</v>
      </c>
      <c r="I82" s="155">
        <v>0.33333333333333331</v>
      </c>
      <c r="J82" s="156">
        <v>0.34375</v>
      </c>
    </row>
    <row r="83" spans="1:10" ht="75" x14ac:dyDescent="0.25">
      <c r="A83" s="151">
        <v>45743</v>
      </c>
      <c r="B83" s="151" t="s">
        <v>21</v>
      </c>
      <c r="C83" s="157" t="s">
        <v>23</v>
      </c>
      <c r="D83" s="152" t="s">
        <v>24</v>
      </c>
      <c r="E83" s="152" t="s">
        <v>16</v>
      </c>
      <c r="F83" s="157" t="s">
        <v>17</v>
      </c>
      <c r="G83" s="153" t="s">
        <v>74</v>
      </c>
      <c r="H83" s="154">
        <f t="shared" si="10"/>
        <v>3.819444444444442E-2</v>
      </c>
      <c r="I83" s="155">
        <v>0.34027777777777779</v>
      </c>
      <c r="J83" s="156">
        <v>0.37847222222222221</v>
      </c>
    </row>
    <row r="84" spans="1:10" ht="30" x14ac:dyDescent="0.25">
      <c r="A84" s="151">
        <v>45743</v>
      </c>
      <c r="B84" s="151" t="s">
        <v>21</v>
      </c>
      <c r="C84" s="157" t="s">
        <v>23</v>
      </c>
      <c r="D84" s="152" t="s">
        <v>24</v>
      </c>
      <c r="E84" s="152" t="s">
        <v>16</v>
      </c>
      <c r="F84" s="157" t="s">
        <v>17</v>
      </c>
      <c r="G84" s="153" t="s">
        <v>75</v>
      </c>
      <c r="H84" s="154">
        <f t="shared" si="10"/>
        <v>7.2916666666666685E-2</v>
      </c>
      <c r="I84" s="155">
        <v>0.38194444444444442</v>
      </c>
      <c r="J84" s="156">
        <v>0.4548611111111111</v>
      </c>
    </row>
    <row r="85" spans="1:10" ht="30" x14ac:dyDescent="0.25">
      <c r="A85" s="151">
        <v>45743</v>
      </c>
      <c r="B85" s="151" t="s">
        <v>21</v>
      </c>
      <c r="C85" s="157" t="s">
        <v>23</v>
      </c>
      <c r="D85" s="152" t="s">
        <v>24</v>
      </c>
      <c r="E85" s="152" t="s">
        <v>16</v>
      </c>
      <c r="F85" s="157" t="s">
        <v>17</v>
      </c>
      <c r="G85" s="153" t="s">
        <v>76</v>
      </c>
      <c r="H85" s="154">
        <f t="shared" si="10"/>
        <v>5.9722222222222288E-2</v>
      </c>
      <c r="I85" s="155">
        <v>0.45833333333333331</v>
      </c>
      <c r="J85" s="156">
        <v>0.5180555555555556</v>
      </c>
    </row>
    <row r="86" spans="1:10" ht="30" x14ac:dyDescent="0.25">
      <c r="A86" s="151">
        <v>45743</v>
      </c>
      <c r="B86" s="151" t="s">
        <v>21</v>
      </c>
      <c r="C86" s="157" t="s">
        <v>23</v>
      </c>
      <c r="D86" s="152" t="s">
        <v>24</v>
      </c>
      <c r="E86" s="152" t="s">
        <v>16</v>
      </c>
      <c r="F86" s="157" t="s">
        <v>17</v>
      </c>
      <c r="G86" s="153" t="s">
        <v>77</v>
      </c>
      <c r="H86" s="154">
        <f t="shared" si="10"/>
        <v>2.083333333333337E-2</v>
      </c>
      <c r="I86" s="155">
        <v>0.5625</v>
      </c>
      <c r="J86" s="156">
        <v>0.58333333333333337</v>
      </c>
    </row>
    <row r="87" spans="1:10" ht="30" x14ac:dyDescent="0.25">
      <c r="A87" s="151">
        <v>45743</v>
      </c>
      <c r="B87" s="151" t="s">
        <v>21</v>
      </c>
      <c r="C87" s="157" t="s">
        <v>23</v>
      </c>
      <c r="D87" s="152" t="s">
        <v>24</v>
      </c>
      <c r="E87" s="152" t="s">
        <v>16</v>
      </c>
      <c r="F87" s="157" t="s">
        <v>17</v>
      </c>
      <c r="G87" s="153" t="s">
        <v>78</v>
      </c>
      <c r="H87" s="154">
        <f t="shared" si="10"/>
        <v>2.0833333333333259E-2</v>
      </c>
      <c r="I87" s="155">
        <v>0.58333333333333337</v>
      </c>
      <c r="J87" s="156">
        <v>0.60416666666666663</v>
      </c>
    </row>
    <row r="88" spans="1:10" ht="30" x14ac:dyDescent="0.25">
      <c r="A88" s="151">
        <v>45743</v>
      </c>
      <c r="B88" s="151" t="s">
        <v>21</v>
      </c>
      <c r="C88" s="157" t="s">
        <v>23</v>
      </c>
      <c r="D88" s="152" t="s">
        <v>24</v>
      </c>
      <c r="E88" s="152" t="s">
        <v>16</v>
      </c>
      <c r="F88" s="157" t="s">
        <v>17</v>
      </c>
      <c r="G88" s="153" t="s">
        <v>77</v>
      </c>
      <c r="H88" s="154">
        <f t="shared" si="10"/>
        <v>5.902777777777779E-2</v>
      </c>
      <c r="I88" s="155">
        <v>0.60763888888888884</v>
      </c>
      <c r="J88" s="156">
        <v>0.66666666666666663</v>
      </c>
    </row>
    <row r="89" spans="1:10" ht="45" x14ac:dyDescent="0.25">
      <c r="A89" s="151">
        <v>45743</v>
      </c>
      <c r="B89" s="151" t="s">
        <v>21</v>
      </c>
      <c r="C89" s="157" t="s">
        <v>23</v>
      </c>
      <c r="D89" s="152" t="s">
        <v>24</v>
      </c>
      <c r="E89" s="152" t="s">
        <v>16</v>
      </c>
      <c r="F89" s="157" t="s">
        <v>17</v>
      </c>
      <c r="G89" s="153" t="s">
        <v>72</v>
      </c>
      <c r="H89" s="154">
        <f t="shared" si="10"/>
        <v>7.2916666666666741E-2</v>
      </c>
      <c r="I89" s="155">
        <v>0.66666666666666663</v>
      </c>
      <c r="J89" s="156">
        <v>0.73958333333333337</v>
      </c>
    </row>
    <row r="90" spans="1:10" ht="30" x14ac:dyDescent="0.25">
      <c r="A90" s="151">
        <v>45744</v>
      </c>
      <c r="B90" s="151" t="s">
        <v>22</v>
      </c>
      <c r="C90" s="157" t="s">
        <v>23</v>
      </c>
      <c r="D90" s="152" t="s">
        <v>24</v>
      </c>
      <c r="E90" s="152" t="s">
        <v>16</v>
      </c>
      <c r="F90" s="157" t="s">
        <v>17</v>
      </c>
      <c r="G90" s="153" t="s">
        <v>73</v>
      </c>
      <c r="H90" s="154">
        <f t="shared" si="10"/>
        <v>1.4583333333333337E-2</v>
      </c>
      <c r="I90" s="155">
        <v>0.33333333333333331</v>
      </c>
      <c r="J90" s="156">
        <v>0.34791666666666665</v>
      </c>
    </row>
    <row r="91" spans="1:10" ht="45" x14ac:dyDescent="0.25">
      <c r="A91" s="151">
        <v>45744</v>
      </c>
      <c r="B91" s="151" t="s">
        <v>22</v>
      </c>
      <c r="C91" s="157" t="s">
        <v>23</v>
      </c>
      <c r="D91" s="152" t="s">
        <v>24</v>
      </c>
      <c r="E91" s="152" t="s">
        <v>16</v>
      </c>
      <c r="F91" s="157" t="s">
        <v>17</v>
      </c>
      <c r="G91" s="153" t="s">
        <v>79</v>
      </c>
      <c r="H91" s="154">
        <f t="shared" si="10"/>
        <v>0.10625000000000001</v>
      </c>
      <c r="I91" s="155">
        <v>0.35069444444444442</v>
      </c>
      <c r="J91" s="156">
        <v>0.45694444444444443</v>
      </c>
    </row>
    <row r="92" spans="1:10" ht="30" x14ac:dyDescent="0.25">
      <c r="A92" s="151">
        <v>45744</v>
      </c>
      <c r="B92" s="151" t="s">
        <v>22</v>
      </c>
      <c r="C92" s="157" t="s">
        <v>23</v>
      </c>
      <c r="D92" s="152" t="s">
        <v>24</v>
      </c>
      <c r="E92" s="152" t="s">
        <v>16</v>
      </c>
      <c r="F92" s="157" t="s">
        <v>17</v>
      </c>
      <c r="G92" s="153" t="s">
        <v>68</v>
      </c>
      <c r="H92" s="154">
        <f t="shared" si="10"/>
        <v>2.430555555555558E-2</v>
      </c>
      <c r="I92" s="155">
        <v>0.45833333333333331</v>
      </c>
      <c r="J92" s="156">
        <v>0.4826388888888889</v>
      </c>
    </row>
    <row r="93" spans="1:10" ht="45" x14ac:dyDescent="0.25">
      <c r="A93" s="151">
        <v>45744</v>
      </c>
      <c r="B93" s="151" t="s">
        <v>22</v>
      </c>
      <c r="C93" s="157" t="s">
        <v>23</v>
      </c>
      <c r="D93" s="152" t="s">
        <v>24</v>
      </c>
      <c r="E93" s="152" t="s">
        <v>16</v>
      </c>
      <c r="F93" s="157" t="s">
        <v>17</v>
      </c>
      <c r="G93" s="153" t="s">
        <v>79</v>
      </c>
      <c r="H93" s="154">
        <f t="shared" si="10"/>
        <v>1.7361111111111105E-2</v>
      </c>
      <c r="I93" s="155">
        <v>0.4826388888888889</v>
      </c>
      <c r="J93" s="156">
        <v>0.5</v>
      </c>
    </row>
    <row r="94" spans="1:10" ht="60" x14ac:dyDescent="0.25">
      <c r="A94" s="151">
        <v>45744</v>
      </c>
      <c r="B94" s="151" t="s">
        <v>22</v>
      </c>
      <c r="C94" s="157" t="s">
        <v>23</v>
      </c>
      <c r="D94" s="152" t="s">
        <v>24</v>
      </c>
      <c r="E94" s="152" t="s">
        <v>16</v>
      </c>
      <c r="F94" s="157" t="s">
        <v>17</v>
      </c>
      <c r="G94" s="153" t="s">
        <v>80</v>
      </c>
      <c r="H94" s="154">
        <f t="shared" si="10"/>
        <v>0.125</v>
      </c>
      <c r="I94" s="155">
        <v>0.54166666666666663</v>
      </c>
      <c r="J94" s="156">
        <v>0.66666666666666663</v>
      </c>
    </row>
    <row r="95" spans="1:10" ht="45" x14ac:dyDescent="0.25">
      <c r="A95" s="151">
        <v>45744</v>
      </c>
      <c r="B95" s="151" t="s">
        <v>22</v>
      </c>
      <c r="C95" s="157" t="s">
        <v>23</v>
      </c>
      <c r="D95" s="152" t="s">
        <v>24</v>
      </c>
      <c r="E95" s="152" t="s">
        <v>16</v>
      </c>
      <c r="F95" s="157" t="s">
        <v>17</v>
      </c>
      <c r="G95" s="153" t="s">
        <v>81</v>
      </c>
      <c r="H95" s="154">
        <f t="shared" si="10"/>
        <v>6.6666666666666652E-2</v>
      </c>
      <c r="I95" s="155">
        <v>0.66666666666666663</v>
      </c>
      <c r="J95" s="156">
        <v>0.73333333333333328</v>
      </c>
    </row>
    <row r="96" spans="1:10" ht="50.4" x14ac:dyDescent="0.2">
      <c r="A96" s="163" t="s">
        <v>82</v>
      </c>
      <c r="B96" s="163" t="s">
        <v>13</v>
      </c>
      <c r="C96" s="163" t="s">
        <v>23</v>
      </c>
      <c r="D96" s="163" t="s">
        <v>83</v>
      </c>
      <c r="E96" s="163" t="s">
        <v>16</v>
      </c>
      <c r="F96" s="163" t="s">
        <v>17</v>
      </c>
      <c r="G96" s="164" t="s">
        <v>84</v>
      </c>
      <c r="H96" s="165">
        <v>1.4583333333333334E-2</v>
      </c>
      <c r="I96" s="166">
        <v>0.33333333333333331</v>
      </c>
      <c r="J96" s="167">
        <v>0.34791666666666665</v>
      </c>
    </row>
    <row r="97" spans="1:10" x14ac:dyDescent="0.2">
      <c r="A97" s="163" t="s">
        <v>82</v>
      </c>
      <c r="B97" s="163" t="s">
        <v>13</v>
      </c>
      <c r="C97" s="163" t="s">
        <v>23</v>
      </c>
      <c r="D97" s="163" t="s">
        <v>83</v>
      </c>
      <c r="E97" s="163" t="s">
        <v>16</v>
      </c>
      <c r="F97" s="163" t="s">
        <v>17</v>
      </c>
      <c r="G97" s="164" t="s">
        <v>85</v>
      </c>
      <c r="H97" s="165">
        <v>4.7222222222222221E-2</v>
      </c>
      <c r="I97" s="166">
        <v>0.34861111111111109</v>
      </c>
      <c r="J97" s="167">
        <v>0.39583333333333331</v>
      </c>
    </row>
    <row r="98" spans="1:10" x14ac:dyDescent="0.2">
      <c r="A98" s="163" t="s">
        <v>82</v>
      </c>
      <c r="B98" s="163" t="s">
        <v>13</v>
      </c>
      <c r="C98" s="163" t="s">
        <v>23</v>
      </c>
      <c r="D98" s="163" t="s">
        <v>83</v>
      </c>
      <c r="E98" s="163" t="s">
        <v>16</v>
      </c>
      <c r="F98" s="163" t="s">
        <v>17</v>
      </c>
      <c r="G98" s="164" t="s">
        <v>86</v>
      </c>
      <c r="H98" s="165">
        <v>6.25E-2</v>
      </c>
      <c r="I98" s="166">
        <v>0.39583333333333331</v>
      </c>
      <c r="J98" s="167">
        <v>0.45833333333333331</v>
      </c>
    </row>
    <row r="99" spans="1:10" ht="25.2" x14ac:dyDescent="0.2">
      <c r="A99" s="163" t="s">
        <v>82</v>
      </c>
      <c r="B99" s="163" t="s">
        <v>13</v>
      </c>
      <c r="C99" s="163" t="s">
        <v>23</v>
      </c>
      <c r="D99" s="163" t="s">
        <v>83</v>
      </c>
      <c r="E99" s="163" t="s">
        <v>16</v>
      </c>
      <c r="F99" s="163" t="s">
        <v>17</v>
      </c>
      <c r="G99" s="164" t="s">
        <v>61</v>
      </c>
      <c r="H99" s="165">
        <v>1.8055555555555554E-2</v>
      </c>
      <c r="I99" s="166">
        <v>0.45833333333333331</v>
      </c>
      <c r="J99" s="167">
        <v>0.47638888888888886</v>
      </c>
    </row>
    <row r="100" spans="1:10" ht="25.2" x14ac:dyDescent="0.2">
      <c r="A100" s="163" t="s">
        <v>82</v>
      </c>
      <c r="B100" s="163" t="s">
        <v>13</v>
      </c>
      <c r="C100" s="163" t="s">
        <v>23</v>
      </c>
      <c r="D100" s="163" t="s">
        <v>83</v>
      </c>
      <c r="E100" s="163" t="s">
        <v>16</v>
      </c>
      <c r="F100" s="163" t="s">
        <v>17</v>
      </c>
      <c r="G100" s="164" t="s">
        <v>87</v>
      </c>
      <c r="H100" s="165">
        <v>2.361111111111111E-2</v>
      </c>
      <c r="I100" s="166">
        <v>0.47638888888888886</v>
      </c>
      <c r="J100" s="167">
        <v>0.5</v>
      </c>
    </row>
    <row r="101" spans="1:10" x14ac:dyDescent="0.2">
      <c r="A101" s="163" t="s">
        <v>82</v>
      </c>
      <c r="B101" s="163" t="s">
        <v>13</v>
      </c>
      <c r="C101" s="163" t="s">
        <v>23</v>
      </c>
      <c r="D101" s="163" t="s">
        <v>83</v>
      </c>
      <c r="E101" s="163" t="s">
        <v>16</v>
      </c>
      <c r="F101" s="163" t="s">
        <v>17</v>
      </c>
      <c r="G101" s="164" t="s">
        <v>88</v>
      </c>
      <c r="H101" s="165">
        <v>2.5000000000000001E-2</v>
      </c>
      <c r="I101" s="166">
        <v>0.54166666666666663</v>
      </c>
      <c r="J101" s="167">
        <v>0.56666666666666665</v>
      </c>
    </row>
    <row r="102" spans="1:10" x14ac:dyDescent="0.2">
      <c r="A102" s="163" t="s">
        <v>82</v>
      </c>
      <c r="B102" s="163" t="s">
        <v>13</v>
      </c>
      <c r="C102" s="163" t="s">
        <v>23</v>
      </c>
      <c r="D102" s="163" t="s">
        <v>83</v>
      </c>
      <c r="E102" s="163" t="s">
        <v>16</v>
      </c>
      <c r="F102" s="163" t="s">
        <v>17</v>
      </c>
      <c r="G102" s="164" t="s">
        <v>89</v>
      </c>
      <c r="H102" s="165">
        <v>0.1</v>
      </c>
      <c r="I102" s="166">
        <v>0.56666666666666665</v>
      </c>
      <c r="J102" s="167">
        <v>0.66666666666666663</v>
      </c>
    </row>
    <row r="103" spans="1:10" ht="37.799999999999997" x14ac:dyDescent="0.2">
      <c r="A103" s="168" t="s">
        <v>82</v>
      </c>
      <c r="B103" s="168" t="s">
        <v>13</v>
      </c>
      <c r="C103" s="168" t="s">
        <v>23</v>
      </c>
      <c r="D103" s="168" t="s">
        <v>83</v>
      </c>
      <c r="E103" s="168" t="s">
        <v>16</v>
      </c>
      <c r="F103" s="168" t="s">
        <v>17</v>
      </c>
      <c r="G103" s="169" t="s">
        <v>90</v>
      </c>
      <c r="H103" s="170">
        <v>6.25E-2</v>
      </c>
      <c r="I103" s="171">
        <v>0.66666666666666663</v>
      </c>
      <c r="J103" s="172">
        <v>0.72916666666666663</v>
      </c>
    </row>
    <row r="104" spans="1:10" ht="15" x14ac:dyDescent="0.25">
      <c r="A104" s="22"/>
      <c r="B104" s="22"/>
      <c r="C104" s="32"/>
      <c r="D104" s="27"/>
      <c r="E104" s="27" t="s">
        <v>16</v>
      </c>
      <c r="F104" s="111" t="s">
        <v>17</v>
      </c>
      <c r="G104" s="113"/>
      <c r="H104" s="112">
        <f t="shared" si="10"/>
        <v>0</v>
      </c>
      <c r="I104" s="30">
        <v>0.33333333333333331</v>
      </c>
      <c r="J104" s="30">
        <v>0.33333333333333331</v>
      </c>
    </row>
    <row r="105" spans="1:10" ht="15" x14ac:dyDescent="0.25">
      <c r="A105" s="22"/>
      <c r="B105" s="22"/>
      <c r="C105" s="32"/>
      <c r="D105" s="27"/>
      <c r="E105" s="27" t="s">
        <v>16</v>
      </c>
      <c r="F105" s="111" t="s">
        <v>17</v>
      </c>
      <c r="G105" s="113"/>
      <c r="H105" s="112">
        <f t="shared" si="10"/>
        <v>0</v>
      </c>
      <c r="I105" s="30">
        <v>0.33333333333333331</v>
      </c>
      <c r="J105" s="30">
        <v>0.33333333333333331</v>
      </c>
    </row>
    <row r="106" spans="1:10" ht="15" x14ac:dyDescent="0.25">
      <c r="A106" s="22"/>
      <c r="B106" s="22"/>
      <c r="C106" s="32"/>
      <c r="D106" s="27"/>
      <c r="E106" s="27" t="s">
        <v>16</v>
      </c>
      <c r="F106" s="111" t="s">
        <v>17</v>
      </c>
      <c r="G106" s="113"/>
      <c r="H106" s="112">
        <f t="shared" si="10"/>
        <v>0</v>
      </c>
      <c r="I106" s="30">
        <v>0.33333333333333331</v>
      </c>
      <c r="J106" s="30">
        <v>0.33333333333333331</v>
      </c>
    </row>
    <row r="107" spans="1:10" ht="15" x14ac:dyDescent="0.25">
      <c r="A107" s="22"/>
      <c r="B107" s="22"/>
      <c r="C107" s="32"/>
      <c r="D107" s="27"/>
      <c r="E107" s="27" t="s">
        <v>16</v>
      </c>
      <c r="F107" s="111" t="s">
        <v>17</v>
      </c>
      <c r="G107" s="113"/>
      <c r="H107" s="112">
        <f t="shared" si="10"/>
        <v>0</v>
      </c>
      <c r="I107" s="30">
        <v>0.33333333333333331</v>
      </c>
      <c r="J107" s="30">
        <v>0.33333333333333331</v>
      </c>
    </row>
    <row r="108" spans="1:10" ht="15" x14ac:dyDescent="0.25">
      <c r="A108" s="22"/>
      <c r="B108" s="22"/>
      <c r="C108" s="32"/>
      <c r="D108" s="27"/>
      <c r="E108" s="27" t="s">
        <v>16</v>
      </c>
      <c r="F108" s="111" t="s">
        <v>17</v>
      </c>
      <c r="G108" s="113"/>
      <c r="H108" s="112">
        <f t="shared" si="10"/>
        <v>0</v>
      </c>
      <c r="I108" s="30">
        <v>0.33333333333333331</v>
      </c>
      <c r="J108" s="30">
        <v>0.33333333333333331</v>
      </c>
    </row>
    <row r="110" spans="1:10" ht="13.2" thickBot="1" x14ac:dyDescent="0.25">
      <c r="A110" s="46"/>
      <c r="B110" s="46"/>
      <c r="G110" s="40"/>
      <c r="H110" s="73"/>
      <c r="I110" s="74"/>
      <c r="J110" s="74"/>
    </row>
    <row r="111" spans="1:10" ht="13.2" x14ac:dyDescent="0.25">
      <c r="A111" s="4"/>
      <c r="B111" s="4"/>
      <c r="C111" s="5"/>
      <c r="D111" s="6"/>
      <c r="E111" s="7" t="s">
        <v>91</v>
      </c>
      <c r="F111" s="8">
        <f>F112*8</f>
        <v>184</v>
      </c>
      <c r="H111" s="40"/>
    </row>
    <row r="112" spans="1:10" ht="13.8" thickBot="1" x14ac:dyDescent="0.3">
      <c r="A112" s="4"/>
      <c r="B112" s="4"/>
      <c r="C112" s="9"/>
      <c r="D112" s="2"/>
      <c r="E112" s="10" t="s">
        <v>92</v>
      </c>
      <c r="F112" s="11">
        <v>23</v>
      </c>
      <c r="H112" s="40"/>
    </row>
    <row r="113" spans="1:8" ht="14.4" thickBot="1" x14ac:dyDescent="0.3">
      <c r="A113" s="114" t="s">
        <v>93</v>
      </c>
      <c r="B113" s="114"/>
      <c r="C113" s="114"/>
      <c r="D113" s="12"/>
      <c r="E113" s="2"/>
      <c r="F113" s="2"/>
      <c r="H113" s="40"/>
    </row>
    <row r="114" spans="1:8" ht="13.8" x14ac:dyDescent="0.25">
      <c r="A114" s="13"/>
      <c r="B114" s="13"/>
      <c r="C114" s="6"/>
      <c r="D114" s="6"/>
      <c r="E114" s="14" t="s">
        <v>94</v>
      </c>
      <c r="F114" s="15">
        <f>SUMIF(F9:F108,"Billable",H9:H108)</f>
        <v>0</v>
      </c>
      <c r="H114" s="38"/>
    </row>
    <row r="115" spans="1:8" ht="14.4" thickBot="1" x14ac:dyDescent="0.3">
      <c r="A115" s="115" t="s">
        <v>95</v>
      </c>
      <c r="B115" s="115"/>
      <c r="C115" s="115"/>
      <c r="D115" s="16"/>
      <c r="E115" s="17" t="s">
        <v>96</v>
      </c>
      <c r="F115" s="18">
        <f>SUMIF(F9:F108,"Non-Billable",H9:H108)</f>
        <v>6.6895833333333385</v>
      </c>
      <c r="H115" s="40"/>
    </row>
    <row r="116" spans="1:8" ht="14.4" thickBot="1" x14ac:dyDescent="0.3">
      <c r="A116" s="2"/>
      <c r="B116" s="2"/>
      <c r="C116" s="2"/>
      <c r="D116" s="2"/>
      <c r="E116" s="19" t="s">
        <v>97</v>
      </c>
      <c r="F116" s="44">
        <f>F114+F115</f>
        <v>6.6895833333333385</v>
      </c>
      <c r="H116" s="40"/>
    </row>
    <row r="117" spans="1:8" ht="13.8" thickBot="1" x14ac:dyDescent="0.3">
      <c r="A117" s="2"/>
      <c r="B117" s="2"/>
      <c r="C117" s="2"/>
      <c r="D117" s="2"/>
      <c r="E117" s="2"/>
      <c r="F117" s="2"/>
      <c r="H117" s="40"/>
    </row>
    <row r="118" spans="1:8" ht="13.8" thickBot="1" x14ac:dyDescent="0.3">
      <c r="A118" s="2"/>
      <c r="B118" s="2"/>
      <c r="C118" s="2"/>
      <c r="D118" s="2"/>
      <c r="E118" s="20" t="s">
        <v>98</v>
      </c>
      <c r="F118" s="21"/>
      <c r="H118" s="40"/>
    </row>
    <row r="119" spans="1:8" ht="13.2" thickBot="1" x14ac:dyDescent="0.25">
      <c r="E119" s="39"/>
      <c r="H119" s="40"/>
    </row>
  </sheetData>
  <mergeCells count="2">
    <mergeCell ref="A113:C113"/>
    <mergeCell ref="A115:C115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95 B104:B108 B110:B119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111:E111 D113:E115 E118">
    <cfRule type="containsText" dxfId="86" priority="3" operator="containsText" text="Religious Leave">
      <formula>NOT(ISERROR(SEARCH("Religious Leave",D111)))</formula>
    </cfRule>
    <cfRule type="containsText" dxfId="85" priority="4" operator="containsText" text="Birthday Leave">
      <formula>NOT(ISERROR(SEARCH("Birthday Leave",D111)))</formula>
    </cfRule>
    <cfRule type="containsText" dxfId="84" priority="5" operator="containsText" text="Study Leave">
      <formula>NOT(ISERROR(SEARCH("Study Leave",D111)))</formula>
    </cfRule>
    <cfRule type="containsText" dxfId="83" priority="6" operator="containsText" text="Family Responsibility Leave">
      <formula>NOT(ISERROR(SEARCH("Family Responsibility Leave",D111)))</formula>
    </cfRule>
    <cfRule type="containsText" dxfId="82" priority="7" operator="containsText" text="Sick Leave">
      <formula>NOT(ISERROR(SEARCH("Sick Leave",D111)))</formula>
    </cfRule>
    <cfRule type="containsText" dxfId="81" priority="8" operator="containsText" text="Annual Leave">
      <formula>NOT(ISERROR(SEARCH("Annual Leave",D111)))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110:J110 I9:J95 I104:J108" xr:uid="{68437EC4-DD9C-463B-9F8D-7339DE1FDE4C}">
      <formula1>0</formula1>
      <formula2>0.999988425925926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171C48C-979E-452A-9BA2-E995ACE2BE06}">
          <x14:formula1>
            <xm:f>Key!$H$3:$H$62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F110 F9:F95 F104:F108</xm:sqref>
        </x14:dataValidation>
        <x14:dataValidation type="list" allowBlank="1" showInputMessage="1" showErrorMessage="1" xr:uid="{2056345A-D817-415C-BFFF-52AAC88A616B}">
          <x14:formula1>
            <xm:f>Key!$B$2:$B$43</xm:f>
          </x14:formula1>
          <xm:sqref>C110 C9:C95 C104:C108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E110 E9:E95 E104:E108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48"/>
  <sheetViews>
    <sheetView zoomScale="75" zoomScaleNormal="75" workbookViewId="0">
      <selection activeCell="E9" sqref="E9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99</v>
      </c>
      <c r="C5" s="37"/>
      <c r="H5" s="40"/>
    </row>
    <row r="6" spans="1:10" x14ac:dyDescent="0.2">
      <c r="A6" s="37" t="s">
        <v>2</v>
      </c>
      <c r="B6" s="86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100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45597</v>
      </c>
      <c r="B9" s="22" t="s">
        <v>22</v>
      </c>
      <c r="C9" s="27" t="s">
        <v>23</v>
      </c>
      <c r="D9" s="27" t="s">
        <v>99</v>
      </c>
      <c r="E9" s="27" t="s">
        <v>101</v>
      </c>
      <c r="F9" s="27" t="s">
        <v>102</v>
      </c>
      <c r="G9" s="28" t="s">
        <v>103</v>
      </c>
      <c r="H9" s="29">
        <f t="shared" ref="H9:H38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45598</v>
      </c>
      <c r="B10" s="31" t="s">
        <v>104</v>
      </c>
      <c r="C10" s="32"/>
      <c r="D10" s="32"/>
      <c r="E10" s="32"/>
      <c r="F10" s="32"/>
      <c r="G10" s="33"/>
      <c r="H10" s="34">
        <f t="shared" si="0"/>
        <v>0</v>
      </c>
      <c r="I10" s="35"/>
      <c r="J10" s="35"/>
    </row>
    <row r="11" spans="1:10" x14ac:dyDescent="0.2">
      <c r="A11" s="31">
        <v>45599</v>
      </c>
      <c r="B11" s="31" t="s">
        <v>105</v>
      </c>
      <c r="C11" s="32"/>
      <c r="D11" s="32"/>
      <c r="E11" s="32"/>
      <c r="F11" s="32"/>
      <c r="G11" s="33"/>
      <c r="H11" s="34">
        <f>J11-I11</f>
        <v>0</v>
      </c>
      <c r="I11" s="35"/>
      <c r="J11" s="35"/>
    </row>
    <row r="12" spans="1:10" x14ac:dyDescent="0.2">
      <c r="A12" s="22">
        <v>45600</v>
      </c>
      <c r="B12" s="22" t="s">
        <v>13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45601</v>
      </c>
      <c r="B13" s="22" t="s">
        <v>19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45602</v>
      </c>
      <c r="B14" s="22" t="s">
        <v>20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45603</v>
      </c>
      <c r="B15" s="22" t="s">
        <v>21</v>
      </c>
      <c r="C15" s="27"/>
      <c r="D15" s="27"/>
      <c r="E15" s="27"/>
      <c r="F15" s="27"/>
      <c r="G15" s="28"/>
      <c r="H15" s="29">
        <f>J15-I15</f>
        <v>0</v>
      </c>
      <c r="I15" s="30"/>
      <c r="J15" s="30"/>
    </row>
    <row r="16" spans="1:10" x14ac:dyDescent="0.2">
      <c r="A16" s="22">
        <v>45604</v>
      </c>
      <c r="B16" s="22" t="s">
        <v>22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31">
        <v>45605</v>
      </c>
      <c r="B17" s="31" t="s">
        <v>104</v>
      </c>
      <c r="C17" s="32"/>
      <c r="D17" s="32"/>
      <c r="E17" s="32"/>
      <c r="F17" s="32"/>
      <c r="G17" s="33"/>
      <c r="H17" s="34">
        <f t="shared" si="0"/>
        <v>0</v>
      </c>
      <c r="I17" s="35"/>
      <c r="J17" s="35"/>
    </row>
    <row r="18" spans="1:10" x14ac:dyDescent="0.2">
      <c r="A18" s="31">
        <v>45606</v>
      </c>
      <c r="B18" s="31" t="s">
        <v>105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 x14ac:dyDescent="0.2">
      <c r="A19" s="22">
        <v>45607</v>
      </c>
      <c r="B19" s="22" t="s">
        <v>13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45608</v>
      </c>
      <c r="B20" s="22" t="s">
        <v>19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45609</v>
      </c>
      <c r="B21" s="22" t="s">
        <v>20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45610</v>
      </c>
      <c r="B22" s="22" t="s">
        <v>21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45611</v>
      </c>
      <c r="B23" s="22" t="s">
        <v>22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31">
        <v>45612</v>
      </c>
      <c r="B24" s="31" t="s">
        <v>104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 x14ac:dyDescent="0.2">
      <c r="A25" s="31">
        <v>45613</v>
      </c>
      <c r="B25" s="31" t="s">
        <v>105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22">
        <v>45614</v>
      </c>
      <c r="B26" s="22" t="s">
        <v>13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45615</v>
      </c>
      <c r="B27" s="22" t="s">
        <v>19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45616</v>
      </c>
      <c r="B28" s="22" t="s">
        <v>20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45617</v>
      </c>
      <c r="B29" s="22" t="s">
        <v>21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45618</v>
      </c>
      <c r="B30" s="22" t="s">
        <v>22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31">
        <v>45619</v>
      </c>
      <c r="B31" s="31" t="s">
        <v>104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 x14ac:dyDescent="0.2">
      <c r="A32" s="31">
        <v>45620</v>
      </c>
      <c r="B32" s="31" t="s">
        <v>105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 x14ac:dyDescent="0.2">
      <c r="A33" s="22">
        <v>45621</v>
      </c>
      <c r="B33" s="22" t="s">
        <v>13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45622</v>
      </c>
      <c r="B34" s="22" t="s">
        <v>19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45623</v>
      </c>
      <c r="B35" s="22" t="s">
        <v>20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45624</v>
      </c>
      <c r="B36" s="22" t="s">
        <v>21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45625</v>
      </c>
      <c r="B37" s="22" t="s">
        <v>22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31">
        <v>45626</v>
      </c>
      <c r="B38" s="31" t="s">
        <v>104</v>
      </c>
      <c r="C38" s="32"/>
      <c r="D38" s="32"/>
      <c r="E38" s="32"/>
      <c r="F38" s="32"/>
      <c r="G38" s="33"/>
      <c r="H38" s="34">
        <f t="shared" si="0"/>
        <v>0</v>
      </c>
      <c r="I38" s="35"/>
      <c r="J38" s="35"/>
    </row>
    <row r="39" spans="1:10" ht="13.95" customHeight="1" thickBot="1" x14ac:dyDescent="0.3">
      <c r="A39" s="46"/>
      <c r="B39" s="45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91</v>
      </c>
      <c r="F40" s="8">
        <f>F41*8</f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92</v>
      </c>
      <c r="F41" s="11">
        <v>21</v>
      </c>
      <c r="H41" s="40"/>
    </row>
    <row r="42" spans="1:10" ht="13.95" customHeight="1" thickBot="1" x14ac:dyDescent="0.3">
      <c r="A42" s="114" t="s">
        <v>93</v>
      </c>
      <c r="B42" s="114"/>
      <c r="C42" s="114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94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15" t="s">
        <v>95</v>
      </c>
      <c r="B44" s="115"/>
      <c r="C44" s="115"/>
      <c r="D44" s="16"/>
      <c r="E44" s="17" t="s">
        <v>96</v>
      </c>
      <c r="F44" s="18">
        <f>SUMIF(F9:F38,"Non-Billable",H9:H38)</f>
        <v>0</v>
      </c>
      <c r="H44" s="40"/>
    </row>
    <row r="45" spans="1:10" ht="14.4" thickBot="1" x14ac:dyDescent="0.3">
      <c r="A45" s="2"/>
      <c r="B45" s="2"/>
      <c r="C45" s="2"/>
      <c r="D45" s="2"/>
      <c r="E45" s="19" t="s">
        <v>97</v>
      </c>
      <c r="F45" s="44">
        <f>F43+F44</f>
        <v>0.33333333333333331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98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48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39:E40 D42:E44 E47">
    <cfRule type="containsText" dxfId="70" priority="1" operator="containsText" text="Religious Leave">
      <formula>NOT(ISERROR(SEARCH("Religious Leave",D39)))</formula>
    </cfRule>
    <cfRule type="containsText" dxfId="69" priority="2" operator="containsText" text="Birthday Leave">
      <formula>NOT(ISERROR(SEARCH("Birthday Leave",D39)))</formula>
    </cfRule>
    <cfRule type="containsText" dxfId="68" priority="3" operator="containsText" text="Study Leave">
      <formula>NOT(ISERROR(SEARCH("Study Leave",D39)))</formula>
    </cfRule>
    <cfRule type="containsText" dxfId="67" priority="4" operator="containsText" text="Family Responsibility Leave">
      <formula>NOT(ISERROR(SEARCH("Family Responsibility Leave",D39)))</formula>
    </cfRule>
    <cfRule type="containsText" dxfId="66" priority="5" operator="containsText" text="Sick Leave">
      <formula>NOT(ISERROR(SEARCH("Sick Leave",D39)))</formula>
    </cfRule>
    <cfRule type="containsText" dxfId="65" priority="6" operator="containsText" text="Annual Leave">
      <formula>NOT(ISERROR(SEARCH("Annual Leave",D39)))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F9:F38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C9:C38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E9:E38</xm:sqref>
        </x14:dataValidation>
        <x14:dataValidation type="list" allowBlank="1" showInputMessage="1" showErrorMessage="1" xr:uid="{D2E40F83-7CA7-478E-877A-2530D69CF151}">
          <x14:formula1>
            <xm:f>Key!$H$3:$H$62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99</v>
      </c>
      <c r="C5" s="37"/>
      <c r="H5" s="40"/>
    </row>
    <row r="6" spans="1:10" x14ac:dyDescent="0.2">
      <c r="A6" s="37" t="s">
        <v>2</v>
      </c>
      <c r="B6" s="86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100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31">
        <v>45627</v>
      </c>
      <c r="B9" s="31" t="s">
        <v>105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45628</v>
      </c>
      <c r="B10" s="22" t="s">
        <v>13</v>
      </c>
      <c r="C10" s="27" t="s">
        <v>23</v>
      </c>
      <c r="D10" s="27" t="s">
        <v>99</v>
      </c>
      <c r="E10" s="27" t="s">
        <v>101</v>
      </c>
      <c r="F10" s="27" t="s">
        <v>102</v>
      </c>
      <c r="G10" s="28" t="s">
        <v>103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45629</v>
      </c>
      <c r="B11" s="22" t="s">
        <v>19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45630</v>
      </c>
      <c r="B12" s="22" t="s">
        <v>20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45631</v>
      </c>
      <c r="B13" s="22" t="s">
        <v>21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45632</v>
      </c>
      <c r="B14" s="22" t="s">
        <v>22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45633</v>
      </c>
      <c r="B15" s="31" t="s">
        <v>104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45634</v>
      </c>
      <c r="B16" s="31" t="s">
        <v>105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45635</v>
      </c>
      <c r="B17" s="22" t="s">
        <v>13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45636</v>
      </c>
      <c r="B18" s="22" t="s">
        <v>19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45637</v>
      </c>
      <c r="B19" s="22" t="s">
        <v>20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45638</v>
      </c>
      <c r="B20" s="22" t="s">
        <v>21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45639</v>
      </c>
      <c r="B21" s="22" t="s">
        <v>22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45640</v>
      </c>
      <c r="B22" s="31" t="s">
        <v>104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45641</v>
      </c>
      <c r="B23" s="31" t="s">
        <v>105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45642</v>
      </c>
      <c r="B24" s="47" t="s">
        <v>13</v>
      </c>
      <c r="C24" s="48" t="s">
        <v>23</v>
      </c>
      <c r="D24" s="48"/>
      <c r="E24" s="48" t="s">
        <v>106</v>
      </c>
      <c r="F24" s="48" t="s">
        <v>17</v>
      </c>
      <c r="G24" s="49" t="s">
        <v>107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45643</v>
      </c>
      <c r="B25" s="22" t="s">
        <v>19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45644</v>
      </c>
      <c r="B26" s="22" t="s">
        <v>20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45645</v>
      </c>
      <c r="B27" s="22" t="s">
        <v>21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45646</v>
      </c>
      <c r="B28" s="22" t="s">
        <v>22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45647</v>
      </c>
      <c r="B29" s="31" t="s">
        <v>104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45648</v>
      </c>
      <c r="B30" s="31" t="s">
        <v>105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45649</v>
      </c>
      <c r="B31" s="22" t="s">
        <v>13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45650</v>
      </c>
      <c r="B32" s="22" t="s">
        <v>19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 x14ac:dyDescent="0.2">
      <c r="A33" s="47">
        <v>45651</v>
      </c>
      <c r="B33" s="47" t="s">
        <v>20</v>
      </c>
      <c r="C33" s="48" t="s">
        <v>23</v>
      </c>
      <c r="D33" s="48"/>
      <c r="E33" s="48" t="s">
        <v>106</v>
      </c>
      <c r="F33" s="48" t="s">
        <v>17</v>
      </c>
      <c r="G33" s="49" t="s">
        <v>108</v>
      </c>
      <c r="H33" s="50">
        <f t="shared" si="0"/>
        <v>0.33333333333333331</v>
      </c>
      <c r="I33" s="51">
        <v>0.33333333333333331</v>
      </c>
      <c r="J33" s="51">
        <v>0.66666666666666663</v>
      </c>
    </row>
    <row r="34" spans="1:10" x14ac:dyDescent="0.2">
      <c r="A34" s="47">
        <v>45652</v>
      </c>
      <c r="B34" s="47" t="s">
        <v>21</v>
      </c>
      <c r="C34" s="48" t="s">
        <v>23</v>
      </c>
      <c r="D34" s="48"/>
      <c r="E34" s="48" t="s">
        <v>106</v>
      </c>
      <c r="F34" s="48" t="s">
        <v>17</v>
      </c>
      <c r="G34" s="49" t="s">
        <v>109</v>
      </c>
      <c r="H34" s="50">
        <f t="shared" si="0"/>
        <v>0.33333333333333331</v>
      </c>
      <c r="I34" s="51">
        <v>0.33333333333333331</v>
      </c>
      <c r="J34" s="51">
        <v>0.66666666666666663</v>
      </c>
    </row>
    <row r="35" spans="1:10" x14ac:dyDescent="0.2">
      <c r="A35" s="22">
        <v>45653</v>
      </c>
      <c r="B35" s="22" t="s">
        <v>22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45654</v>
      </c>
      <c r="B36" s="31" t="s">
        <v>104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 x14ac:dyDescent="0.2">
      <c r="A37" s="31">
        <v>45655</v>
      </c>
      <c r="B37" s="31" t="s">
        <v>105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 x14ac:dyDescent="0.2">
      <c r="A38" s="22">
        <v>45656</v>
      </c>
      <c r="B38" s="22" t="s">
        <v>13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5" customHeight="1" thickBot="1" x14ac:dyDescent="0.25">
      <c r="A39" s="22">
        <v>45657</v>
      </c>
      <c r="B39" s="22" t="s">
        <v>19</v>
      </c>
      <c r="C39" s="27"/>
      <c r="D39" s="27"/>
      <c r="E39" s="27"/>
      <c r="F39" s="27"/>
      <c r="G39" s="28"/>
      <c r="H39" s="29">
        <f t="shared" ref="H39" si="3">J39-I39</f>
        <v>0</v>
      </c>
      <c r="I39" s="30"/>
      <c r="J39" s="30"/>
    </row>
    <row r="40" spans="1:10" ht="13.95" customHeight="1" thickBot="1" x14ac:dyDescent="0.3">
      <c r="A40" s="45"/>
      <c r="B40" s="45"/>
      <c r="C40" s="45"/>
      <c r="D40" s="45"/>
      <c r="E40" s="1"/>
      <c r="F40" s="1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91</v>
      </c>
      <c r="F41" s="8">
        <f>F42*8</f>
        <v>152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92</v>
      </c>
      <c r="F42" s="11">
        <v>19</v>
      </c>
      <c r="H42" s="40"/>
    </row>
    <row r="43" spans="1:10" ht="13.95" customHeight="1" thickBot="1" x14ac:dyDescent="0.3">
      <c r="A43" s="114" t="s">
        <v>93</v>
      </c>
      <c r="B43" s="114"/>
      <c r="C43" s="114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94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15" t="s">
        <v>95</v>
      </c>
      <c r="B45" s="115"/>
      <c r="C45" s="115"/>
      <c r="D45" s="16"/>
      <c r="E45" s="17" t="s">
        <v>96</v>
      </c>
      <c r="F45" s="18">
        <f>SUMIF(F9:F39,"Non-Billable",H9:H39)</f>
        <v>1</v>
      </c>
      <c r="H45" s="40"/>
    </row>
    <row r="46" spans="1:10" ht="14.4" thickBot="1" x14ac:dyDescent="0.3">
      <c r="A46" s="2"/>
      <c r="B46" s="2"/>
      <c r="C46" s="2"/>
      <c r="D46" s="2"/>
      <c r="E46" s="19" t="s">
        <v>97</v>
      </c>
      <c r="F46" s="44">
        <f>F44+F45</f>
        <v>1.3333333333333333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98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9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40:E41 D43:E45 E48">
    <cfRule type="containsText" dxfId="54" priority="1" operator="containsText" text="Religious Leave">
      <formula>NOT(ISERROR(SEARCH("Religious Leave",D40)))</formula>
    </cfRule>
    <cfRule type="containsText" dxfId="53" priority="2" operator="containsText" text="Birthday Leave">
      <formula>NOT(ISERROR(SEARCH("Birthday Leave",D40)))</formula>
    </cfRule>
    <cfRule type="containsText" dxfId="52" priority="3" operator="containsText" text="Study Leave">
      <formula>NOT(ISERROR(SEARCH("Study Leave",D40)))</formula>
    </cfRule>
    <cfRule type="containsText" dxfId="51" priority="4" operator="containsText" text="Family Responsibility Leave">
      <formula>NOT(ISERROR(SEARCH("Family Responsibility Leave",D40)))</formula>
    </cfRule>
    <cfRule type="containsText" dxfId="50" priority="5" operator="containsText" text="Sick Leave">
      <formula>NOT(ISERROR(SEARCH("Sick Leave",D40)))</formula>
    </cfRule>
    <cfRule type="containsText" dxfId="49" priority="6" operator="containsText" text="Annual Leave">
      <formula>NOT(ISERROR(SEARCH("Annual Leave",D40)))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9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F9:F39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C9:C39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E9:E39</xm:sqref>
        </x14:dataValidation>
        <x14:dataValidation type="list" allowBlank="1" showInputMessage="1" showErrorMessage="1" xr:uid="{522C5510-2B16-443A-8CBA-93200EDDFB81}">
          <x14:formula1>
            <xm:f>Key!$H$3:$H$62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E10" sqref="E10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99</v>
      </c>
      <c r="C5" s="37"/>
      <c r="H5" s="40"/>
    </row>
    <row r="6" spans="1:10" x14ac:dyDescent="0.2">
      <c r="A6" s="37" t="s">
        <v>2</v>
      </c>
      <c r="B6" s="86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100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47">
        <v>45658</v>
      </c>
      <c r="B9" s="47" t="s">
        <v>20</v>
      </c>
      <c r="C9" s="48" t="s">
        <v>23</v>
      </c>
      <c r="D9" s="48" t="s">
        <v>99</v>
      </c>
      <c r="E9" s="48" t="s">
        <v>106</v>
      </c>
      <c r="F9" s="48" t="s">
        <v>17</v>
      </c>
      <c r="G9" s="49" t="s">
        <v>110</v>
      </c>
      <c r="H9" s="50">
        <f>J9-I9</f>
        <v>0.33333333333333331</v>
      </c>
      <c r="I9" s="51">
        <v>0.33333333333333331</v>
      </c>
      <c r="J9" s="51">
        <v>0.66666666666666663</v>
      </c>
    </row>
    <row r="10" spans="1:10" x14ac:dyDescent="0.2">
      <c r="A10" s="22">
        <v>45659</v>
      </c>
      <c r="B10" s="22" t="s">
        <v>21</v>
      </c>
      <c r="C10" s="27" t="s">
        <v>23</v>
      </c>
      <c r="D10" s="27" t="s">
        <v>99</v>
      </c>
      <c r="E10" s="27" t="s">
        <v>101</v>
      </c>
      <c r="F10" s="27" t="s">
        <v>102</v>
      </c>
      <c r="G10" s="28" t="s">
        <v>103</v>
      </c>
      <c r="H10" s="29">
        <f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45660</v>
      </c>
      <c r="B11" s="22" t="s">
        <v>22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31">
        <v>45661</v>
      </c>
      <c r="B12" s="31" t="s">
        <v>104</v>
      </c>
      <c r="C12" s="32"/>
      <c r="D12" s="32"/>
      <c r="E12" s="32"/>
      <c r="F12" s="32"/>
      <c r="G12" s="33"/>
      <c r="H12" s="34">
        <f t="shared" ref="H12" si="0">J12-I12</f>
        <v>0</v>
      </c>
      <c r="I12" s="35"/>
      <c r="J12" s="35"/>
    </row>
    <row r="13" spans="1:10" x14ac:dyDescent="0.2">
      <c r="A13" s="31">
        <v>45662</v>
      </c>
      <c r="B13" s="31" t="s">
        <v>105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 x14ac:dyDescent="0.2">
      <c r="A14" s="22">
        <v>45663</v>
      </c>
      <c r="B14" s="22" t="s">
        <v>13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 x14ac:dyDescent="0.2">
      <c r="A15" s="22">
        <v>45664</v>
      </c>
      <c r="B15" s="22" t="s">
        <v>19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45665</v>
      </c>
      <c r="B16" s="22" t="s">
        <v>20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45666</v>
      </c>
      <c r="B17" s="22" t="s">
        <v>21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 x14ac:dyDescent="0.2">
      <c r="A18" s="22">
        <v>45667</v>
      </c>
      <c r="B18" s="22" t="s">
        <v>22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31">
        <v>45668</v>
      </c>
      <c r="B19" s="31" t="s">
        <v>104</v>
      </c>
      <c r="C19" s="32"/>
      <c r="D19" s="32"/>
      <c r="E19" s="32"/>
      <c r="F19" s="32"/>
      <c r="G19" s="33"/>
      <c r="H19" s="34">
        <f t="shared" si="1"/>
        <v>0</v>
      </c>
      <c r="I19" s="35"/>
      <c r="J19" s="35"/>
    </row>
    <row r="20" spans="1:10" x14ac:dyDescent="0.2">
      <c r="A20" s="31">
        <v>45669</v>
      </c>
      <c r="B20" s="31" t="s">
        <v>105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 x14ac:dyDescent="0.2">
      <c r="A21" s="22">
        <v>45670</v>
      </c>
      <c r="B21" s="22" t="s">
        <v>13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 x14ac:dyDescent="0.2">
      <c r="A22" s="22">
        <v>45671</v>
      </c>
      <c r="B22" s="22" t="s">
        <v>19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45672</v>
      </c>
      <c r="B23" s="22" t="s">
        <v>20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45673</v>
      </c>
      <c r="B24" s="22" t="s">
        <v>21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45674</v>
      </c>
      <c r="B25" s="22" t="s">
        <v>22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31">
        <v>45675</v>
      </c>
      <c r="B26" s="31" t="s">
        <v>104</v>
      </c>
      <c r="C26" s="32"/>
      <c r="D26" s="32"/>
      <c r="E26" s="32"/>
      <c r="F26" s="32"/>
      <c r="G26" s="33"/>
      <c r="H26" s="34">
        <f t="shared" si="1"/>
        <v>0</v>
      </c>
      <c r="I26" s="35"/>
      <c r="J26" s="35"/>
    </row>
    <row r="27" spans="1:10" x14ac:dyDescent="0.2">
      <c r="A27" s="31">
        <v>45676</v>
      </c>
      <c r="B27" s="31" t="s">
        <v>105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 x14ac:dyDescent="0.2">
      <c r="A28" s="22">
        <v>45677</v>
      </c>
      <c r="B28" s="22" t="s">
        <v>13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 x14ac:dyDescent="0.2">
      <c r="A29" s="22">
        <v>45678</v>
      </c>
      <c r="B29" s="22" t="s">
        <v>19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45679</v>
      </c>
      <c r="B30" s="22" t="s">
        <v>20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45680</v>
      </c>
      <c r="B31" s="22" t="s">
        <v>21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22">
        <v>45681</v>
      </c>
      <c r="B32" s="22" t="s">
        <v>22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 x14ac:dyDescent="0.2">
      <c r="A33" s="31">
        <v>45682</v>
      </c>
      <c r="B33" s="31" t="s">
        <v>104</v>
      </c>
      <c r="C33" s="32"/>
      <c r="D33" s="32"/>
      <c r="E33" s="32"/>
      <c r="F33" s="32"/>
      <c r="G33" s="33"/>
      <c r="H33" s="34">
        <f t="shared" si="1"/>
        <v>0</v>
      </c>
      <c r="I33" s="35"/>
      <c r="J33" s="35"/>
    </row>
    <row r="34" spans="1:10" x14ac:dyDescent="0.2">
      <c r="A34" s="31">
        <v>45683</v>
      </c>
      <c r="B34" s="31" t="s">
        <v>105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x14ac:dyDescent="0.2">
      <c r="A35" s="22">
        <v>45684</v>
      </c>
      <c r="B35" s="22" t="s">
        <v>13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 x14ac:dyDescent="0.2">
      <c r="A36" s="22">
        <v>45685</v>
      </c>
      <c r="B36" s="22" t="s">
        <v>19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45686</v>
      </c>
      <c r="B37" s="22" t="s">
        <v>20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45687</v>
      </c>
      <c r="B38" s="22" t="s">
        <v>21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2" thickBot="1" x14ac:dyDescent="0.25">
      <c r="A39" s="22">
        <v>45688</v>
      </c>
      <c r="B39" s="22" t="s">
        <v>22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91</v>
      </c>
      <c r="F41" s="8">
        <f>F42*8</f>
        <v>176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92</v>
      </c>
      <c r="F42" s="11">
        <v>22</v>
      </c>
      <c r="H42" s="40"/>
    </row>
    <row r="43" spans="1:10" ht="13.95" customHeight="1" thickBot="1" x14ac:dyDescent="0.3">
      <c r="A43" s="114" t="s">
        <v>93</v>
      </c>
      <c r="B43" s="114"/>
      <c r="C43" s="114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94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15" t="s">
        <v>95</v>
      </c>
      <c r="B45" s="115"/>
      <c r="C45" s="115"/>
      <c r="D45" s="16"/>
      <c r="E45" s="17" t="s">
        <v>96</v>
      </c>
      <c r="F45" s="18">
        <f>SUMIF(F9:F39,"Non-Billable",H9:H39)</f>
        <v>0.33333333333333331</v>
      </c>
      <c r="H45" s="40"/>
    </row>
    <row r="46" spans="1:10" ht="14.4" thickBot="1" x14ac:dyDescent="0.3">
      <c r="A46" s="2"/>
      <c r="B46" s="2"/>
      <c r="C46" s="2"/>
      <c r="D46" s="2"/>
      <c r="E46" s="19" t="s">
        <v>97</v>
      </c>
      <c r="F46" s="44">
        <f>F44+F45</f>
        <v>0.66666666666666663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98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9:J9 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10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C9 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E9 E11:E39</xm:sqref>
        </x14:dataValidation>
        <x14:dataValidation type="list" allowBlank="1" showInputMessage="1" showErrorMessage="1" xr:uid="{59DFADC5-E3B8-482B-925E-D0C90DB0047C}">
          <x14:formula1>
            <xm:f>Key!$H$3:$H$62</xm:f>
          </x14:formula1>
          <xm:sqref>B5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6"/>
  <sheetViews>
    <sheetView zoomScale="75" zoomScaleNormal="75" workbookViewId="0">
      <selection activeCell="E11" sqref="E11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99</v>
      </c>
      <c r="C5" s="37"/>
      <c r="H5" s="40"/>
    </row>
    <row r="6" spans="1:10" x14ac:dyDescent="0.2">
      <c r="A6" s="37" t="s">
        <v>2</v>
      </c>
      <c r="B6" s="86">
        <f>F41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100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31">
        <v>45689</v>
      </c>
      <c r="B9" s="31" t="s">
        <v>104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31">
        <v>45690</v>
      </c>
      <c r="B10" s="31" t="s">
        <v>105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22">
        <v>45691</v>
      </c>
      <c r="B11" s="22" t="s">
        <v>13</v>
      </c>
      <c r="C11" s="27" t="s">
        <v>23</v>
      </c>
      <c r="D11" s="27" t="s">
        <v>99</v>
      </c>
      <c r="E11" s="27" t="s">
        <v>101</v>
      </c>
      <c r="F11" s="27" t="s">
        <v>102</v>
      </c>
      <c r="G11" s="28" t="s">
        <v>103</v>
      </c>
      <c r="H11" s="29">
        <f t="shared" ref="H11:H36" si="0">J11-I11</f>
        <v>0.33333333333333331</v>
      </c>
      <c r="I11" s="30">
        <v>0.33333333333333331</v>
      </c>
      <c r="J11" s="30">
        <v>0.66666666666666663</v>
      </c>
    </row>
    <row r="12" spans="1:10" x14ac:dyDescent="0.2">
      <c r="A12" s="22">
        <v>45692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45693</v>
      </c>
      <c r="B13" s="22" t="s">
        <v>20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45694</v>
      </c>
      <c r="B14" s="22" t="s">
        <v>21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45695</v>
      </c>
      <c r="B15" s="22" t="s">
        <v>22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 x14ac:dyDescent="0.2">
      <c r="A16" s="31">
        <v>45696</v>
      </c>
      <c r="B16" s="31" t="s">
        <v>104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31">
        <v>45697</v>
      </c>
      <c r="B17" s="31" t="s">
        <v>105</v>
      </c>
      <c r="C17" s="32"/>
      <c r="D17" s="32"/>
      <c r="E17" s="32"/>
      <c r="F17" s="32"/>
      <c r="G17" s="33"/>
      <c r="H17" s="34">
        <f t="shared" si="0"/>
        <v>0</v>
      </c>
      <c r="I17" s="35"/>
      <c r="J17" s="35"/>
    </row>
    <row r="18" spans="1:10" x14ac:dyDescent="0.2">
      <c r="A18" s="22">
        <v>45698</v>
      </c>
      <c r="B18" s="22" t="s">
        <v>13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45699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45700</v>
      </c>
      <c r="B20" s="22" t="s">
        <v>20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45701</v>
      </c>
      <c r="B21" s="22" t="s">
        <v>21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45702</v>
      </c>
      <c r="B22" s="22" t="s">
        <v>22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31">
        <v>45703</v>
      </c>
      <c r="B23" s="31" t="s">
        <v>104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31">
        <v>45704</v>
      </c>
      <c r="B24" s="31" t="s">
        <v>105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 x14ac:dyDescent="0.2">
      <c r="A25" s="22">
        <v>45705</v>
      </c>
      <c r="B25" s="22" t="s">
        <v>13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45706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45707</v>
      </c>
      <c r="B27" s="22" t="s">
        <v>20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45708</v>
      </c>
      <c r="B28" s="22" t="s">
        <v>21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45709</v>
      </c>
      <c r="B29" s="22" t="s">
        <v>22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31">
        <v>45710</v>
      </c>
      <c r="B30" s="31" t="s">
        <v>104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31">
        <v>45711</v>
      </c>
      <c r="B31" s="31" t="s">
        <v>105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 x14ac:dyDescent="0.2">
      <c r="A32" s="22">
        <v>45712</v>
      </c>
      <c r="B32" s="22" t="s">
        <v>13</v>
      </c>
      <c r="C32" s="27"/>
      <c r="D32" s="27"/>
      <c r="E32" s="27"/>
      <c r="F32" s="27"/>
      <c r="G32" s="28"/>
      <c r="H32" s="29">
        <f t="shared" si="0"/>
        <v>0</v>
      </c>
      <c r="I32" s="30"/>
      <c r="J32" s="30"/>
    </row>
    <row r="33" spans="1:10" x14ac:dyDescent="0.2">
      <c r="A33" s="22">
        <v>45713</v>
      </c>
      <c r="B33" s="22" t="s">
        <v>19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45714</v>
      </c>
      <c r="B34" s="22" t="s">
        <v>20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45715</v>
      </c>
      <c r="B35" s="22" t="s">
        <v>21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45716</v>
      </c>
      <c r="B36" s="22" t="s">
        <v>22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ht="13.95" customHeight="1" thickBot="1" x14ac:dyDescent="0.3">
      <c r="A37" s="46"/>
      <c r="B37" s="45"/>
      <c r="C37" s="45"/>
      <c r="D37" s="45"/>
      <c r="E37" s="45"/>
      <c r="F37" s="45"/>
      <c r="G37" s="45"/>
      <c r="H37" s="36"/>
      <c r="I37" s="37"/>
    </row>
    <row r="38" spans="1:10" ht="13.95" customHeight="1" x14ac:dyDescent="0.25">
      <c r="A38" s="4"/>
      <c r="B38" s="4"/>
      <c r="C38" s="5"/>
      <c r="D38" s="6"/>
      <c r="E38" s="7" t="s">
        <v>91</v>
      </c>
      <c r="F38" s="8">
        <f>F39*8</f>
        <v>160</v>
      </c>
      <c r="H38" s="40"/>
    </row>
    <row r="39" spans="1:10" ht="13.95" customHeight="1" thickBot="1" x14ac:dyDescent="0.3">
      <c r="A39" s="4"/>
      <c r="B39" s="4"/>
      <c r="C39" s="9"/>
      <c r="D39" s="2"/>
      <c r="E39" s="10" t="s">
        <v>92</v>
      </c>
      <c r="F39" s="11">
        <v>20</v>
      </c>
      <c r="H39" s="40"/>
    </row>
    <row r="40" spans="1:10" ht="13.95" customHeight="1" thickBot="1" x14ac:dyDescent="0.3">
      <c r="A40" s="114" t="s">
        <v>93</v>
      </c>
      <c r="B40" s="114"/>
      <c r="C40" s="114"/>
      <c r="D40" s="12"/>
      <c r="E40" s="2"/>
      <c r="F40" s="2"/>
      <c r="H40" s="40"/>
    </row>
    <row r="41" spans="1:10" ht="13.8" x14ac:dyDescent="0.25">
      <c r="A41" s="13"/>
      <c r="B41" s="13"/>
      <c r="C41" s="6"/>
      <c r="D41" s="6"/>
      <c r="E41" s="14" t="s">
        <v>94</v>
      </c>
      <c r="F41" s="15">
        <f>SUMIF(F9:F36,"Billable",H9:H36)</f>
        <v>0.33333333333333331</v>
      </c>
      <c r="H41" s="38"/>
    </row>
    <row r="42" spans="1:10" ht="15" customHeight="1" thickBot="1" x14ac:dyDescent="0.3">
      <c r="A42" s="115" t="s">
        <v>95</v>
      </c>
      <c r="B42" s="115"/>
      <c r="C42" s="115"/>
      <c r="D42" s="16"/>
      <c r="E42" s="17" t="s">
        <v>96</v>
      </c>
      <c r="F42" s="18">
        <f>SUMIF(F9:F36,"Non-Billable",H9:H36)</f>
        <v>0</v>
      </c>
      <c r="H42" s="40"/>
    </row>
    <row r="43" spans="1:10" ht="14.4" thickBot="1" x14ac:dyDescent="0.3">
      <c r="A43" s="2"/>
      <c r="B43" s="2"/>
      <c r="C43" s="2"/>
      <c r="D43" s="2"/>
      <c r="E43" s="19" t="s">
        <v>97</v>
      </c>
      <c r="F43" s="44">
        <f>F41+F42</f>
        <v>0.33333333333333331</v>
      </c>
      <c r="H43" s="40"/>
    </row>
    <row r="44" spans="1:10" ht="13.8" thickBot="1" x14ac:dyDescent="0.3">
      <c r="A44" s="2"/>
      <c r="B44" s="2"/>
      <c r="C44" s="2"/>
      <c r="D44" s="2"/>
      <c r="E44" s="2"/>
      <c r="F44" s="2"/>
      <c r="H44" s="40"/>
    </row>
    <row r="45" spans="1:10" ht="13.8" thickBot="1" x14ac:dyDescent="0.3">
      <c r="A45" s="2"/>
      <c r="B45" s="2"/>
      <c r="C45" s="2"/>
      <c r="D45" s="2"/>
      <c r="E45" s="20" t="s">
        <v>98</v>
      </c>
      <c r="F45" s="21"/>
      <c r="H45" s="40"/>
    </row>
    <row r="46" spans="1:10" ht="13.2" thickBot="1" x14ac:dyDescent="0.25">
      <c r="E46" s="39"/>
      <c r="H46" s="40"/>
    </row>
  </sheetData>
  <mergeCells count="2">
    <mergeCell ref="A40:C40"/>
    <mergeCell ref="A42:C42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6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37:E38 D40:E42 E45">
    <cfRule type="containsText" dxfId="22" priority="1" operator="containsText" text="Religious Leave">
      <formula>NOT(ISERROR(SEARCH("Religious Leave",D37)))</formula>
    </cfRule>
    <cfRule type="containsText" dxfId="21" priority="2" operator="containsText" text="Birthday Leave">
      <formula>NOT(ISERROR(SEARCH("Birthday Leave",D37)))</formula>
    </cfRule>
    <cfRule type="containsText" dxfId="20" priority="3" operator="containsText" text="Study Leave">
      <formula>NOT(ISERROR(SEARCH("Study Leave",D37)))</formula>
    </cfRule>
    <cfRule type="containsText" dxfId="19" priority="4" operator="containsText" text="Family Responsibility Leave">
      <formula>NOT(ISERROR(SEARCH("Family Responsibility Leave",D37)))</formula>
    </cfRule>
    <cfRule type="containsText" dxfId="18" priority="5" operator="containsText" text="Sick Leave">
      <formula>NOT(ISERROR(SEARCH("Sick Leave",D37)))</formula>
    </cfRule>
    <cfRule type="containsText" dxfId="17" priority="6" operator="containsText" text="Annual Leave">
      <formula>NOT(ISERROR(SEARCH("Annual Leave",D37)))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6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F9:F36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C9:C36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E9:E36</xm:sqref>
        </x14:dataValidation>
        <x14:dataValidation type="list" allowBlank="1" showInputMessage="1" showErrorMessage="1" xr:uid="{6375413B-0301-4C39-BE43-5A483338A0E5}">
          <x14:formula1>
            <xm:f>Key!$H$3:$H$62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9"/>
  <sheetViews>
    <sheetView zoomScale="75" zoomScaleNormal="75" workbookViewId="0">
      <selection activeCell="E11" sqref="E11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99</v>
      </c>
      <c r="C5" s="37"/>
      <c r="H5" s="40"/>
    </row>
    <row r="6" spans="1:10" x14ac:dyDescent="0.2">
      <c r="A6" s="37" t="s">
        <v>2</v>
      </c>
      <c r="B6" s="86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100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31">
        <v>45717</v>
      </c>
      <c r="B9" s="31" t="s">
        <v>104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31">
        <v>45718</v>
      </c>
      <c r="B10" s="31" t="s">
        <v>105</v>
      </c>
      <c r="C10" s="32"/>
      <c r="D10" s="32"/>
      <c r="E10" s="32"/>
      <c r="F10" s="32"/>
      <c r="G10" s="33"/>
      <c r="H10" s="34">
        <f t="shared" ref="H10:H38" si="0">J10-I10</f>
        <v>0</v>
      </c>
      <c r="I10" s="35"/>
      <c r="J10" s="35"/>
    </row>
    <row r="11" spans="1:10" x14ac:dyDescent="0.2">
      <c r="A11" s="22">
        <v>45719</v>
      </c>
      <c r="B11" s="22" t="s">
        <v>13</v>
      </c>
      <c r="C11" s="27" t="s">
        <v>23</v>
      </c>
      <c r="D11" s="27" t="s">
        <v>99</v>
      </c>
      <c r="E11" s="27" t="s">
        <v>101</v>
      </c>
      <c r="F11" s="27" t="s">
        <v>102</v>
      </c>
      <c r="G11" s="28" t="s">
        <v>103</v>
      </c>
      <c r="H11" s="29">
        <f t="shared" si="0"/>
        <v>0.33333333333333331</v>
      </c>
      <c r="I11" s="30">
        <v>0.33333333333333331</v>
      </c>
      <c r="J11" s="30">
        <v>0.66666666666666663</v>
      </c>
    </row>
    <row r="12" spans="1:10" x14ac:dyDescent="0.2">
      <c r="A12" s="22">
        <v>45720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45721</v>
      </c>
      <c r="B13" s="22" t="s">
        <v>20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45722</v>
      </c>
      <c r="B14" s="22" t="s">
        <v>21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45723</v>
      </c>
      <c r="B15" s="22" t="s">
        <v>22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 x14ac:dyDescent="0.2">
      <c r="A16" s="31">
        <v>45724</v>
      </c>
      <c r="B16" s="31" t="s">
        <v>104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31">
        <v>45725</v>
      </c>
      <c r="B17" s="31" t="s">
        <v>105</v>
      </c>
      <c r="C17" s="32"/>
      <c r="D17" s="32"/>
      <c r="E17" s="32"/>
      <c r="F17" s="32"/>
      <c r="G17" s="33"/>
      <c r="H17" s="34">
        <f t="shared" si="0"/>
        <v>0</v>
      </c>
      <c r="I17" s="35"/>
      <c r="J17" s="35"/>
    </row>
    <row r="18" spans="1:10" x14ac:dyDescent="0.2">
      <c r="A18" s="22">
        <v>45726</v>
      </c>
      <c r="B18" s="22" t="s">
        <v>13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45727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45728</v>
      </c>
      <c r="B20" s="22" t="s">
        <v>20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45729</v>
      </c>
      <c r="B21" s="22" t="s">
        <v>21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45730</v>
      </c>
      <c r="B22" s="22" t="s">
        <v>22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31">
        <v>45731</v>
      </c>
      <c r="B23" s="31" t="s">
        <v>104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31">
        <v>45732</v>
      </c>
      <c r="B24" s="31" t="s">
        <v>105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 x14ac:dyDescent="0.2">
      <c r="A25" s="22">
        <v>45733</v>
      </c>
      <c r="B25" s="22" t="s">
        <v>13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45734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45735</v>
      </c>
      <c r="B27" s="22" t="s">
        <v>20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45736</v>
      </c>
      <c r="B28" s="22" t="s">
        <v>21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47">
        <v>45737</v>
      </c>
      <c r="B29" s="47" t="s">
        <v>22</v>
      </c>
      <c r="C29" s="48" t="s">
        <v>23</v>
      </c>
      <c r="D29" s="48"/>
      <c r="E29" s="48" t="s">
        <v>106</v>
      </c>
      <c r="F29" s="48" t="s">
        <v>17</v>
      </c>
      <c r="G29" s="49" t="s">
        <v>111</v>
      </c>
      <c r="H29" s="50">
        <f t="shared" si="0"/>
        <v>0.33333333333333331</v>
      </c>
      <c r="I29" s="51">
        <v>0.33333333333333331</v>
      </c>
      <c r="J29" s="51">
        <v>0.66666666666666663</v>
      </c>
    </row>
    <row r="30" spans="1:10" x14ac:dyDescent="0.2">
      <c r="A30" s="31">
        <v>45738</v>
      </c>
      <c r="B30" s="31" t="s">
        <v>104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31">
        <v>45739</v>
      </c>
      <c r="B31" s="31" t="s">
        <v>105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 x14ac:dyDescent="0.2">
      <c r="A32" s="22">
        <v>45740</v>
      </c>
      <c r="B32" s="22" t="s">
        <v>13</v>
      </c>
      <c r="C32" s="27"/>
      <c r="D32" s="27"/>
      <c r="E32" s="27"/>
      <c r="F32" s="27"/>
      <c r="G32" s="28"/>
      <c r="H32" s="29">
        <f t="shared" si="0"/>
        <v>0</v>
      </c>
      <c r="I32" s="30"/>
      <c r="J32" s="30"/>
    </row>
    <row r="33" spans="1:10" x14ac:dyDescent="0.2">
      <c r="A33" s="22">
        <v>45741</v>
      </c>
      <c r="B33" s="22" t="s">
        <v>19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45742</v>
      </c>
      <c r="B34" s="22" t="s">
        <v>20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45743</v>
      </c>
      <c r="B35" s="22" t="s">
        <v>21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45744</v>
      </c>
      <c r="B36" s="22" t="s">
        <v>22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31">
        <v>45745</v>
      </c>
      <c r="B37" s="31" t="s">
        <v>104</v>
      </c>
      <c r="C37" s="32"/>
      <c r="D37" s="32"/>
      <c r="E37" s="32"/>
      <c r="F37" s="32"/>
      <c r="G37" s="33"/>
      <c r="H37" s="34">
        <f t="shared" si="0"/>
        <v>0</v>
      </c>
      <c r="I37" s="35"/>
      <c r="J37" s="35"/>
    </row>
    <row r="38" spans="1:10" x14ac:dyDescent="0.2">
      <c r="A38" s="31">
        <v>45746</v>
      </c>
      <c r="B38" s="31" t="s">
        <v>105</v>
      </c>
      <c r="C38" s="32"/>
      <c r="D38" s="32"/>
      <c r="E38" s="32"/>
      <c r="F38" s="32"/>
      <c r="G38" s="33"/>
      <c r="H38" s="34">
        <f t="shared" si="0"/>
        <v>0</v>
      </c>
      <c r="I38" s="35"/>
      <c r="J38" s="35"/>
    </row>
    <row r="39" spans="1:10" ht="13.95" customHeight="1" x14ac:dyDescent="0.2">
      <c r="A39" s="22">
        <v>45747</v>
      </c>
      <c r="B39" s="22" t="s">
        <v>13</v>
      </c>
      <c r="C39" s="27"/>
      <c r="D39" s="27"/>
      <c r="E39" s="27"/>
      <c r="F39" s="27"/>
      <c r="G39" s="28"/>
      <c r="H39" s="29">
        <f t="shared" ref="H39" si="1">J39-I39</f>
        <v>0</v>
      </c>
      <c r="I39" s="30"/>
      <c r="J39" s="30"/>
    </row>
    <row r="40" spans="1:10" ht="13.95" customHeight="1" thickBot="1" x14ac:dyDescent="0.3">
      <c r="A40" s="46"/>
      <c r="B40" s="46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91</v>
      </c>
      <c r="F41" s="8">
        <f>F42*8</f>
        <v>160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92</v>
      </c>
      <c r="F42" s="11">
        <v>20</v>
      </c>
      <c r="H42" s="40"/>
    </row>
    <row r="43" spans="1:10" ht="13.95" customHeight="1" thickBot="1" x14ac:dyDescent="0.3">
      <c r="A43" s="114" t="s">
        <v>93</v>
      </c>
      <c r="B43" s="114"/>
      <c r="C43" s="114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94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15" t="s">
        <v>95</v>
      </c>
      <c r="B45" s="115"/>
      <c r="C45" s="115"/>
      <c r="D45" s="16"/>
      <c r="E45" s="17" t="s">
        <v>96</v>
      </c>
      <c r="F45" s="18">
        <f>SUMIF(F9:F39,"Non-Billable",H9:H39)</f>
        <v>0.33333333333333331</v>
      </c>
      <c r="H45" s="40"/>
    </row>
    <row r="46" spans="1:10" ht="14.4" thickBot="1" x14ac:dyDescent="0.3">
      <c r="A46" s="2"/>
      <c r="B46" s="2"/>
      <c r="C46" s="2"/>
      <c r="D46" s="2"/>
      <c r="E46" s="19" t="s">
        <v>97</v>
      </c>
      <c r="F46" s="44">
        <f>F44+F45</f>
        <v>0.66666666666666663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98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 D40:E41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9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3:E45 E48">
    <cfRule type="containsText" dxfId="6" priority="1" operator="containsText" text="Religious Leave">
      <formula>NOT(ISERROR(SEARCH("Religious Leave",D43)))</formula>
    </cfRule>
    <cfRule type="containsText" dxfId="5" priority="2" operator="containsText" text="Birthday Leave">
      <formula>NOT(ISERROR(SEARCH("Birthday Leave",D43)))</formula>
    </cfRule>
    <cfRule type="containsText" dxfId="4" priority="3" operator="containsText" text="Study Leave">
      <formula>NOT(ISERROR(SEARCH("Study Leave",D43)))</formula>
    </cfRule>
    <cfRule type="containsText" dxfId="3" priority="4" operator="containsText" text="Family Responsibility Leave">
      <formula>NOT(ISERROR(SEARCH("Family Responsibility Leave",D43)))</formula>
    </cfRule>
    <cfRule type="containsText" dxfId="2" priority="5" operator="containsText" text="Sick Leave">
      <formula>NOT(ISERROR(SEARCH("Sick Leave",D43)))</formula>
    </cfRule>
    <cfRule type="containsText" dxfId="1" priority="6" operator="containsText" text="Annual Leave">
      <formula>NOT(ISERROR(SEARCH("Annual Leave",D43)))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9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F9:F39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C9:C39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E9:E39</xm:sqref>
        </x14:dataValidation>
        <x14:dataValidation type="list" allowBlank="1" showInputMessage="1" showErrorMessage="1" xr:uid="{5693F761-715B-45CE-AC76-906C43DF08FA}">
          <x14:formula1>
            <xm:f>Key!$H$3:$H$62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H13" sqref="H13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19921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94"/>
      <c r="B1" s="94"/>
      <c r="C1" s="94"/>
      <c r="D1" s="94"/>
      <c r="E1" s="94"/>
      <c r="F1" s="94"/>
    </row>
    <row r="2" spans="1:15" x14ac:dyDescent="0.2">
      <c r="A2" s="93"/>
      <c r="B2" s="93"/>
      <c r="C2" s="98"/>
      <c r="D2" s="98"/>
      <c r="E2" s="98"/>
      <c r="F2" s="98"/>
    </row>
    <row r="3" spans="1:15" x14ac:dyDescent="0.2">
      <c r="A3" s="93"/>
      <c r="B3" s="93"/>
      <c r="C3" s="99"/>
      <c r="D3" s="99"/>
      <c r="E3" s="99"/>
      <c r="F3" s="99"/>
    </row>
    <row r="4" spans="1:15" x14ac:dyDescent="0.2">
      <c r="A4" s="93"/>
      <c r="B4" s="93"/>
      <c r="C4" s="100"/>
      <c r="D4" s="100"/>
      <c r="E4" s="100"/>
      <c r="F4" s="100"/>
    </row>
    <row r="5" spans="1:15" x14ac:dyDescent="0.2">
      <c r="A5" s="37" t="s">
        <v>0</v>
      </c>
      <c r="B5" s="23" t="s">
        <v>99</v>
      </c>
      <c r="C5" s="100"/>
      <c r="D5" s="100"/>
      <c r="E5" s="100"/>
      <c r="F5" s="100"/>
    </row>
    <row r="6" spans="1:15" x14ac:dyDescent="0.2">
      <c r="A6" s="93" t="s">
        <v>112</v>
      </c>
      <c r="B6" s="95">
        <f>F17</f>
        <v>200</v>
      </c>
      <c r="C6" s="98"/>
      <c r="D6" s="99"/>
      <c r="E6" s="99"/>
      <c r="F6" s="99"/>
    </row>
    <row r="7" spans="1:15" ht="13.5" customHeight="1" x14ac:dyDescent="0.2">
      <c r="A7" s="87"/>
      <c r="B7" s="88"/>
      <c r="C7" s="88"/>
      <c r="D7" s="99"/>
      <c r="E7" s="99"/>
      <c r="F7" s="99"/>
    </row>
    <row r="8" spans="1:15" ht="27.45" customHeight="1" x14ac:dyDescent="0.2">
      <c r="A8" s="121" t="s">
        <v>113</v>
      </c>
      <c r="B8" s="121"/>
      <c r="C8" s="121"/>
      <c r="D8" s="121"/>
      <c r="E8" s="121"/>
      <c r="F8" s="121"/>
    </row>
    <row r="9" spans="1:15" ht="13.5" customHeight="1" thickBot="1" x14ac:dyDescent="0.25">
      <c r="A9" s="96" t="s">
        <v>114</v>
      </c>
      <c r="B9" s="118" t="s">
        <v>115</v>
      </c>
      <c r="C9" s="119"/>
      <c r="D9" s="118" t="s">
        <v>116</v>
      </c>
      <c r="E9" s="119"/>
      <c r="F9" s="97" t="s">
        <v>117</v>
      </c>
    </row>
    <row r="10" spans="1:15" x14ac:dyDescent="0.2">
      <c r="A10" s="92">
        <v>45566</v>
      </c>
      <c r="B10" s="120" t="s">
        <v>118</v>
      </c>
      <c r="C10" s="120"/>
      <c r="D10" s="120" t="s">
        <v>119</v>
      </c>
      <c r="E10" s="120"/>
      <c r="F10" s="91">
        <v>200</v>
      </c>
      <c r="G10" s="116" t="s">
        <v>120</v>
      </c>
      <c r="H10" s="117"/>
      <c r="I10" s="117"/>
      <c r="J10" s="117"/>
      <c r="K10" s="117"/>
      <c r="L10" s="117"/>
      <c r="M10" s="117"/>
      <c r="N10" s="117"/>
      <c r="O10" s="117"/>
    </row>
    <row r="11" spans="1:15" x14ac:dyDescent="0.2">
      <c r="A11" s="92">
        <v>45566</v>
      </c>
      <c r="B11" s="122" t="s">
        <v>121</v>
      </c>
      <c r="C11" s="123"/>
      <c r="D11" s="120" t="s">
        <v>122</v>
      </c>
      <c r="E11" s="120"/>
      <c r="F11" s="91"/>
    </row>
    <row r="12" spans="1:15" x14ac:dyDescent="0.2">
      <c r="A12" s="92">
        <v>45566</v>
      </c>
      <c r="B12" s="122" t="s">
        <v>123</v>
      </c>
      <c r="C12" s="123"/>
      <c r="D12" s="120"/>
      <c r="E12" s="120"/>
      <c r="F12" s="91"/>
    </row>
    <row r="13" spans="1:15" x14ac:dyDescent="0.2">
      <c r="A13" s="92">
        <v>45566</v>
      </c>
      <c r="B13" s="122"/>
      <c r="C13" s="123"/>
      <c r="D13" s="120"/>
      <c r="E13" s="120"/>
      <c r="F13" s="91"/>
    </row>
    <row r="14" spans="1:15" x14ac:dyDescent="0.2">
      <c r="A14" s="92">
        <v>45566</v>
      </c>
      <c r="B14" s="122"/>
      <c r="C14" s="123"/>
      <c r="D14" s="120"/>
      <c r="E14" s="120"/>
      <c r="F14" s="91"/>
    </row>
    <row r="15" spans="1:15" x14ac:dyDescent="0.2">
      <c r="A15" s="92">
        <v>45566</v>
      </c>
      <c r="B15" s="127"/>
      <c r="C15" s="128"/>
      <c r="D15" s="120"/>
      <c r="E15" s="120"/>
      <c r="F15" s="91"/>
    </row>
    <row r="16" spans="1:15" ht="13.2" thickBot="1" x14ac:dyDescent="0.25">
      <c r="A16" s="92">
        <v>45566</v>
      </c>
      <c r="B16" s="122"/>
      <c r="C16" s="123"/>
      <c r="D16" s="120"/>
      <c r="E16" s="120"/>
      <c r="F16" s="91"/>
    </row>
    <row r="17" spans="1:6" ht="13.5" customHeight="1" thickBot="1" x14ac:dyDescent="0.25">
      <c r="A17" s="124" t="s">
        <v>124</v>
      </c>
      <c r="B17" s="125"/>
      <c r="C17" s="125"/>
      <c r="D17" s="125"/>
      <c r="E17" s="126"/>
      <c r="F17" s="90">
        <f>SUM(F10:F16)</f>
        <v>200</v>
      </c>
    </row>
    <row r="18" spans="1:6" x14ac:dyDescent="0.2">
      <c r="A18" s="87"/>
      <c r="B18" s="88"/>
      <c r="C18" s="88"/>
      <c r="D18" s="88"/>
      <c r="E18" s="89"/>
      <c r="F18" s="89"/>
    </row>
  </sheetData>
  <mergeCells count="19"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  <mergeCell ref="A8:F8"/>
    <mergeCell ref="B11:C11"/>
    <mergeCell ref="D11:E11"/>
    <mergeCell ref="B12:C12"/>
    <mergeCell ref="D12:E12"/>
    <mergeCell ref="G10:O10"/>
    <mergeCell ref="B9:C9"/>
    <mergeCell ref="D9:E9"/>
    <mergeCell ref="B10:C10"/>
    <mergeCell ref="D10:E10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Key!$H$3:$H$62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5.5" style="23" bestFit="1" customWidth="1"/>
    <col min="2" max="2" width="11.69921875" style="23" customWidth="1"/>
    <col min="3" max="3" width="9.69921875" style="23" customWidth="1"/>
    <col min="4" max="16384" width="8.69921875" style="23"/>
  </cols>
  <sheetData>
    <row r="4" spans="1:6" x14ac:dyDescent="0.2">
      <c r="A4" s="129"/>
      <c r="B4" s="129"/>
    </row>
    <row r="5" spans="1:6" x14ac:dyDescent="0.2">
      <c r="A5" s="37" t="s">
        <v>0</v>
      </c>
      <c r="B5" s="23" t="s">
        <v>99</v>
      </c>
    </row>
    <row r="6" spans="1:6" x14ac:dyDescent="0.2">
      <c r="A6" s="93" t="s">
        <v>125</v>
      </c>
      <c r="B6" s="93"/>
    </row>
    <row r="7" spans="1:6" x14ac:dyDescent="0.2">
      <c r="A7" s="109" t="s">
        <v>126</v>
      </c>
      <c r="B7" s="109"/>
    </row>
    <row r="8" spans="1:6" x14ac:dyDescent="0.2">
      <c r="A8" s="110"/>
      <c r="B8" s="99"/>
    </row>
    <row r="9" spans="1:6" ht="27.45" customHeight="1" x14ac:dyDescent="0.2">
      <c r="A9" s="142" t="s">
        <v>127</v>
      </c>
      <c r="B9" s="142"/>
      <c r="C9" s="142"/>
      <c r="D9" s="142"/>
      <c r="E9" s="142"/>
      <c r="F9" s="142"/>
    </row>
    <row r="10" spans="1:6" ht="25.2" x14ac:dyDescent="0.2">
      <c r="A10" s="101" t="s">
        <v>128</v>
      </c>
      <c r="B10" s="101" t="s">
        <v>129</v>
      </c>
      <c r="C10" s="101" t="s">
        <v>130</v>
      </c>
      <c r="D10" s="101" t="s">
        <v>131</v>
      </c>
      <c r="E10" s="101" t="s">
        <v>132</v>
      </c>
      <c r="F10" s="101" t="s">
        <v>133</v>
      </c>
    </row>
    <row r="11" spans="1:6" x14ac:dyDescent="0.2">
      <c r="A11" s="101"/>
      <c r="B11" s="101"/>
      <c r="C11" s="101"/>
      <c r="D11" s="101"/>
      <c r="E11" s="101"/>
      <c r="F11" s="101"/>
    </row>
    <row r="12" spans="1:6" x14ac:dyDescent="0.2">
      <c r="A12" s="101"/>
      <c r="B12" s="101"/>
      <c r="C12" s="101"/>
      <c r="D12" s="101"/>
      <c r="E12" s="101"/>
      <c r="F12" s="101"/>
    </row>
    <row r="13" spans="1:6" ht="13.2" thickBot="1" x14ac:dyDescent="0.25">
      <c r="A13" s="101"/>
      <c r="B13" s="101"/>
      <c r="C13" s="101"/>
      <c r="D13" s="101"/>
      <c r="E13" s="101"/>
      <c r="F13" s="101"/>
    </row>
    <row r="14" spans="1:6" ht="13.2" thickBot="1" x14ac:dyDescent="0.25">
      <c r="A14" s="102"/>
      <c r="B14" s="103"/>
      <c r="C14" s="103"/>
      <c r="D14" s="104">
        <f>SUM(D11:D13)</f>
        <v>0</v>
      </c>
      <c r="E14" s="103"/>
      <c r="F14" s="105"/>
    </row>
    <row r="15" spans="1:6" ht="13.2" thickBot="1" x14ac:dyDescent="0.25">
      <c r="A15" s="133"/>
      <c r="B15" s="134"/>
      <c r="C15" s="134"/>
      <c r="D15" s="134"/>
      <c r="E15" s="134"/>
      <c r="F15" s="134"/>
    </row>
    <row r="16" spans="1:6" x14ac:dyDescent="0.2">
      <c r="A16" s="143" t="s">
        <v>134</v>
      </c>
      <c r="B16" s="144"/>
      <c r="C16" s="144"/>
      <c r="D16" s="144"/>
      <c r="E16" s="144"/>
      <c r="F16" s="145"/>
    </row>
    <row r="17" spans="1:6" x14ac:dyDescent="0.2">
      <c r="A17" s="130"/>
      <c r="B17" s="131"/>
      <c r="C17" s="131"/>
      <c r="D17" s="131"/>
      <c r="E17" s="131"/>
      <c r="F17" s="132"/>
    </row>
    <row r="18" spans="1:6" x14ac:dyDescent="0.2">
      <c r="A18" s="130"/>
      <c r="B18" s="131"/>
      <c r="C18" s="131"/>
      <c r="D18" s="131"/>
      <c r="E18" s="131"/>
      <c r="F18" s="132"/>
    </row>
    <row r="19" spans="1:6" ht="13.2" thickBot="1" x14ac:dyDescent="0.25">
      <c r="A19" s="133"/>
      <c r="B19" s="134"/>
      <c r="C19" s="134"/>
      <c r="D19" s="134"/>
      <c r="E19" s="134"/>
      <c r="F19" s="135"/>
    </row>
    <row r="20" spans="1:6" ht="13.2" thickBot="1" x14ac:dyDescent="0.25"/>
    <row r="21" spans="1:6" x14ac:dyDescent="0.2">
      <c r="A21" s="106" t="s">
        <v>3</v>
      </c>
      <c r="B21" s="136"/>
      <c r="C21" s="136"/>
      <c r="D21" s="136"/>
      <c r="E21" s="136"/>
      <c r="F21" s="137"/>
    </row>
    <row r="22" spans="1:6" x14ac:dyDescent="0.2">
      <c r="A22" s="107" t="s">
        <v>135</v>
      </c>
      <c r="B22" s="138"/>
      <c r="C22" s="138"/>
      <c r="D22" s="138"/>
      <c r="E22" s="138"/>
      <c r="F22" s="139"/>
    </row>
    <row r="23" spans="1:6" ht="13.2" thickBot="1" x14ac:dyDescent="0.25">
      <c r="A23" s="108" t="s">
        <v>136</v>
      </c>
      <c r="B23" s="140"/>
      <c r="C23" s="140"/>
      <c r="D23" s="140"/>
      <c r="E23" s="140"/>
      <c r="F23" s="141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Key!$H$3:$H$62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62"/>
  <sheetViews>
    <sheetView workbookViewId="0">
      <selection activeCell="H56" sqref="H56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19921875" style="52" customWidth="1"/>
    <col min="5" max="5" width="8.69921875" style="52"/>
    <col min="6" max="6" width="21.69921875" style="52" customWidth="1"/>
    <col min="7" max="16384" width="8.69921875" style="52"/>
  </cols>
  <sheetData>
    <row r="2" spans="2:11" ht="15" thickBot="1" x14ac:dyDescent="0.35">
      <c r="B2" s="75" t="s">
        <v>23</v>
      </c>
      <c r="D2" s="53" t="s">
        <v>137</v>
      </c>
      <c r="F2" s="52" t="s">
        <v>7</v>
      </c>
      <c r="H2" s="52" t="s">
        <v>138</v>
      </c>
      <c r="K2" s="53" t="s">
        <v>102</v>
      </c>
    </row>
    <row r="3" spans="2:11" x14ac:dyDescent="0.3">
      <c r="B3" s="75" t="s">
        <v>139</v>
      </c>
      <c r="D3" s="85" t="s">
        <v>140</v>
      </c>
      <c r="F3" s="55" t="s">
        <v>101</v>
      </c>
      <c r="H3" s="76" t="s">
        <v>141</v>
      </c>
      <c r="K3" s="56" t="s">
        <v>17</v>
      </c>
    </row>
    <row r="4" spans="2:11" x14ac:dyDescent="0.3">
      <c r="B4" s="75" t="s">
        <v>142</v>
      </c>
      <c r="D4" s="54" t="s">
        <v>143</v>
      </c>
      <c r="F4" s="57" t="s">
        <v>144</v>
      </c>
      <c r="H4" s="77" t="s">
        <v>145</v>
      </c>
      <c r="K4" s="58" t="s">
        <v>102</v>
      </c>
    </row>
    <row r="5" spans="2:11" x14ac:dyDescent="0.3">
      <c r="B5" s="75" t="s">
        <v>146</v>
      </c>
      <c r="D5" s="85" t="s">
        <v>147</v>
      </c>
      <c r="F5" s="59" t="s">
        <v>148</v>
      </c>
      <c r="H5" s="78" t="s">
        <v>149</v>
      </c>
    </row>
    <row r="6" spans="2:11" x14ac:dyDescent="0.3">
      <c r="B6" s="75" t="s">
        <v>150</v>
      </c>
      <c r="D6" s="54" t="s">
        <v>151</v>
      </c>
      <c r="F6" s="57" t="s">
        <v>152</v>
      </c>
      <c r="H6" s="77" t="s">
        <v>153</v>
      </c>
    </row>
    <row r="7" spans="2:11" x14ac:dyDescent="0.3">
      <c r="B7" s="75" t="s">
        <v>154</v>
      </c>
      <c r="D7" s="85" t="s">
        <v>155</v>
      </c>
      <c r="F7" s="59" t="s">
        <v>16</v>
      </c>
      <c r="H7" s="76" t="s">
        <v>156</v>
      </c>
    </row>
    <row r="8" spans="2:11" x14ac:dyDescent="0.3">
      <c r="B8" s="75" t="s">
        <v>157</v>
      </c>
      <c r="D8" s="54" t="s">
        <v>158</v>
      </c>
      <c r="F8" s="57" t="s">
        <v>159</v>
      </c>
      <c r="H8" s="76" t="s">
        <v>160</v>
      </c>
      <c r="K8" s="52" t="s">
        <v>161</v>
      </c>
    </row>
    <row r="9" spans="2:11" x14ac:dyDescent="0.3">
      <c r="B9" s="75" t="s">
        <v>162</v>
      </c>
      <c r="D9" s="85" t="s">
        <v>163</v>
      </c>
      <c r="F9" s="59" t="s">
        <v>164</v>
      </c>
      <c r="H9" s="76" t="s">
        <v>165</v>
      </c>
      <c r="K9" s="52" t="s">
        <v>119</v>
      </c>
    </row>
    <row r="10" spans="2:11" x14ac:dyDescent="0.3">
      <c r="B10" s="75" t="s">
        <v>166</v>
      </c>
      <c r="D10" s="54" t="s">
        <v>167</v>
      </c>
      <c r="F10" s="57" t="s">
        <v>168</v>
      </c>
      <c r="H10" s="77" t="s">
        <v>169</v>
      </c>
    </row>
    <row r="11" spans="2:11" x14ac:dyDescent="0.3">
      <c r="B11" s="75" t="s">
        <v>170</v>
      </c>
      <c r="D11" s="85" t="s">
        <v>171</v>
      </c>
      <c r="F11" s="59" t="s">
        <v>172</v>
      </c>
      <c r="H11" s="77" t="s">
        <v>173</v>
      </c>
      <c r="K11" s="52" t="s">
        <v>174</v>
      </c>
    </row>
    <row r="12" spans="2:11" x14ac:dyDescent="0.3">
      <c r="B12" s="75" t="s">
        <v>175</v>
      </c>
      <c r="F12" s="57" t="s">
        <v>176</v>
      </c>
      <c r="H12" s="76" t="s">
        <v>177</v>
      </c>
      <c r="K12" s="52" t="s">
        <v>178</v>
      </c>
    </row>
    <row r="13" spans="2:11" x14ac:dyDescent="0.3">
      <c r="B13" s="75" t="s">
        <v>179</v>
      </c>
      <c r="F13" s="59" t="s">
        <v>180</v>
      </c>
      <c r="H13" s="79" t="s">
        <v>181</v>
      </c>
    </row>
    <row r="14" spans="2:11" x14ac:dyDescent="0.3">
      <c r="B14" s="75" t="s">
        <v>182</v>
      </c>
      <c r="D14" s="60"/>
      <c r="F14" s="57" t="s">
        <v>183</v>
      </c>
      <c r="H14" s="80" t="s">
        <v>184</v>
      </c>
    </row>
    <row r="15" spans="2:11" x14ac:dyDescent="0.3">
      <c r="B15" s="75" t="s">
        <v>185</v>
      </c>
      <c r="D15" s="61"/>
      <c r="F15" s="59" t="s">
        <v>186</v>
      </c>
      <c r="H15" s="80" t="s">
        <v>187</v>
      </c>
    </row>
    <row r="16" spans="2:11" x14ac:dyDescent="0.3">
      <c r="B16" s="75" t="s">
        <v>14</v>
      </c>
      <c r="D16" s="61"/>
      <c r="F16" s="57" t="s">
        <v>188</v>
      </c>
      <c r="H16" s="80" t="s">
        <v>189</v>
      </c>
    </row>
    <row r="17" spans="2:8" ht="27.6" x14ac:dyDescent="0.3">
      <c r="B17" s="75" t="s">
        <v>190</v>
      </c>
      <c r="D17" s="61"/>
      <c r="F17" s="59" t="s">
        <v>191</v>
      </c>
      <c r="H17" s="80" t="s">
        <v>192</v>
      </c>
    </row>
    <row r="18" spans="2:8" x14ac:dyDescent="0.3">
      <c r="B18" s="75" t="s">
        <v>193</v>
      </c>
      <c r="D18" s="61"/>
      <c r="F18" s="57" t="s">
        <v>194</v>
      </c>
      <c r="H18" s="79" t="s">
        <v>195</v>
      </c>
    </row>
    <row r="19" spans="2:8" x14ac:dyDescent="0.3">
      <c r="B19" s="75" t="s">
        <v>196</v>
      </c>
      <c r="D19" s="61"/>
      <c r="F19" s="59" t="s">
        <v>197</v>
      </c>
      <c r="H19" s="80" t="s">
        <v>198</v>
      </c>
    </row>
    <row r="20" spans="2:8" x14ac:dyDescent="0.3">
      <c r="B20" s="75" t="s">
        <v>199</v>
      </c>
      <c r="D20" s="61"/>
      <c r="F20" s="57" t="s">
        <v>200</v>
      </c>
      <c r="H20" s="79" t="s">
        <v>201</v>
      </c>
    </row>
    <row r="21" spans="2:8" x14ac:dyDescent="0.3">
      <c r="B21" s="75" t="s">
        <v>202</v>
      </c>
      <c r="D21" s="61"/>
      <c r="F21" s="59" t="s">
        <v>203</v>
      </c>
      <c r="H21" s="79" t="s">
        <v>204</v>
      </c>
    </row>
    <row r="22" spans="2:8" x14ac:dyDescent="0.3">
      <c r="B22" s="75" t="s">
        <v>205</v>
      </c>
      <c r="D22" s="61"/>
      <c r="F22" s="57" t="s">
        <v>206</v>
      </c>
      <c r="H22" s="79" t="s">
        <v>207</v>
      </c>
    </row>
    <row r="23" spans="2:8" x14ac:dyDescent="0.3">
      <c r="B23" s="75" t="s">
        <v>208</v>
      </c>
      <c r="D23" s="61"/>
      <c r="F23" s="59" t="s">
        <v>209</v>
      </c>
      <c r="H23" s="77" t="s">
        <v>210</v>
      </c>
    </row>
    <row r="24" spans="2:8" x14ac:dyDescent="0.3">
      <c r="B24" s="75" t="s">
        <v>211</v>
      </c>
      <c r="D24" s="61"/>
      <c r="F24" s="57" t="s">
        <v>212</v>
      </c>
      <c r="H24" s="79" t="s">
        <v>213</v>
      </c>
    </row>
    <row r="25" spans="2:8" x14ac:dyDescent="0.3">
      <c r="B25" s="75" t="s">
        <v>214</v>
      </c>
      <c r="D25" s="61"/>
      <c r="F25" s="59" t="s">
        <v>215</v>
      </c>
      <c r="H25" s="81" t="s">
        <v>216</v>
      </c>
    </row>
    <row r="26" spans="2:8" x14ac:dyDescent="0.3">
      <c r="B26" s="75" t="s">
        <v>217</v>
      </c>
      <c r="F26" s="57" t="s">
        <v>218</v>
      </c>
      <c r="H26" s="82" t="s">
        <v>219</v>
      </c>
    </row>
    <row r="27" spans="2:8" x14ac:dyDescent="0.3">
      <c r="B27" s="75" t="s">
        <v>220</v>
      </c>
      <c r="D27" s="61"/>
      <c r="F27" s="59" t="s">
        <v>221</v>
      </c>
      <c r="H27" s="83" t="s">
        <v>222</v>
      </c>
    </row>
    <row r="28" spans="2:8" x14ac:dyDescent="0.3">
      <c r="B28" s="75" t="s">
        <v>223</v>
      </c>
      <c r="D28" s="61"/>
      <c r="F28" s="57" t="s">
        <v>224</v>
      </c>
      <c r="H28" s="82" t="s">
        <v>225</v>
      </c>
    </row>
    <row r="29" spans="2:8" x14ac:dyDescent="0.3">
      <c r="B29" s="75" t="s">
        <v>226</v>
      </c>
      <c r="F29" s="59" t="s">
        <v>227</v>
      </c>
      <c r="H29" s="84" t="s">
        <v>228</v>
      </c>
    </row>
    <row r="30" spans="2:8" x14ac:dyDescent="0.3">
      <c r="B30" s="75" t="s">
        <v>229</v>
      </c>
      <c r="F30" s="57" t="s">
        <v>230</v>
      </c>
      <c r="H30" s="83" t="s">
        <v>231</v>
      </c>
    </row>
    <row r="31" spans="2:8" x14ac:dyDescent="0.3">
      <c r="B31" s="75" t="s">
        <v>232</v>
      </c>
      <c r="F31" s="59" t="s">
        <v>233</v>
      </c>
      <c r="H31" s="83" t="s">
        <v>234</v>
      </c>
    </row>
    <row r="32" spans="2:8" x14ac:dyDescent="0.3">
      <c r="B32" s="75" t="s">
        <v>235</v>
      </c>
      <c r="F32" s="57" t="s">
        <v>236</v>
      </c>
      <c r="H32" s="83" t="s">
        <v>237</v>
      </c>
    </row>
    <row r="33" spans="2:8" x14ac:dyDescent="0.3">
      <c r="B33" s="75" t="s">
        <v>238</v>
      </c>
      <c r="F33" s="59" t="s">
        <v>239</v>
      </c>
      <c r="H33" s="83" t="s">
        <v>240</v>
      </c>
    </row>
    <row r="34" spans="2:8" x14ac:dyDescent="0.3">
      <c r="B34" s="75" t="s">
        <v>241</v>
      </c>
      <c r="F34" s="57" t="s">
        <v>242</v>
      </c>
      <c r="H34" s="83" t="s">
        <v>243</v>
      </c>
    </row>
    <row r="35" spans="2:8" x14ac:dyDescent="0.3">
      <c r="B35" s="75" t="s">
        <v>244</v>
      </c>
      <c r="F35" s="59" t="s">
        <v>245</v>
      </c>
      <c r="H35" s="83" t="s">
        <v>246</v>
      </c>
    </row>
    <row r="36" spans="2:8" x14ac:dyDescent="0.3">
      <c r="B36" s="75" t="s">
        <v>247</v>
      </c>
      <c r="F36" s="57" t="s">
        <v>248</v>
      </c>
      <c r="H36" s="83" t="s">
        <v>249</v>
      </c>
    </row>
    <row r="37" spans="2:8" x14ac:dyDescent="0.3">
      <c r="B37" s="75" t="s">
        <v>250</v>
      </c>
      <c r="F37" s="57" t="s">
        <v>251</v>
      </c>
      <c r="H37" s="83" t="s">
        <v>252</v>
      </c>
    </row>
    <row r="38" spans="2:8" x14ac:dyDescent="0.3">
      <c r="B38" s="75" t="s">
        <v>253</v>
      </c>
      <c r="F38" s="57" t="s">
        <v>106</v>
      </c>
      <c r="H38" s="83" t="s">
        <v>254</v>
      </c>
    </row>
    <row r="39" spans="2:8" x14ac:dyDescent="0.3">
      <c r="B39" s="75" t="s">
        <v>255</v>
      </c>
      <c r="F39" s="57" t="s">
        <v>256</v>
      </c>
      <c r="H39" s="83" t="s">
        <v>257</v>
      </c>
    </row>
    <row r="40" spans="2:8" x14ac:dyDescent="0.3">
      <c r="B40" s="75" t="s">
        <v>258</v>
      </c>
      <c r="H40" s="83" t="s">
        <v>259</v>
      </c>
    </row>
    <row r="41" spans="2:8" x14ac:dyDescent="0.3">
      <c r="B41" s="64"/>
      <c r="D41" s="65"/>
      <c r="H41" s="76" t="s">
        <v>260</v>
      </c>
    </row>
    <row r="42" spans="2:8" x14ac:dyDescent="0.3">
      <c r="B42" s="62"/>
      <c r="H42" s="83" t="s">
        <v>261</v>
      </c>
    </row>
    <row r="43" spans="2:8" x14ac:dyDescent="0.3">
      <c r="H43" s="82" t="s">
        <v>262</v>
      </c>
    </row>
    <row r="44" spans="2:8" x14ac:dyDescent="0.3">
      <c r="B44" s="63"/>
      <c r="H44" s="83" t="s">
        <v>263</v>
      </c>
    </row>
    <row r="45" spans="2:8" x14ac:dyDescent="0.3">
      <c r="H45" s="83" t="s">
        <v>264</v>
      </c>
    </row>
    <row r="46" spans="2:8" x14ac:dyDescent="0.3">
      <c r="H46" s="83" t="s">
        <v>265</v>
      </c>
    </row>
    <row r="47" spans="2:8" x14ac:dyDescent="0.3">
      <c r="B47" s="63"/>
      <c r="H47" s="83" t="s">
        <v>266</v>
      </c>
    </row>
    <row r="48" spans="2:8" x14ac:dyDescent="0.3">
      <c r="H48" s="82" t="s">
        <v>267</v>
      </c>
    </row>
    <row r="49" spans="8:8" x14ac:dyDescent="0.3">
      <c r="H49" s="82" t="s">
        <v>268</v>
      </c>
    </row>
    <row r="50" spans="8:8" x14ac:dyDescent="0.3">
      <c r="H50" s="82" t="s">
        <v>269</v>
      </c>
    </row>
    <row r="51" spans="8:8" x14ac:dyDescent="0.3">
      <c r="H51" s="82" t="s">
        <v>270</v>
      </c>
    </row>
    <row r="52" spans="8:8" x14ac:dyDescent="0.3">
      <c r="H52" s="67" t="s">
        <v>271</v>
      </c>
    </row>
    <row r="53" spans="8:8" x14ac:dyDescent="0.3">
      <c r="H53" s="66" t="s">
        <v>272</v>
      </c>
    </row>
    <row r="54" spans="8:8" x14ac:dyDescent="0.3">
      <c r="H54" s="67" t="s">
        <v>99</v>
      </c>
    </row>
    <row r="55" spans="8:8" ht="15" thickBot="1" x14ac:dyDescent="0.35">
      <c r="H55" s="68" t="s">
        <v>273</v>
      </c>
    </row>
    <row r="56" spans="8:8" ht="15" thickBot="1" x14ac:dyDescent="0.35">
      <c r="H56" s="72" t="s">
        <v>1</v>
      </c>
    </row>
    <row r="57" spans="8:8" ht="15" thickBot="1" x14ac:dyDescent="0.35">
      <c r="H57" s="72"/>
    </row>
    <row r="58" spans="8:8" ht="15" thickBot="1" x14ac:dyDescent="0.35">
      <c r="H58" s="69"/>
    </row>
    <row r="59" spans="8:8" ht="15" thickBot="1" x14ac:dyDescent="0.35">
      <c r="H59" s="69"/>
    </row>
    <row r="60" spans="8:8" ht="15" thickBot="1" x14ac:dyDescent="0.35">
      <c r="H60" s="70"/>
    </row>
    <row r="61" spans="8:8" ht="15" thickBot="1" x14ac:dyDescent="0.35">
      <c r="H61" s="71"/>
    </row>
    <row r="62" spans="8:8" ht="15" thickBot="1" x14ac:dyDescent="0.35">
      <c r="H62" s="69"/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0250E8-95F7-4304-A83D-99FCAE87D3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C29632-8B69-4945-9C2B-FB532E8A4DAE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customXml/itemProps3.xml><?xml version="1.0" encoding="utf-8"?>
<ds:datastoreItem xmlns:ds="http://schemas.openxmlformats.org/officeDocument/2006/customXml" ds:itemID="{682054DA-A919-4A44-B858-9916CBEBFB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February 2025</vt:lpstr>
      <vt:lpstr>Nov</vt:lpstr>
      <vt:lpstr>Dec</vt:lpstr>
      <vt:lpstr>Jan</vt:lpstr>
      <vt:lpstr>Feb</vt:lpstr>
      <vt:lpstr>Mar</vt:lpstr>
      <vt:lpstr>Expense Claim</vt:lpstr>
      <vt:lpstr>Leave</vt:lpstr>
      <vt:lpstr>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Lucky Manamela</cp:lastModifiedBy>
  <cp:revision/>
  <dcterms:created xsi:type="dcterms:W3CDTF">2020-04-02T09:04:10Z</dcterms:created>
  <dcterms:modified xsi:type="dcterms:W3CDTF">2025-06-04T08:38:30Z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