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scGradsGithub\Hands-on Projects\Timesheet Migration\Timesheets\Karabo Tsaoane\"/>
    </mc:Choice>
  </mc:AlternateContent>
  <xr:revisionPtr revIDLastSave="0" documentId="13_ncr:1_{073A182B-3659-474F-913B-5C9BFBC913D7}" xr6:coauthVersionLast="47" xr6:coauthVersionMax="47" xr10:uidLastSave="{00000000-0000-0000-0000-000000000000}"/>
  <bookViews>
    <workbookView xWindow="-108" yWindow="-108" windowWidth="23256" windowHeight="12456" xr2:uid="{1C8F8026-B005-4B08-94D3-371A77F74D8F}"/>
  </bookViews>
  <sheets>
    <sheet name="Apr" sheetId="10" r:id="rId1"/>
    <sheet name="May" sheetId="1" r:id="rId2"/>
    <sheet name="Jun" sheetId="3" r:id="rId3"/>
    <sheet name="Jul" sheetId="4" r:id="rId4"/>
    <sheet name="Aug" sheetId="5" r:id="rId5"/>
    <sheet name="Sep" sheetId="6" r:id="rId6"/>
    <sheet name="Expense Claim" sheetId="8" r:id="rId7"/>
    <sheet name="Leave" sheetId="9" r:id="rId8"/>
    <sheet name="Key" sheetId="2" r:id="rId9"/>
  </sheets>
  <definedNames>
    <definedName name="TSheet">Apr!$A$8:$J$38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4" i="6" l="1"/>
  <c r="F43" i="6"/>
  <c r="F45" i="4"/>
  <c r="F44" i="4"/>
  <c r="F44" i="3"/>
  <c r="F43" i="3"/>
  <c r="F45" i="1"/>
  <c r="F44" i="1"/>
  <c r="H9" i="6"/>
  <c r="H32" i="6"/>
  <c r="F45" i="5"/>
  <c r="F44" i="5"/>
  <c r="H9" i="5"/>
  <c r="H37" i="5"/>
  <c r="H38" i="5"/>
  <c r="H39" i="5"/>
  <c r="H9" i="4"/>
  <c r="H10" i="1"/>
  <c r="H39" i="1"/>
  <c r="H39" i="4"/>
  <c r="H15" i="1"/>
  <c r="D14" i="9"/>
  <c r="F17" i="8"/>
  <c r="B6" i="8" s="1"/>
  <c r="H9" i="10" l="1"/>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31" i="3"/>
  <c r="F43" i="10" l="1"/>
  <c r="F44" i="10"/>
  <c r="H12" i="4"/>
  <c r="H10" i="4"/>
  <c r="H11" i="4"/>
  <c r="H32" i="3"/>
  <c r="H11" i="1"/>
  <c r="H10" i="5"/>
  <c r="H9" i="3"/>
  <c r="F45" i="10" l="1"/>
  <c r="B6" i="10"/>
  <c r="H9" i="1"/>
  <c r="H17" i="4"/>
  <c r="H18" i="4"/>
  <c r="H16" i="4"/>
  <c r="H15" i="4"/>
  <c r="H14" i="4"/>
  <c r="H13" i="4"/>
  <c r="H38" i="3"/>
  <c r="H37" i="3"/>
  <c r="H36" i="3"/>
  <c r="H13" i="6" l="1"/>
  <c r="H14" i="6"/>
  <c r="H15" i="6"/>
  <c r="H16" i="6"/>
  <c r="H17" i="6"/>
  <c r="H18" i="6"/>
  <c r="H19" i="6"/>
  <c r="H20" i="6"/>
  <c r="H21" i="6"/>
  <c r="H22" i="6"/>
  <c r="H23" i="6"/>
  <c r="H24" i="6"/>
  <c r="H25" i="6"/>
  <c r="H26" i="6"/>
  <c r="H27" i="6"/>
  <c r="H28" i="6"/>
  <c r="H29" i="6"/>
  <c r="H30" i="6"/>
  <c r="H31" i="6"/>
  <c r="H33" i="6"/>
  <c r="H34" i="6"/>
  <c r="H35" i="6"/>
  <c r="H36" i="6"/>
  <c r="H37" i="6"/>
  <c r="H38" i="6"/>
  <c r="H11" i="5"/>
  <c r="H12" i="5"/>
  <c r="H13" i="5"/>
  <c r="H14" i="5"/>
  <c r="H15" i="5"/>
  <c r="H16" i="5"/>
  <c r="H17" i="5"/>
  <c r="H18" i="5"/>
  <c r="H19" i="5"/>
  <c r="H20" i="5"/>
  <c r="H21" i="5"/>
  <c r="H22" i="5"/>
  <c r="H23" i="5"/>
  <c r="H24" i="5"/>
  <c r="H25" i="5"/>
  <c r="H26" i="5"/>
  <c r="H27" i="5"/>
  <c r="H28" i="5"/>
  <c r="H29" i="5"/>
  <c r="H30" i="5"/>
  <c r="H31" i="5"/>
  <c r="H32" i="5"/>
  <c r="H33" i="5"/>
  <c r="H34" i="5"/>
  <c r="H35" i="5"/>
  <c r="H36" i="5"/>
  <c r="H19" i="4"/>
  <c r="H20" i="4"/>
  <c r="H21" i="4"/>
  <c r="H22" i="4"/>
  <c r="H23" i="4"/>
  <c r="H24" i="4"/>
  <c r="H25" i="4"/>
  <c r="H26" i="4"/>
  <c r="H27" i="4"/>
  <c r="H28" i="4"/>
  <c r="H29" i="4"/>
  <c r="H30" i="4"/>
  <c r="H31" i="4"/>
  <c r="H32" i="4"/>
  <c r="H33" i="4"/>
  <c r="H34" i="4"/>
  <c r="H35" i="4"/>
  <c r="H36" i="4"/>
  <c r="H37" i="4"/>
  <c r="H38" i="4"/>
  <c r="H14" i="3"/>
  <c r="H15" i="3"/>
  <c r="H16" i="3"/>
  <c r="H17" i="3"/>
  <c r="H18" i="3"/>
  <c r="H19" i="3"/>
  <c r="H20" i="3"/>
  <c r="H21" i="3"/>
  <c r="H22" i="3"/>
  <c r="H23" i="3"/>
  <c r="H24" i="3"/>
  <c r="H25" i="3"/>
  <c r="H26" i="3"/>
  <c r="H27" i="3"/>
  <c r="H28" i="3"/>
  <c r="H29" i="3"/>
  <c r="H30" i="3"/>
  <c r="H33" i="3"/>
  <c r="H34" i="3"/>
  <c r="H35" i="3"/>
  <c r="H12" i="1"/>
  <c r="H13" i="1"/>
  <c r="H14" i="1"/>
  <c r="H16" i="1"/>
  <c r="H17" i="1"/>
  <c r="H18" i="1"/>
  <c r="H19" i="1"/>
  <c r="H20" i="1"/>
  <c r="H21" i="1"/>
  <c r="H22" i="1"/>
  <c r="H23" i="1"/>
  <c r="H24" i="1"/>
  <c r="H25" i="1"/>
  <c r="H26" i="1"/>
  <c r="H27" i="1"/>
  <c r="H28" i="1"/>
  <c r="H29" i="1"/>
  <c r="H30" i="1"/>
  <c r="H31" i="1"/>
  <c r="H32" i="1"/>
  <c r="H33" i="1"/>
  <c r="H34" i="1"/>
  <c r="H35" i="1"/>
  <c r="H36" i="1"/>
  <c r="H37" i="1"/>
  <c r="H38" i="1"/>
  <c r="H10" i="6" l="1"/>
  <c r="H11" i="6"/>
  <c r="H12" i="6"/>
  <c r="H10" i="3"/>
  <c r="H11" i="3"/>
  <c r="H12" i="3"/>
  <c r="H13" i="3"/>
  <c r="F41" i="1"/>
  <c r="F46" i="4" l="1"/>
  <c r="F46" i="5"/>
  <c r="F45" i="6"/>
  <c r="B6" i="6"/>
  <c r="B6" i="5"/>
  <c r="B6" i="4"/>
  <c r="F45" i="3"/>
  <c r="B6" i="3"/>
  <c r="F46" i="1"/>
  <c r="B6" i="1"/>
</calcChain>
</file>

<file path=xl/sharedStrings.xml><?xml version="1.0" encoding="utf-8"?>
<sst xmlns="http://schemas.openxmlformats.org/spreadsheetml/2006/main" count="654" uniqueCount="245">
  <si>
    <t>Date</t>
  </si>
  <si>
    <t>D of Week</t>
  </si>
  <si>
    <t>Consultant</t>
  </si>
  <si>
    <t>Client</t>
  </si>
  <si>
    <t>Client Project Name</t>
  </si>
  <si>
    <t>Description</t>
  </si>
  <si>
    <t>Billable or Non Billable</t>
  </si>
  <si>
    <t>Comments</t>
  </si>
  <si>
    <t>Total Hours</t>
  </si>
  <si>
    <t>Start Time</t>
  </si>
  <si>
    <t>End Time</t>
  </si>
  <si>
    <t>Friday</t>
  </si>
  <si>
    <t>Bhavesh</t>
  </si>
  <si>
    <t>Billable</t>
  </si>
  <si>
    <t>Saturday</t>
  </si>
  <si>
    <t>Non-Billable</t>
  </si>
  <si>
    <t>Sunday</t>
  </si>
  <si>
    <t>Monday</t>
  </si>
  <si>
    <t>Tuesday</t>
  </si>
  <si>
    <t>Wednesday</t>
  </si>
  <si>
    <t>Thursday</t>
  </si>
  <si>
    <t>Forcasted Hours</t>
  </si>
  <si>
    <t>Forcasted Work Days this month</t>
  </si>
  <si>
    <t>Line Manager :</t>
  </si>
  <si>
    <t>Billable Hours</t>
  </si>
  <si>
    <t>Contractor:</t>
  </si>
  <si>
    <t>Non Billable Hours</t>
  </si>
  <si>
    <t>Total of All Hours</t>
  </si>
  <si>
    <t>Plus: Hours worked, not claimed</t>
  </si>
  <si>
    <t>Resource</t>
  </si>
  <si>
    <t>Recording Cvs on Workbook Sheet</t>
  </si>
  <si>
    <t>.NET code</t>
  </si>
  <si>
    <t>Placing Cvs in Templates</t>
  </si>
  <si>
    <t>Admin</t>
  </si>
  <si>
    <t>Charles</t>
  </si>
  <si>
    <t>Screening</t>
  </si>
  <si>
    <t>Analysis</t>
  </si>
  <si>
    <t>Ravi</t>
  </si>
  <si>
    <t>Headhunting</t>
  </si>
  <si>
    <t>Architecture</t>
  </si>
  <si>
    <t>Interviews</t>
  </si>
  <si>
    <t>Training</t>
  </si>
  <si>
    <t>Joseph</t>
  </si>
  <si>
    <t>Fixed Assets</t>
  </si>
  <si>
    <t>Configuration</t>
  </si>
  <si>
    <t>Recruitment Work</t>
  </si>
  <si>
    <t>Cubes</t>
  </si>
  <si>
    <t>Avinash</t>
  </si>
  <si>
    <t>Team Meeting</t>
  </si>
  <si>
    <t>Database</t>
  </si>
  <si>
    <t>Recruitment team meeting</t>
  </si>
  <si>
    <t>Demo</t>
  </si>
  <si>
    <t>Deployment</t>
  </si>
  <si>
    <t>Design</t>
  </si>
  <si>
    <t>Documentation</t>
  </si>
  <si>
    <t>Sanele</t>
  </si>
  <si>
    <t>Events</t>
  </si>
  <si>
    <t>Discovery</t>
  </si>
  <si>
    <t>ETL</t>
  </si>
  <si>
    <t>FrontEnd</t>
  </si>
  <si>
    <t>Installing</t>
  </si>
  <si>
    <t>Edmond</t>
  </si>
  <si>
    <t>Meeting</t>
  </si>
  <si>
    <t>Lunch</t>
  </si>
  <si>
    <t>Other</t>
  </si>
  <si>
    <t>Kavish</t>
  </si>
  <si>
    <t>Presenting</t>
  </si>
  <si>
    <t>Shaila</t>
  </si>
  <si>
    <t>Project Management</t>
  </si>
  <si>
    <t>Research</t>
  </si>
  <si>
    <t>Sales call</t>
  </si>
  <si>
    <t>SharePoint</t>
  </si>
  <si>
    <t>Albert</t>
  </si>
  <si>
    <t>Testing</t>
  </si>
  <si>
    <t>Travel</t>
  </si>
  <si>
    <t>Eugene</t>
  </si>
  <si>
    <t>Troubleshooting</t>
  </si>
  <si>
    <t>Waiting on client</t>
  </si>
  <si>
    <t>Aubrey</t>
  </si>
  <si>
    <t>Michelin</t>
  </si>
  <si>
    <t>Website content</t>
  </si>
  <si>
    <t>Website and collateral</t>
  </si>
  <si>
    <t>Annual Leave</t>
  </si>
  <si>
    <t>Angela</t>
  </si>
  <si>
    <t>OK Furnitures</t>
  </si>
  <si>
    <t>Sick leave</t>
  </si>
  <si>
    <t>Study Leave</t>
  </si>
  <si>
    <t>Siemon</t>
  </si>
  <si>
    <t>Family Responsibility Leave</t>
  </si>
  <si>
    <t>Birthday leave</t>
  </si>
  <si>
    <t>Public Holiday</t>
  </si>
  <si>
    <t>Sachar Mobile</t>
  </si>
  <si>
    <t>Sick Leave - half day</t>
  </si>
  <si>
    <t>Zola</t>
  </si>
  <si>
    <t>Total Billable Hours</t>
  </si>
  <si>
    <t>Type</t>
  </si>
  <si>
    <t>ZAR COST</t>
  </si>
  <si>
    <t xml:space="preserve">TOTAL </t>
  </si>
  <si>
    <t>Type of Leave</t>
  </si>
  <si>
    <t>Start Date</t>
  </si>
  <si>
    <t>End Date</t>
  </si>
  <si>
    <t xml:space="preserve">Number of days </t>
  </si>
  <si>
    <t>Approval Obtained</t>
  </si>
  <si>
    <t>Sick Note</t>
  </si>
  <si>
    <t>Address and Telephone Number during Annual Leave</t>
  </si>
  <si>
    <t>Employee Signature</t>
  </si>
  <si>
    <t>Client Signature</t>
  </si>
  <si>
    <t>Sarah</t>
  </si>
  <si>
    <t>Example</t>
  </si>
  <si>
    <t>Detailed Description of task(s) done</t>
  </si>
  <si>
    <t>Engelina</t>
  </si>
  <si>
    <t>Hamerl</t>
  </si>
  <si>
    <t>SBV</t>
  </si>
  <si>
    <t>Shaylin</t>
  </si>
  <si>
    <t>Amanda</t>
  </si>
  <si>
    <t>Ian</t>
  </si>
  <si>
    <t>Work</t>
  </si>
  <si>
    <t>ADVTech</t>
  </si>
  <si>
    <t>Base 3</t>
  </si>
  <si>
    <t>Dentons</t>
  </si>
  <si>
    <t>Discovery People</t>
  </si>
  <si>
    <t>Fayruz</t>
  </si>
  <si>
    <t>Yes</t>
  </si>
  <si>
    <t>No</t>
  </si>
  <si>
    <t>Lehlohonolo</t>
  </si>
  <si>
    <t>Sahur</t>
  </si>
  <si>
    <t>Vincent</t>
  </si>
  <si>
    <t>Kanelo</t>
  </si>
  <si>
    <t>Phone</t>
  </si>
  <si>
    <t>WiFi</t>
  </si>
  <si>
    <t>Internal Sambe</t>
  </si>
  <si>
    <t>AFA Sasfin</t>
  </si>
  <si>
    <t>Artist Proof Studio</t>
  </si>
  <si>
    <t>Assimil8 - AGA</t>
  </si>
  <si>
    <t>WiFi / Internet / Data</t>
  </si>
  <si>
    <t>C. Steinweg</t>
  </si>
  <si>
    <t>Conekt AGSA SharePoint</t>
  </si>
  <si>
    <t>Bihaag</t>
  </si>
  <si>
    <t>Conekt – Meridian</t>
  </si>
  <si>
    <t>Boaz</t>
  </si>
  <si>
    <t>Conekt – Altron - AGSA</t>
  </si>
  <si>
    <t>Conekt – Clientele</t>
  </si>
  <si>
    <t>Clement</t>
  </si>
  <si>
    <t>Conekt – Winning Business</t>
  </si>
  <si>
    <t xml:space="preserve">David </t>
  </si>
  <si>
    <t>Conekt – Internal Meeting</t>
  </si>
  <si>
    <t>Diederik</t>
  </si>
  <si>
    <t>Diptendubala</t>
  </si>
  <si>
    <t>Discovery Information Governance and Security</t>
  </si>
  <si>
    <t>Elijah</t>
  </si>
  <si>
    <t>Discovery Bank</t>
  </si>
  <si>
    <t>Discovery CSI</t>
  </si>
  <si>
    <t>Discovery Health</t>
  </si>
  <si>
    <t xml:space="preserve">Discovery Skills </t>
  </si>
  <si>
    <t>Discovery Vitality</t>
  </si>
  <si>
    <t>Gyro</t>
  </si>
  <si>
    <t>Healthforce</t>
  </si>
  <si>
    <t>Juan</t>
  </si>
  <si>
    <t>KFC Digistics</t>
  </si>
  <si>
    <t>Medi-Charge</t>
  </si>
  <si>
    <t>MICA Build</t>
  </si>
  <si>
    <t>Lazarus</t>
  </si>
  <si>
    <t>Mistro Foods</t>
  </si>
  <si>
    <t>Olympic Paints</t>
  </si>
  <si>
    <t xml:space="preserve">Ndivhudzannyi </t>
  </si>
  <si>
    <t>RMB CM Data Warehouse support</t>
  </si>
  <si>
    <t>RMB CORE NRTI</t>
  </si>
  <si>
    <t>Pranav</t>
  </si>
  <si>
    <t>RMB Liesha</t>
  </si>
  <si>
    <t>RMB Tumelo</t>
  </si>
  <si>
    <t>Rivashan</t>
  </si>
  <si>
    <t>Sibanya</t>
  </si>
  <si>
    <t>Transport Holdings</t>
  </si>
  <si>
    <t>Tatenda</t>
  </si>
  <si>
    <t>Timothy</t>
  </si>
  <si>
    <t>Tutu</t>
  </si>
  <si>
    <t>Yazeed</t>
  </si>
  <si>
    <t xml:space="preserve">Yugeshin </t>
  </si>
  <si>
    <t>Nagendra</t>
  </si>
  <si>
    <t>Total Claim</t>
  </si>
  <si>
    <t>Details</t>
  </si>
  <si>
    <t>Expense Description</t>
  </si>
  <si>
    <t>Vodacom (Example line)</t>
  </si>
  <si>
    <t xml:space="preserve">Do not add the R symbol when capturing the amount. Use the comma not the full stop. </t>
  </si>
  <si>
    <t>Month</t>
  </si>
  <si>
    <t>MTN (Example line)</t>
  </si>
  <si>
    <t>Afrihost (Example line)</t>
  </si>
  <si>
    <t>Please select applicable Leave and state number of days</t>
  </si>
  <si>
    <t>Date From</t>
  </si>
  <si>
    <t>Date To</t>
  </si>
  <si>
    <t>Tyson</t>
  </si>
  <si>
    <t>Good Friday</t>
  </si>
  <si>
    <t>Family Day</t>
  </si>
  <si>
    <t>Freedom Day - OBS</t>
  </si>
  <si>
    <t xml:space="preserve">Freedom Day </t>
  </si>
  <si>
    <t>Worker's Day</t>
  </si>
  <si>
    <t>Youth Day</t>
  </si>
  <si>
    <t>National Women's Day</t>
  </si>
  <si>
    <t>Heritage Day</t>
  </si>
  <si>
    <t>Brian</t>
  </si>
  <si>
    <t>Jubhele</t>
  </si>
  <si>
    <t>Karusha</t>
  </si>
  <si>
    <t>Elize</t>
  </si>
  <si>
    <t>Evashan</t>
  </si>
  <si>
    <t>Itumeleng</t>
  </si>
  <si>
    <t>Iviwe</t>
  </si>
  <si>
    <t>Karabo</t>
  </si>
  <si>
    <t>Keown</t>
  </si>
  <si>
    <t>Kiaan</t>
  </si>
  <si>
    <t>Muzuvukile</t>
  </si>
  <si>
    <t>Nathalia</t>
  </si>
  <si>
    <t>Neo</t>
  </si>
  <si>
    <t>Ongeziwe</t>
  </si>
  <si>
    <t xml:space="preserve">Siphenathi </t>
  </si>
  <si>
    <t>Siyakhanya</t>
  </si>
  <si>
    <t>Thabang</t>
  </si>
  <si>
    <t xml:space="preserve">Andile </t>
  </si>
  <si>
    <t xml:space="preserve">Lucky </t>
  </si>
  <si>
    <t xml:space="preserve">Mamello </t>
  </si>
  <si>
    <t xml:space="preserve">Paballo </t>
  </si>
  <si>
    <t xml:space="preserve">Pascal  </t>
  </si>
  <si>
    <t>Tendo</t>
  </si>
  <si>
    <t>Ernest</t>
  </si>
  <si>
    <t>Graduate Program</t>
  </si>
  <si>
    <t>Had a Standup meeting at 08h00.I continued with the course of soft skills for an hour and then started with another course for Linux from 10h00 to 11h00.Attended another meeting for progress check at 11h00.Later on around 16h00 we discussed the soft skills course and the had a meeting with Bongani and my accountability partner</t>
  </si>
  <si>
    <t>Attended Standup meeting at 08h00 and did the soft skills course for an hour.Worked on the Linux course and finished it after the progress check meeting at  11h00.At 16h00 we had our last meeting for the day where wee discussed some of the concepts from the soft skills course</t>
  </si>
  <si>
    <t>Attended Standup meeting at 08h00 and did the soft skills course for an hour.Worked on the project of automation where we had to add a few features in our workflow.Had a progress check meeting from 11h00-12h00.I also worked on improving my SSRS project that we presented during the 16h00 meeting.</t>
  </si>
  <si>
    <t>We had a stand up meeting at 08h00 and worked on the new course that we were given about SSRS on udemy.We another meeting for progress check from 11h00 and then I did some touch ups on the automation project  till the 16h00 meeting which was the last meeting for the day</t>
  </si>
  <si>
    <t>Attended the Stand up at 08h00 and we were given a new task for the week which was a course on  power apps and sharepoint .I had a meeting with my  AP where were explaining and recording how our project works for the progress report check which was at 11h00.We had the last meeting of the day at 16h00.In this meeting we discussed the book that we bought and also met the new graduate .</t>
  </si>
  <si>
    <t>Attended the Stand up at 08h00  and people mengtioned their blockers.I worked on the soft skills course for an hour.We had another meeting at 11h00 for progress check and explained how far we are in the course.We had the last meeeting of the day at 16hoo where we discussed the soft skills course and what it means to be a high perfomer.</t>
  </si>
  <si>
    <t xml:space="preserve">I attended a stand up meeting at 08h00 where we discussed what we were going to do for the day.I worked on the soft skills course for an hour and then had a meeting with Shaila and Angela about data life cycle from 09h00 till 10h00.I worked on the Power Apps course on udemy after lunch until 16h00 when we had out last meeting for the day.In this meeting we discussed the soft skills course , the presentation task that Shaila asked us to do and lastly the allocation of Azure course tracks </t>
  </si>
  <si>
    <t>08h00 - Attended a stand up meeting , after that I had  the soft skills course for an hour. 11h00 - We had a progress check meeting and talked about blockers that we may be encountering.After lunch I worked on the Power platform course until 16h00.This is when we had the last meeting of the day , we discussed the things that we have done so far in the Power Platform course and we were given a new project based on what we have learned so far in the course.</t>
  </si>
  <si>
    <t>08h00 - Attended a stand up meeting, then I was busy with the Power Apps course from Udemy.We had a progress check meeting at 11h00.After all the meeting I was still busy with the course.We had a meeting at 16h00 where we discussed about any blockers we might be experiencing in terms of the course , project and the presentation Shaila gave us.We also ended up discussing the Atomic Habits book.</t>
  </si>
  <si>
    <t>08h00 - Attended a stand up meeting, then I was busy with the Power Apps course from Udemy.We had a progress check meeting at 13h00.After the progress check meeting I was still busy with the course.We had a meeting at 16h00 to discuss the things we have covered so far in the course.</t>
  </si>
  <si>
    <t>Karabo Tsaoane</t>
  </si>
  <si>
    <t>N/A</t>
  </si>
  <si>
    <t>08h00 - Attended a stand up meeting, then I was busy with the Power Apps course from Udemy.We had a progress check meeting at 13h00.After the progress check meeting  i had another meeting with my group members to discuss how we are going  to structure our presentation.We had a meeting at 16h00 to discuss the things we have covered so far in the course.</t>
  </si>
  <si>
    <t>08h00 - Attended a stand up meeting, then I was busy with the Power Apps course from Udemy.We met up with Shaila at 10h30 to talk about application lifecycle.We had a progress check meeting at 11h30.After the progress check meeting  i had another meeting with my group members to practice our presentation for tomorrow.We had  a meeting 16h00 to discuss the things we have covered so far in the course and any blockers if anyone has any.</t>
  </si>
  <si>
    <t>08h00 - Attended a stand up meeting, then I was busy with the Power Apps course from Udemy.I met up with my team for an hour to discuss our presentation for Shaila about data Management life cycle.We had a progress check meeting at 13h00.After the progress check meeting i was still busy with Power apps course on Udemy.We had  a meeting 16h00 to discuss the things we have covered so far in the course and any blockers if anyone has any.</t>
  </si>
  <si>
    <t xml:space="preserve">I atteded a tandup meeting at 08h00.Since then I was busy with documentation for the Power Apps course on Udemy.We had another meeting at 11h00 for progress check and after that I have been working on my Power Apps Application that is due on Thursday.We had the last meeting of the day at 16h00 where we discussed the remaining section on the power Apps course since we are all done with it. </t>
  </si>
  <si>
    <t>We attendeda a stand up meeting at 08h00.We were given a new course that is due next week.We had a progress check at 11h00.I still worked on the Power Apps project from lunch until 16h00.At the last meeting of the day we finished discussing the PowerApps course</t>
  </si>
  <si>
    <t xml:space="preserve">We had a stand up meeting at 08h00.I still worked on my Power Apps project which is due today so I did a few touch ups.We had a progress check at 11h00 and showed Clement some functions of our app and then at 16h00 we actually presented our apps and got feedback. </t>
  </si>
  <si>
    <t xml:space="preserve">We had a stand up meeting at 08h00.I worked on the ITIL course until 11h00 because we had a progress check around that time.I kept watching the course until I finished it.We had a meeting at 16h00 where we discussed some of the contents of the course.  </t>
  </si>
  <si>
    <t>We had a stand up meeting at 08h00.I was busy with the ITIL book until 11h00 and that is when we had the progress check.I was still busy with the book until 16h00.We had the last meeting of the day and discussed the ITIL4 course and the project.</t>
  </si>
  <si>
    <t>I attended a stand up meeting at 08h00.I continued to work on the ITIL book which formed part of the course work we were given.I worked on the book and documented everything until 16h00.We had the last meeting at 16h00 to discuss some of the ITIL course concepts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</si>
</sst>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h:mm;@"/>
    <numFmt numFmtId="166" formatCode="_ [$R-1C09]\ * #,##0.00_ ;_ [$R-1C09]\ * \-#,##0.00_ ;_ [$R-1C09]\ * &quot;-&quot;??_ ;_ @_ "/>
    <numFmt numFmtId="167" formatCode="[$R-1C09]#,##0.00;\-[$R-1C09]#,##0.00"/>
  </numFmts>
  <fonts count="21" x14ac:knownFonts="1">
    <font>
      <sz val="11"/>
      <color theme="1"/>
      <name val="Tw Cen MT"/>
      <family val="2"/>
      <scheme val="minor"/>
    </font>
    <font>
      <b/>
      <sz val="11"/>
      <color theme="1"/>
      <name val="Tw Cen MT"/>
      <family val="2"/>
      <scheme val="minor"/>
    </font>
    <font>
      <b/>
      <sz val="10"/>
      <color theme="1"/>
      <name val="Tw Cen MT"/>
      <family val="2"/>
      <scheme val="minor"/>
    </font>
    <font>
      <sz val="10"/>
      <color theme="1"/>
      <name val="Tw Cen MT"/>
      <family val="2"/>
      <scheme val="minor"/>
    </font>
    <font>
      <sz val="10"/>
      <color theme="1"/>
      <name val="Verdana"/>
      <family val="2"/>
    </font>
    <font>
      <b/>
      <sz val="9"/>
      <name val="Tw Cen MT"/>
      <family val="2"/>
      <scheme val="minor"/>
    </font>
    <font>
      <b/>
      <sz val="11"/>
      <name val="Tw Cen MT"/>
      <family val="2"/>
      <scheme val="minor"/>
    </font>
    <font>
      <b/>
      <u/>
      <sz val="9"/>
      <name val="Tw Cen MT"/>
      <family val="2"/>
      <scheme val="minor"/>
    </font>
    <font>
      <b/>
      <sz val="9"/>
      <color indexed="12"/>
      <name val="Tw Cen MT"/>
      <family val="2"/>
      <scheme val="minor"/>
    </font>
    <font>
      <b/>
      <sz val="10"/>
      <name val="Tw Cen MT"/>
      <family val="2"/>
      <scheme val="minor"/>
    </font>
    <font>
      <sz val="8"/>
      <name val="Tw Cen MT"/>
      <family val="2"/>
      <scheme val="minor"/>
    </font>
    <font>
      <sz val="11"/>
      <color theme="1"/>
      <name val="Calibri"/>
      <family val="2"/>
    </font>
    <font>
      <b/>
      <sz val="10"/>
      <color theme="1"/>
      <name val="Verdana"/>
      <family val="2"/>
    </font>
    <font>
      <b/>
      <sz val="10"/>
      <color theme="0"/>
      <name val="Verdana"/>
      <family val="2"/>
    </font>
    <font>
      <b/>
      <sz val="11"/>
      <color theme="0"/>
      <name val="Calibri"/>
      <family val="2"/>
    </font>
    <font>
      <sz val="11"/>
      <color rgb="FF000000"/>
      <name val="Calibri"/>
      <family val="2"/>
    </font>
    <font>
      <b/>
      <u/>
      <sz val="11"/>
      <color theme="1"/>
      <name val="Calibri"/>
      <family val="2"/>
    </font>
    <font>
      <sz val="10"/>
      <color rgb="FF000000"/>
      <name val="Calibri"/>
      <family val="2"/>
    </font>
    <font>
      <sz val="10"/>
      <color theme="1"/>
      <name val="Calibri"/>
      <family val="2"/>
    </font>
    <font>
      <b/>
      <u/>
      <sz val="18"/>
      <color theme="1"/>
      <name val="Verdana"/>
      <family val="2"/>
    </font>
    <font>
      <u/>
      <sz val="10"/>
      <color theme="1"/>
      <name val="Verdana"/>
      <family val="2"/>
    </font>
  </fonts>
  <fills count="15">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indexed="64"/>
      </patternFill>
    </fill>
    <fill>
      <patternFill patternType="solid">
        <fgColor rgb="FFDCE6F1"/>
        <bgColor indexed="64"/>
      </patternFill>
    </fill>
    <fill>
      <patternFill patternType="solid">
        <fgColor rgb="FFFFFFFF"/>
        <bgColor rgb="FFFFFFFF"/>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D8D8D8"/>
        <bgColor rgb="FFD8D8D8"/>
      </patternFill>
    </fill>
    <fill>
      <patternFill patternType="solid">
        <fgColor theme="4"/>
        <bgColor indexed="64"/>
      </patternFill>
    </fill>
  </fills>
  <borders count="4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right style="medium">
        <color auto="1"/>
      </right>
      <top style="medium">
        <color auto="1"/>
      </top>
      <bottom/>
      <diagonal/>
    </border>
    <border>
      <left/>
      <right style="medium">
        <color indexed="64"/>
      </right>
      <top/>
      <bottom/>
      <diagonal/>
    </border>
    <border>
      <left style="medium">
        <color indexed="64"/>
      </left>
      <right/>
      <top/>
      <bottom/>
      <diagonal/>
    </border>
    <border>
      <left style="medium">
        <color theme="3"/>
      </left>
      <right style="medium">
        <color theme="3"/>
      </right>
      <top style="medium">
        <color theme="3"/>
      </top>
      <bottom style="medium">
        <color theme="3"/>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medium">
        <color rgb="FF4D90FE"/>
      </top>
      <bottom/>
      <diagonal/>
    </border>
    <border>
      <left/>
      <right style="medium">
        <color rgb="FF4D90FE"/>
      </right>
      <top/>
      <bottom/>
      <diagonal/>
    </border>
    <border>
      <left/>
      <right style="medium">
        <color theme="3"/>
      </right>
      <top style="medium">
        <color theme="3"/>
      </top>
      <bottom style="medium">
        <color theme="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theme="3"/>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theme="4" tint="0.39997558519241921"/>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1">
    <xf numFmtId="0" fontId="0" fillId="0" borderId="0"/>
  </cellStyleXfs>
  <cellXfs count="155">
    <xf numFmtId="0" fontId="0" fillId="0" borderId="0" xfId="0"/>
    <xf numFmtId="0" fontId="2" fillId="0" borderId="2" xfId="0" applyFont="1" applyBorder="1"/>
    <xf numFmtId="0" fontId="3" fillId="0" borderId="0" xfId="0" applyFont="1"/>
    <xf numFmtId="0" fontId="2" fillId="0" borderId="1" xfId="0" applyFont="1" applyBorder="1"/>
    <xf numFmtId="0" fontId="5" fillId="0" borderId="0" xfId="0" applyFont="1"/>
    <xf numFmtId="164" fontId="5" fillId="0" borderId="0" xfId="0" applyNumberFormat="1" applyFont="1"/>
    <xf numFmtId="0" fontId="5" fillId="0" borderId="0" xfId="0" applyFont="1" applyAlignment="1">
      <alignment horizontal="right"/>
    </xf>
    <xf numFmtId="0" fontId="3" fillId="0" borderId="1" xfId="0" applyFont="1" applyBorder="1"/>
    <xf numFmtId="0" fontId="2" fillId="0" borderId="7" xfId="0" applyFont="1" applyBorder="1" applyAlignment="1">
      <alignment horizontal="right" wrapText="1"/>
    </xf>
    <xf numFmtId="20" fontId="5" fillId="0" borderId="0" xfId="0" applyNumberFormat="1" applyFont="1"/>
    <xf numFmtId="0" fontId="3" fillId="0" borderId="3" xfId="0" applyFont="1" applyBorder="1"/>
    <xf numFmtId="0" fontId="3" fillId="0" borderId="5" xfId="0" applyFont="1" applyBorder="1" applyAlignment="1">
      <alignment horizontal="right" wrapText="1"/>
    </xf>
    <xf numFmtId="49" fontId="5" fillId="0" borderId="0" xfId="0" applyNumberFormat="1" applyFont="1" applyAlignment="1">
      <alignment vertical="top"/>
    </xf>
    <xf numFmtId="0" fontId="7" fillId="0" borderId="0" xfId="0" applyFont="1" applyAlignment="1">
      <alignment horizontal="left" vertical="top"/>
    </xf>
    <xf numFmtId="0" fontId="1" fillId="0" borderId="1" xfId="0" applyFont="1" applyBorder="1"/>
    <xf numFmtId="164" fontId="3" fillId="0" borderId="7" xfId="0" applyNumberFormat="1" applyFont="1" applyBorder="1" applyAlignment="1">
      <alignment horizontal="right" wrapText="1"/>
    </xf>
    <xf numFmtId="49" fontId="8" fillId="0" borderId="8" xfId="0" applyNumberFormat="1" applyFont="1" applyBorder="1" applyAlignment="1">
      <alignment vertical="top"/>
    </xf>
    <xf numFmtId="0" fontId="1" fillId="0" borderId="9" xfId="0" applyFont="1" applyBorder="1"/>
    <xf numFmtId="164" fontId="3" fillId="0" borderId="8" xfId="0" applyNumberFormat="1" applyFont="1" applyBorder="1" applyAlignment="1">
      <alignment horizontal="right" wrapText="1"/>
    </xf>
    <xf numFmtId="0" fontId="1" fillId="0" borderId="10" xfId="0" applyFont="1" applyBorder="1"/>
    <xf numFmtId="0" fontId="9" fillId="0" borderId="11" xfId="0" applyFont="1" applyBorder="1" applyAlignment="1">
      <alignment horizontal="left"/>
    </xf>
    <xf numFmtId="0" fontId="3" fillId="0" borderId="12" xfId="0" applyFont="1" applyBorder="1" applyAlignment="1">
      <alignment wrapText="1"/>
    </xf>
    <xf numFmtId="14" fontId="4" fillId="0" borderId="6" xfId="0" applyNumberFormat="1" applyFont="1" applyBorder="1"/>
    <xf numFmtId="0" fontId="4" fillId="0" borderId="0" xfId="0" applyFont="1"/>
    <xf numFmtId="0" fontId="13" fillId="4" borderId="13" xfId="0" applyFont="1" applyFill="1" applyBorder="1"/>
    <xf numFmtId="0" fontId="13" fillId="4" borderId="14" xfId="0" applyFont="1" applyFill="1" applyBorder="1"/>
    <xf numFmtId="0" fontId="13" fillId="4" borderId="14" xfId="0" applyFont="1" applyFill="1" applyBorder="1" applyAlignment="1">
      <alignment horizontal="center" wrapText="1"/>
    </xf>
    <xf numFmtId="0" fontId="4" fillId="0" borderId="6" xfId="0" applyFont="1" applyBorder="1"/>
    <xf numFmtId="0" fontId="4" fillId="0" borderId="6" xfId="0" applyFont="1" applyBorder="1" applyAlignment="1">
      <alignment wrapText="1"/>
    </xf>
    <xf numFmtId="165" fontId="4" fillId="0" borderId="6" xfId="0" applyNumberFormat="1" applyFont="1" applyBorder="1"/>
    <xf numFmtId="165" fontId="4" fillId="0" borderId="6" xfId="0" applyNumberFormat="1" applyFont="1" applyBorder="1" applyAlignment="1">
      <alignment wrapText="1"/>
    </xf>
    <xf numFmtId="14" fontId="4" fillId="3" borderId="6" xfId="0" applyNumberFormat="1" applyFont="1" applyFill="1" applyBorder="1"/>
    <xf numFmtId="0" fontId="4" fillId="3" borderId="6" xfId="0" applyFont="1" applyFill="1" applyBorder="1"/>
    <xf numFmtId="0" fontId="4" fillId="3" borderId="6" xfId="0" applyFont="1" applyFill="1" applyBorder="1" applyAlignment="1">
      <alignment wrapText="1"/>
    </xf>
    <xf numFmtId="165" fontId="4" fillId="3" borderId="6" xfId="0" applyNumberFormat="1" applyFont="1" applyFill="1" applyBorder="1"/>
    <xf numFmtId="165" fontId="4" fillId="3" borderId="6" xfId="0" applyNumberFormat="1" applyFont="1" applyFill="1" applyBorder="1" applyAlignment="1">
      <alignment wrapText="1"/>
    </xf>
    <xf numFmtId="165" fontId="12" fillId="0" borderId="0" xfId="0" applyNumberFormat="1" applyFont="1"/>
    <xf numFmtId="0" fontId="12" fillId="0" borderId="0" xfId="0" applyFont="1"/>
    <xf numFmtId="164" fontId="4" fillId="0" borderId="0" xfId="0" applyNumberFormat="1" applyFont="1"/>
    <xf numFmtId="0" fontId="4" fillId="0" borderId="12" xfId="0" applyFont="1" applyBorder="1" applyAlignment="1">
      <alignment wrapText="1"/>
    </xf>
    <xf numFmtId="0" fontId="4" fillId="0" borderId="0" xfId="0" applyFont="1" applyAlignment="1">
      <alignment wrapText="1"/>
    </xf>
    <xf numFmtId="0" fontId="4" fillId="0" borderId="0" xfId="0" applyFont="1" applyAlignment="1">
      <alignment horizontal="left"/>
    </xf>
    <xf numFmtId="0" fontId="13" fillId="4" borderId="14" xfId="0" applyFont="1" applyFill="1" applyBorder="1" applyAlignment="1">
      <alignment wrapText="1"/>
    </xf>
    <xf numFmtId="0" fontId="13" fillId="4" borderId="15" xfId="0" applyFont="1" applyFill="1" applyBorder="1" applyAlignment="1">
      <alignment horizontal="center" wrapText="1"/>
    </xf>
    <xf numFmtId="164" fontId="3" fillId="0" borderId="19" xfId="0" applyNumberFormat="1" applyFont="1" applyBorder="1" applyAlignment="1">
      <alignment wrapText="1"/>
    </xf>
    <xf numFmtId="0" fontId="2" fillId="0" borderId="0" xfId="0" applyFont="1"/>
    <xf numFmtId="14" fontId="4" fillId="0" borderId="0" xfId="0" applyNumberFormat="1" applyFont="1"/>
    <xf numFmtId="14" fontId="4" fillId="7" borderId="6" xfId="0" applyNumberFormat="1" applyFont="1" applyFill="1" applyBorder="1"/>
    <xf numFmtId="0" fontId="4" fillId="7" borderId="6" xfId="0" applyFont="1" applyFill="1" applyBorder="1"/>
    <xf numFmtId="0" fontId="4" fillId="7" borderId="6" xfId="0" applyFont="1" applyFill="1" applyBorder="1" applyAlignment="1">
      <alignment wrapText="1"/>
    </xf>
    <xf numFmtId="165" fontId="4" fillId="7" borderId="6" xfId="0" applyNumberFormat="1" applyFont="1" applyFill="1" applyBorder="1"/>
    <xf numFmtId="165" fontId="4" fillId="7" borderId="6" xfId="0" applyNumberFormat="1" applyFont="1" applyFill="1" applyBorder="1" applyAlignment="1">
      <alignment wrapText="1"/>
    </xf>
    <xf numFmtId="0" fontId="11" fillId="0" borderId="0" xfId="0" applyFont="1"/>
    <xf numFmtId="0" fontId="14" fillId="4" borderId="16" xfId="0" applyFont="1" applyFill="1" applyBorder="1"/>
    <xf numFmtId="0" fontId="11" fillId="0" borderId="16" xfId="0" applyFont="1" applyBorder="1"/>
    <xf numFmtId="0" fontId="15" fillId="9" borderId="17" xfId="0" applyFont="1" applyFill="1" applyBorder="1"/>
    <xf numFmtId="0" fontId="15" fillId="8" borderId="18" xfId="0" applyFont="1" applyFill="1" applyBorder="1"/>
    <xf numFmtId="0" fontId="15" fillId="8" borderId="0" xfId="0" applyFont="1" applyFill="1"/>
    <xf numFmtId="0" fontId="15" fillId="9" borderId="18" xfId="0" applyFont="1" applyFill="1" applyBorder="1"/>
    <xf numFmtId="0" fontId="15" fillId="9" borderId="0" xfId="0" applyFont="1" applyFill="1"/>
    <xf numFmtId="0" fontId="16" fillId="0" borderId="0" xfId="0" applyFont="1" applyAlignment="1">
      <alignment vertical="center"/>
    </xf>
    <xf numFmtId="0" fontId="11" fillId="0" borderId="0" xfId="0" applyFont="1" applyAlignment="1">
      <alignment vertical="center"/>
    </xf>
    <xf numFmtId="0" fontId="15" fillId="8" borderId="0" xfId="0" applyFont="1" applyFill="1" applyProtection="1">
      <protection locked="0"/>
    </xf>
    <xf numFmtId="0" fontId="15" fillId="9" borderId="0" xfId="0" applyFont="1" applyFill="1" applyProtection="1">
      <protection locked="0"/>
    </xf>
    <xf numFmtId="0" fontId="11" fillId="0" borderId="0" xfId="0" applyFont="1" applyProtection="1">
      <protection locked="0"/>
    </xf>
    <xf numFmtId="0" fontId="11" fillId="0" borderId="37" xfId="0" applyFont="1" applyBorder="1"/>
    <xf numFmtId="165" fontId="4" fillId="0" borderId="0" xfId="0" applyNumberFormat="1" applyFont="1"/>
    <xf numFmtId="165" fontId="4" fillId="0" borderId="0" xfId="0" applyNumberFormat="1" applyFont="1" applyAlignment="1">
      <alignment wrapText="1"/>
    </xf>
    <xf numFmtId="0" fontId="17" fillId="13" borderId="36" xfId="0" applyFont="1" applyFill="1" applyBorder="1" applyAlignment="1">
      <alignment horizontal="left" wrapText="1" readingOrder="1"/>
    </xf>
    <xf numFmtId="0" fontId="17" fillId="0" borderId="36" xfId="0" applyFont="1" applyBorder="1" applyAlignment="1">
      <alignment horizontal="left"/>
    </xf>
    <xf numFmtId="0" fontId="17" fillId="0" borderId="36" xfId="0" applyFont="1" applyBorder="1"/>
    <xf numFmtId="0" fontId="17" fillId="0" borderId="6" xfId="0" applyFont="1" applyBorder="1" applyAlignment="1">
      <alignment horizontal="left"/>
    </xf>
    <xf numFmtId="0" fontId="17" fillId="0" borderId="6" xfId="0" applyFont="1" applyBorder="1"/>
    <xf numFmtId="0" fontId="11" fillId="12" borderId="16" xfId="0" applyFont="1" applyFill="1" applyBorder="1"/>
    <xf numFmtId="164" fontId="4" fillId="2" borderId="0" xfId="0" applyNumberFormat="1" applyFont="1" applyFill="1" applyAlignment="1">
      <alignment wrapText="1"/>
    </xf>
    <xf numFmtId="14" fontId="4" fillId="0" borderId="9" xfId="0" applyNumberFormat="1" applyFont="1" applyBorder="1" applyAlignment="1">
      <alignment horizontal="right" vertical="center"/>
    </xf>
    <xf numFmtId="0" fontId="4" fillId="0" borderId="0" xfId="0" applyFont="1" applyAlignment="1">
      <alignment horizontal="left" vertical="center"/>
    </xf>
    <xf numFmtId="0" fontId="12" fillId="6" borderId="0" xfId="0" applyFont="1" applyFill="1" applyAlignment="1">
      <alignment horizontal="right" vertical="center"/>
    </xf>
    <xf numFmtId="166" fontId="12" fillId="5" borderId="23" xfId="0" applyNumberFormat="1" applyFont="1" applyFill="1" applyBorder="1" applyAlignment="1">
      <alignment horizontal="center" vertical="center"/>
    </xf>
    <xf numFmtId="167" fontId="4" fillId="0" borderId="26" xfId="0" applyNumberFormat="1" applyFont="1" applyBorder="1" applyAlignment="1">
      <alignment horizontal="center" vertical="center"/>
    </xf>
    <xf numFmtId="17" fontId="4" fillId="0" borderId="24" xfId="0" applyNumberFormat="1" applyFont="1" applyBorder="1" applyAlignment="1">
      <alignment horizontal="right" vertical="center"/>
    </xf>
    <xf numFmtId="0" fontId="12" fillId="0" borderId="0" xfId="0" applyFont="1" applyAlignment="1">
      <alignment vertical="center"/>
    </xf>
    <xf numFmtId="0" fontId="19" fillId="0" borderId="0" xfId="0" applyFont="1" applyAlignment="1">
      <alignment vertical="center"/>
    </xf>
    <xf numFmtId="166" fontId="4" fillId="2" borderId="0" xfId="0" applyNumberFormat="1" applyFont="1" applyFill="1" applyAlignment="1">
      <alignment vertical="center"/>
    </xf>
    <xf numFmtId="0" fontId="4" fillId="5" borderId="38" xfId="0" applyFont="1" applyFill="1" applyBorder="1" applyAlignment="1">
      <alignment horizontal="center" vertical="center"/>
    </xf>
    <xf numFmtId="166" fontId="4" fillId="5" borderId="5"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lignment vertical="center"/>
    </xf>
    <xf numFmtId="0" fontId="4" fillId="0" borderId="6"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32" xfId="0" applyFont="1" applyBorder="1" applyAlignment="1">
      <alignment horizontal="center" vertical="center" wrapText="1"/>
    </xf>
    <xf numFmtId="0" fontId="12" fillId="0" borderId="32"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7" xfId="0" applyFont="1" applyBorder="1"/>
    <xf numFmtId="0" fontId="4" fillId="0" borderId="29" xfId="0" applyFont="1" applyBorder="1"/>
    <xf numFmtId="0" fontId="4" fillId="0" borderId="30" xfId="0" applyFont="1" applyBorder="1"/>
    <xf numFmtId="0" fontId="12" fillId="0" borderId="0" xfId="0" applyFont="1" applyAlignment="1">
      <alignment vertical="center" wrapText="1"/>
    </xf>
    <xf numFmtId="0" fontId="4" fillId="0" borderId="9" xfId="0" applyFont="1" applyBorder="1" applyAlignment="1">
      <alignment vertical="center" wrapText="1"/>
    </xf>
    <xf numFmtId="0" fontId="2" fillId="3" borderId="6" xfId="0" applyFont="1" applyFill="1" applyBorder="1"/>
    <xf numFmtId="0" fontId="12" fillId="3" borderId="6" xfId="0" applyFont="1" applyFill="1" applyBorder="1"/>
    <xf numFmtId="0" fontId="17" fillId="12" borderId="36" xfId="0" applyFont="1" applyFill="1" applyBorder="1" applyAlignment="1">
      <alignment horizontal="left"/>
    </xf>
    <xf numFmtId="0" fontId="17" fillId="12" borderId="36" xfId="0" applyFont="1" applyFill="1" applyBorder="1" applyAlignment="1">
      <alignment horizontal="left" vertical="center" wrapText="1"/>
    </xf>
    <xf numFmtId="0" fontId="18" fillId="12" borderId="36" xfId="0" applyFont="1" applyFill="1" applyBorder="1" applyAlignment="1">
      <alignment vertical="center"/>
    </xf>
    <xf numFmtId="0" fontId="17" fillId="12" borderId="36" xfId="0" applyFont="1" applyFill="1" applyBorder="1"/>
    <xf numFmtId="0" fontId="17" fillId="12" borderId="44" xfId="0" applyFont="1" applyFill="1" applyBorder="1" applyAlignment="1">
      <alignment horizontal="left"/>
    </xf>
    <xf numFmtId="0" fontId="17" fillId="0" borderId="44" xfId="0" applyFont="1" applyBorder="1"/>
    <xf numFmtId="0" fontId="17" fillId="0" borderId="44" xfId="0" applyFont="1" applyBorder="1" applyAlignment="1">
      <alignment horizontal="left"/>
    </xf>
    <xf numFmtId="0" fontId="17" fillId="12" borderId="44" xfId="0" applyFont="1" applyFill="1" applyBorder="1"/>
    <xf numFmtId="0" fontId="17" fillId="0" borderId="44" xfId="0" applyFont="1" applyBorder="1" applyAlignment="1">
      <alignment horizontal="left" vertical="center" wrapText="1"/>
    </xf>
    <xf numFmtId="0" fontId="17" fillId="12" borderId="42" xfId="0" applyFont="1" applyFill="1" applyBorder="1"/>
    <xf numFmtId="0" fontId="17" fillId="0" borderId="6" xfId="0" applyFont="1" applyBorder="1" applyAlignment="1">
      <alignment horizontal="left" vertical="center" wrapText="1"/>
    </xf>
    <xf numFmtId="0" fontId="17" fillId="12" borderId="6" xfId="0" applyFont="1" applyFill="1" applyBorder="1" applyAlignment="1">
      <alignment horizontal="left"/>
    </xf>
    <xf numFmtId="0" fontId="17" fillId="12" borderId="6" xfId="0" applyFont="1" applyFill="1" applyBorder="1" applyAlignment="1">
      <alignment horizontal="left" vertical="center" wrapText="1"/>
    </xf>
    <xf numFmtId="0" fontId="17" fillId="12" borderId="6" xfId="0" applyFont="1" applyFill="1" applyBorder="1"/>
    <xf numFmtId="0" fontId="17" fillId="12" borderId="42" xfId="0" applyFont="1" applyFill="1" applyBorder="1" applyAlignment="1">
      <alignment horizontal="left" vertical="center" wrapText="1"/>
    </xf>
    <xf numFmtId="0" fontId="17" fillId="0" borderId="43" xfId="0" applyFont="1" applyBorder="1" applyAlignment="1">
      <alignment horizontal="left" vertical="center" wrapText="1"/>
    </xf>
    <xf numFmtId="0" fontId="17" fillId="12" borderId="45" xfId="0" applyFont="1" applyFill="1" applyBorder="1" applyAlignment="1">
      <alignment horizontal="left" vertical="center" wrapText="1"/>
    </xf>
    <xf numFmtId="0" fontId="17" fillId="10" borderId="6" xfId="0" applyFont="1" applyFill="1" applyBorder="1" applyAlignment="1">
      <alignment horizontal="left"/>
    </xf>
    <xf numFmtId="16" fontId="4" fillId="0" borderId="6" xfId="0" applyNumberFormat="1" applyFont="1" applyBorder="1" applyAlignment="1">
      <alignment horizontal="center" vertical="center" wrapText="1"/>
    </xf>
    <xf numFmtId="15" fontId="12" fillId="0" borderId="0" xfId="0" applyNumberFormat="1" applyFont="1" applyAlignment="1">
      <alignment vertical="center"/>
    </xf>
    <xf numFmtId="15" fontId="12" fillId="0" borderId="0" xfId="0" applyNumberFormat="1" applyFont="1" applyAlignment="1">
      <alignment vertical="center" wrapText="1"/>
    </xf>
    <xf numFmtId="49" fontId="6" fillId="0" borderId="4" xfId="0" applyNumberFormat="1" applyFont="1" applyBorder="1" applyAlignment="1">
      <alignment horizontal="left" vertical="top"/>
    </xf>
    <xf numFmtId="0" fontId="6" fillId="0" borderId="4" xfId="0" applyFont="1" applyBorder="1" applyAlignment="1">
      <alignment horizontal="left" vertical="top" wrapText="1"/>
    </xf>
    <xf numFmtId="0" fontId="4" fillId="11" borderId="9" xfId="0" applyFont="1" applyFill="1" applyBorder="1" applyAlignment="1">
      <alignment horizontal="center"/>
    </xf>
    <xf numFmtId="0" fontId="4" fillId="11" borderId="0" xfId="0" applyFont="1" applyFill="1" applyAlignment="1">
      <alignment horizontal="center"/>
    </xf>
    <xf numFmtId="0" fontId="4" fillId="5" borderId="39" xfId="0" applyFont="1" applyFill="1" applyBorder="1" applyAlignment="1">
      <alignment horizontal="center" vertical="center"/>
    </xf>
    <xf numFmtId="0" fontId="4" fillId="5" borderId="40" xfId="0" applyFont="1" applyFill="1" applyBorder="1" applyAlignment="1">
      <alignment horizontal="center" vertical="center"/>
    </xf>
    <xf numFmtId="0" fontId="4" fillId="0" borderId="25" xfId="0" applyFont="1" applyBorder="1" applyAlignment="1">
      <alignment horizontal="left" vertical="center"/>
    </xf>
    <xf numFmtId="0" fontId="13" fillId="14" borderId="0" xfId="0" applyFont="1" applyFill="1" applyAlignment="1">
      <alignment horizontal="center" vertical="center"/>
    </xf>
    <xf numFmtId="0" fontId="4" fillId="0" borderId="20" xfId="0" applyFont="1" applyBorder="1" applyAlignment="1">
      <alignment horizontal="left" vertical="center"/>
    </xf>
    <xf numFmtId="0" fontId="4" fillId="0" borderId="21" xfId="0" applyFont="1" applyBorder="1" applyAlignment="1">
      <alignment horizontal="left" vertical="center"/>
    </xf>
    <xf numFmtId="0" fontId="12" fillId="5" borderId="11" xfId="0" applyFont="1" applyFill="1" applyBorder="1" applyAlignment="1">
      <alignment horizontal="left" vertical="center"/>
    </xf>
    <xf numFmtId="0" fontId="12" fillId="5" borderId="32" xfId="0" applyFont="1" applyFill="1" applyBorder="1" applyAlignment="1">
      <alignment horizontal="left" vertical="center"/>
    </xf>
    <xf numFmtId="0" fontId="12" fillId="5" borderId="22" xfId="0" applyFont="1" applyFill="1" applyBorder="1" applyAlignment="1">
      <alignment horizontal="left"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12" fillId="0" borderId="0" xfId="0" applyFont="1" applyAlignment="1">
      <alignment vertical="center" wrapText="1"/>
    </xf>
    <xf numFmtId="0" fontId="4" fillId="0" borderId="9" xfId="0" applyFont="1" applyBorder="1" applyAlignment="1">
      <alignment horizontal="center" vertical="center" wrapText="1"/>
    </xf>
    <xf numFmtId="0" fontId="4" fillId="0" borderId="0" xfId="0" applyFont="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15" fontId="4" fillId="0" borderId="28" xfId="0" applyNumberFormat="1" applyFont="1" applyBorder="1" applyAlignment="1">
      <alignment horizontal="center"/>
    </xf>
    <xf numFmtId="0" fontId="4" fillId="0" borderId="28" xfId="0" applyFont="1" applyBorder="1" applyAlignment="1">
      <alignment horizontal="center"/>
    </xf>
    <xf numFmtId="0" fontId="4" fillId="0" borderId="33" xfId="0" applyFont="1" applyBorder="1" applyAlignment="1">
      <alignment horizontal="center"/>
    </xf>
    <xf numFmtId="0" fontId="4" fillId="0" borderId="6" xfId="0" applyFont="1" applyBorder="1" applyAlignment="1">
      <alignment horizontal="center"/>
    </xf>
    <xf numFmtId="0" fontId="4" fillId="0" borderId="34" xfId="0" applyFont="1" applyBorder="1" applyAlignment="1">
      <alignment horizontal="center"/>
    </xf>
    <xf numFmtId="0" fontId="4" fillId="0" borderId="31" xfId="0" applyFont="1" applyBorder="1" applyAlignment="1">
      <alignment horizontal="center"/>
    </xf>
    <xf numFmtId="0" fontId="4" fillId="0" borderId="35" xfId="0" applyFont="1" applyBorder="1" applyAlignment="1">
      <alignment horizontal="center"/>
    </xf>
    <xf numFmtId="0" fontId="13" fillId="4" borderId="41" xfId="0" applyFont="1" applyFill="1" applyBorder="1" applyAlignment="1">
      <alignment horizontal="center"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7" xfId="0" applyFont="1" applyBorder="1" applyAlignment="1">
      <alignment horizontal="center" vertical="center" wrapText="1"/>
    </xf>
  </cellXfs>
  <cellStyles count="1">
    <cellStyle name="Normal" xfId="0" builtinId="0"/>
  </cellStyles>
  <dxfs count="103">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dxf>
    <dxf>
      <font>
        <b val="0"/>
        <i val="0"/>
        <strike val="0"/>
        <condense val="0"/>
        <extend val="0"/>
        <outline val="0"/>
        <shadow val="0"/>
        <u val="none"/>
        <vertAlign val="baseline"/>
        <sz val="11"/>
        <color theme="1"/>
        <name val="Calibri"/>
        <family val="2"/>
        <scheme val="none"/>
      </font>
    </dxf>
    <dxf>
      <font>
        <strike val="0"/>
        <outline val="0"/>
        <shadow val="0"/>
        <vertAlign val="baseline"/>
        <sz val="10"/>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0"/>
        <color rgb="FF000000"/>
        <name val="Calibri"/>
        <family val="2"/>
        <scheme val="none"/>
      </font>
    </dxf>
    <dxf>
      <font>
        <strike val="0"/>
        <outline val="0"/>
        <shadow val="0"/>
        <vertAlign val="baseline"/>
        <sz val="11"/>
        <name val="Calibri"/>
        <family val="2"/>
        <scheme val="none"/>
      </font>
    </dxf>
  </dxfs>
  <tableStyles count="1" defaultTableStyle="TableStyleMedium2" defaultPivotStyle="PivotStyleLight16">
    <tableStyle name="Invisible" pivot="0" table="0" count="0" xr9:uid="{6758C6CA-2356-4535-9D9D-86230C4232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2" name="Picture 1">
          <a:extLst>
            <a:ext uri="{FF2B5EF4-FFF2-40B4-BE49-F238E27FC236}">
              <a16:creationId xmlns:a16="http://schemas.microsoft.com/office/drawing/2014/main" id="{B527A185-3469-4256-8135-AE06214E76F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133A3341-8035-4661-A5C3-AF866020A28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6DEDDFA-4F77-4A2A-9E3F-42B2D8D7D07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99031BC8-5919-45D4-9396-242446A7F4D1}"/>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DEE98BF-3F62-4D9B-ACDC-AC1BFA0C986F}"/>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EBDA61E3-4EA9-4DFC-8D10-CC7ABE1356E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47755</xdr:colOff>
      <xdr:row>3</xdr:row>
      <xdr:rowOff>93901</xdr:rowOff>
    </xdr:to>
    <xdr:pic>
      <xdr:nvPicPr>
        <xdr:cNvPr id="2" name="Picture 1">
          <a:extLst>
            <a:ext uri="{FF2B5EF4-FFF2-40B4-BE49-F238E27FC236}">
              <a16:creationId xmlns:a16="http://schemas.microsoft.com/office/drawing/2014/main" id="{A3A15F1F-E2D6-422B-9DE6-17F4BDF3A2F2}"/>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775889</xdr:colOff>
      <xdr:row>3</xdr:row>
      <xdr:rowOff>93901</xdr:rowOff>
    </xdr:to>
    <xdr:pic>
      <xdr:nvPicPr>
        <xdr:cNvPr id="2" name="Picture 1">
          <a:extLst>
            <a:ext uri="{FF2B5EF4-FFF2-40B4-BE49-F238E27FC236}">
              <a16:creationId xmlns:a16="http://schemas.microsoft.com/office/drawing/2014/main" id="{FB3CC2B0-EA9F-4C12-B282-00CD0E23FFC4}"/>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876225-7964-4082-91F1-C6221C464408}" name="WorkType" displayName="WorkType" ref="H2:H72" totalsRowShown="0" headerRowDxfId="102" dataDxfId="101">
  <autoFilter ref="H2:H72" xr:uid="{2E876225-7964-4082-91F1-C6221C464408}"/>
  <tableColumns count="1">
    <tableColumn id="2" xr3:uid="{234A6588-4DEA-4067-9367-AEAFE02CA40D}" name="Resource" dataDxfId="10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9CFBE-03DA-4A5C-8F86-52A53133C863}" name="ProjectTable" displayName="ProjectTable" ref="F2:F39" totalsRowShown="0" headerRowDxfId="99" dataDxfId="98" tableBorderDxfId="97">
  <autoFilter ref="F2:F39" xr:uid="{B149CFBE-03DA-4A5C-8F86-52A53133C863}"/>
  <sortState xmlns:xlrd2="http://schemas.microsoft.com/office/spreadsheetml/2017/richdata2" ref="F3:F19">
    <sortCondition ref="F2:F19"/>
  </sortState>
  <tableColumns count="1">
    <tableColumn id="1" xr3:uid="{D9788319-59C4-447A-9364-6F4EF6730453}" name="Description" dataDxfId="96"/>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3D3D5-6C83-45F2-B2A7-43EE15BF1EF3}">
  <dimension ref="A5:J48"/>
  <sheetViews>
    <sheetView tabSelected="1" zoomScale="75" zoomScaleNormal="75" workbookViewId="0">
      <selection activeCell="M9" sqref="M9"/>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206</v>
      </c>
      <c r="H5" s="40"/>
    </row>
    <row r="6" spans="1:10" x14ac:dyDescent="0.2">
      <c r="A6" s="37" t="s">
        <v>94</v>
      </c>
      <c r="B6" s="74">
        <f>F43</f>
        <v>0</v>
      </c>
      <c r="C6" s="37"/>
      <c r="H6" s="40"/>
      <c r="J6" s="41"/>
    </row>
    <row r="7" spans="1:10" x14ac:dyDescent="0.2">
      <c r="A7" s="37"/>
      <c r="B7" s="46"/>
      <c r="C7" s="37"/>
      <c r="D7" s="37"/>
      <c r="E7" s="37"/>
      <c r="H7" s="40"/>
      <c r="J7" s="41"/>
    </row>
    <row r="8" spans="1:10" ht="25.2" x14ac:dyDescent="0.2">
      <c r="A8" s="24" t="s">
        <v>0</v>
      </c>
      <c r="B8" s="25" t="s">
        <v>1</v>
      </c>
      <c r="C8" s="25" t="s">
        <v>3</v>
      </c>
      <c r="D8" s="25" t="s">
        <v>4</v>
      </c>
      <c r="E8" s="25" t="s">
        <v>5</v>
      </c>
      <c r="F8" s="25" t="s">
        <v>6</v>
      </c>
      <c r="G8" s="42" t="s">
        <v>7</v>
      </c>
      <c r="H8" s="26" t="s">
        <v>8</v>
      </c>
      <c r="I8" s="26" t="s">
        <v>9</v>
      </c>
      <c r="J8" s="43" t="s">
        <v>10</v>
      </c>
    </row>
    <row r="9" spans="1:10" ht="126" x14ac:dyDescent="0.2">
      <c r="A9" s="22">
        <v>45748</v>
      </c>
      <c r="B9" s="22" t="s">
        <v>18</v>
      </c>
      <c r="C9" s="27" t="s">
        <v>130</v>
      </c>
      <c r="D9" s="27" t="s">
        <v>223</v>
      </c>
      <c r="E9" s="27" t="s">
        <v>41</v>
      </c>
      <c r="F9" s="27" t="s">
        <v>15</v>
      </c>
      <c r="G9" s="28" t="s">
        <v>224</v>
      </c>
      <c r="H9" s="29">
        <f t="shared" ref="H9" si="0">J9-I9</f>
        <v>0.43055555555555552</v>
      </c>
      <c r="I9" s="30">
        <v>0.33333333333333331</v>
      </c>
      <c r="J9" s="30">
        <v>0.76388888888888884</v>
      </c>
    </row>
    <row r="10" spans="1:10" ht="100.8" x14ac:dyDescent="0.2">
      <c r="A10" s="22">
        <v>45749</v>
      </c>
      <c r="B10" s="22" t="s">
        <v>19</v>
      </c>
      <c r="C10" s="27" t="s">
        <v>130</v>
      </c>
      <c r="D10" s="27" t="s">
        <v>223</v>
      </c>
      <c r="E10" s="27" t="s">
        <v>41</v>
      </c>
      <c r="F10" s="27" t="s">
        <v>15</v>
      </c>
      <c r="G10" s="28" t="s">
        <v>225</v>
      </c>
      <c r="H10" s="29">
        <f t="shared" ref="H10:H38" si="1">J10-I10</f>
        <v>0.3888888888888889</v>
      </c>
      <c r="I10" s="30">
        <v>0.33333333333333331</v>
      </c>
      <c r="J10" s="30">
        <v>0.72222222222222221</v>
      </c>
    </row>
    <row r="11" spans="1:10" ht="113.4" x14ac:dyDescent="0.2">
      <c r="A11" s="22">
        <v>45750</v>
      </c>
      <c r="B11" s="22" t="s">
        <v>20</v>
      </c>
      <c r="C11" s="27" t="s">
        <v>130</v>
      </c>
      <c r="D11" s="27" t="s">
        <v>223</v>
      </c>
      <c r="E11" s="27" t="s">
        <v>41</v>
      </c>
      <c r="F11" s="27" t="s">
        <v>15</v>
      </c>
      <c r="G11" s="28" t="s">
        <v>226</v>
      </c>
      <c r="H11" s="29">
        <f t="shared" si="1"/>
        <v>0.3888888888888889</v>
      </c>
      <c r="I11" s="30">
        <v>0.33333333333333331</v>
      </c>
      <c r="J11" s="30">
        <v>0.72222222222222221</v>
      </c>
    </row>
    <row r="12" spans="1:10" ht="113.4" x14ac:dyDescent="0.2">
      <c r="A12" s="22">
        <v>45751</v>
      </c>
      <c r="B12" s="22" t="s">
        <v>11</v>
      </c>
      <c r="C12" s="27" t="s">
        <v>130</v>
      </c>
      <c r="D12" s="27" t="s">
        <v>223</v>
      </c>
      <c r="E12" s="27" t="s">
        <v>41</v>
      </c>
      <c r="F12" s="27" t="s">
        <v>15</v>
      </c>
      <c r="G12" s="28" t="s">
        <v>227</v>
      </c>
      <c r="H12" s="29">
        <f t="shared" si="1"/>
        <v>0.43055555555555552</v>
      </c>
      <c r="I12" s="30">
        <v>0.33333333333333331</v>
      </c>
      <c r="J12" s="30">
        <v>0.76388888888888884</v>
      </c>
    </row>
    <row r="13" spans="1:10" x14ac:dyDescent="0.2">
      <c r="A13" s="31">
        <v>45752</v>
      </c>
      <c r="B13" s="31" t="s">
        <v>14</v>
      </c>
      <c r="C13" s="32"/>
      <c r="D13" s="32"/>
      <c r="E13" s="32"/>
      <c r="F13" s="32"/>
      <c r="G13" s="33"/>
      <c r="H13" s="34">
        <f t="shared" si="1"/>
        <v>0</v>
      </c>
      <c r="I13" s="35"/>
      <c r="J13" s="35"/>
    </row>
    <row r="14" spans="1:10" x14ac:dyDescent="0.2">
      <c r="A14" s="31">
        <v>45753</v>
      </c>
      <c r="B14" s="31" t="s">
        <v>16</v>
      </c>
      <c r="C14" s="32"/>
      <c r="D14" s="32"/>
      <c r="E14" s="32"/>
      <c r="F14" s="32"/>
      <c r="G14" s="33"/>
      <c r="H14" s="34">
        <f t="shared" si="1"/>
        <v>0</v>
      </c>
      <c r="I14" s="35"/>
      <c r="J14" s="35"/>
    </row>
    <row r="15" spans="1:10" ht="151.19999999999999" x14ac:dyDescent="0.2">
      <c r="A15" s="22">
        <v>45754</v>
      </c>
      <c r="B15" s="22" t="s">
        <v>17</v>
      </c>
      <c r="C15" s="27" t="s">
        <v>130</v>
      </c>
      <c r="D15" s="27" t="s">
        <v>223</v>
      </c>
      <c r="E15" s="27" t="s">
        <v>41</v>
      </c>
      <c r="F15" s="27" t="s">
        <v>15</v>
      </c>
      <c r="G15" s="28" t="s">
        <v>228</v>
      </c>
      <c r="H15" s="29">
        <f t="shared" si="1"/>
        <v>0.43055555555555552</v>
      </c>
      <c r="I15" s="30">
        <v>0.33333333333333331</v>
      </c>
      <c r="J15" s="30">
        <v>0.76388888888888884</v>
      </c>
    </row>
    <row r="16" spans="1:10" ht="127.8" customHeight="1" x14ac:dyDescent="0.2">
      <c r="A16" s="22">
        <v>45755</v>
      </c>
      <c r="B16" s="22" t="s">
        <v>18</v>
      </c>
      <c r="C16" s="27" t="s">
        <v>130</v>
      </c>
      <c r="D16" s="27" t="s">
        <v>223</v>
      </c>
      <c r="E16" s="27" t="s">
        <v>41</v>
      </c>
      <c r="F16" s="27" t="s">
        <v>15</v>
      </c>
      <c r="G16" s="28" t="s">
        <v>229</v>
      </c>
      <c r="H16" s="29">
        <f t="shared" si="1"/>
        <v>0.43055555555555552</v>
      </c>
      <c r="I16" s="30">
        <v>0.33333333333333331</v>
      </c>
      <c r="J16" s="30">
        <v>0.76388888888888884</v>
      </c>
    </row>
    <row r="17" spans="1:10" ht="178.2" customHeight="1" x14ac:dyDescent="0.2">
      <c r="A17" s="22">
        <v>45756</v>
      </c>
      <c r="B17" s="22" t="s">
        <v>19</v>
      </c>
      <c r="C17" s="27" t="s">
        <v>130</v>
      </c>
      <c r="D17" s="27" t="s">
        <v>223</v>
      </c>
      <c r="E17" s="27" t="s">
        <v>41</v>
      </c>
      <c r="F17" s="27" t="s">
        <v>15</v>
      </c>
      <c r="G17" s="28" t="s">
        <v>230</v>
      </c>
      <c r="H17" s="29">
        <f t="shared" si="1"/>
        <v>0.40972222222222227</v>
      </c>
      <c r="I17" s="30">
        <v>0.33333333333333331</v>
      </c>
      <c r="J17" s="30">
        <v>0.74305555555555558</v>
      </c>
    </row>
    <row r="18" spans="1:10" ht="176.4" x14ac:dyDescent="0.2">
      <c r="A18" s="22">
        <v>45757</v>
      </c>
      <c r="B18" s="22" t="s">
        <v>20</v>
      </c>
      <c r="C18" s="27" t="s">
        <v>130</v>
      </c>
      <c r="D18" s="27" t="s">
        <v>223</v>
      </c>
      <c r="E18" s="27" t="s">
        <v>41</v>
      </c>
      <c r="F18" s="27" t="s">
        <v>15</v>
      </c>
      <c r="G18" s="28" t="s">
        <v>231</v>
      </c>
      <c r="H18" s="29">
        <f t="shared" si="1"/>
        <v>0.39583333333333331</v>
      </c>
      <c r="I18" s="30">
        <v>0.33333333333333331</v>
      </c>
      <c r="J18" s="30">
        <v>0.72916666666666663</v>
      </c>
    </row>
    <row r="19" spans="1:10" ht="159" customHeight="1" x14ac:dyDescent="0.2">
      <c r="A19" s="22">
        <v>45758</v>
      </c>
      <c r="B19" s="22" t="s">
        <v>11</v>
      </c>
      <c r="C19" s="27" t="s">
        <v>130</v>
      </c>
      <c r="D19" s="27" t="s">
        <v>223</v>
      </c>
      <c r="E19" s="27" t="s">
        <v>41</v>
      </c>
      <c r="F19" s="27" t="s">
        <v>15</v>
      </c>
      <c r="G19" s="28" t="s">
        <v>232</v>
      </c>
      <c r="H19" s="29">
        <f t="shared" si="1"/>
        <v>0.3888888888888889</v>
      </c>
      <c r="I19" s="30">
        <v>0.33333333333333331</v>
      </c>
      <c r="J19" s="30">
        <v>0.72222222222222221</v>
      </c>
    </row>
    <row r="20" spans="1:10" x14ac:dyDescent="0.2">
      <c r="A20" s="31">
        <v>45759</v>
      </c>
      <c r="B20" s="31" t="s">
        <v>14</v>
      </c>
      <c r="C20" s="32"/>
      <c r="D20" s="32"/>
      <c r="E20" s="32"/>
      <c r="F20" s="32"/>
      <c r="G20" s="33"/>
      <c r="H20" s="34">
        <f t="shared" si="1"/>
        <v>0</v>
      </c>
      <c r="I20" s="35"/>
      <c r="J20" s="35"/>
    </row>
    <row r="21" spans="1:10" x14ac:dyDescent="0.2">
      <c r="A21" s="31">
        <v>45760</v>
      </c>
      <c r="B21" s="31" t="s">
        <v>16</v>
      </c>
      <c r="C21" s="32"/>
      <c r="D21" s="32"/>
      <c r="E21" s="32"/>
      <c r="F21" s="32"/>
      <c r="G21" s="33"/>
      <c r="H21" s="34">
        <f t="shared" si="1"/>
        <v>0</v>
      </c>
      <c r="I21" s="35"/>
      <c r="J21" s="35"/>
    </row>
    <row r="22" spans="1:10" ht="113.4" x14ac:dyDescent="0.2">
      <c r="A22" s="22">
        <v>45761</v>
      </c>
      <c r="B22" s="22" t="s">
        <v>17</v>
      </c>
      <c r="C22" s="27" t="s">
        <v>130</v>
      </c>
      <c r="D22" s="27" t="s">
        <v>223</v>
      </c>
      <c r="E22" s="27" t="s">
        <v>41</v>
      </c>
      <c r="F22" s="27" t="s">
        <v>15</v>
      </c>
      <c r="G22" s="28" t="s">
        <v>233</v>
      </c>
      <c r="H22" s="29">
        <f t="shared" si="1"/>
        <v>0.3888888888888889</v>
      </c>
      <c r="I22" s="30">
        <v>0.33333333333333331</v>
      </c>
      <c r="J22" s="30">
        <v>0.72222222222222221</v>
      </c>
    </row>
    <row r="23" spans="1:10" ht="138.6" x14ac:dyDescent="0.2">
      <c r="A23" s="22">
        <v>45762</v>
      </c>
      <c r="B23" s="22" t="s">
        <v>18</v>
      </c>
      <c r="C23" s="27" t="s">
        <v>130</v>
      </c>
      <c r="D23" s="27" t="s">
        <v>223</v>
      </c>
      <c r="E23" s="27" t="s">
        <v>41</v>
      </c>
      <c r="F23" s="27" t="s">
        <v>15</v>
      </c>
      <c r="G23" s="28" t="s">
        <v>236</v>
      </c>
      <c r="H23" s="29">
        <f t="shared" si="1"/>
        <v>0.3888888888888889</v>
      </c>
      <c r="I23" s="30">
        <v>0.33333333333333331</v>
      </c>
      <c r="J23" s="30">
        <v>0.72222222222222221</v>
      </c>
    </row>
    <row r="24" spans="1:10" ht="163.80000000000001" x14ac:dyDescent="0.2">
      <c r="A24" s="22">
        <v>45763</v>
      </c>
      <c r="B24" s="22" t="s">
        <v>19</v>
      </c>
      <c r="C24" s="27" t="s">
        <v>130</v>
      </c>
      <c r="D24" s="27" t="s">
        <v>223</v>
      </c>
      <c r="E24" s="27" t="s">
        <v>41</v>
      </c>
      <c r="F24" s="27" t="s">
        <v>15</v>
      </c>
      <c r="G24" s="28" t="s">
        <v>237</v>
      </c>
      <c r="H24" s="29">
        <f t="shared" si="1"/>
        <v>0.3888888888888889</v>
      </c>
      <c r="I24" s="30">
        <v>0.33333333333333331</v>
      </c>
      <c r="J24" s="30">
        <v>0.72222222222222221</v>
      </c>
    </row>
    <row r="25" spans="1:10" ht="176.4" x14ac:dyDescent="0.2">
      <c r="A25" s="22">
        <v>45764</v>
      </c>
      <c r="B25" s="22" t="s">
        <v>20</v>
      </c>
      <c r="C25" s="27" t="s">
        <v>130</v>
      </c>
      <c r="D25" s="27" t="s">
        <v>223</v>
      </c>
      <c r="E25" s="27" t="s">
        <v>41</v>
      </c>
      <c r="F25" s="27" t="s">
        <v>15</v>
      </c>
      <c r="G25" s="28" t="s">
        <v>238</v>
      </c>
      <c r="H25" s="29">
        <f t="shared" si="1"/>
        <v>0.35416666666666669</v>
      </c>
      <c r="I25" s="30">
        <v>0.33333333333333331</v>
      </c>
      <c r="J25" s="30">
        <v>0.6875</v>
      </c>
    </row>
    <row r="26" spans="1:10" x14ac:dyDescent="0.2">
      <c r="A26" s="47">
        <v>45765</v>
      </c>
      <c r="B26" s="47" t="s">
        <v>11</v>
      </c>
      <c r="C26" s="48" t="s">
        <v>130</v>
      </c>
      <c r="D26" s="48"/>
      <c r="E26" s="48" t="s">
        <v>90</v>
      </c>
      <c r="F26" s="48" t="s">
        <v>15</v>
      </c>
      <c r="G26" s="49" t="s">
        <v>191</v>
      </c>
      <c r="H26" s="50">
        <f t="shared" si="1"/>
        <v>0.33333333333333331</v>
      </c>
      <c r="I26" s="51">
        <v>0.33333333333333331</v>
      </c>
      <c r="J26" s="51">
        <v>0.66666666666666663</v>
      </c>
    </row>
    <row r="27" spans="1:10" x14ac:dyDescent="0.2">
      <c r="A27" s="31">
        <v>45766</v>
      </c>
      <c r="B27" s="31" t="s">
        <v>14</v>
      </c>
      <c r="C27" s="32"/>
      <c r="D27" s="32"/>
      <c r="E27" s="32"/>
      <c r="F27" s="32"/>
      <c r="G27" s="33"/>
      <c r="H27" s="34">
        <f t="shared" si="1"/>
        <v>0</v>
      </c>
      <c r="I27" s="35"/>
      <c r="J27" s="35"/>
    </row>
    <row r="28" spans="1:10" x14ac:dyDescent="0.2">
      <c r="A28" s="31">
        <v>45767</v>
      </c>
      <c r="B28" s="31" t="s">
        <v>16</v>
      </c>
      <c r="C28" s="32"/>
      <c r="D28" s="32"/>
      <c r="E28" s="32"/>
      <c r="F28" s="32"/>
      <c r="G28" s="33"/>
      <c r="H28" s="34">
        <f t="shared" si="1"/>
        <v>0</v>
      </c>
      <c r="I28" s="35"/>
      <c r="J28" s="35"/>
    </row>
    <row r="29" spans="1:10" x14ac:dyDescent="0.2">
      <c r="A29" s="47">
        <v>45768</v>
      </c>
      <c r="B29" s="47" t="s">
        <v>17</v>
      </c>
      <c r="C29" s="48" t="s">
        <v>130</v>
      </c>
      <c r="D29" s="48"/>
      <c r="E29" s="48" t="s">
        <v>90</v>
      </c>
      <c r="F29" s="48" t="s">
        <v>15</v>
      </c>
      <c r="G29" s="49" t="s">
        <v>192</v>
      </c>
      <c r="H29" s="50">
        <f t="shared" si="1"/>
        <v>0.33333333333333331</v>
      </c>
      <c r="I29" s="51">
        <v>0.33333333333333331</v>
      </c>
      <c r="J29" s="51">
        <v>0.66666666666666663</v>
      </c>
    </row>
    <row r="30" spans="1:10" ht="151.19999999999999" x14ac:dyDescent="0.2">
      <c r="A30" s="22">
        <v>45769</v>
      </c>
      <c r="B30" s="22" t="s">
        <v>18</v>
      </c>
      <c r="C30" s="27" t="s">
        <v>130</v>
      </c>
      <c r="D30" s="27" t="s">
        <v>223</v>
      </c>
      <c r="E30" s="27" t="s">
        <v>41</v>
      </c>
      <c r="F30" s="27" t="s">
        <v>15</v>
      </c>
      <c r="G30" s="28" t="s">
        <v>239</v>
      </c>
      <c r="H30" s="29">
        <f t="shared" si="1"/>
        <v>0.3888888888888889</v>
      </c>
      <c r="I30" s="30">
        <v>0.33333333333333331</v>
      </c>
      <c r="J30" s="30">
        <v>0.72222222222222221</v>
      </c>
    </row>
    <row r="31" spans="1:10" ht="100.8" x14ac:dyDescent="0.2">
      <c r="A31" s="22">
        <v>45770</v>
      </c>
      <c r="B31" s="22" t="s">
        <v>19</v>
      </c>
      <c r="C31" s="27" t="s">
        <v>130</v>
      </c>
      <c r="D31" s="27" t="s">
        <v>223</v>
      </c>
      <c r="E31" s="27" t="s">
        <v>41</v>
      </c>
      <c r="F31" s="27" t="s">
        <v>15</v>
      </c>
      <c r="G31" s="28" t="s">
        <v>240</v>
      </c>
      <c r="H31" s="29">
        <f t="shared" si="1"/>
        <v>0.3888888888888889</v>
      </c>
      <c r="I31" s="30">
        <v>0.33333333333333331</v>
      </c>
      <c r="J31" s="30">
        <v>0.72222222222222221</v>
      </c>
    </row>
    <row r="32" spans="1:10" ht="113.4" x14ac:dyDescent="0.2">
      <c r="A32" s="22">
        <v>45771</v>
      </c>
      <c r="B32" s="22" t="s">
        <v>20</v>
      </c>
      <c r="C32" s="27" t="s">
        <v>130</v>
      </c>
      <c r="D32" s="27" t="s">
        <v>223</v>
      </c>
      <c r="E32" s="27" t="s">
        <v>41</v>
      </c>
      <c r="F32" s="27" t="s">
        <v>15</v>
      </c>
      <c r="G32" s="28" t="s">
        <v>241</v>
      </c>
      <c r="H32" s="29">
        <f t="shared" si="1"/>
        <v>0.3888888888888889</v>
      </c>
      <c r="I32" s="30">
        <v>0.33333333333333331</v>
      </c>
      <c r="J32" s="30">
        <v>0.72222222222222221</v>
      </c>
    </row>
    <row r="33" spans="1:10" ht="100.8" x14ac:dyDescent="0.2">
      <c r="A33" s="22">
        <v>45772</v>
      </c>
      <c r="B33" s="22" t="s">
        <v>11</v>
      </c>
      <c r="C33" s="27" t="s">
        <v>130</v>
      </c>
      <c r="D33" s="27" t="s">
        <v>223</v>
      </c>
      <c r="E33" s="27" t="s">
        <v>41</v>
      </c>
      <c r="F33" s="27" t="s">
        <v>15</v>
      </c>
      <c r="G33" s="28" t="s">
        <v>242</v>
      </c>
      <c r="H33" s="29">
        <f t="shared" si="1"/>
        <v>0.41666666666666669</v>
      </c>
      <c r="I33" s="30">
        <v>0.33333333333333331</v>
      </c>
      <c r="J33" s="30">
        <v>0.75</v>
      </c>
    </row>
    <row r="34" spans="1:10" x14ac:dyDescent="0.2">
      <c r="A34" s="31">
        <v>45773</v>
      </c>
      <c r="B34" s="31" t="s">
        <v>14</v>
      </c>
      <c r="C34" s="32"/>
      <c r="D34" s="32"/>
      <c r="E34" s="32"/>
      <c r="F34" s="32"/>
      <c r="G34" s="33"/>
      <c r="H34" s="34">
        <f t="shared" si="1"/>
        <v>0</v>
      </c>
      <c r="I34" s="35"/>
      <c r="J34" s="35"/>
    </row>
    <row r="35" spans="1:10" x14ac:dyDescent="0.2">
      <c r="A35" s="31">
        <v>45774</v>
      </c>
      <c r="B35" s="31" t="s">
        <v>16</v>
      </c>
      <c r="C35" s="32"/>
      <c r="D35" s="32"/>
      <c r="E35" s="32"/>
      <c r="F35" s="32"/>
      <c r="G35" s="33" t="s">
        <v>194</v>
      </c>
      <c r="H35" s="34">
        <f t="shared" si="1"/>
        <v>0</v>
      </c>
      <c r="I35" s="35"/>
      <c r="J35" s="35"/>
    </row>
    <row r="36" spans="1:10" x14ac:dyDescent="0.2">
      <c r="A36" s="47">
        <v>45775</v>
      </c>
      <c r="B36" s="47" t="s">
        <v>17</v>
      </c>
      <c r="C36" s="48" t="s">
        <v>130</v>
      </c>
      <c r="D36" s="48"/>
      <c r="E36" s="48" t="s">
        <v>90</v>
      </c>
      <c r="F36" s="48" t="s">
        <v>15</v>
      </c>
      <c r="G36" s="49" t="s">
        <v>193</v>
      </c>
      <c r="H36" s="50">
        <f t="shared" si="1"/>
        <v>0.33333333333333331</v>
      </c>
      <c r="I36" s="51">
        <v>0.33333333333333331</v>
      </c>
      <c r="J36" s="51">
        <v>0.66666666666666663</v>
      </c>
    </row>
    <row r="37" spans="1:10" ht="100.8" x14ac:dyDescent="0.2">
      <c r="A37" s="22">
        <v>45776</v>
      </c>
      <c r="B37" s="22" t="s">
        <v>18</v>
      </c>
      <c r="C37" s="27" t="s">
        <v>130</v>
      </c>
      <c r="D37" s="27" t="s">
        <v>223</v>
      </c>
      <c r="E37" s="27" t="s">
        <v>41</v>
      </c>
      <c r="F37" s="27" t="s">
        <v>15</v>
      </c>
      <c r="G37" s="28" t="s">
        <v>243</v>
      </c>
      <c r="H37" s="29">
        <f t="shared" si="1"/>
        <v>0.41666666666666669</v>
      </c>
      <c r="I37" s="30">
        <v>0.33333333333333331</v>
      </c>
      <c r="J37" s="30">
        <v>0.75</v>
      </c>
    </row>
    <row r="38" spans="1:10" ht="100.8" x14ac:dyDescent="0.2">
      <c r="A38" s="22">
        <v>45777</v>
      </c>
      <c r="B38" s="22" t="s">
        <v>19</v>
      </c>
      <c r="C38" s="27" t="s">
        <v>130</v>
      </c>
      <c r="D38" s="27" t="s">
        <v>223</v>
      </c>
      <c r="E38" s="27" t="s">
        <v>41</v>
      </c>
      <c r="F38" s="27" t="s">
        <v>15</v>
      </c>
      <c r="G38" s="28" t="s">
        <v>244</v>
      </c>
      <c r="H38" s="29">
        <f t="shared" si="1"/>
        <v>0.39583333333333331</v>
      </c>
      <c r="I38" s="30">
        <v>0.33333333333333331</v>
      </c>
      <c r="J38" s="30">
        <v>0.72916666666666663</v>
      </c>
    </row>
    <row r="39" spans="1:10" ht="13.95" customHeight="1" thickBot="1" x14ac:dyDescent="0.25">
      <c r="A39" s="46"/>
      <c r="B39" s="46"/>
      <c r="G39" s="40"/>
      <c r="H39" s="66"/>
      <c r="I39" s="67"/>
      <c r="J39" s="67"/>
    </row>
    <row r="40" spans="1:10" ht="13.95" customHeight="1" x14ac:dyDescent="0.25">
      <c r="A40" s="4"/>
      <c r="B40" s="4"/>
      <c r="C40" s="5"/>
      <c r="D40" s="6"/>
      <c r="E40" s="7" t="s">
        <v>21</v>
      </c>
      <c r="F40" s="8">
        <v>152</v>
      </c>
      <c r="H40" s="40"/>
    </row>
    <row r="41" spans="1:10" ht="13.95" customHeight="1" thickBot="1" x14ac:dyDescent="0.3">
      <c r="A41" s="4"/>
      <c r="B41" s="4"/>
      <c r="C41" s="9"/>
      <c r="D41" s="2"/>
      <c r="E41" s="10" t="s">
        <v>22</v>
      </c>
      <c r="F41" s="11">
        <v>19</v>
      </c>
      <c r="H41" s="40"/>
    </row>
    <row r="42" spans="1:10" ht="13.95" customHeight="1" thickBot="1" x14ac:dyDescent="0.3">
      <c r="A42" s="122" t="s">
        <v>23</v>
      </c>
      <c r="B42" s="122"/>
      <c r="C42" s="122"/>
      <c r="D42" s="12"/>
      <c r="E42" s="2"/>
      <c r="F42" s="2"/>
      <c r="H42" s="40"/>
    </row>
    <row r="43" spans="1:10" ht="13.8" x14ac:dyDescent="0.25">
      <c r="A43" s="13"/>
      <c r="B43" s="13"/>
      <c r="C43" s="6"/>
      <c r="D43" s="6"/>
      <c r="E43" s="14" t="s">
        <v>24</v>
      </c>
      <c r="F43" s="15">
        <f>SUMIF(F9:F38,"Billable",H9:H38)</f>
        <v>0</v>
      </c>
      <c r="H43" s="38"/>
    </row>
    <row r="44" spans="1:10" ht="15" customHeight="1" thickBot="1" x14ac:dyDescent="0.3">
      <c r="A44" s="123" t="s">
        <v>25</v>
      </c>
      <c r="B44" s="123"/>
      <c r="C44" s="123"/>
      <c r="D44" s="16"/>
      <c r="E44" s="17" t="s">
        <v>26</v>
      </c>
      <c r="F44" s="18">
        <f>SUMIF(F9:F38,"Non-Billable",H9:H38)</f>
        <v>8.6111111111111125</v>
      </c>
      <c r="H44" s="40"/>
    </row>
    <row r="45" spans="1:10" ht="14.4" thickBot="1" x14ac:dyDescent="0.3">
      <c r="A45" s="2"/>
      <c r="B45" s="2"/>
      <c r="C45" s="2"/>
      <c r="D45" s="2"/>
      <c r="E45" s="19" t="s">
        <v>27</v>
      </c>
      <c r="F45" s="44">
        <f>F43+F44</f>
        <v>8.6111111111111125</v>
      </c>
      <c r="H45" s="40"/>
    </row>
    <row r="46" spans="1:10" ht="13.8" thickBot="1" x14ac:dyDescent="0.3">
      <c r="A46" s="2"/>
      <c r="B46" s="2"/>
      <c r="C46" s="2"/>
      <c r="D46" s="2"/>
      <c r="E46" s="2"/>
      <c r="F46" s="2"/>
      <c r="H46" s="40"/>
    </row>
    <row r="47" spans="1:10" ht="13.8" thickBot="1" x14ac:dyDescent="0.3">
      <c r="A47" s="2"/>
      <c r="B47" s="2"/>
      <c r="C47" s="2"/>
      <c r="D47" s="2"/>
      <c r="E47" s="20" t="s">
        <v>28</v>
      </c>
      <c r="F47" s="21"/>
      <c r="H47" s="40"/>
    </row>
    <row r="48" spans="1:10" ht="13.2" thickBot="1" x14ac:dyDescent="0.25">
      <c r="E48" s="39"/>
      <c r="H48" s="40"/>
    </row>
  </sheetData>
  <mergeCells count="2">
    <mergeCell ref="A42:C42"/>
    <mergeCell ref="A44:C44"/>
  </mergeCells>
  <phoneticPr fontId="10" type="noConversion"/>
  <conditionalFormatting sqref="A6:B6 D7:E7">
    <cfRule type="containsText" dxfId="95" priority="12" operator="containsText" text="Religious Leave">
      <formula>NOT(ISERROR(SEARCH("Religious Leave",A6)))</formula>
    </cfRule>
    <cfRule type="containsText" dxfId="94" priority="13" operator="containsText" text="Birthday Leave">
      <formula>NOT(ISERROR(SEARCH("Birthday Leave",A6)))</formula>
    </cfRule>
    <cfRule type="containsText" dxfId="93" priority="14" operator="containsText" text="Study Leave">
      <formula>NOT(ISERROR(SEARCH("Study Leave",A6)))</formula>
    </cfRule>
    <cfRule type="containsText" dxfId="92" priority="15" operator="containsText" text="Family Responsibility Leave">
      <formula>NOT(ISERROR(SEARCH("Family Responsibility Leave",A6)))</formula>
    </cfRule>
    <cfRule type="containsText" dxfId="91" priority="16" operator="containsText" text="Sick Leave">
      <formula>NOT(ISERROR(SEARCH("Sick Leave",A6)))</formula>
    </cfRule>
    <cfRule type="containsText" dxfId="90" priority="17" operator="containsText" text="Annual Leave">
      <formula>NOT(ISERROR(SEARCH("Annual Leave",A6)))</formula>
    </cfRule>
    <cfRule type="cellIs" dxfId="89" priority="18" operator="equal">
      <formula>"Public Holiday"</formula>
    </cfRule>
  </conditionalFormatting>
  <conditionalFormatting sqref="B8:B48">
    <cfRule type="containsText" dxfId="88" priority="1" operator="containsText" text="Saturday">
      <formula>NOT(ISERROR(SEARCH("Saturday",B8)))</formula>
    </cfRule>
    <cfRule type="containsText" dxfId="87" priority="2" operator="containsText" text="Sunday">
      <formula>NOT(ISERROR(SEARCH("Sunday",B8)))</formula>
    </cfRule>
  </conditionalFormatting>
  <conditionalFormatting sqref="D40:E40 D42:E44 E47">
    <cfRule type="containsText" dxfId="86" priority="3" operator="containsText" text="Religious Leave">
      <formula>NOT(ISERROR(SEARCH("Religious Leave",D40)))</formula>
    </cfRule>
    <cfRule type="containsText" dxfId="85" priority="4" operator="containsText" text="Birthday Leave">
      <formula>NOT(ISERROR(SEARCH("Birthday Leave",D40)))</formula>
    </cfRule>
    <cfRule type="containsText" dxfId="84" priority="5" operator="containsText" text="Study Leave">
      <formula>NOT(ISERROR(SEARCH("Study Leave",D40)))</formula>
    </cfRule>
    <cfRule type="containsText" dxfId="83" priority="6" operator="containsText" text="Family Responsibility Leave">
      <formula>NOT(ISERROR(SEARCH("Family Responsibility Leave",D40)))</formula>
    </cfRule>
    <cfRule type="containsText" dxfId="82" priority="7" operator="containsText" text="Sick Leave">
      <formula>NOT(ISERROR(SEARCH("Sick Leave",D40)))</formula>
    </cfRule>
    <cfRule type="containsText" dxfId="81" priority="8" operator="containsText" text="Annual Leave">
      <formula>NOT(ISERROR(SEARCH("Annual Leave",D40)))</formula>
    </cfRule>
    <cfRule type="cellIs" dxfId="80" priority="9" operator="equal">
      <formula>"Public Holiday"</formula>
    </cfRule>
  </conditionalFormatting>
  <dataValidations count="1">
    <dataValidation type="time" allowBlank="1" showErrorMessage="1" errorTitle="Invalid Time Format" error="Please input a valid time. For e.g. 08:00" sqref="I9:J39" xr:uid="{68437EC4-DD9C-463B-9F8D-7339DE1FDE4C}">
      <formula1>0</formula1>
      <formula2>0.999988425925926</formula2>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D3F3BEC1-F54D-4034-9200-E177F5F22F68}">
          <x14:formula1>
            <xm:f>Key!$K$3:$K$4</xm:f>
          </x14:formula1>
          <xm:sqref>F9:F39</xm:sqref>
        </x14:dataValidation>
        <x14:dataValidation type="list" allowBlank="1" showInputMessage="1" showErrorMessage="1" xr:uid="{2056345A-D817-415C-BFFF-52AAC88A616B}">
          <x14:formula1>
            <xm:f>Key!$B$2:$B$43</xm:f>
          </x14:formula1>
          <xm:sqref>C9:C39</xm:sqref>
        </x14:dataValidation>
        <x14:dataValidation type="list" allowBlank="1" showInputMessage="1" showErrorMessage="1" xr:uid="{8D174978-0CE3-4483-935A-E2D2B6171911}">
          <x14:formula1>
            <xm:f>Key!$F$3:$F$47</xm:f>
          </x14:formula1>
          <xm:sqref>E9:E39</xm:sqref>
        </x14:dataValidation>
        <x14:dataValidation type="list" allowBlank="1" showInputMessage="1" showErrorMessage="1" xr:uid="{C171C48C-979E-452A-9BA2-E995ACE2BE06}">
          <x14:formula1>
            <xm:f>Key!$H$3:$H$76</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E93A-CBFB-4D27-9D4A-1E2332DAE6F0}">
  <dimension ref="A5:J49"/>
  <sheetViews>
    <sheetView topLeftCell="A27" zoomScale="75" zoomScaleNormal="75" workbookViewId="0">
      <selection activeCell="E22" sqref="E22"/>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F44</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47">
        <v>45778</v>
      </c>
      <c r="B9" s="47" t="s">
        <v>20</v>
      </c>
      <c r="C9" s="48" t="s">
        <v>130</v>
      </c>
      <c r="D9" s="48"/>
      <c r="E9" s="48" t="s">
        <v>90</v>
      </c>
      <c r="F9" s="48" t="s">
        <v>15</v>
      </c>
      <c r="G9" s="49" t="s">
        <v>195</v>
      </c>
      <c r="H9" s="50">
        <f t="shared" ref="H9:H39" si="0">J9-I9</f>
        <v>0.33333333333333331</v>
      </c>
      <c r="I9" s="51">
        <v>0.33333333333333331</v>
      </c>
      <c r="J9" s="51">
        <v>0.66666666666666663</v>
      </c>
    </row>
    <row r="10" spans="1:10" x14ac:dyDescent="0.2">
      <c r="A10" s="22">
        <v>45779</v>
      </c>
      <c r="B10" s="22" t="s">
        <v>11</v>
      </c>
      <c r="C10" s="27" t="s">
        <v>130</v>
      </c>
      <c r="D10" s="27" t="s">
        <v>108</v>
      </c>
      <c r="E10" s="27" t="s">
        <v>31</v>
      </c>
      <c r="F10" s="27" t="s">
        <v>13</v>
      </c>
      <c r="G10" s="28" t="s">
        <v>109</v>
      </c>
      <c r="H10" s="29">
        <f t="shared" ref="H10" si="1">J10-I10</f>
        <v>0.33333333333333331</v>
      </c>
      <c r="I10" s="30">
        <v>0.33333333333333331</v>
      </c>
      <c r="J10" s="30">
        <v>0.66666666666666663</v>
      </c>
    </row>
    <row r="11" spans="1:10" x14ac:dyDescent="0.2">
      <c r="A11" s="31">
        <v>45780</v>
      </c>
      <c r="B11" s="31" t="s">
        <v>14</v>
      </c>
      <c r="C11" s="32"/>
      <c r="D11" s="32"/>
      <c r="E11" s="32"/>
      <c r="F11" s="32"/>
      <c r="G11" s="33"/>
      <c r="H11" s="34">
        <f>J11-I11</f>
        <v>0</v>
      </c>
      <c r="I11" s="35"/>
      <c r="J11" s="35"/>
    </row>
    <row r="12" spans="1:10" x14ac:dyDescent="0.2">
      <c r="A12" s="31">
        <v>45781</v>
      </c>
      <c r="B12" s="31" t="s">
        <v>16</v>
      </c>
      <c r="C12" s="32"/>
      <c r="D12" s="32"/>
      <c r="E12" s="32"/>
      <c r="F12" s="32"/>
      <c r="G12" s="33"/>
      <c r="H12" s="34">
        <f t="shared" si="0"/>
        <v>0</v>
      </c>
      <c r="I12" s="35"/>
      <c r="J12" s="35"/>
    </row>
    <row r="13" spans="1:10" x14ac:dyDescent="0.2">
      <c r="A13" s="22">
        <v>45782</v>
      </c>
      <c r="B13" s="22" t="s">
        <v>17</v>
      </c>
      <c r="C13" s="27"/>
      <c r="D13" s="27"/>
      <c r="E13" s="27"/>
      <c r="F13" s="27"/>
      <c r="G13" s="28"/>
      <c r="H13" s="29">
        <f t="shared" si="0"/>
        <v>0</v>
      </c>
      <c r="I13" s="30"/>
      <c r="J13" s="30"/>
    </row>
    <row r="14" spans="1:10" x14ac:dyDescent="0.2">
      <c r="A14" s="22">
        <v>45783</v>
      </c>
      <c r="B14" s="22" t="s">
        <v>18</v>
      </c>
      <c r="C14" s="27"/>
      <c r="D14" s="27"/>
      <c r="E14" s="27"/>
      <c r="F14" s="27"/>
      <c r="G14" s="28"/>
      <c r="H14" s="29">
        <f t="shared" si="0"/>
        <v>0</v>
      </c>
      <c r="I14" s="30"/>
      <c r="J14" s="30"/>
    </row>
    <row r="15" spans="1:10" x14ac:dyDescent="0.2">
      <c r="A15" s="22">
        <v>45784</v>
      </c>
      <c r="B15" s="22" t="s">
        <v>19</v>
      </c>
      <c r="C15" s="27"/>
      <c r="D15" s="27"/>
      <c r="E15" s="27"/>
      <c r="F15" s="27"/>
      <c r="G15" s="28"/>
      <c r="H15" s="29">
        <f>J15-I15</f>
        <v>0</v>
      </c>
      <c r="I15" s="30"/>
      <c r="J15" s="30"/>
    </row>
    <row r="16" spans="1:10" x14ac:dyDescent="0.2">
      <c r="A16" s="22">
        <v>45785</v>
      </c>
      <c r="B16" s="22" t="s">
        <v>20</v>
      </c>
      <c r="C16" s="27"/>
      <c r="D16" s="27"/>
      <c r="E16" s="27"/>
      <c r="F16" s="27"/>
      <c r="G16" s="28"/>
      <c r="H16" s="29">
        <f t="shared" si="0"/>
        <v>0</v>
      </c>
      <c r="I16" s="30"/>
      <c r="J16" s="30"/>
    </row>
    <row r="17" spans="1:10" x14ac:dyDescent="0.2">
      <c r="A17" s="22">
        <v>45786</v>
      </c>
      <c r="B17" s="22" t="s">
        <v>11</v>
      </c>
      <c r="C17" s="27"/>
      <c r="D17" s="27"/>
      <c r="E17" s="27"/>
      <c r="F17" s="27"/>
      <c r="G17" s="28"/>
      <c r="H17" s="29">
        <f t="shared" si="0"/>
        <v>0</v>
      </c>
      <c r="I17" s="30"/>
      <c r="J17" s="30"/>
    </row>
    <row r="18" spans="1:10" x14ac:dyDescent="0.2">
      <c r="A18" s="31">
        <v>45787</v>
      </c>
      <c r="B18" s="31" t="s">
        <v>14</v>
      </c>
      <c r="C18" s="32"/>
      <c r="D18" s="32"/>
      <c r="E18" s="32"/>
      <c r="F18" s="32"/>
      <c r="G18" s="33"/>
      <c r="H18" s="34">
        <f t="shared" si="0"/>
        <v>0</v>
      </c>
      <c r="I18" s="35"/>
      <c r="J18" s="35"/>
    </row>
    <row r="19" spans="1:10" x14ac:dyDescent="0.2">
      <c r="A19" s="31">
        <v>45788</v>
      </c>
      <c r="B19" s="31" t="s">
        <v>16</v>
      </c>
      <c r="C19" s="32"/>
      <c r="D19" s="32"/>
      <c r="E19" s="32"/>
      <c r="F19" s="32"/>
      <c r="G19" s="33"/>
      <c r="H19" s="34">
        <f t="shared" si="0"/>
        <v>0</v>
      </c>
      <c r="I19" s="35"/>
      <c r="J19" s="35"/>
    </row>
    <row r="20" spans="1:10" x14ac:dyDescent="0.2">
      <c r="A20" s="22">
        <v>45789</v>
      </c>
      <c r="B20" s="22" t="s">
        <v>17</v>
      </c>
      <c r="C20" s="27"/>
      <c r="D20" s="27"/>
      <c r="E20" s="27"/>
      <c r="F20" s="27"/>
      <c r="G20" s="28"/>
      <c r="H20" s="29">
        <f t="shared" si="0"/>
        <v>0</v>
      </c>
      <c r="I20" s="30"/>
      <c r="J20" s="30"/>
    </row>
    <row r="21" spans="1:10" x14ac:dyDescent="0.2">
      <c r="A21" s="22">
        <v>45790</v>
      </c>
      <c r="B21" s="22" t="s">
        <v>18</v>
      </c>
      <c r="C21" s="27"/>
      <c r="D21" s="27"/>
      <c r="E21" s="27"/>
      <c r="F21" s="27"/>
      <c r="G21" s="28"/>
      <c r="H21" s="29">
        <f t="shared" si="0"/>
        <v>0</v>
      </c>
      <c r="I21" s="30"/>
      <c r="J21" s="30"/>
    </row>
    <row r="22" spans="1:10" x14ac:dyDescent="0.2">
      <c r="A22" s="22">
        <v>45791</v>
      </c>
      <c r="B22" s="22" t="s">
        <v>19</v>
      </c>
      <c r="C22" s="27"/>
      <c r="D22" s="27"/>
      <c r="E22" s="27"/>
      <c r="F22" s="27"/>
      <c r="G22" s="28"/>
      <c r="H22" s="29">
        <f t="shared" si="0"/>
        <v>0</v>
      </c>
      <c r="I22" s="30"/>
      <c r="J22" s="30"/>
    </row>
    <row r="23" spans="1:10" x14ac:dyDescent="0.2">
      <c r="A23" s="22">
        <v>45792</v>
      </c>
      <c r="B23" s="22" t="s">
        <v>20</v>
      </c>
      <c r="C23" s="27"/>
      <c r="D23" s="27"/>
      <c r="E23" s="27"/>
      <c r="F23" s="27"/>
      <c r="G23" s="28"/>
      <c r="H23" s="29">
        <f t="shared" si="0"/>
        <v>0</v>
      </c>
      <c r="I23" s="30"/>
      <c r="J23" s="30"/>
    </row>
    <row r="24" spans="1:10" x14ac:dyDescent="0.2">
      <c r="A24" s="22">
        <v>45793</v>
      </c>
      <c r="B24" s="22" t="s">
        <v>11</v>
      </c>
      <c r="C24" s="27"/>
      <c r="D24" s="27"/>
      <c r="E24" s="27"/>
      <c r="F24" s="27"/>
      <c r="G24" s="28"/>
      <c r="H24" s="29">
        <f t="shared" si="0"/>
        <v>0</v>
      </c>
      <c r="I24" s="30"/>
      <c r="J24" s="30"/>
    </row>
    <row r="25" spans="1:10" x14ac:dyDescent="0.2">
      <c r="A25" s="31">
        <v>45794</v>
      </c>
      <c r="B25" s="31" t="s">
        <v>14</v>
      </c>
      <c r="C25" s="32"/>
      <c r="D25" s="32"/>
      <c r="E25" s="32"/>
      <c r="F25" s="32"/>
      <c r="G25" s="33"/>
      <c r="H25" s="34">
        <f t="shared" si="0"/>
        <v>0</v>
      </c>
      <c r="I25" s="35"/>
      <c r="J25" s="35"/>
    </row>
    <row r="26" spans="1:10" x14ac:dyDescent="0.2">
      <c r="A26" s="31">
        <v>45795</v>
      </c>
      <c r="B26" s="31" t="s">
        <v>16</v>
      </c>
      <c r="C26" s="32"/>
      <c r="D26" s="32"/>
      <c r="E26" s="32"/>
      <c r="F26" s="32"/>
      <c r="G26" s="33"/>
      <c r="H26" s="34">
        <f t="shared" si="0"/>
        <v>0</v>
      </c>
      <c r="I26" s="35"/>
      <c r="J26" s="35"/>
    </row>
    <row r="27" spans="1:10" x14ac:dyDescent="0.2">
      <c r="A27" s="22">
        <v>45796</v>
      </c>
      <c r="B27" s="22" t="s">
        <v>17</v>
      </c>
      <c r="C27" s="27"/>
      <c r="D27" s="27"/>
      <c r="E27" s="27"/>
      <c r="F27" s="27"/>
      <c r="G27" s="28"/>
      <c r="H27" s="29">
        <f t="shared" si="0"/>
        <v>0</v>
      </c>
      <c r="I27" s="30"/>
      <c r="J27" s="30"/>
    </row>
    <row r="28" spans="1:10" x14ac:dyDescent="0.2">
      <c r="A28" s="22">
        <v>45797</v>
      </c>
      <c r="B28" s="22" t="s">
        <v>18</v>
      </c>
      <c r="C28" s="27"/>
      <c r="D28" s="27"/>
      <c r="E28" s="27"/>
      <c r="F28" s="27"/>
      <c r="G28" s="28"/>
      <c r="H28" s="29">
        <f t="shared" si="0"/>
        <v>0</v>
      </c>
      <c r="I28" s="30"/>
      <c r="J28" s="30"/>
    </row>
    <row r="29" spans="1:10" x14ac:dyDescent="0.2">
      <c r="A29" s="22">
        <v>45798</v>
      </c>
      <c r="B29" s="22" t="s">
        <v>19</v>
      </c>
      <c r="C29" s="27"/>
      <c r="D29" s="27"/>
      <c r="E29" s="27"/>
      <c r="F29" s="27"/>
      <c r="G29" s="28"/>
      <c r="H29" s="29">
        <f t="shared" si="0"/>
        <v>0</v>
      </c>
      <c r="I29" s="30"/>
      <c r="J29" s="30"/>
    </row>
    <row r="30" spans="1:10" x14ac:dyDescent="0.2">
      <c r="A30" s="22">
        <v>45799</v>
      </c>
      <c r="B30" s="22" t="s">
        <v>20</v>
      </c>
      <c r="C30" s="27"/>
      <c r="D30" s="27"/>
      <c r="E30" s="27"/>
      <c r="F30" s="27"/>
      <c r="G30" s="28"/>
      <c r="H30" s="29">
        <f t="shared" si="0"/>
        <v>0</v>
      </c>
      <c r="I30" s="30"/>
      <c r="J30" s="30"/>
    </row>
    <row r="31" spans="1:10" x14ac:dyDescent="0.2">
      <c r="A31" s="22">
        <v>45800</v>
      </c>
      <c r="B31" s="22" t="s">
        <v>11</v>
      </c>
      <c r="C31" s="27"/>
      <c r="D31" s="27"/>
      <c r="E31" s="27"/>
      <c r="F31" s="27"/>
      <c r="G31" s="28"/>
      <c r="H31" s="29">
        <f t="shared" si="0"/>
        <v>0</v>
      </c>
      <c r="I31" s="30"/>
      <c r="J31" s="30"/>
    </row>
    <row r="32" spans="1:10" x14ac:dyDescent="0.2">
      <c r="A32" s="31">
        <v>45801</v>
      </c>
      <c r="B32" s="31" t="s">
        <v>14</v>
      </c>
      <c r="C32" s="32"/>
      <c r="D32" s="32"/>
      <c r="E32" s="32"/>
      <c r="F32" s="32"/>
      <c r="G32" s="33"/>
      <c r="H32" s="34">
        <f t="shared" si="0"/>
        <v>0</v>
      </c>
      <c r="I32" s="35"/>
      <c r="J32" s="35"/>
    </row>
    <row r="33" spans="1:10" x14ac:dyDescent="0.2">
      <c r="A33" s="31">
        <v>45802</v>
      </c>
      <c r="B33" s="31" t="s">
        <v>16</v>
      </c>
      <c r="C33" s="32"/>
      <c r="D33" s="32"/>
      <c r="E33" s="32"/>
      <c r="F33" s="32"/>
      <c r="G33" s="33"/>
      <c r="H33" s="34">
        <f t="shared" si="0"/>
        <v>0</v>
      </c>
      <c r="I33" s="35"/>
      <c r="J33" s="35"/>
    </row>
    <row r="34" spans="1:10" x14ac:dyDescent="0.2">
      <c r="A34" s="22">
        <v>45803</v>
      </c>
      <c r="B34" s="22" t="s">
        <v>17</v>
      </c>
      <c r="C34" s="27"/>
      <c r="D34" s="27"/>
      <c r="E34" s="27"/>
      <c r="F34" s="27"/>
      <c r="G34" s="28"/>
      <c r="H34" s="29">
        <f t="shared" si="0"/>
        <v>0</v>
      </c>
      <c r="I34" s="30"/>
      <c r="J34" s="30"/>
    </row>
    <row r="35" spans="1:10" x14ac:dyDescent="0.2">
      <c r="A35" s="22">
        <v>45804</v>
      </c>
      <c r="B35" s="22" t="s">
        <v>18</v>
      </c>
      <c r="C35" s="27"/>
      <c r="D35" s="27"/>
      <c r="E35" s="27"/>
      <c r="F35" s="27"/>
      <c r="G35" s="28"/>
      <c r="H35" s="29">
        <f t="shared" si="0"/>
        <v>0</v>
      </c>
      <c r="I35" s="30"/>
      <c r="J35" s="30"/>
    </row>
    <row r="36" spans="1:10" x14ac:dyDescent="0.2">
      <c r="A36" s="22">
        <v>45805</v>
      </c>
      <c r="B36" s="22" t="s">
        <v>19</v>
      </c>
      <c r="C36" s="27"/>
      <c r="D36" s="27"/>
      <c r="E36" s="27"/>
      <c r="F36" s="27"/>
      <c r="G36" s="28"/>
      <c r="H36" s="29">
        <f t="shared" si="0"/>
        <v>0</v>
      </c>
      <c r="I36" s="30"/>
      <c r="J36" s="30"/>
    </row>
    <row r="37" spans="1:10" x14ac:dyDescent="0.2">
      <c r="A37" s="22">
        <v>45806</v>
      </c>
      <c r="B37" s="22" t="s">
        <v>20</v>
      </c>
      <c r="C37" s="27"/>
      <c r="D37" s="27"/>
      <c r="E37" s="27"/>
      <c r="F37" s="27"/>
      <c r="G37" s="28"/>
      <c r="H37" s="29">
        <f t="shared" si="0"/>
        <v>0</v>
      </c>
      <c r="I37" s="30"/>
      <c r="J37" s="30"/>
    </row>
    <row r="38" spans="1:10" x14ac:dyDescent="0.2">
      <c r="A38" s="22">
        <v>45807</v>
      </c>
      <c r="B38" s="22" t="s">
        <v>11</v>
      </c>
      <c r="C38" s="27"/>
      <c r="D38" s="27"/>
      <c r="E38" s="27"/>
      <c r="F38" s="27"/>
      <c r="G38" s="28"/>
      <c r="H38" s="29">
        <f t="shared" si="0"/>
        <v>0</v>
      </c>
      <c r="I38" s="30"/>
      <c r="J38" s="30"/>
    </row>
    <row r="39" spans="1:10" ht="13.95" customHeight="1" x14ac:dyDescent="0.25">
      <c r="A39" s="31">
        <v>45808</v>
      </c>
      <c r="B39" s="31" t="s">
        <v>14</v>
      </c>
      <c r="C39" s="99"/>
      <c r="D39" s="99"/>
      <c r="E39" s="99"/>
      <c r="F39" s="32"/>
      <c r="G39" s="99"/>
      <c r="H39" s="34">
        <f t="shared" si="0"/>
        <v>0</v>
      </c>
      <c r="I39" s="100"/>
      <c r="J39" s="32"/>
    </row>
    <row r="40" spans="1:10" ht="13.95" customHeight="1" thickBot="1" x14ac:dyDescent="0.3">
      <c r="A40" s="46"/>
      <c r="B40" s="45"/>
      <c r="C40" s="45"/>
      <c r="D40" s="45"/>
      <c r="E40" s="45"/>
      <c r="F40" s="45"/>
      <c r="G40" s="45"/>
      <c r="H40" s="36"/>
      <c r="I40" s="37"/>
    </row>
    <row r="41" spans="1:10" ht="13.95" customHeight="1" x14ac:dyDescent="0.25">
      <c r="A41" s="4"/>
      <c r="B41" s="4"/>
      <c r="C41" s="5"/>
      <c r="D41" s="6"/>
      <c r="E41" s="7" t="s">
        <v>21</v>
      </c>
      <c r="F41" s="8">
        <f>F42*8</f>
        <v>168</v>
      </c>
      <c r="H41" s="40"/>
    </row>
    <row r="42" spans="1:10" ht="13.95" customHeight="1" thickBot="1" x14ac:dyDescent="0.3">
      <c r="A42" s="4"/>
      <c r="B42" s="4"/>
      <c r="C42" s="9"/>
      <c r="D42" s="2"/>
      <c r="E42" s="10" t="s">
        <v>22</v>
      </c>
      <c r="F42" s="11">
        <v>21</v>
      </c>
      <c r="H42" s="40"/>
    </row>
    <row r="43" spans="1:10" ht="13.95" customHeight="1" thickBot="1" x14ac:dyDescent="0.3">
      <c r="A43" s="122" t="s">
        <v>23</v>
      </c>
      <c r="B43" s="122"/>
      <c r="C43" s="122"/>
      <c r="D43" s="12"/>
      <c r="E43" s="2"/>
      <c r="F43" s="2"/>
      <c r="H43" s="40"/>
    </row>
    <row r="44" spans="1:10" ht="13.8" x14ac:dyDescent="0.25">
      <c r="A44" s="13"/>
      <c r="B44" s="13"/>
      <c r="C44" s="6"/>
      <c r="D44" s="6"/>
      <c r="E44" s="14" t="s">
        <v>24</v>
      </c>
      <c r="F44" s="15">
        <f>SUMIF(F9:F39,"Billable",H9:H39)</f>
        <v>0.33333333333333331</v>
      </c>
      <c r="H44" s="38"/>
    </row>
    <row r="45" spans="1:10" ht="15" customHeight="1" thickBot="1" x14ac:dyDescent="0.3">
      <c r="A45" s="123" t="s">
        <v>25</v>
      </c>
      <c r="B45" s="123"/>
      <c r="C45" s="123"/>
      <c r="D45" s="16"/>
      <c r="E45" s="17" t="s">
        <v>26</v>
      </c>
      <c r="F45" s="18">
        <f>SUMIF(F9:F39,"Non-Billable",H9:H39)</f>
        <v>0.33333333333333331</v>
      </c>
      <c r="H45" s="40"/>
    </row>
    <row r="46" spans="1:10" ht="14.4" thickBot="1" x14ac:dyDescent="0.3">
      <c r="A46" s="2"/>
      <c r="B46" s="2"/>
      <c r="C46" s="2"/>
      <c r="D46" s="2"/>
      <c r="E46" s="19" t="s">
        <v>27</v>
      </c>
      <c r="F46" s="44">
        <f>F44+F45</f>
        <v>0.66666666666666663</v>
      </c>
      <c r="H46" s="40"/>
    </row>
    <row r="47" spans="1:10" ht="13.8" thickBot="1" x14ac:dyDescent="0.3">
      <c r="A47" s="2"/>
      <c r="B47" s="2"/>
      <c r="C47" s="2"/>
      <c r="D47" s="2"/>
      <c r="E47" s="2"/>
      <c r="F47" s="2"/>
      <c r="H47" s="40"/>
    </row>
    <row r="48" spans="1:10" ht="13.8" thickBot="1" x14ac:dyDescent="0.3">
      <c r="A48" s="2"/>
      <c r="B48" s="2"/>
      <c r="C48" s="2"/>
      <c r="D48" s="2"/>
      <c r="E48" s="20" t="s">
        <v>28</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79" priority="21" operator="containsText" text="Religious Leave">
      <formula>NOT(ISERROR(SEARCH("Religious Leave",A6)))</formula>
    </cfRule>
    <cfRule type="containsText" dxfId="78" priority="22" operator="containsText" text="Birthday Leave">
      <formula>NOT(ISERROR(SEARCH("Birthday Leave",A6)))</formula>
    </cfRule>
    <cfRule type="containsText" dxfId="77" priority="23" operator="containsText" text="Study Leave">
      <formula>NOT(ISERROR(SEARCH("Study Leave",A6)))</formula>
    </cfRule>
    <cfRule type="containsText" dxfId="76" priority="24" operator="containsText" text="Family Responsibility Leave">
      <formula>NOT(ISERROR(SEARCH("Family Responsibility Leave",A6)))</formula>
    </cfRule>
    <cfRule type="containsText" dxfId="75" priority="25" operator="containsText" text="Sick Leave">
      <formula>NOT(ISERROR(SEARCH("Sick Leave",A6)))</formula>
    </cfRule>
    <cfRule type="containsText" dxfId="74" priority="26" operator="containsText" text="Annual Leave">
      <formula>NOT(ISERROR(SEARCH("Annual Leave",A6)))</formula>
    </cfRule>
    <cfRule type="cellIs" dxfId="73" priority="27" operator="equal">
      <formula>"Public Holiday"</formula>
    </cfRule>
  </conditionalFormatting>
  <conditionalFormatting sqref="B7:B49">
    <cfRule type="containsText" dxfId="72" priority="8" operator="containsText" text="Saturday">
      <formula>NOT(ISERROR(SEARCH("Saturday",B7)))</formula>
    </cfRule>
    <cfRule type="containsText" dxfId="71" priority="9" operator="containsText" text="Sunday">
      <formula>NOT(ISERROR(SEARCH("Sunday",B7)))</formula>
    </cfRule>
  </conditionalFormatting>
  <conditionalFormatting sqref="D39:E41 D43:E45 E48">
    <cfRule type="containsText" dxfId="70" priority="1" operator="containsText" text="Religious Leave">
      <formula>NOT(ISERROR(SEARCH("Religious Leave",D39)))</formula>
    </cfRule>
    <cfRule type="containsText" dxfId="69" priority="2" operator="containsText" text="Birthday Leave">
      <formula>NOT(ISERROR(SEARCH("Birthday Leave",D39)))</formula>
    </cfRule>
    <cfRule type="containsText" dxfId="68" priority="3" operator="containsText" text="Study Leave">
      <formula>NOT(ISERROR(SEARCH("Study Leave",D39)))</formula>
    </cfRule>
    <cfRule type="containsText" dxfId="67" priority="4" operator="containsText" text="Family Responsibility Leave">
      <formula>NOT(ISERROR(SEARCH("Family Responsibility Leave",D39)))</formula>
    </cfRule>
    <cfRule type="containsText" dxfId="66" priority="5" operator="containsText" text="Sick Leave">
      <formula>NOT(ISERROR(SEARCH("Sick Leave",D39)))</formula>
    </cfRule>
    <cfRule type="containsText" dxfId="65" priority="6" operator="containsText" text="Annual Leave">
      <formula>NOT(ISERROR(SEARCH("Annual Leave",D39)))</formula>
    </cfRule>
    <cfRule type="cellIs" dxfId="64" priority="7" operator="equal">
      <formula>"Public Holiday"</formula>
    </cfRule>
  </conditionalFormatting>
  <dataValidations count="1">
    <dataValidation type="time" allowBlank="1" showErrorMessage="1" errorTitle="Invalid Time Format" error="Please input a valid time. For e.g. 08:00" sqref="I9:J38" xr:uid="{BD26AAF6-378B-4691-A188-8206158BA92F}">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D5B6F42-7851-492E-BD1E-CF1438F5F87C}">
          <x14:formula1>
            <xm:f>Key!$K$3:$K$4</xm:f>
          </x14:formula1>
          <xm:sqref>F9:F39</xm:sqref>
        </x14:dataValidation>
        <x14:dataValidation type="list" allowBlank="1" showInputMessage="1" showErrorMessage="1" xr:uid="{6D37C029-6824-4E5B-BA42-C38962DEC5F9}">
          <x14:formula1>
            <xm:f>Key!$B$2:$B$48</xm:f>
          </x14:formula1>
          <xm:sqref>C9:C38</xm:sqref>
        </x14:dataValidation>
        <x14:dataValidation type="list" allowBlank="1" showInputMessage="1" showErrorMessage="1" xr:uid="{C97E0D12-88E3-4A10-AA0D-A710F2C4A1C7}">
          <x14:formula1>
            <xm:f>Key!$F$3:$F$48</xm:f>
          </x14:formula1>
          <xm:sqref>E9:E38</xm:sqref>
        </x14:dataValidation>
        <x14:dataValidation type="list" allowBlank="1" showInputMessage="1" showErrorMessage="1" xr:uid="{D2E40F83-7CA7-478E-877A-2530D69CF151}">
          <x14:formula1>
            <xm:f>Key!$H$5:$H$79</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C92ED-F226-4107-8C14-FCA383B998C3}">
  <dimension ref="A5:J48"/>
  <sheetViews>
    <sheetView zoomScale="75" zoomScaleNormal="75" workbookViewId="0">
      <selection activeCell="C18" sqref="C18"/>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F43</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31">
        <v>45809</v>
      </c>
      <c r="B9" s="31" t="s">
        <v>16</v>
      </c>
      <c r="C9" s="32"/>
      <c r="D9" s="32"/>
      <c r="E9" s="32"/>
      <c r="F9" s="32"/>
      <c r="G9" s="33"/>
      <c r="H9" s="34">
        <f>J9-I9</f>
        <v>0</v>
      </c>
      <c r="I9" s="35"/>
      <c r="J9" s="35"/>
    </row>
    <row r="10" spans="1:10" x14ac:dyDescent="0.2">
      <c r="A10" s="22">
        <v>45810</v>
      </c>
      <c r="B10" s="22" t="s">
        <v>17</v>
      </c>
      <c r="C10" s="27" t="s">
        <v>130</v>
      </c>
      <c r="D10" s="27" t="s">
        <v>108</v>
      </c>
      <c r="E10" s="27" t="s">
        <v>31</v>
      </c>
      <c r="F10" s="27" t="s">
        <v>13</v>
      </c>
      <c r="G10" s="28" t="s">
        <v>109</v>
      </c>
      <c r="H10" s="29">
        <f t="shared" ref="H10:H35" si="0">J10-I10</f>
        <v>0.33333333333333331</v>
      </c>
      <c r="I10" s="30">
        <v>0.33333333333333331</v>
      </c>
      <c r="J10" s="30">
        <v>0.66666666666666663</v>
      </c>
    </row>
    <row r="11" spans="1:10" x14ac:dyDescent="0.2">
      <c r="A11" s="22">
        <v>45811</v>
      </c>
      <c r="B11" s="22" t="s">
        <v>18</v>
      </c>
      <c r="C11" s="27"/>
      <c r="D11" s="27"/>
      <c r="E11" s="27"/>
      <c r="F11" s="27"/>
      <c r="G11" s="28"/>
      <c r="H11" s="29">
        <f t="shared" si="0"/>
        <v>0</v>
      </c>
      <c r="I11" s="30"/>
      <c r="J11" s="30"/>
    </row>
    <row r="12" spans="1:10" x14ac:dyDescent="0.2">
      <c r="A12" s="22">
        <v>45812</v>
      </c>
      <c r="B12" s="22" t="s">
        <v>19</v>
      </c>
      <c r="C12" s="27"/>
      <c r="D12" s="27"/>
      <c r="E12" s="27"/>
      <c r="F12" s="27"/>
      <c r="G12" s="28"/>
      <c r="H12" s="29">
        <f t="shared" si="0"/>
        <v>0</v>
      </c>
      <c r="I12" s="30"/>
      <c r="J12" s="30"/>
    </row>
    <row r="13" spans="1:10" x14ac:dyDescent="0.2">
      <c r="A13" s="22">
        <v>45813</v>
      </c>
      <c r="B13" s="22" t="s">
        <v>20</v>
      </c>
      <c r="C13" s="27"/>
      <c r="D13" s="27"/>
      <c r="E13" s="27"/>
      <c r="F13" s="27"/>
      <c r="G13" s="28"/>
      <c r="H13" s="29">
        <f t="shared" si="0"/>
        <v>0</v>
      </c>
      <c r="I13" s="30"/>
      <c r="J13" s="30"/>
    </row>
    <row r="14" spans="1:10" x14ac:dyDescent="0.2">
      <c r="A14" s="22">
        <v>45814</v>
      </c>
      <c r="B14" s="22" t="s">
        <v>11</v>
      </c>
      <c r="C14" s="27"/>
      <c r="D14" s="27"/>
      <c r="E14" s="27"/>
      <c r="F14" s="27"/>
      <c r="G14" s="28"/>
      <c r="H14" s="29">
        <f t="shared" si="0"/>
        <v>0</v>
      </c>
      <c r="I14" s="30"/>
      <c r="J14" s="30"/>
    </row>
    <row r="15" spans="1:10" x14ac:dyDescent="0.2">
      <c r="A15" s="31">
        <v>45815</v>
      </c>
      <c r="B15" s="31" t="s">
        <v>14</v>
      </c>
      <c r="C15" s="32"/>
      <c r="D15" s="32"/>
      <c r="E15" s="32"/>
      <c r="F15" s="32"/>
      <c r="G15" s="33"/>
      <c r="H15" s="34">
        <f t="shared" si="0"/>
        <v>0</v>
      </c>
      <c r="I15" s="35"/>
      <c r="J15" s="35"/>
    </row>
    <row r="16" spans="1:10" x14ac:dyDescent="0.2">
      <c r="A16" s="31">
        <v>45816</v>
      </c>
      <c r="B16" s="31" t="s">
        <v>16</v>
      </c>
      <c r="C16" s="32"/>
      <c r="D16" s="32"/>
      <c r="E16" s="32"/>
      <c r="F16" s="32"/>
      <c r="G16" s="33"/>
      <c r="H16" s="34">
        <f t="shared" si="0"/>
        <v>0</v>
      </c>
      <c r="I16" s="35"/>
      <c r="J16" s="35"/>
    </row>
    <row r="17" spans="1:10" x14ac:dyDescent="0.2">
      <c r="A17" s="22">
        <v>45817</v>
      </c>
      <c r="B17" s="22" t="s">
        <v>17</v>
      </c>
      <c r="C17" s="27"/>
      <c r="D17" s="27"/>
      <c r="E17" s="27"/>
      <c r="F17" s="27"/>
      <c r="G17" s="28"/>
      <c r="H17" s="29">
        <f t="shared" si="0"/>
        <v>0</v>
      </c>
      <c r="I17" s="30"/>
      <c r="J17" s="30"/>
    </row>
    <row r="18" spans="1:10" x14ac:dyDescent="0.2">
      <c r="A18" s="22">
        <v>45818</v>
      </c>
      <c r="B18" s="22" t="s">
        <v>18</v>
      </c>
      <c r="C18" s="27"/>
      <c r="D18" s="27"/>
      <c r="E18" s="27"/>
      <c r="F18" s="27"/>
      <c r="G18" s="28"/>
      <c r="H18" s="29">
        <f t="shared" si="0"/>
        <v>0</v>
      </c>
      <c r="I18" s="30"/>
      <c r="J18" s="30"/>
    </row>
    <row r="19" spans="1:10" x14ac:dyDescent="0.2">
      <c r="A19" s="22">
        <v>45819</v>
      </c>
      <c r="B19" s="22" t="s">
        <v>19</v>
      </c>
      <c r="C19" s="27"/>
      <c r="D19" s="27"/>
      <c r="E19" s="27"/>
      <c r="F19" s="27"/>
      <c r="G19" s="28"/>
      <c r="H19" s="29">
        <f t="shared" si="0"/>
        <v>0</v>
      </c>
      <c r="I19" s="30"/>
      <c r="J19" s="30"/>
    </row>
    <row r="20" spans="1:10" x14ac:dyDescent="0.2">
      <c r="A20" s="22">
        <v>45820</v>
      </c>
      <c r="B20" s="22" t="s">
        <v>20</v>
      </c>
      <c r="C20" s="27"/>
      <c r="D20" s="27"/>
      <c r="E20" s="27"/>
      <c r="F20" s="27"/>
      <c r="G20" s="28"/>
      <c r="H20" s="29">
        <f t="shared" si="0"/>
        <v>0</v>
      </c>
      <c r="I20" s="30"/>
      <c r="J20" s="30"/>
    </row>
    <row r="21" spans="1:10" x14ac:dyDescent="0.2">
      <c r="A21" s="22">
        <v>45821</v>
      </c>
      <c r="B21" s="22" t="s">
        <v>11</v>
      </c>
      <c r="C21" s="27"/>
      <c r="D21" s="27"/>
      <c r="E21" s="27"/>
      <c r="F21" s="27"/>
      <c r="G21" s="28"/>
      <c r="H21" s="29">
        <f t="shared" si="0"/>
        <v>0</v>
      </c>
      <c r="I21" s="30"/>
      <c r="J21" s="30"/>
    </row>
    <row r="22" spans="1:10" x14ac:dyDescent="0.2">
      <c r="A22" s="31">
        <v>45822</v>
      </c>
      <c r="B22" s="31" t="s">
        <v>14</v>
      </c>
      <c r="C22" s="32"/>
      <c r="D22" s="32"/>
      <c r="E22" s="32"/>
      <c r="F22" s="32"/>
      <c r="G22" s="33"/>
      <c r="H22" s="34">
        <f t="shared" si="0"/>
        <v>0</v>
      </c>
      <c r="I22" s="35"/>
      <c r="J22" s="35"/>
    </row>
    <row r="23" spans="1:10" x14ac:dyDescent="0.2">
      <c r="A23" s="31">
        <v>45823</v>
      </c>
      <c r="B23" s="31" t="s">
        <v>16</v>
      </c>
      <c r="C23" s="32"/>
      <c r="D23" s="32"/>
      <c r="E23" s="32"/>
      <c r="F23" s="32"/>
      <c r="G23" s="33"/>
      <c r="H23" s="34">
        <f t="shared" si="0"/>
        <v>0</v>
      </c>
      <c r="I23" s="35"/>
      <c r="J23" s="35"/>
    </row>
    <row r="24" spans="1:10" x14ac:dyDescent="0.2">
      <c r="A24" s="47">
        <v>45824</v>
      </c>
      <c r="B24" s="47" t="s">
        <v>17</v>
      </c>
      <c r="C24" s="48" t="s">
        <v>130</v>
      </c>
      <c r="D24" s="48"/>
      <c r="E24" s="48" t="s">
        <v>90</v>
      </c>
      <c r="F24" s="48" t="s">
        <v>15</v>
      </c>
      <c r="G24" s="49" t="s">
        <v>196</v>
      </c>
      <c r="H24" s="50">
        <f t="shared" si="0"/>
        <v>0.33333333333333331</v>
      </c>
      <c r="I24" s="51">
        <v>0.33333333333333331</v>
      </c>
      <c r="J24" s="51">
        <v>0.66666666666666663</v>
      </c>
    </row>
    <row r="25" spans="1:10" x14ac:dyDescent="0.2">
      <c r="A25" s="22">
        <v>45825</v>
      </c>
      <c r="B25" s="22" t="s">
        <v>18</v>
      </c>
      <c r="C25" s="27"/>
      <c r="D25" s="27"/>
      <c r="E25" s="27"/>
      <c r="F25" s="27"/>
      <c r="G25" s="28"/>
      <c r="H25" s="29">
        <f t="shared" si="0"/>
        <v>0</v>
      </c>
      <c r="I25" s="30"/>
      <c r="J25" s="30"/>
    </row>
    <row r="26" spans="1:10" x14ac:dyDescent="0.2">
      <c r="A26" s="22">
        <v>45826</v>
      </c>
      <c r="B26" s="22" t="s">
        <v>19</v>
      </c>
      <c r="C26" s="27"/>
      <c r="D26" s="27"/>
      <c r="E26" s="27"/>
      <c r="F26" s="27"/>
      <c r="G26" s="28"/>
      <c r="H26" s="29">
        <f t="shared" si="0"/>
        <v>0</v>
      </c>
      <c r="I26" s="30"/>
      <c r="J26" s="30"/>
    </row>
    <row r="27" spans="1:10" x14ac:dyDescent="0.2">
      <c r="A27" s="22">
        <v>45827</v>
      </c>
      <c r="B27" s="22" t="s">
        <v>20</v>
      </c>
      <c r="C27" s="27"/>
      <c r="D27" s="27"/>
      <c r="E27" s="27"/>
      <c r="F27" s="27"/>
      <c r="G27" s="28"/>
      <c r="H27" s="29">
        <f t="shared" si="0"/>
        <v>0</v>
      </c>
      <c r="I27" s="30"/>
      <c r="J27" s="30"/>
    </row>
    <row r="28" spans="1:10" x14ac:dyDescent="0.2">
      <c r="A28" s="22">
        <v>45828</v>
      </c>
      <c r="B28" s="22" t="s">
        <v>11</v>
      </c>
      <c r="C28" s="27"/>
      <c r="D28" s="27"/>
      <c r="E28" s="27"/>
      <c r="F28" s="27"/>
      <c r="G28" s="28"/>
      <c r="H28" s="29">
        <f t="shared" si="0"/>
        <v>0</v>
      </c>
      <c r="I28" s="30"/>
      <c r="J28" s="30"/>
    </row>
    <row r="29" spans="1:10" x14ac:dyDescent="0.2">
      <c r="A29" s="31">
        <v>45829</v>
      </c>
      <c r="B29" s="31" t="s">
        <v>14</v>
      </c>
      <c r="C29" s="32"/>
      <c r="D29" s="32"/>
      <c r="E29" s="32"/>
      <c r="F29" s="32"/>
      <c r="G29" s="33"/>
      <c r="H29" s="34">
        <f t="shared" si="0"/>
        <v>0</v>
      </c>
      <c r="I29" s="35"/>
      <c r="J29" s="35"/>
    </row>
    <row r="30" spans="1:10" x14ac:dyDescent="0.2">
      <c r="A30" s="31">
        <v>45830</v>
      </c>
      <c r="B30" s="31" t="s">
        <v>16</v>
      </c>
      <c r="C30" s="32"/>
      <c r="D30" s="32"/>
      <c r="E30" s="32"/>
      <c r="F30" s="32"/>
      <c r="G30" s="33"/>
      <c r="H30" s="34">
        <f t="shared" si="0"/>
        <v>0</v>
      </c>
      <c r="I30" s="35"/>
      <c r="J30" s="35"/>
    </row>
    <row r="31" spans="1:10" x14ac:dyDescent="0.2">
      <c r="A31" s="22">
        <v>45831</v>
      </c>
      <c r="B31" s="22" t="s">
        <v>17</v>
      </c>
      <c r="C31" s="27"/>
      <c r="D31" s="27"/>
      <c r="E31" s="27"/>
      <c r="F31" s="27"/>
      <c r="G31" s="28"/>
      <c r="H31" s="29">
        <f t="shared" si="0"/>
        <v>0</v>
      </c>
      <c r="I31" s="30"/>
      <c r="J31" s="30"/>
    </row>
    <row r="32" spans="1:10" x14ac:dyDescent="0.2">
      <c r="A32" s="22">
        <v>45832</v>
      </c>
      <c r="B32" s="22" t="s">
        <v>18</v>
      </c>
      <c r="C32" s="27"/>
      <c r="D32" s="27"/>
      <c r="E32" s="27"/>
      <c r="F32" s="27"/>
      <c r="G32" s="28"/>
      <c r="H32" s="29">
        <f t="shared" ref="H32" si="1">J32-I32</f>
        <v>0</v>
      </c>
      <c r="I32" s="30"/>
      <c r="J32" s="30"/>
    </row>
    <row r="33" spans="1:10" x14ac:dyDescent="0.2">
      <c r="A33" s="22">
        <v>45833</v>
      </c>
      <c r="B33" s="22" t="s">
        <v>19</v>
      </c>
      <c r="C33" s="27"/>
      <c r="D33" s="27"/>
      <c r="E33" s="27"/>
      <c r="F33" s="27"/>
      <c r="G33" s="28"/>
      <c r="H33" s="29">
        <f t="shared" si="0"/>
        <v>0</v>
      </c>
      <c r="I33" s="30"/>
      <c r="J33" s="30"/>
    </row>
    <row r="34" spans="1:10" x14ac:dyDescent="0.2">
      <c r="A34" s="22">
        <v>45834</v>
      </c>
      <c r="B34" s="22" t="s">
        <v>20</v>
      </c>
      <c r="C34" s="27"/>
      <c r="D34" s="27"/>
      <c r="E34" s="27"/>
      <c r="F34" s="27"/>
      <c r="G34" s="28"/>
      <c r="H34" s="29">
        <f t="shared" si="0"/>
        <v>0</v>
      </c>
      <c r="I34" s="30"/>
      <c r="J34" s="30"/>
    </row>
    <row r="35" spans="1:10" x14ac:dyDescent="0.2">
      <c r="A35" s="22">
        <v>45835</v>
      </c>
      <c r="B35" s="22" t="s">
        <v>11</v>
      </c>
      <c r="C35" s="27"/>
      <c r="D35" s="27"/>
      <c r="E35" s="27"/>
      <c r="F35" s="27"/>
      <c r="G35" s="28"/>
      <c r="H35" s="29">
        <f t="shared" si="0"/>
        <v>0</v>
      </c>
      <c r="I35" s="30"/>
      <c r="J35" s="30"/>
    </row>
    <row r="36" spans="1:10" x14ac:dyDescent="0.2">
      <c r="A36" s="31">
        <v>45836</v>
      </c>
      <c r="B36" s="31" t="s">
        <v>14</v>
      </c>
      <c r="C36" s="32"/>
      <c r="D36" s="32"/>
      <c r="E36" s="32"/>
      <c r="F36" s="32"/>
      <c r="G36" s="33"/>
      <c r="H36" s="34">
        <f t="shared" ref="H36:H38" si="2">J36-I36</f>
        <v>0</v>
      </c>
      <c r="I36" s="35"/>
      <c r="J36" s="35"/>
    </row>
    <row r="37" spans="1:10" x14ac:dyDescent="0.2">
      <c r="A37" s="31">
        <v>45837</v>
      </c>
      <c r="B37" s="31" t="s">
        <v>16</v>
      </c>
      <c r="C37" s="32"/>
      <c r="D37" s="32"/>
      <c r="E37" s="32"/>
      <c r="F37" s="32"/>
      <c r="G37" s="33"/>
      <c r="H37" s="34">
        <f t="shared" si="2"/>
        <v>0</v>
      </c>
      <c r="I37" s="35"/>
      <c r="J37" s="35"/>
    </row>
    <row r="38" spans="1:10" ht="13.2" thickBot="1" x14ac:dyDescent="0.25">
      <c r="A38" s="22">
        <v>45838</v>
      </c>
      <c r="B38" s="22" t="s">
        <v>17</v>
      </c>
      <c r="C38" s="27"/>
      <c r="D38" s="27"/>
      <c r="E38" s="27"/>
      <c r="F38" s="27"/>
      <c r="G38" s="28"/>
      <c r="H38" s="29">
        <f t="shared" si="2"/>
        <v>0</v>
      </c>
      <c r="I38" s="30"/>
      <c r="J38" s="30"/>
    </row>
    <row r="39" spans="1:10" ht="13.95" customHeight="1" thickBot="1" x14ac:dyDescent="0.3">
      <c r="A39" s="45"/>
      <c r="B39" s="45"/>
      <c r="C39" s="45"/>
      <c r="D39" s="45"/>
      <c r="E39" s="1"/>
      <c r="F39" s="1"/>
      <c r="G39" s="45"/>
      <c r="H39" s="36"/>
      <c r="I39" s="37"/>
    </row>
    <row r="40" spans="1:10" ht="13.95" customHeight="1" x14ac:dyDescent="0.25">
      <c r="A40" s="4"/>
      <c r="B40" s="4"/>
      <c r="C40" s="5"/>
      <c r="D40" s="6"/>
      <c r="E40" s="7" t="s">
        <v>21</v>
      </c>
      <c r="F40" s="8">
        <v>160</v>
      </c>
      <c r="H40" s="40"/>
    </row>
    <row r="41" spans="1:10" ht="13.95" customHeight="1" thickBot="1" x14ac:dyDescent="0.3">
      <c r="A41" s="4"/>
      <c r="B41" s="4"/>
      <c r="C41" s="9"/>
      <c r="D41" s="2"/>
      <c r="E41" s="10" t="s">
        <v>22</v>
      </c>
      <c r="F41" s="11">
        <v>20</v>
      </c>
      <c r="H41" s="40"/>
    </row>
    <row r="42" spans="1:10" ht="13.95" customHeight="1" thickBot="1" x14ac:dyDescent="0.3">
      <c r="A42" s="122" t="s">
        <v>23</v>
      </c>
      <c r="B42" s="122"/>
      <c r="C42" s="122"/>
      <c r="D42" s="12"/>
      <c r="E42" s="2"/>
      <c r="F42" s="2"/>
      <c r="H42" s="40"/>
    </row>
    <row r="43" spans="1:10" ht="13.8" x14ac:dyDescent="0.25">
      <c r="A43" s="13"/>
      <c r="B43" s="13"/>
      <c r="C43" s="6"/>
      <c r="D43" s="6"/>
      <c r="E43" s="14" t="s">
        <v>24</v>
      </c>
      <c r="F43" s="15">
        <f>SUMIF(F9:F38,"Billable",H9:H38)</f>
        <v>0.33333333333333331</v>
      </c>
      <c r="H43" s="38"/>
    </row>
    <row r="44" spans="1:10" ht="15" customHeight="1" thickBot="1" x14ac:dyDescent="0.3">
      <c r="A44" s="123" t="s">
        <v>25</v>
      </c>
      <c r="B44" s="123"/>
      <c r="C44" s="123"/>
      <c r="D44" s="16"/>
      <c r="E44" s="17" t="s">
        <v>26</v>
      </c>
      <c r="F44" s="18">
        <f>SUMIF(F9:F38,"Non-Billable",H9:H38)</f>
        <v>0.33333333333333331</v>
      </c>
      <c r="H44" s="40"/>
    </row>
    <row r="45" spans="1:10" ht="14.4" thickBot="1" x14ac:dyDescent="0.3">
      <c r="A45" s="2"/>
      <c r="B45" s="2"/>
      <c r="C45" s="2"/>
      <c r="D45" s="2"/>
      <c r="E45" s="19" t="s">
        <v>27</v>
      </c>
      <c r="F45" s="44">
        <f>F43+F44</f>
        <v>0.66666666666666663</v>
      </c>
      <c r="H45" s="40"/>
    </row>
    <row r="46" spans="1:10" ht="13.8" thickBot="1" x14ac:dyDescent="0.3">
      <c r="A46" s="2"/>
      <c r="B46" s="2"/>
      <c r="C46" s="2"/>
      <c r="D46" s="2"/>
      <c r="E46" s="2"/>
      <c r="F46" s="2"/>
      <c r="H46" s="40"/>
    </row>
    <row r="47" spans="1:10" ht="13.8" thickBot="1" x14ac:dyDescent="0.3">
      <c r="A47" s="2"/>
      <c r="B47" s="2"/>
      <c r="C47" s="2"/>
      <c r="D47" s="2"/>
      <c r="E47" s="20" t="s">
        <v>28</v>
      </c>
      <c r="F47" s="21"/>
      <c r="H47" s="40"/>
    </row>
    <row r="48" spans="1:10" ht="13.2" thickBot="1" x14ac:dyDescent="0.25">
      <c r="E48" s="39"/>
      <c r="H48" s="40"/>
    </row>
  </sheetData>
  <mergeCells count="2">
    <mergeCell ref="A42:C42"/>
    <mergeCell ref="A44:C44"/>
  </mergeCells>
  <phoneticPr fontId="10" type="noConversion"/>
  <conditionalFormatting sqref="A6:B6 D6:E7">
    <cfRule type="containsText" dxfId="63" priority="14" operator="containsText" text="Religious Leave">
      <formula>NOT(ISERROR(SEARCH("Religious Leave",A6)))</formula>
    </cfRule>
    <cfRule type="containsText" dxfId="62" priority="15" operator="containsText" text="Birthday Leave">
      <formula>NOT(ISERROR(SEARCH("Birthday Leave",A6)))</formula>
    </cfRule>
    <cfRule type="containsText" dxfId="61" priority="16" operator="containsText" text="Study Leave">
      <formula>NOT(ISERROR(SEARCH("Study Leave",A6)))</formula>
    </cfRule>
    <cfRule type="containsText" dxfId="60" priority="17" operator="containsText" text="Family Responsibility Leave">
      <formula>NOT(ISERROR(SEARCH("Family Responsibility Leave",A6)))</formula>
    </cfRule>
    <cfRule type="containsText" dxfId="59" priority="18" operator="containsText" text="Sick Leave">
      <formula>NOT(ISERROR(SEARCH("Sick Leave",A6)))</formula>
    </cfRule>
    <cfRule type="containsText" dxfId="58" priority="19" operator="containsText" text="Annual Leave">
      <formula>NOT(ISERROR(SEARCH("Annual Leave",A6)))</formula>
    </cfRule>
    <cfRule type="cellIs" dxfId="57" priority="20" operator="equal">
      <formula>"Public Holiday"</formula>
    </cfRule>
  </conditionalFormatting>
  <conditionalFormatting sqref="B7:B48">
    <cfRule type="containsText" dxfId="56" priority="8" operator="containsText" text="Saturday">
      <formula>NOT(ISERROR(SEARCH("Saturday",B7)))</formula>
    </cfRule>
    <cfRule type="containsText" dxfId="55" priority="9" operator="containsText" text="Sunday">
      <formula>NOT(ISERROR(SEARCH("Sunday",B7)))</formula>
    </cfRule>
  </conditionalFormatting>
  <conditionalFormatting sqref="D39:E40 D42:E44 E47">
    <cfRule type="containsText" dxfId="54" priority="1" operator="containsText" text="Religious Leave">
      <formula>NOT(ISERROR(SEARCH("Religious Leave",D39)))</formula>
    </cfRule>
    <cfRule type="containsText" dxfId="53" priority="2" operator="containsText" text="Birthday Leave">
      <formula>NOT(ISERROR(SEARCH("Birthday Leave",D39)))</formula>
    </cfRule>
    <cfRule type="containsText" dxfId="52" priority="3" operator="containsText" text="Study Leave">
      <formula>NOT(ISERROR(SEARCH("Study Leave",D39)))</formula>
    </cfRule>
    <cfRule type="containsText" dxfId="51" priority="4" operator="containsText" text="Family Responsibility Leave">
      <formula>NOT(ISERROR(SEARCH("Family Responsibility Leave",D39)))</formula>
    </cfRule>
    <cfRule type="containsText" dxfId="50" priority="5" operator="containsText" text="Sick Leave">
      <formula>NOT(ISERROR(SEARCH("Sick Leave",D39)))</formula>
    </cfRule>
    <cfRule type="containsText" dxfId="49" priority="6" operator="containsText" text="Annual Leave">
      <formula>NOT(ISERROR(SEARCH("Annual Leave",D39)))</formula>
    </cfRule>
    <cfRule type="cellIs" dxfId="48" priority="7" operator="equal">
      <formula>"Public Holiday"</formula>
    </cfRule>
  </conditionalFormatting>
  <dataValidations count="1">
    <dataValidation type="time" allowBlank="1" showErrorMessage="1" errorTitle="Invalid Time Format" error="Please input a valid time. For e.g. 08:00" sqref="I9:J38" xr:uid="{AE0E279A-3651-4C53-B5BE-9320AB8ED8A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405EFAEA-09F9-426C-8EB4-C1D3371FF589}">
          <x14:formula1>
            <xm:f>Key!$K$3:$K$4</xm:f>
          </x14:formula1>
          <xm:sqref>F9:F38</xm:sqref>
        </x14:dataValidation>
        <x14:dataValidation type="list" allowBlank="1" showInputMessage="1" showErrorMessage="1" xr:uid="{F1A338DF-EA25-4B08-9176-04DE4DDAE78D}">
          <x14:formula1>
            <xm:f>Key!$B$2:$B$50</xm:f>
          </x14:formula1>
          <xm:sqref>C9:C38</xm:sqref>
        </x14:dataValidation>
        <x14:dataValidation type="list" allowBlank="1" showInputMessage="1" showErrorMessage="1" xr:uid="{BDB7910B-48F8-4AC3-8296-7ACE2245BF91}">
          <x14:formula1>
            <xm:f>Key!$F$3:$F$46</xm:f>
          </x14:formula1>
          <xm:sqref>E9:E38</xm:sqref>
        </x14:dataValidation>
        <x14:dataValidation type="list" allowBlank="1" showInputMessage="1" showErrorMessage="1" xr:uid="{522C5510-2B16-443A-8CBA-93200EDDFB81}">
          <x14:formula1>
            <xm:f>Key!$H$3:$H$79</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7AC14-6A48-4DDF-A891-D5BFFE7E5F3C}">
  <dimension ref="A5:J49"/>
  <sheetViews>
    <sheetView zoomScale="75" zoomScaleNormal="75" workbookViewId="0">
      <selection activeCell="B5" sqref="B5"/>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F44</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22">
        <v>45839</v>
      </c>
      <c r="B9" s="22" t="s">
        <v>18</v>
      </c>
      <c r="C9" s="27" t="s">
        <v>130</v>
      </c>
      <c r="D9" s="27" t="s">
        <v>108</v>
      </c>
      <c r="E9" s="27" t="s">
        <v>31</v>
      </c>
      <c r="F9" s="27" t="s">
        <v>13</v>
      </c>
      <c r="G9" s="28" t="s">
        <v>109</v>
      </c>
      <c r="H9" s="29">
        <f>J9-I9</f>
        <v>0.33333333333333331</v>
      </c>
      <c r="I9" s="30">
        <v>0.33333333333333331</v>
      </c>
      <c r="J9" s="30">
        <v>0.66666666666666663</v>
      </c>
    </row>
    <row r="10" spans="1:10" x14ac:dyDescent="0.2">
      <c r="A10" s="22">
        <v>45840</v>
      </c>
      <c r="B10" s="22" t="s">
        <v>19</v>
      </c>
      <c r="C10" s="27"/>
      <c r="D10" s="27"/>
      <c r="E10" s="27"/>
      <c r="F10" s="27"/>
      <c r="G10" s="28"/>
      <c r="H10" s="29">
        <f>J10-I10</f>
        <v>0</v>
      </c>
      <c r="I10" s="30"/>
      <c r="J10" s="30"/>
    </row>
    <row r="11" spans="1:10" x14ac:dyDescent="0.2">
      <c r="A11" s="22">
        <v>45841</v>
      </c>
      <c r="B11" s="22" t="s">
        <v>20</v>
      </c>
      <c r="C11" s="27"/>
      <c r="D11" s="27"/>
      <c r="E11" s="27"/>
      <c r="F11" s="27"/>
      <c r="G11" s="28"/>
      <c r="H11" s="29">
        <f>J11-I11</f>
        <v>0</v>
      </c>
      <c r="I11" s="30"/>
      <c r="J11" s="30"/>
    </row>
    <row r="12" spans="1:10" x14ac:dyDescent="0.2">
      <c r="A12" s="22">
        <v>45842</v>
      </c>
      <c r="B12" s="22" t="s">
        <v>11</v>
      </c>
      <c r="C12" s="27"/>
      <c r="D12" s="27"/>
      <c r="E12" s="27"/>
      <c r="F12" s="27"/>
      <c r="G12" s="28"/>
      <c r="H12" s="29">
        <f t="shared" ref="H12" si="0">J12-I12</f>
        <v>0</v>
      </c>
      <c r="I12" s="30"/>
      <c r="J12" s="30"/>
    </row>
    <row r="13" spans="1:10" x14ac:dyDescent="0.2">
      <c r="A13" s="31">
        <v>45843</v>
      </c>
      <c r="B13" s="31" t="s">
        <v>14</v>
      </c>
      <c r="C13" s="32"/>
      <c r="D13" s="32"/>
      <c r="E13" s="32"/>
      <c r="F13" s="32"/>
      <c r="G13" s="33"/>
      <c r="H13" s="34">
        <f t="shared" ref="H13:H38" si="1">J13-I13</f>
        <v>0</v>
      </c>
      <c r="I13" s="35"/>
      <c r="J13" s="35"/>
    </row>
    <row r="14" spans="1:10" x14ac:dyDescent="0.2">
      <c r="A14" s="31">
        <v>45844</v>
      </c>
      <c r="B14" s="31" t="s">
        <v>16</v>
      </c>
      <c r="C14" s="32"/>
      <c r="D14" s="32"/>
      <c r="E14" s="32"/>
      <c r="F14" s="32"/>
      <c r="G14" s="33"/>
      <c r="H14" s="34">
        <f t="shared" si="1"/>
        <v>0</v>
      </c>
      <c r="I14" s="35"/>
      <c r="J14" s="35"/>
    </row>
    <row r="15" spans="1:10" x14ac:dyDescent="0.2">
      <c r="A15" s="22">
        <v>45845</v>
      </c>
      <c r="B15" s="22" t="s">
        <v>17</v>
      </c>
      <c r="C15" s="27"/>
      <c r="D15" s="27"/>
      <c r="E15" s="27"/>
      <c r="F15" s="27"/>
      <c r="G15" s="28"/>
      <c r="H15" s="29">
        <f t="shared" si="1"/>
        <v>0</v>
      </c>
      <c r="I15" s="30"/>
      <c r="J15" s="30"/>
    </row>
    <row r="16" spans="1:10" x14ac:dyDescent="0.2">
      <c r="A16" s="22">
        <v>45846</v>
      </c>
      <c r="B16" s="22" t="s">
        <v>18</v>
      </c>
      <c r="C16" s="27"/>
      <c r="D16" s="27"/>
      <c r="E16" s="27"/>
      <c r="F16" s="27"/>
      <c r="G16" s="28"/>
      <c r="H16" s="29">
        <f t="shared" si="1"/>
        <v>0</v>
      </c>
      <c r="I16" s="30"/>
      <c r="J16" s="30"/>
    </row>
    <row r="17" spans="1:10" x14ac:dyDescent="0.2">
      <c r="A17" s="22">
        <v>45847</v>
      </c>
      <c r="B17" s="22" t="s">
        <v>19</v>
      </c>
      <c r="C17" s="27"/>
      <c r="D17" s="27"/>
      <c r="E17" s="27"/>
      <c r="F17" s="27"/>
      <c r="G17" s="28"/>
      <c r="H17" s="29">
        <f t="shared" ref="H17" si="2">J17-I17</f>
        <v>0</v>
      </c>
      <c r="I17" s="30"/>
      <c r="J17" s="30"/>
    </row>
    <row r="18" spans="1:10" x14ac:dyDescent="0.2">
      <c r="A18" s="22">
        <v>45848</v>
      </c>
      <c r="B18" s="22" t="s">
        <v>20</v>
      </c>
      <c r="C18" s="27"/>
      <c r="D18" s="27"/>
      <c r="E18" s="27"/>
      <c r="F18" s="27"/>
      <c r="G18" s="28"/>
      <c r="H18" s="29">
        <f t="shared" si="1"/>
        <v>0</v>
      </c>
      <c r="I18" s="30"/>
      <c r="J18" s="30"/>
    </row>
    <row r="19" spans="1:10" x14ac:dyDescent="0.2">
      <c r="A19" s="22">
        <v>45849</v>
      </c>
      <c r="B19" s="22" t="s">
        <v>11</v>
      </c>
      <c r="C19" s="27"/>
      <c r="D19" s="27"/>
      <c r="E19" s="27"/>
      <c r="F19" s="27"/>
      <c r="G19" s="28"/>
      <c r="H19" s="29">
        <f t="shared" si="1"/>
        <v>0</v>
      </c>
      <c r="I19" s="30"/>
      <c r="J19" s="30"/>
    </row>
    <row r="20" spans="1:10" x14ac:dyDescent="0.2">
      <c r="A20" s="31">
        <v>45850</v>
      </c>
      <c r="B20" s="31" t="s">
        <v>14</v>
      </c>
      <c r="C20" s="32"/>
      <c r="D20" s="32"/>
      <c r="E20" s="32"/>
      <c r="F20" s="32"/>
      <c r="G20" s="33"/>
      <c r="H20" s="34">
        <f t="shared" si="1"/>
        <v>0</v>
      </c>
      <c r="I20" s="35"/>
      <c r="J20" s="35"/>
    </row>
    <row r="21" spans="1:10" x14ac:dyDescent="0.2">
      <c r="A21" s="31">
        <v>45851</v>
      </c>
      <c r="B21" s="31" t="s">
        <v>16</v>
      </c>
      <c r="C21" s="32"/>
      <c r="D21" s="32"/>
      <c r="E21" s="32"/>
      <c r="F21" s="32"/>
      <c r="G21" s="33"/>
      <c r="H21" s="34">
        <f t="shared" si="1"/>
        <v>0</v>
      </c>
      <c r="I21" s="35"/>
      <c r="J21" s="35"/>
    </row>
    <row r="22" spans="1:10" x14ac:dyDescent="0.2">
      <c r="A22" s="22">
        <v>45852</v>
      </c>
      <c r="B22" s="22" t="s">
        <v>17</v>
      </c>
      <c r="C22" s="27"/>
      <c r="D22" s="27"/>
      <c r="E22" s="27"/>
      <c r="F22" s="27"/>
      <c r="G22" s="28"/>
      <c r="H22" s="29">
        <f t="shared" si="1"/>
        <v>0</v>
      </c>
      <c r="I22" s="30"/>
      <c r="J22" s="30"/>
    </row>
    <row r="23" spans="1:10" x14ac:dyDescent="0.2">
      <c r="A23" s="22">
        <v>45853</v>
      </c>
      <c r="B23" s="22" t="s">
        <v>18</v>
      </c>
      <c r="C23" s="27"/>
      <c r="D23" s="27"/>
      <c r="E23" s="27"/>
      <c r="F23" s="27"/>
      <c r="G23" s="28"/>
      <c r="H23" s="29">
        <f t="shared" si="1"/>
        <v>0</v>
      </c>
      <c r="I23" s="30"/>
      <c r="J23" s="30"/>
    </row>
    <row r="24" spans="1:10" x14ac:dyDescent="0.2">
      <c r="A24" s="22">
        <v>45854</v>
      </c>
      <c r="B24" s="22" t="s">
        <v>19</v>
      </c>
      <c r="C24" s="27"/>
      <c r="D24" s="27"/>
      <c r="E24" s="27"/>
      <c r="F24" s="27"/>
      <c r="G24" s="28"/>
      <c r="H24" s="29">
        <f t="shared" si="1"/>
        <v>0</v>
      </c>
      <c r="I24" s="30"/>
      <c r="J24" s="30"/>
    </row>
    <row r="25" spans="1:10" x14ac:dyDescent="0.2">
      <c r="A25" s="22">
        <v>45855</v>
      </c>
      <c r="B25" s="22" t="s">
        <v>20</v>
      </c>
      <c r="C25" s="27"/>
      <c r="D25" s="27"/>
      <c r="E25" s="27"/>
      <c r="F25" s="27"/>
      <c r="G25" s="28"/>
      <c r="H25" s="29">
        <f t="shared" si="1"/>
        <v>0</v>
      </c>
      <c r="I25" s="30"/>
      <c r="J25" s="30"/>
    </row>
    <row r="26" spans="1:10" x14ac:dyDescent="0.2">
      <c r="A26" s="22">
        <v>45856</v>
      </c>
      <c r="B26" s="22" t="s">
        <v>11</v>
      </c>
      <c r="C26" s="27"/>
      <c r="D26" s="27"/>
      <c r="E26" s="27"/>
      <c r="F26" s="27"/>
      <c r="G26" s="28"/>
      <c r="H26" s="29">
        <f t="shared" si="1"/>
        <v>0</v>
      </c>
      <c r="I26" s="30"/>
      <c r="J26" s="30"/>
    </row>
    <row r="27" spans="1:10" x14ac:dyDescent="0.2">
      <c r="A27" s="31">
        <v>45857</v>
      </c>
      <c r="B27" s="31" t="s">
        <v>14</v>
      </c>
      <c r="C27" s="32"/>
      <c r="D27" s="32"/>
      <c r="E27" s="32"/>
      <c r="F27" s="32"/>
      <c r="G27" s="33"/>
      <c r="H27" s="34">
        <f t="shared" si="1"/>
        <v>0</v>
      </c>
      <c r="I27" s="35"/>
      <c r="J27" s="35"/>
    </row>
    <row r="28" spans="1:10" x14ac:dyDescent="0.2">
      <c r="A28" s="31">
        <v>45858</v>
      </c>
      <c r="B28" s="31" t="s">
        <v>16</v>
      </c>
      <c r="C28" s="32"/>
      <c r="D28" s="32"/>
      <c r="E28" s="32"/>
      <c r="F28" s="32"/>
      <c r="G28" s="33"/>
      <c r="H28" s="34">
        <f t="shared" si="1"/>
        <v>0</v>
      </c>
      <c r="I28" s="35"/>
      <c r="J28" s="35"/>
    </row>
    <row r="29" spans="1:10" x14ac:dyDescent="0.2">
      <c r="A29" s="22">
        <v>45859</v>
      </c>
      <c r="B29" s="22" t="s">
        <v>17</v>
      </c>
      <c r="C29" s="27"/>
      <c r="D29" s="27"/>
      <c r="E29" s="27"/>
      <c r="F29" s="27"/>
      <c r="G29" s="28"/>
      <c r="H29" s="29">
        <f t="shared" si="1"/>
        <v>0</v>
      </c>
      <c r="I29" s="30"/>
      <c r="J29" s="30"/>
    </row>
    <row r="30" spans="1:10" x14ac:dyDescent="0.2">
      <c r="A30" s="22">
        <v>45860</v>
      </c>
      <c r="B30" s="22" t="s">
        <v>18</v>
      </c>
      <c r="C30" s="27"/>
      <c r="D30" s="27"/>
      <c r="E30" s="27"/>
      <c r="F30" s="27"/>
      <c r="G30" s="28"/>
      <c r="H30" s="29">
        <f t="shared" si="1"/>
        <v>0</v>
      </c>
      <c r="I30" s="30"/>
      <c r="J30" s="30"/>
    </row>
    <row r="31" spans="1:10" x14ac:dyDescent="0.2">
      <c r="A31" s="22">
        <v>45861</v>
      </c>
      <c r="B31" s="22" t="s">
        <v>19</v>
      </c>
      <c r="C31" s="27"/>
      <c r="D31" s="27"/>
      <c r="E31" s="27"/>
      <c r="F31" s="27"/>
      <c r="G31" s="28"/>
      <c r="H31" s="29">
        <f t="shared" si="1"/>
        <v>0</v>
      </c>
      <c r="I31" s="30"/>
      <c r="J31" s="30"/>
    </row>
    <row r="32" spans="1:10" x14ac:dyDescent="0.2">
      <c r="A32" s="22">
        <v>45862</v>
      </c>
      <c r="B32" s="22" t="s">
        <v>20</v>
      </c>
      <c r="C32" s="27"/>
      <c r="D32" s="27"/>
      <c r="E32" s="27"/>
      <c r="F32" s="27"/>
      <c r="G32" s="28"/>
      <c r="H32" s="29">
        <f t="shared" si="1"/>
        <v>0</v>
      </c>
      <c r="I32" s="30"/>
      <c r="J32" s="30"/>
    </row>
    <row r="33" spans="1:10" x14ac:dyDescent="0.2">
      <c r="A33" s="22">
        <v>45863</v>
      </c>
      <c r="B33" s="22" t="s">
        <v>11</v>
      </c>
      <c r="C33" s="27"/>
      <c r="D33" s="27"/>
      <c r="E33" s="27"/>
      <c r="F33" s="27"/>
      <c r="G33" s="28"/>
      <c r="H33" s="29">
        <f t="shared" si="1"/>
        <v>0</v>
      </c>
      <c r="I33" s="30"/>
      <c r="J33" s="30"/>
    </row>
    <row r="34" spans="1:10" x14ac:dyDescent="0.2">
      <c r="A34" s="31">
        <v>45864</v>
      </c>
      <c r="B34" s="31" t="s">
        <v>14</v>
      </c>
      <c r="C34" s="32"/>
      <c r="D34" s="32"/>
      <c r="E34" s="32"/>
      <c r="F34" s="32"/>
      <c r="G34" s="33"/>
      <c r="H34" s="34">
        <f t="shared" si="1"/>
        <v>0</v>
      </c>
      <c r="I34" s="35"/>
      <c r="J34" s="35"/>
    </row>
    <row r="35" spans="1:10" x14ac:dyDescent="0.2">
      <c r="A35" s="31">
        <v>45865</v>
      </c>
      <c r="B35" s="31" t="s">
        <v>16</v>
      </c>
      <c r="C35" s="32"/>
      <c r="D35" s="32"/>
      <c r="E35" s="32"/>
      <c r="F35" s="32"/>
      <c r="G35" s="33"/>
      <c r="H35" s="34">
        <f t="shared" si="1"/>
        <v>0</v>
      </c>
      <c r="I35" s="35"/>
      <c r="J35" s="35"/>
    </row>
    <row r="36" spans="1:10" x14ac:dyDescent="0.2">
      <c r="A36" s="22">
        <v>45866</v>
      </c>
      <c r="B36" s="22" t="s">
        <v>17</v>
      </c>
      <c r="C36" s="27"/>
      <c r="D36" s="27"/>
      <c r="E36" s="27"/>
      <c r="F36" s="27"/>
      <c r="G36" s="28"/>
      <c r="H36" s="29">
        <f t="shared" si="1"/>
        <v>0</v>
      </c>
      <c r="I36" s="30"/>
      <c r="J36" s="30"/>
    </row>
    <row r="37" spans="1:10" x14ac:dyDescent="0.2">
      <c r="A37" s="22">
        <v>45867</v>
      </c>
      <c r="B37" s="22" t="s">
        <v>18</v>
      </c>
      <c r="C37" s="27"/>
      <c r="D37" s="27"/>
      <c r="E37" s="27"/>
      <c r="F37" s="27"/>
      <c r="G37" s="28"/>
      <c r="H37" s="29">
        <f t="shared" si="1"/>
        <v>0</v>
      </c>
      <c r="I37" s="30"/>
      <c r="J37" s="30"/>
    </row>
    <row r="38" spans="1:10" x14ac:dyDescent="0.2">
      <c r="A38" s="22">
        <v>45868</v>
      </c>
      <c r="B38" s="22" t="s">
        <v>19</v>
      </c>
      <c r="C38" s="27"/>
      <c r="D38" s="27"/>
      <c r="E38" s="27"/>
      <c r="F38" s="27"/>
      <c r="G38" s="28"/>
      <c r="H38" s="29">
        <f t="shared" si="1"/>
        <v>0</v>
      </c>
      <c r="I38" s="30"/>
      <c r="J38" s="30"/>
    </row>
    <row r="39" spans="1:10" ht="13.2" thickBot="1" x14ac:dyDescent="0.25">
      <c r="A39" s="22">
        <v>45869</v>
      </c>
      <c r="B39" s="22" t="s">
        <v>20</v>
      </c>
      <c r="C39" s="27"/>
      <c r="D39" s="27"/>
      <c r="E39" s="27"/>
      <c r="F39" s="27"/>
      <c r="G39" s="28"/>
      <c r="H39" s="29">
        <f>J39-I39</f>
        <v>0</v>
      </c>
      <c r="I39" s="30"/>
      <c r="J39" s="30"/>
    </row>
    <row r="40" spans="1:10" ht="13.95" customHeight="1" thickBot="1" x14ac:dyDescent="0.3">
      <c r="A40" s="3"/>
      <c r="B40" s="1"/>
      <c r="C40" s="1"/>
      <c r="D40" s="1"/>
      <c r="E40" s="1"/>
      <c r="F40" s="1"/>
      <c r="G40" s="1"/>
      <c r="H40" s="36"/>
      <c r="I40" s="37"/>
    </row>
    <row r="41" spans="1:10" ht="13.95" customHeight="1" x14ac:dyDescent="0.25">
      <c r="A41" s="4"/>
      <c r="B41" s="4"/>
      <c r="C41" s="5"/>
      <c r="D41" s="6"/>
      <c r="E41" s="7" t="s">
        <v>21</v>
      </c>
      <c r="F41" s="8">
        <v>184</v>
      </c>
      <c r="H41" s="40"/>
    </row>
    <row r="42" spans="1:10" ht="13.95" customHeight="1" thickBot="1" x14ac:dyDescent="0.3">
      <c r="A42" s="4"/>
      <c r="B42" s="4"/>
      <c r="C42" s="9"/>
      <c r="D42" s="2"/>
      <c r="E42" s="10" t="s">
        <v>22</v>
      </c>
      <c r="F42" s="11">
        <v>23</v>
      </c>
      <c r="H42" s="40"/>
    </row>
    <row r="43" spans="1:10" ht="13.95" customHeight="1" thickBot="1" x14ac:dyDescent="0.3">
      <c r="A43" s="122" t="s">
        <v>23</v>
      </c>
      <c r="B43" s="122"/>
      <c r="C43" s="122"/>
      <c r="D43" s="12"/>
      <c r="E43" s="2"/>
      <c r="F43" s="2"/>
      <c r="H43" s="40"/>
    </row>
    <row r="44" spans="1:10" ht="13.8" x14ac:dyDescent="0.25">
      <c r="A44" s="13"/>
      <c r="B44" s="13"/>
      <c r="C44" s="6"/>
      <c r="D44" s="6"/>
      <c r="E44" s="14" t="s">
        <v>24</v>
      </c>
      <c r="F44" s="15">
        <f>SUMIF(F9:F39,"Billable",H9:H39)</f>
        <v>0.33333333333333331</v>
      </c>
      <c r="H44" s="38"/>
    </row>
    <row r="45" spans="1:10" ht="15" customHeight="1" thickBot="1" x14ac:dyDescent="0.3">
      <c r="A45" s="123" t="s">
        <v>25</v>
      </c>
      <c r="B45" s="123"/>
      <c r="C45" s="123"/>
      <c r="D45" s="16"/>
      <c r="E45" s="17" t="s">
        <v>26</v>
      </c>
      <c r="F45" s="18">
        <f>SUMIF(F9:F39,"Non-Billable",H9:H39)</f>
        <v>0</v>
      </c>
      <c r="H45" s="40"/>
    </row>
    <row r="46" spans="1:10" ht="14.4" thickBot="1" x14ac:dyDescent="0.3">
      <c r="A46" s="2"/>
      <c r="B46" s="2"/>
      <c r="C46" s="2"/>
      <c r="D46" s="2"/>
      <c r="E46" s="19" t="s">
        <v>27</v>
      </c>
      <c r="F46" s="44">
        <f>F44+F45</f>
        <v>0.33333333333333331</v>
      </c>
      <c r="H46" s="40"/>
    </row>
    <row r="47" spans="1:10" ht="13.8" thickBot="1" x14ac:dyDescent="0.3">
      <c r="A47" s="2"/>
      <c r="B47" s="2"/>
      <c r="C47" s="2"/>
      <c r="D47" s="2"/>
      <c r="E47" s="2"/>
      <c r="F47" s="2"/>
      <c r="H47" s="40"/>
    </row>
    <row r="48" spans="1:10" ht="13.8" thickBot="1" x14ac:dyDescent="0.3">
      <c r="A48" s="2"/>
      <c r="B48" s="2"/>
      <c r="C48" s="2"/>
      <c r="D48" s="2"/>
      <c r="E48" s="20" t="s">
        <v>28</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47" priority="14" operator="containsText" text="Religious Leave">
      <formula>NOT(ISERROR(SEARCH("Religious Leave",A6)))</formula>
    </cfRule>
    <cfRule type="containsText" dxfId="46" priority="15" operator="containsText" text="Birthday Leave">
      <formula>NOT(ISERROR(SEARCH("Birthday Leave",A6)))</formula>
    </cfRule>
    <cfRule type="containsText" dxfId="45" priority="16" operator="containsText" text="Study Leave">
      <formula>NOT(ISERROR(SEARCH("Study Leave",A6)))</formula>
    </cfRule>
    <cfRule type="containsText" dxfId="44" priority="17" operator="containsText" text="Family Responsibility Leave">
      <formula>NOT(ISERROR(SEARCH("Family Responsibility Leave",A6)))</formula>
    </cfRule>
    <cfRule type="containsText" dxfId="43" priority="18" operator="containsText" text="Sick Leave">
      <formula>NOT(ISERROR(SEARCH("Sick Leave",A6)))</formula>
    </cfRule>
    <cfRule type="containsText" dxfId="42" priority="19" operator="containsText" text="Annual Leave">
      <formula>NOT(ISERROR(SEARCH("Annual Leave",A6)))</formula>
    </cfRule>
    <cfRule type="cellIs" dxfId="41" priority="20" operator="equal">
      <formula>"Public Holiday"</formula>
    </cfRule>
  </conditionalFormatting>
  <conditionalFormatting sqref="B7:B49">
    <cfRule type="containsText" dxfId="40" priority="8" operator="containsText" text="Saturday">
      <formula>NOT(ISERROR(SEARCH("Saturday",B7)))</formula>
    </cfRule>
    <cfRule type="containsText" dxfId="39" priority="9" operator="containsText" text="Sunday">
      <formula>NOT(ISERROR(SEARCH("Sunday",B7)))</formula>
    </cfRule>
  </conditionalFormatting>
  <conditionalFormatting sqref="D40:E41 D43:E45 E48">
    <cfRule type="containsText" dxfId="38" priority="1" operator="containsText" text="Religious Leave">
      <formula>NOT(ISERROR(SEARCH("Religious Leave",D40)))</formula>
    </cfRule>
    <cfRule type="containsText" dxfId="37" priority="2" operator="containsText" text="Birthday Leave">
      <formula>NOT(ISERROR(SEARCH("Birthday Leave",D40)))</formula>
    </cfRule>
    <cfRule type="containsText" dxfId="36" priority="3" operator="containsText" text="Study Leave">
      <formula>NOT(ISERROR(SEARCH("Study Leave",D40)))</formula>
    </cfRule>
    <cfRule type="containsText" dxfId="35" priority="4" operator="containsText" text="Family Responsibility Leave">
      <formula>NOT(ISERROR(SEARCH("Family Responsibility Leave",D40)))</formula>
    </cfRule>
    <cfRule type="containsText" dxfId="34" priority="5" operator="containsText" text="Sick Leave">
      <formula>NOT(ISERROR(SEARCH("Sick Leave",D40)))</formula>
    </cfRule>
    <cfRule type="containsText" dxfId="33" priority="6" operator="containsText" text="Annual Leave">
      <formula>NOT(ISERROR(SEARCH("Annual Leave",D40)))</formula>
    </cfRule>
    <cfRule type="cellIs" dxfId="32" priority="7" operator="equal">
      <formula>"Public Holiday"</formula>
    </cfRule>
  </conditionalFormatting>
  <dataValidations count="2">
    <dataValidation type="time" allowBlank="1" showErrorMessage="1" errorTitle="Invlaid Time Format" error="Please input a valid time. For e.g. 08:00" sqref="I11:J39" xr:uid="{81BC4890-4524-4142-A9B9-69FAFFB0E5CE}">
      <formula1>0</formula1>
      <formula2>0.999988425925926</formula2>
    </dataValidation>
    <dataValidation type="time" allowBlank="1" showErrorMessage="1" errorTitle="Invalid Time Format" error="Please input a valid time. For e.g. 08:00" sqref="I9:J10" xr:uid="{99D57180-5C01-4272-A84B-165A7128D72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9142AB6D-2C06-4B9B-9ABE-55BAC187A508}">
          <x14:formula1>
            <xm:f>Key!$K$3:$K$4</xm:f>
          </x14:formula1>
          <xm:sqref>F9:F39</xm:sqref>
        </x14:dataValidation>
        <x14:dataValidation type="list" allowBlank="1" showInputMessage="1" showErrorMessage="1" xr:uid="{5C5F83BA-9649-414D-9B5C-5ED3D81B12A6}">
          <x14:formula1>
            <xm:f>Key!$B$2:$B$55</xm:f>
          </x14:formula1>
          <xm:sqref>C11:C39</xm:sqref>
        </x14:dataValidation>
        <x14:dataValidation type="list" allowBlank="1" showInputMessage="1" showErrorMessage="1" xr:uid="{2695E27C-DD60-4A5C-9DB5-B57EE9107204}">
          <x14:formula1>
            <xm:f>Key!$F$3:$F$43</xm:f>
          </x14:formula1>
          <xm:sqref>E11:E39</xm:sqref>
        </x14:dataValidation>
        <x14:dataValidation type="list" allowBlank="1" showInputMessage="1" showErrorMessage="1" xr:uid="{A41922FB-F5DC-441A-BE8B-CEC1E90C261B}">
          <x14:formula1>
            <xm:f>Key!$F$3:$F$46</xm:f>
          </x14:formula1>
          <xm:sqref>E9:E10</xm:sqref>
        </x14:dataValidation>
        <x14:dataValidation type="list" allowBlank="1" showInputMessage="1" showErrorMessage="1" xr:uid="{50ADD4F9-3582-48D4-9C7B-FE16B0BB7F7D}">
          <x14:formula1>
            <xm:f>Key!$B$2:$B$50</xm:f>
          </x14:formula1>
          <xm:sqref>C9:C10</xm:sqref>
        </x14:dataValidation>
        <x14:dataValidation type="list" allowBlank="1" showInputMessage="1" showErrorMessage="1" xr:uid="{59DFADC5-E3B8-482B-925E-D0C90DB0047C}">
          <x14:formula1>
            <xm:f>Key!$H$3:$H$81</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F808-4CDC-4429-9978-CAD26FE6591A}">
  <dimension ref="A5:J49"/>
  <sheetViews>
    <sheetView zoomScale="75" zoomScaleNormal="75" workbookViewId="0">
      <selection activeCell="D37" sqref="D37"/>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F44</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22">
        <v>45870</v>
      </c>
      <c r="B9" s="22" t="s">
        <v>11</v>
      </c>
      <c r="C9" s="27" t="s">
        <v>130</v>
      </c>
      <c r="D9" s="27" t="s">
        <v>108</v>
      </c>
      <c r="E9" s="27" t="s">
        <v>31</v>
      </c>
      <c r="F9" s="27" t="s">
        <v>13</v>
      </c>
      <c r="G9" s="28" t="s">
        <v>109</v>
      </c>
      <c r="H9" s="29">
        <f t="shared" ref="H9" si="0">J9-I9</f>
        <v>0.33333333333333331</v>
      </c>
      <c r="I9" s="30">
        <v>0.33333333333333331</v>
      </c>
      <c r="J9" s="30">
        <v>0.66666666666666663</v>
      </c>
    </row>
    <row r="10" spans="1:10" x14ac:dyDescent="0.2">
      <c r="A10" s="31">
        <v>45871</v>
      </c>
      <c r="B10" s="31" t="s">
        <v>14</v>
      </c>
      <c r="C10" s="32"/>
      <c r="D10" s="32"/>
      <c r="E10" s="32"/>
      <c r="F10" s="32"/>
      <c r="G10" s="33"/>
      <c r="H10" s="34">
        <f>J10-I10</f>
        <v>0</v>
      </c>
      <c r="I10" s="35"/>
      <c r="J10" s="35"/>
    </row>
    <row r="11" spans="1:10" x14ac:dyDescent="0.2">
      <c r="A11" s="31">
        <v>45872</v>
      </c>
      <c r="B11" s="31" t="s">
        <v>16</v>
      </c>
      <c r="C11" s="32"/>
      <c r="D11" s="32"/>
      <c r="E11" s="32"/>
      <c r="F11" s="32"/>
      <c r="G11" s="33"/>
      <c r="H11" s="34">
        <f t="shared" ref="H11:H36" si="1">J11-I11</f>
        <v>0</v>
      </c>
      <c r="I11" s="35"/>
      <c r="J11" s="35"/>
    </row>
    <row r="12" spans="1:10" x14ac:dyDescent="0.2">
      <c r="A12" s="22">
        <v>45873</v>
      </c>
      <c r="B12" s="22" t="s">
        <v>17</v>
      </c>
      <c r="C12" s="27"/>
      <c r="D12" s="27"/>
      <c r="E12" s="27"/>
      <c r="F12" s="27"/>
      <c r="G12" s="28"/>
      <c r="H12" s="29">
        <f t="shared" si="1"/>
        <v>0</v>
      </c>
      <c r="I12" s="30"/>
      <c r="J12" s="30"/>
    </row>
    <row r="13" spans="1:10" x14ac:dyDescent="0.2">
      <c r="A13" s="22">
        <v>45874</v>
      </c>
      <c r="B13" s="22" t="s">
        <v>18</v>
      </c>
      <c r="C13" s="27"/>
      <c r="D13" s="27"/>
      <c r="E13" s="27"/>
      <c r="F13" s="27"/>
      <c r="G13" s="28"/>
      <c r="H13" s="29">
        <f t="shared" si="1"/>
        <v>0</v>
      </c>
      <c r="I13" s="30"/>
      <c r="J13" s="30"/>
    </row>
    <row r="14" spans="1:10" x14ac:dyDescent="0.2">
      <c r="A14" s="22">
        <v>45875</v>
      </c>
      <c r="B14" s="22" t="s">
        <v>19</v>
      </c>
      <c r="C14" s="27"/>
      <c r="D14" s="27"/>
      <c r="E14" s="27"/>
      <c r="F14" s="27"/>
      <c r="G14" s="28"/>
      <c r="H14" s="29">
        <f t="shared" si="1"/>
        <v>0</v>
      </c>
      <c r="I14" s="30"/>
      <c r="J14" s="30"/>
    </row>
    <row r="15" spans="1:10" x14ac:dyDescent="0.2">
      <c r="A15" s="22">
        <v>45876</v>
      </c>
      <c r="B15" s="22" t="s">
        <v>20</v>
      </c>
      <c r="C15" s="27"/>
      <c r="D15" s="27"/>
      <c r="E15" s="27"/>
      <c r="F15" s="27"/>
      <c r="G15" s="28"/>
      <c r="H15" s="29">
        <f t="shared" si="1"/>
        <v>0</v>
      </c>
      <c r="I15" s="30"/>
      <c r="J15" s="30"/>
    </row>
    <row r="16" spans="1:10" x14ac:dyDescent="0.2">
      <c r="A16" s="22">
        <v>45877</v>
      </c>
      <c r="B16" s="22" t="s">
        <v>11</v>
      </c>
      <c r="C16" s="27"/>
      <c r="D16" s="27"/>
      <c r="E16" s="27"/>
      <c r="F16" s="27"/>
      <c r="G16" s="28"/>
      <c r="H16" s="29">
        <f t="shared" si="1"/>
        <v>0</v>
      </c>
      <c r="I16" s="30"/>
      <c r="J16" s="30"/>
    </row>
    <row r="17" spans="1:10" x14ac:dyDescent="0.2">
      <c r="A17" s="31">
        <v>45878</v>
      </c>
      <c r="B17" s="31" t="s">
        <v>14</v>
      </c>
      <c r="C17" s="32"/>
      <c r="D17" s="32"/>
      <c r="E17" s="32"/>
      <c r="F17" s="32"/>
      <c r="G17" s="33" t="s">
        <v>197</v>
      </c>
      <c r="H17" s="34">
        <f t="shared" si="1"/>
        <v>0</v>
      </c>
      <c r="I17" s="35"/>
      <c r="J17" s="35"/>
    </row>
    <row r="18" spans="1:10" x14ac:dyDescent="0.2">
      <c r="A18" s="31">
        <v>45879</v>
      </c>
      <c r="B18" s="31" t="s">
        <v>16</v>
      </c>
      <c r="C18" s="32"/>
      <c r="D18" s="32"/>
      <c r="E18" s="32"/>
      <c r="F18" s="32"/>
      <c r="G18" s="33"/>
      <c r="H18" s="34">
        <f t="shared" si="1"/>
        <v>0</v>
      </c>
      <c r="I18" s="35"/>
      <c r="J18" s="35"/>
    </row>
    <row r="19" spans="1:10" x14ac:dyDescent="0.2">
      <c r="A19" s="22">
        <v>45880</v>
      </c>
      <c r="B19" s="22" t="s">
        <v>17</v>
      </c>
      <c r="C19" s="27"/>
      <c r="D19" s="27"/>
      <c r="E19" s="27"/>
      <c r="F19" s="27"/>
      <c r="G19" s="28"/>
      <c r="H19" s="29">
        <f t="shared" si="1"/>
        <v>0</v>
      </c>
      <c r="I19" s="30"/>
      <c r="J19" s="30"/>
    </row>
    <row r="20" spans="1:10" x14ac:dyDescent="0.2">
      <c r="A20" s="22">
        <v>45881</v>
      </c>
      <c r="B20" s="22" t="s">
        <v>18</v>
      </c>
      <c r="C20" s="27"/>
      <c r="D20" s="27"/>
      <c r="E20" s="27"/>
      <c r="F20" s="27"/>
      <c r="G20" s="28"/>
      <c r="H20" s="29">
        <f t="shared" si="1"/>
        <v>0</v>
      </c>
      <c r="I20" s="30"/>
      <c r="J20" s="30"/>
    </row>
    <row r="21" spans="1:10" x14ac:dyDescent="0.2">
      <c r="A21" s="22">
        <v>45882</v>
      </c>
      <c r="B21" s="22" t="s">
        <v>19</v>
      </c>
      <c r="C21" s="27"/>
      <c r="D21" s="27"/>
      <c r="E21" s="27"/>
      <c r="F21" s="27"/>
      <c r="G21" s="28"/>
      <c r="H21" s="29">
        <f t="shared" si="1"/>
        <v>0</v>
      </c>
      <c r="I21" s="30"/>
      <c r="J21" s="30"/>
    </row>
    <row r="22" spans="1:10" x14ac:dyDescent="0.2">
      <c r="A22" s="22">
        <v>45883</v>
      </c>
      <c r="B22" s="22" t="s">
        <v>20</v>
      </c>
      <c r="C22" s="27"/>
      <c r="D22" s="27"/>
      <c r="E22" s="27"/>
      <c r="F22" s="27"/>
      <c r="G22" s="28"/>
      <c r="H22" s="29">
        <f t="shared" si="1"/>
        <v>0</v>
      </c>
      <c r="I22" s="30"/>
      <c r="J22" s="30"/>
    </row>
    <row r="23" spans="1:10" x14ac:dyDescent="0.2">
      <c r="A23" s="22">
        <v>45884</v>
      </c>
      <c r="B23" s="22" t="s">
        <v>11</v>
      </c>
      <c r="C23" s="27"/>
      <c r="D23" s="27"/>
      <c r="E23" s="27"/>
      <c r="F23" s="27"/>
      <c r="G23" s="28"/>
      <c r="H23" s="29">
        <f t="shared" si="1"/>
        <v>0</v>
      </c>
      <c r="I23" s="30"/>
      <c r="J23" s="30"/>
    </row>
    <row r="24" spans="1:10" x14ac:dyDescent="0.2">
      <c r="A24" s="31">
        <v>45885</v>
      </c>
      <c r="B24" s="31" t="s">
        <v>14</v>
      </c>
      <c r="C24" s="32"/>
      <c r="D24" s="32"/>
      <c r="E24" s="32"/>
      <c r="F24" s="32"/>
      <c r="G24" s="33"/>
      <c r="H24" s="34">
        <f t="shared" si="1"/>
        <v>0</v>
      </c>
      <c r="I24" s="35"/>
      <c r="J24" s="35"/>
    </row>
    <row r="25" spans="1:10" x14ac:dyDescent="0.2">
      <c r="A25" s="31">
        <v>45886</v>
      </c>
      <c r="B25" s="31" t="s">
        <v>16</v>
      </c>
      <c r="C25" s="32"/>
      <c r="D25" s="32"/>
      <c r="E25" s="32"/>
      <c r="F25" s="32"/>
      <c r="G25" s="33"/>
      <c r="H25" s="34">
        <f t="shared" si="1"/>
        <v>0</v>
      </c>
      <c r="I25" s="35"/>
      <c r="J25" s="35"/>
    </row>
    <row r="26" spans="1:10" x14ac:dyDescent="0.2">
      <c r="A26" s="22">
        <v>45887</v>
      </c>
      <c r="B26" s="22" t="s">
        <v>17</v>
      </c>
      <c r="C26" s="27"/>
      <c r="D26" s="27"/>
      <c r="E26" s="27"/>
      <c r="F26" s="27"/>
      <c r="G26" s="28"/>
      <c r="H26" s="29">
        <f t="shared" si="1"/>
        <v>0</v>
      </c>
      <c r="I26" s="30"/>
      <c r="J26" s="30"/>
    </row>
    <row r="27" spans="1:10" x14ac:dyDescent="0.2">
      <c r="A27" s="22">
        <v>45888</v>
      </c>
      <c r="B27" s="22" t="s">
        <v>18</v>
      </c>
      <c r="C27" s="27"/>
      <c r="D27" s="27"/>
      <c r="E27" s="27"/>
      <c r="F27" s="27"/>
      <c r="G27" s="28"/>
      <c r="H27" s="29">
        <f t="shared" si="1"/>
        <v>0</v>
      </c>
      <c r="I27" s="30"/>
      <c r="J27" s="30"/>
    </row>
    <row r="28" spans="1:10" x14ac:dyDescent="0.2">
      <c r="A28" s="22">
        <v>45889</v>
      </c>
      <c r="B28" s="22" t="s">
        <v>19</v>
      </c>
      <c r="C28" s="27"/>
      <c r="D28" s="27"/>
      <c r="E28" s="27"/>
      <c r="F28" s="27"/>
      <c r="G28" s="28"/>
      <c r="H28" s="29">
        <f t="shared" si="1"/>
        <v>0</v>
      </c>
      <c r="I28" s="30"/>
      <c r="J28" s="30"/>
    </row>
    <row r="29" spans="1:10" x14ac:dyDescent="0.2">
      <c r="A29" s="22">
        <v>45890</v>
      </c>
      <c r="B29" s="22" t="s">
        <v>20</v>
      </c>
      <c r="C29" s="27"/>
      <c r="D29" s="27"/>
      <c r="E29" s="27"/>
      <c r="F29" s="27"/>
      <c r="G29" s="28"/>
      <c r="H29" s="29">
        <f t="shared" si="1"/>
        <v>0</v>
      </c>
      <c r="I29" s="30"/>
      <c r="J29" s="30"/>
    </row>
    <row r="30" spans="1:10" x14ac:dyDescent="0.2">
      <c r="A30" s="22">
        <v>45891</v>
      </c>
      <c r="B30" s="22" t="s">
        <v>11</v>
      </c>
      <c r="C30" s="27"/>
      <c r="D30" s="27"/>
      <c r="E30" s="27"/>
      <c r="F30" s="27"/>
      <c r="G30" s="28"/>
      <c r="H30" s="29">
        <f t="shared" si="1"/>
        <v>0</v>
      </c>
      <c r="I30" s="30"/>
      <c r="J30" s="30"/>
    </row>
    <row r="31" spans="1:10" x14ac:dyDescent="0.2">
      <c r="A31" s="31">
        <v>45892</v>
      </c>
      <c r="B31" s="31" t="s">
        <v>14</v>
      </c>
      <c r="C31" s="32"/>
      <c r="D31" s="32"/>
      <c r="E31" s="32"/>
      <c r="F31" s="32"/>
      <c r="G31" s="33"/>
      <c r="H31" s="34">
        <f t="shared" si="1"/>
        <v>0</v>
      </c>
      <c r="I31" s="35"/>
      <c r="J31" s="35"/>
    </row>
    <row r="32" spans="1:10" x14ac:dyDescent="0.2">
      <c r="A32" s="31">
        <v>45893</v>
      </c>
      <c r="B32" s="31" t="s">
        <v>16</v>
      </c>
      <c r="C32" s="32"/>
      <c r="D32" s="32"/>
      <c r="E32" s="32"/>
      <c r="F32" s="32"/>
      <c r="G32" s="33"/>
      <c r="H32" s="34">
        <f t="shared" si="1"/>
        <v>0</v>
      </c>
      <c r="I32" s="35"/>
      <c r="J32" s="35"/>
    </row>
    <row r="33" spans="1:10" x14ac:dyDescent="0.2">
      <c r="A33" s="22">
        <v>45894</v>
      </c>
      <c r="B33" s="22" t="s">
        <v>17</v>
      </c>
      <c r="C33" s="27"/>
      <c r="D33" s="27"/>
      <c r="E33" s="27"/>
      <c r="F33" s="27"/>
      <c r="G33" s="28"/>
      <c r="H33" s="29">
        <f t="shared" si="1"/>
        <v>0</v>
      </c>
      <c r="I33" s="30"/>
      <c r="J33" s="30"/>
    </row>
    <row r="34" spans="1:10" x14ac:dyDescent="0.2">
      <c r="A34" s="22">
        <v>45895</v>
      </c>
      <c r="B34" s="22" t="s">
        <v>18</v>
      </c>
      <c r="C34" s="27"/>
      <c r="D34" s="27"/>
      <c r="E34" s="27"/>
      <c r="F34" s="27"/>
      <c r="G34" s="28"/>
      <c r="H34" s="29">
        <f t="shared" si="1"/>
        <v>0</v>
      </c>
      <c r="I34" s="30"/>
      <c r="J34" s="30"/>
    </row>
    <row r="35" spans="1:10" x14ac:dyDescent="0.2">
      <c r="A35" s="22">
        <v>45896</v>
      </c>
      <c r="B35" s="22" t="s">
        <v>19</v>
      </c>
      <c r="C35" s="27"/>
      <c r="D35" s="27"/>
      <c r="E35" s="27"/>
      <c r="F35" s="27"/>
      <c r="G35" s="28"/>
      <c r="H35" s="29">
        <f t="shared" si="1"/>
        <v>0</v>
      </c>
      <c r="I35" s="30"/>
      <c r="J35" s="30"/>
    </row>
    <row r="36" spans="1:10" x14ac:dyDescent="0.2">
      <c r="A36" s="22">
        <v>45897</v>
      </c>
      <c r="B36" s="22" t="s">
        <v>20</v>
      </c>
      <c r="C36" s="27"/>
      <c r="D36" s="27"/>
      <c r="E36" s="27"/>
      <c r="F36" s="27"/>
      <c r="G36" s="28"/>
      <c r="H36" s="29">
        <f t="shared" si="1"/>
        <v>0</v>
      </c>
      <c r="I36" s="30"/>
      <c r="J36" s="30"/>
    </row>
    <row r="37" spans="1:10" x14ac:dyDescent="0.2">
      <c r="A37" s="22">
        <v>45898</v>
      </c>
      <c r="B37" s="22" t="s">
        <v>11</v>
      </c>
      <c r="C37" s="27"/>
      <c r="D37" s="27"/>
      <c r="E37" s="27"/>
      <c r="F37" s="27"/>
      <c r="G37" s="28"/>
      <c r="H37" s="29">
        <f t="shared" ref="H37:H39" si="2">J37-I37</f>
        <v>0</v>
      </c>
      <c r="I37" s="30"/>
      <c r="J37" s="30"/>
    </row>
    <row r="38" spans="1:10" x14ac:dyDescent="0.2">
      <c r="A38" s="31">
        <v>45899</v>
      </c>
      <c r="B38" s="31" t="s">
        <v>14</v>
      </c>
      <c r="C38" s="32"/>
      <c r="D38" s="32"/>
      <c r="E38" s="32"/>
      <c r="F38" s="32"/>
      <c r="G38" s="33"/>
      <c r="H38" s="34">
        <f t="shared" si="2"/>
        <v>0</v>
      </c>
      <c r="I38" s="35"/>
      <c r="J38" s="35"/>
    </row>
    <row r="39" spans="1:10" ht="13.95" customHeight="1" x14ac:dyDescent="0.2">
      <c r="A39" s="31">
        <v>45900</v>
      </c>
      <c r="B39" s="31" t="s">
        <v>16</v>
      </c>
      <c r="C39" s="32"/>
      <c r="D39" s="32"/>
      <c r="E39" s="32"/>
      <c r="F39" s="32"/>
      <c r="G39" s="33"/>
      <c r="H39" s="34">
        <f t="shared" si="2"/>
        <v>0</v>
      </c>
      <c r="I39" s="35"/>
      <c r="J39" s="35"/>
    </row>
    <row r="40" spans="1:10" ht="13.95" customHeight="1" thickBot="1" x14ac:dyDescent="0.3">
      <c r="A40" s="46"/>
      <c r="B40" s="45"/>
      <c r="C40" s="45"/>
      <c r="D40" s="45"/>
      <c r="E40" s="45"/>
      <c r="F40" s="45"/>
      <c r="G40" s="45"/>
      <c r="H40" s="36"/>
      <c r="I40" s="37"/>
    </row>
    <row r="41" spans="1:10" ht="13.95" customHeight="1" x14ac:dyDescent="0.25">
      <c r="A41" s="4"/>
      <c r="B41" s="4"/>
      <c r="C41" s="5"/>
      <c r="D41" s="6"/>
      <c r="E41" s="7" t="s">
        <v>21</v>
      </c>
      <c r="F41" s="8">
        <v>168</v>
      </c>
      <c r="H41" s="40"/>
    </row>
    <row r="42" spans="1:10" ht="13.95" customHeight="1" thickBot="1" x14ac:dyDescent="0.3">
      <c r="A42" s="4"/>
      <c r="B42" s="4"/>
      <c r="C42" s="9"/>
      <c r="D42" s="2"/>
      <c r="E42" s="10" t="s">
        <v>22</v>
      </c>
      <c r="F42" s="11">
        <v>21</v>
      </c>
      <c r="H42" s="40"/>
    </row>
    <row r="43" spans="1:10" ht="13.95" customHeight="1" thickBot="1" x14ac:dyDescent="0.3">
      <c r="A43" s="122" t="s">
        <v>23</v>
      </c>
      <c r="B43" s="122"/>
      <c r="C43" s="122"/>
      <c r="D43" s="12"/>
      <c r="E43" s="2"/>
      <c r="F43" s="2"/>
      <c r="H43" s="40"/>
    </row>
    <row r="44" spans="1:10" ht="13.8" x14ac:dyDescent="0.25">
      <c r="A44" s="13"/>
      <c r="B44" s="13"/>
      <c r="C44" s="6"/>
      <c r="D44" s="6"/>
      <c r="E44" s="14" t="s">
        <v>24</v>
      </c>
      <c r="F44" s="15">
        <f>SUMIF(F9:F39,"Billable",H9:H39)</f>
        <v>0.33333333333333331</v>
      </c>
      <c r="H44" s="38"/>
    </row>
    <row r="45" spans="1:10" ht="15" customHeight="1" thickBot="1" x14ac:dyDescent="0.3">
      <c r="A45" s="123" t="s">
        <v>25</v>
      </c>
      <c r="B45" s="123"/>
      <c r="C45" s="123"/>
      <c r="D45" s="16"/>
      <c r="E45" s="17" t="s">
        <v>26</v>
      </c>
      <c r="F45" s="18">
        <f>SUMIF(F9:F39,"Non-Billable",H9:H39)</f>
        <v>0</v>
      </c>
      <c r="H45" s="40"/>
    </row>
    <row r="46" spans="1:10" ht="14.4" thickBot="1" x14ac:dyDescent="0.3">
      <c r="A46" s="2"/>
      <c r="B46" s="2"/>
      <c r="C46" s="2"/>
      <c r="D46" s="2"/>
      <c r="E46" s="19" t="s">
        <v>27</v>
      </c>
      <c r="F46" s="44">
        <f>F44+F45</f>
        <v>0.33333333333333331</v>
      </c>
      <c r="H46" s="40"/>
    </row>
    <row r="47" spans="1:10" ht="13.8" thickBot="1" x14ac:dyDescent="0.3">
      <c r="A47" s="2"/>
      <c r="B47" s="2"/>
      <c r="C47" s="2"/>
      <c r="D47" s="2"/>
      <c r="E47" s="2"/>
      <c r="F47" s="2"/>
      <c r="H47" s="40"/>
    </row>
    <row r="48" spans="1:10" ht="13.8" thickBot="1" x14ac:dyDescent="0.3">
      <c r="A48" s="2"/>
      <c r="B48" s="2"/>
      <c r="C48" s="2"/>
      <c r="D48" s="2"/>
      <c r="E48" s="20" t="s">
        <v>28</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31" priority="14" operator="containsText" text="Religious Leave">
      <formula>NOT(ISERROR(SEARCH("Religious Leave",A6)))</formula>
    </cfRule>
    <cfRule type="containsText" dxfId="30" priority="15" operator="containsText" text="Birthday Leave">
      <formula>NOT(ISERROR(SEARCH("Birthday Leave",A6)))</formula>
    </cfRule>
    <cfRule type="containsText" dxfId="29" priority="16" operator="containsText" text="Study Leave">
      <formula>NOT(ISERROR(SEARCH("Study Leave",A6)))</formula>
    </cfRule>
    <cfRule type="containsText" dxfId="28" priority="17" operator="containsText" text="Family Responsibility Leave">
      <formula>NOT(ISERROR(SEARCH("Family Responsibility Leave",A6)))</formula>
    </cfRule>
    <cfRule type="containsText" dxfId="27" priority="18" operator="containsText" text="Sick Leave">
      <formula>NOT(ISERROR(SEARCH("Sick Leave",A6)))</formula>
    </cfRule>
    <cfRule type="containsText" dxfId="26" priority="19" operator="containsText" text="Annual Leave">
      <formula>NOT(ISERROR(SEARCH("Annual Leave",A6)))</formula>
    </cfRule>
    <cfRule type="cellIs" dxfId="25" priority="20" operator="equal">
      <formula>"Public Holiday"</formula>
    </cfRule>
  </conditionalFormatting>
  <conditionalFormatting sqref="B7:B49">
    <cfRule type="containsText" dxfId="24" priority="8" operator="containsText" text="Saturday">
      <formula>NOT(ISERROR(SEARCH("Saturday",B7)))</formula>
    </cfRule>
    <cfRule type="containsText" dxfId="23" priority="9" operator="containsText" text="Sunday">
      <formula>NOT(ISERROR(SEARCH("Sunday",B7)))</formula>
    </cfRule>
  </conditionalFormatting>
  <conditionalFormatting sqref="D40:E41 D43:E45 E48">
    <cfRule type="containsText" dxfId="22" priority="1" operator="containsText" text="Religious Leave">
      <formula>NOT(ISERROR(SEARCH("Religious Leave",D40)))</formula>
    </cfRule>
    <cfRule type="containsText" dxfId="21" priority="2" operator="containsText" text="Birthday Leave">
      <formula>NOT(ISERROR(SEARCH("Birthday Leave",D40)))</formula>
    </cfRule>
    <cfRule type="containsText" dxfId="20" priority="3" operator="containsText" text="Study Leave">
      <formula>NOT(ISERROR(SEARCH("Study Leave",D40)))</formula>
    </cfRule>
    <cfRule type="containsText" dxfId="19" priority="4" operator="containsText" text="Family Responsibility Leave">
      <formula>NOT(ISERROR(SEARCH("Family Responsibility Leave",D40)))</formula>
    </cfRule>
    <cfRule type="containsText" dxfId="18" priority="5" operator="containsText" text="Sick Leave">
      <formula>NOT(ISERROR(SEARCH("Sick Leave",D40)))</formula>
    </cfRule>
    <cfRule type="containsText" dxfId="17" priority="6" operator="containsText" text="Annual Leave">
      <formula>NOT(ISERROR(SEARCH("Annual Leave",D40)))</formula>
    </cfRule>
    <cfRule type="cellIs" dxfId="16" priority="7" operator="equal">
      <formula>"Public Holiday"</formula>
    </cfRule>
  </conditionalFormatting>
  <dataValidations count="1">
    <dataValidation type="time" allowBlank="1" showErrorMessage="1" errorTitle="Invlaid Time Format" error="Please input a valid time. For e.g. 08:00" sqref="I9:J39" xr:uid="{CE0786D6-D6FC-4D29-A71B-4E1546091D4D}">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30989AD-23D3-40C7-8F80-A5E41B510EE5}">
          <x14:formula1>
            <xm:f>Key!$K$3:$K$4</xm:f>
          </x14:formula1>
          <xm:sqref>F9:F39</xm:sqref>
        </x14:dataValidation>
        <x14:dataValidation type="list" allowBlank="1" showInputMessage="1" showErrorMessage="1" xr:uid="{B2DFC771-5C46-4C68-BCEC-AB576F2398A7}">
          <x14:formula1>
            <xm:f>Key!$B$2:$B$48</xm:f>
          </x14:formula1>
          <xm:sqref>C9:C39</xm:sqref>
        </x14:dataValidation>
        <x14:dataValidation type="list" allowBlank="1" showInputMessage="1" showErrorMessage="1" xr:uid="{55545D3E-18E2-4FBA-A7F1-0F256C99991F}">
          <x14:formula1>
            <xm:f>Key!$F$3:$F$54</xm:f>
          </x14:formula1>
          <xm:sqref>E9:E39</xm:sqref>
        </x14:dataValidation>
        <x14:dataValidation type="list" allowBlank="1" showInputMessage="1" showErrorMessage="1" xr:uid="{6375413B-0301-4C39-BE43-5A483338A0E5}">
          <x14:formula1>
            <xm:f>Key!$H$3:$H$80</xm:f>
          </x14:formula1>
          <xm:sqref>B5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6D5-46F5-410C-BC9F-D56DCF566D28}">
  <dimension ref="A5:J48"/>
  <sheetViews>
    <sheetView zoomScale="75" zoomScaleNormal="75" workbookViewId="0">
      <selection activeCell="F45" sqref="F45"/>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F43</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22">
        <v>45901</v>
      </c>
      <c r="B9" s="22" t="s">
        <v>17</v>
      </c>
      <c r="C9" s="27" t="s">
        <v>130</v>
      </c>
      <c r="D9" s="27" t="s">
        <v>108</v>
      </c>
      <c r="E9" s="27" t="s">
        <v>31</v>
      </c>
      <c r="F9" s="27" t="s">
        <v>13</v>
      </c>
      <c r="G9" s="28" t="s">
        <v>109</v>
      </c>
      <c r="H9" s="29">
        <f t="shared" ref="H9" si="0">J9-I9</f>
        <v>0.33333333333333331</v>
      </c>
      <c r="I9" s="30">
        <v>0.33333333333333331</v>
      </c>
      <c r="J9" s="30">
        <v>0.66666666666666663</v>
      </c>
    </row>
    <row r="10" spans="1:10" x14ac:dyDescent="0.2">
      <c r="A10" s="22">
        <v>45902</v>
      </c>
      <c r="B10" s="22" t="s">
        <v>18</v>
      </c>
      <c r="C10" s="27"/>
      <c r="D10" s="27"/>
      <c r="E10" s="27"/>
      <c r="F10" s="27"/>
      <c r="G10" s="28"/>
      <c r="H10" s="29">
        <f t="shared" ref="H10:H38" si="1">J10-I10</f>
        <v>0</v>
      </c>
      <c r="I10" s="30"/>
      <c r="J10" s="30"/>
    </row>
    <row r="11" spans="1:10" x14ac:dyDescent="0.2">
      <c r="A11" s="22">
        <v>45903</v>
      </c>
      <c r="B11" s="22" t="s">
        <v>19</v>
      </c>
      <c r="C11" s="27"/>
      <c r="D11" s="27"/>
      <c r="E11" s="27"/>
      <c r="F11" s="27"/>
      <c r="G11" s="28"/>
      <c r="H11" s="29">
        <f t="shared" si="1"/>
        <v>0</v>
      </c>
      <c r="I11" s="30"/>
      <c r="J11" s="30"/>
    </row>
    <row r="12" spans="1:10" x14ac:dyDescent="0.2">
      <c r="A12" s="22">
        <v>45904</v>
      </c>
      <c r="B12" s="22" t="s">
        <v>20</v>
      </c>
      <c r="C12" s="27"/>
      <c r="D12" s="27"/>
      <c r="E12" s="27"/>
      <c r="F12" s="27"/>
      <c r="G12" s="28"/>
      <c r="H12" s="29">
        <f t="shared" si="1"/>
        <v>0</v>
      </c>
      <c r="I12" s="30"/>
      <c r="J12" s="30"/>
    </row>
    <row r="13" spans="1:10" x14ac:dyDescent="0.2">
      <c r="A13" s="22">
        <v>45905</v>
      </c>
      <c r="B13" s="22" t="s">
        <v>11</v>
      </c>
      <c r="C13" s="27"/>
      <c r="D13" s="27"/>
      <c r="E13" s="27"/>
      <c r="F13" s="27"/>
      <c r="G13" s="28"/>
      <c r="H13" s="29">
        <f t="shared" si="1"/>
        <v>0</v>
      </c>
      <c r="I13" s="30"/>
      <c r="J13" s="30"/>
    </row>
    <row r="14" spans="1:10" x14ac:dyDescent="0.2">
      <c r="A14" s="31">
        <v>45906</v>
      </c>
      <c r="B14" s="31" t="s">
        <v>14</v>
      </c>
      <c r="C14" s="32"/>
      <c r="D14" s="32"/>
      <c r="E14" s="32"/>
      <c r="F14" s="32"/>
      <c r="G14" s="33"/>
      <c r="H14" s="34">
        <f t="shared" si="1"/>
        <v>0</v>
      </c>
      <c r="I14" s="35"/>
      <c r="J14" s="35"/>
    </row>
    <row r="15" spans="1:10" x14ac:dyDescent="0.2">
      <c r="A15" s="31">
        <v>45907</v>
      </c>
      <c r="B15" s="31" t="s">
        <v>16</v>
      </c>
      <c r="C15" s="32"/>
      <c r="D15" s="32"/>
      <c r="E15" s="32"/>
      <c r="F15" s="32"/>
      <c r="G15" s="33"/>
      <c r="H15" s="34">
        <f t="shared" si="1"/>
        <v>0</v>
      </c>
      <c r="I15" s="35"/>
      <c r="J15" s="35"/>
    </row>
    <row r="16" spans="1:10" x14ac:dyDescent="0.2">
      <c r="A16" s="22">
        <v>45908</v>
      </c>
      <c r="B16" s="22" t="s">
        <v>17</v>
      </c>
      <c r="C16" s="27"/>
      <c r="D16" s="27"/>
      <c r="E16" s="27"/>
      <c r="F16" s="27"/>
      <c r="G16" s="28"/>
      <c r="H16" s="29">
        <f t="shared" si="1"/>
        <v>0</v>
      </c>
      <c r="I16" s="30"/>
      <c r="J16" s="30"/>
    </row>
    <row r="17" spans="1:10" x14ac:dyDescent="0.2">
      <c r="A17" s="22">
        <v>45909</v>
      </c>
      <c r="B17" s="22" t="s">
        <v>18</v>
      </c>
      <c r="C17" s="27"/>
      <c r="D17" s="27"/>
      <c r="E17" s="27"/>
      <c r="F17" s="27"/>
      <c r="G17" s="28"/>
      <c r="H17" s="29">
        <f t="shared" si="1"/>
        <v>0</v>
      </c>
      <c r="I17" s="30"/>
      <c r="J17" s="30"/>
    </row>
    <row r="18" spans="1:10" x14ac:dyDescent="0.2">
      <c r="A18" s="22">
        <v>45910</v>
      </c>
      <c r="B18" s="22" t="s">
        <v>19</v>
      </c>
      <c r="C18" s="27"/>
      <c r="D18" s="27"/>
      <c r="E18" s="27"/>
      <c r="F18" s="27"/>
      <c r="G18" s="28"/>
      <c r="H18" s="29">
        <f t="shared" si="1"/>
        <v>0</v>
      </c>
      <c r="I18" s="30"/>
      <c r="J18" s="30"/>
    </row>
    <row r="19" spans="1:10" x14ac:dyDescent="0.2">
      <c r="A19" s="22">
        <v>45911</v>
      </c>
      <c r="B19" s="22" t="s">
        <v>20</v>
      </c>
      <c r="C19" s="27"/>
      <c r="D19" s="27"/>
      <c r="E19" s="27"/>
      <c r="F19" s="27"/>
      <c r="G19" s="28"/>
      <c r="H19" s="29">
        <f t="shared" si="1"/>
        <v>0</v>
      </c>
      <c r="I19" s="30"/>
      <c r="J19" s="30"/>
    </row>
    <row r="20" spans="1:10" x14ac:dyDescent="0.2">
      <c r="A20" s="22">
        <v>45912</v>
      </c>
      <c r="B20" s="22" t="s">
        <v>11</v>
      </c>
      <c r="C20" s="27"/>
      <c r="D20" s="27"/>
      <c r="E20" s="27"/>
      <c r="F20" s="27"/>
      <c r="G20" s="28"/>
      <c r="H20" s="29">
        <f t="shared" si="1"/>
        <v>0</v>
      </c>
      <c r="I20" s="30"/>
      <c r="J20" s="30"/>
    </row>
    <row r="21" spans="1:10" x14ac:dyDescent="0.2">
      <c r="A21" s="31">
        <v>45913</v>
      </c>
      <c r="B21" s="31" t="s">
        <v>14</v>
      </c>
      <c r="C21" s="32"/>
      <c r="D21" s="32"/>
      <c r="E21" s="32"/>
      <c r="F21" s="32"/>
      <c r="G21" s="33"/>
      <c r="H21" s="34">
        <f t="shared" si="1"/>
        <v>0</v>
      </c>
      <c r="I21" s="35"/>
      <c r="J21" s="35"/>
    </row>
    <row r="22" spans="1:10" x14ac:dyDescent="0.2">
      <c r="A22" s="31">
        <v>45914</v>
      </c>
      <c r="B22" s="31" t="s">
        <v>16</v>
      </c>
      <c r="C22" s="32"/>
      <c r="D22" s="32"/>
      <c r="E22" s="32"/>
      <c r="F22" s="32"/>
      <c r="G22" s="33"/>
      <c r="H22" s="34">
        <f t="shared" si="1"/>
        <v>0</v>
      </c>
      <c r="I22" s="35"/>
      <c r="J22" s="35"/>
    </row>
    <row r="23" spans="1:10" x14ac:dyDescent="0.2">
      <c r="A23" s="22">
        <v>45915</v>
      </c>
      <c r="B23" s="22" t="s">
        <v>17</v>
      </c>
      <c r="C23" s="27"/>
      <c r="D23" s="27"/>
      <c r="E23" s="27"/>
      <c r="F23" s="27"/>
      <c r="G23" s="28"/>
      <c r="H23" s="29">
        <f t="shared" si="1"/>
        <v>0</v>
      </c>
      <c r="I23" s="30"/>
      <c r="J23" s="30"/>
    </row>
    <row r="24" spans="1:10" x14ac:dyDescent="0.2">
      <c r="A24" s="22">
        <v>45916</v>
      </c>
      <c r="B24" s="22" t="s">
        <v>18</v>
      </c>
      <c r="C24" s="27"/>
      <c r="D24" s="27"/>
      <c r="E24" s="27"/>
      <c r="F24" s="27"/>
      <c r="G24" s="28"/>
      <c r="H24" s="29">
        <f t="shared" si="1"/>
        <v>0</v>
      </c>
      <c r="I24" s="30"/>
      <c r="J24" s="30"/>
    </row>
    <row r="25" spans="1:10" x14ac:dyDescent="0.2">
      <c r="A25" s="22">
        <v>45917</v>
      </c>
      <c r="B25" s="22" t="s">
        <v>19</v>
      </c>
      <c r="C25" s="27"/>
      <c r="D25" s="27"/>
      <c r="E25" s="27"/>
      <c r="F25" s="27"/>
      <c r="G25" s="28"/>
      <c r="H25" s="29">
        <f t="shared" si="1"/>
        <v>0</v>
      </c>
      <c r="I25" s="30"/>
      <c r="J25" s="30"/>
    </row>
    <row r="26" spans="1:10" x14ac:dyDescent="0.2">
      <c r="A26" s="22">
        <v>45918</v>
      </c>
      <c r="B26" s="22" t="s">
        <v>20</v>
      </c>
      <c r="C26" s="27"/>
      <c r="D26" s="27"/>
      <c r="E26" s="27"/>
      <c r="F26" s="27"/>
      <c r="G26" s="28"/>
      <c r="H26" s="29">
        <f t="shared" si="1"/>
        <v>0</v>
      </c>
      <c r="I26" s="30"/>
      <c r="J26" s="30"/>
    </row>
    <row r="27" spans="1:10" x14ac:dyDescent="0.2">
      <c r="A27" s="22">
        <v>45919</v>
      </c>
      <c r="B27" s="22" t="s">
        <v>11</v>
      </c>
      <c r="C27" s="27"/>
      <c r="D27" s="27"/>
      <c r="E27" s="27"/>
      <c r="F27" s="27"/>
      <c r="G27" s="28"/>
      <c r="H27" s="29">
        <f t="shared" si="1"/>
        <v>0</v>
      </c>
      <c r="I27" s="30"/>
      <c r="J27" s="30"/>
    </row>
    <row r="28" spans="1:10" x14ac:dyDescent="0.2">
      <c r="A28" s="31">
        <v>45920</v>
      </c>
      <c r="B28" s="31" t="s">
        <v>14</v>
      </c>
      <c r="C28" s="32"/>
      <c r="D28" s="32"/>
      <c r="E28" s="32"/>
      <c r="F28" s="32"/>
      <c r="G28" s="33"/>
      <c r="H28" s="34">
        <f t="shared" si="1"/>
        <v>0</v>
      </c>
      <c r="I28" s="35"/>
      <c r="J28" s="35"/>
    </row>
    <row r="29" spans="1:10" x14ac:dyDescent="0.2">
      <c r="A29" s="31">
        <v>45921</v>
      </c>
      <c r="B29" s="31" t="s">
        <v>16</v>
      </c>
      <c r="C29" s="32"/>
      <c r="D29" s="32"/>
      <c r="E29" s="32"/>
      <c r="F29" s="32"/>
      <c r="G29" s="33"/>
      <c r="H29" s="34">
        <f t="shared" si="1"/>
        <v>0</v>
      </c>
      <c r="I29" s="35"/>
      <c r="J29" s="35"/>
    </row>
    <row r="30" spans="1:10" x14ac:dyDescent="0.2">
      <c r="A30" s="22">
        <v>45922</v>
      </c>
      <c r="B30" s="22" t="s">
        <v>17</v>
      </c>
      <c r="C30" s="27"/>
      <c r="D30" s="27"/>
      <c r="E30" s="27"/>
      <c r="F30" s="27"/>
      <c r="G30" s="28"/>
      <c r="H30" s="29">
        <f t="shared" si="1"/>
        <v>0</v>
      </c>
      <c r="I30" s="30"/>
      <c r="J30" s="30"/>
    </row>
    <row r="31" spans="1:10" x14ac:dyDescent="0.2">
      <c r="A31" s="22">
        <v>45923</v>
      </c>
      <c r="B31" s="22" t="s">
        <v>18</v>
      </c>
      <c r="C31" s="27"/>
      <c r="D31" s="27"/>
      <c r="E31" s="27"/>
      <c r="F31" s="27"/>
      <c r="G31" s="28"/>
      <c r="H31" s="29">
        <f t="shared" si="1"/>
        <v>0</v>
      </c>
      <c r="I31" s="30"/>
      <c r="J31" s="30"/>
    </row>
    <row r="32" spans="1:10" x14ac:dyDescent="0.2">
      <c r="A32" s="47">
        <v>45924</v>
      </c>
      <c r="B32" s="47" t="s">
        <v>19</v>
      </c>
      <c r="C32" s="48" t="s">
        <v>130</v>
      </c>
      <c r="D32" s="48"/>
      <c r="E32" s="48" t="s">
        <v>90</v>
      </c>
      <c r="F32" s="48" t="s">
        <v>15</v>
      </c>
      <c r="G32" s="49" t="s">
        <v>198</v>
      </c>
      <c r="H32" s="50">
        <f t="shared" ref="H32" si="2">J32-I32</f>
        <v>0.33333333333333331</v>
      </c>
      <c r="I32" s="51">
        <v>0.33333333333333331</v>
      </c>
      <c r="J32" s="51">
        <v>0.66666666666666663</v>
      </c>
    </row>
    <row r="33" spans="1:10" x14ac:dyDescent="0.2">
      <c r="A33" s="22">
        <v>45925</v>
      </c>
      <c r="B33" s="22" t="s">
        <v>20</v>
      </c>
      <c r="C33" s="27"/>
      <c r="D33" s="27"/>
      <c r="E33" s="27"/>
      <c r="F33" s="27"/>
      <c r="G33" s="28"/>
      <c r="H33" s="29">
        <f t="shared" si="1"/>
        <v>0</v>
      </c>
      <c r="I33" s="30"/>
      <c r="J33" s="30"/>
    </row>
    <row r="34" spans="1:10" x14ac:dyDescent="0.2">
      <c r="A34" s="22">
        <v>45926</v>
      </c>
      <c r="B34" s="22" t="s">
        <v>11</v>
      </c>
      <c r="C34" s="27"/>
      <c r="D34" s="27"/>
      <c r="E34" s="27"/>
      <c r="F34" s="27"/>
      <c r="G34" s="28"/>
      <c r="H34" s="29">
        <f t="shared" si="1"/>
        <v>0</v>
      </c>
      <c r="I34" s="30"/>
      <c r="J34" s="30"/>
    </row>
    <row r="35" spans="1:10" x14ac:dyDescent="0.2">
      <c r="A35" s="31">
        <v>45927</v>
      </c>
      <c r="B35" s="31" t="s">
        <v>14</v>
      </c>
      <c r="C35" s="32"/>
      <c r="D35" s="32"/>
      <c r="E35" s="32"/>
      <c r="F35" s="32"/>
      <c r="G35" s="33"/>
      <c r="H35" s="34">
        <f t="shared" si="1"/>
        <v>0</v>
      </c>
      <c r="I35" s="35"/>
      <c r="J35" s="35"/>
    </row>
    <row r="36" spans="1:10" x14ac:dyDescent="0.2">
      <c r="A36" s="31">
        <v>45928</v>
      </c>
      <c r="B36" s="31" t="s">
        <v>16</v>
      </c>
      <c r="C36" s="32"/>
      <c r="D36" s="32"/>
      <c r="E36" s="32"/>
      <c r="F36" s="32"/>
      <c r="G36" s="33"/>
      <c r="H36" s="34">
        <f t="shared" si="1"/>
        <v>0</v>
      </c>
      <c r="I36" s="35"/>
      <c r="J36" s="35"/>
    </row>
    <row r="37" spans="1:10" x14ac:dyDescent="0.2">
      <c r="A37" s="22">
        <v>45929</v>
      </c>
      <c r="B37" s="22" t="s">
        <v>17</v>
      </c>
      <c r="C37" s="27"/>
      <c r="D37" s="27"/>
      <c r="E37" s="27"/>
      <c r="F37" s="27"/>
      <c r="G37" s="28"/>
      <c r="H37" s="29">
        <f t="shared" si="1"/>
        <v>0</v>
      </c>
      <c r="I37" s="30"/>
      <c r="J37" s="30"/>
    </row>
    <row r="38" spans="1:10" x14ac:dyDescent="0.2">
      <c r="A38" s="22">
        <v>45930</v>
      </c>
      <c r="B38" s="22" t="s">
        <v>18</v>
      </c>
      <c r="C38" s="27"/>
      <c r="D38" s="27"/>
      <c r="E38" s="27"/>
      <c r="F38" s="27"/>
      <c r="G38" s="28"/>
      <c r="H38" s="29">
        <f t="shared" si="1"/>
        <v>0</v>
      </c>
      <c r="I38" s="30"/>
      <c r="J38" s="30"/>
    </row>
    <row r="39" spans="1:10" ht="13.95" customHeight="1" thickBot="1" x14ac:dyDescent="0.3">
      <c r="A39" s="46"/>
      <c r="B39" s="46"/>
      <c r="C39" s="45"/>
      <c r="D39" s="45"/>
      <c r="E39" s="45"/>
      <c r="F39" s="45"/>
      <c r="G39" s="45"/>
      <c r="H39" s="36"/>
      <c r="I39" s="37"/>
    </row>
    <row r="40" spans="1:10" ht="13.95" customHeight="1" x14ac:dyDescent="0.25">
      <c r="A40" s="4"/>
      <c r="B40" s="4"/>
      <c r="C40" s="5"/>
      <c r="D40" s="6"/>
      <c r="E40" s="7" t="s">
        <v>21</v>
      </c>
      <c r="F40" s="8">
        <v>168</v>
      </c>
      <c r="H40" s="40"/>
    </row>
    <row r="41" spans="1:10" ht="13.95" customHeight="1" thickBot="1" x14ac:dyDescent="0.3">
      <c r="A41" s="4"/>
      <c r="B41" s="4"/>
      <c r="C41" s="9"/>
      <c r="D41" s="2"/>
      <c r="E41" s="10" t="s">
        <v>22</v>
      </c>
      <c r="F41" s="11">
        <v>21</v>
      </c>
      <c r="H41" s="40"/>
    </row>
    <row r="42" spans="1:10" ht="13.95" customHeight="1" thickBot="1" x14ac:dyDescent="0.3">
      <c r="A42" s="122" t="s">
        <v>23</v>
      </c>
      <c r="B42" s="122"/>
      <c r="C42" s="122"/>
      <c r="D42" s="12"/>
      <c r="E42" s="2"/>
      <c r="F42" s="2"/>
      <c r="H42" s="40"/>
    </row>
    <row r="43" spans="1:10" ht="13.8" x14ac:dyDescent="0.25">
      <c r="A43" s="13"/>
      <c r="B43" s="13"/>
      <c r="C43" s="6"/>
      <c r="D43" s="6"/>
      <c r="E43" s="14" t="s">
        <v>24</v>
      </c>
      <c r="F43" s="15">
        <f>SUMIF(F9:F38,"Billable",H9:H38)</f>
        <v>0.33333333333333331</v>
      </c>
      <c r="H43" s="38"/>
    </row>
    <row r="44" spans="1:10" ht="15" customHeight="1" thickBot="1" x14ac:dyDescent="0.3">
      <c r="A44" s="123" t="s">
        <v>25</v>
      </c>
      <c r="B44" s="123"/>
      <c r="C44" s="123"/>
      <c r="D44" s="16"/>
      <c r="E44" s="17" t="s">
        <v>26</v>
      </c>
      <c r="F44" s="18">
        <f>SUMIF(F9:F38,"Non-Billable",H9:H38)</f>
        <v>0.33333333333333331</v>
      </c>
      <c r="H44" s="40"/>
    </row>
    <row r="45" spans="1:10" ht="14.4" thickBot="1" x14ac:dyDescent="0.3">
      <c r="A45" s="2"/>
      <c r="B45" s="2"/>
      <c r="C45" s="2"/>
      <c r="D45" s="2"/>
      <c r="E45" s="19" t="s">
        <v>27</v>
      </c>
      <c r="F45" s="44">
        <f>F43+F44</f>
        <v>0.66666666666666663</v>
      </c>
      <c r="H45" s="40"/>
    </row>
    <row r="46" spans="1:10" ht="13.8" thickBot="1" x14ac:dyDescent="0.3">
      <c r="A46" s="2"/>
      <c r="B46" s="2"/>
      <c r="C46" s="2"/>
      <c r="D46" s="2"/>
      <c r="E46" s="2"/>
      <c r="F46" s="2"/>
      <c r="H46" s="40"/>
    </row>
    <row r="47" spans="1:10" ht="13.8" thickBot="1" x14ac:dyDescent="0.3">
      <c r="A47" s="2"/>
      <c r="B47" s="2"/>
      <c r="C47" s="2"/>
      <c r="D47" s="2"/>
      <c r="E47" s="20" t="s">
        <v>28</v>
      </c>
      <c r="F47" s="21"/>
      <c r="H47" s="40"/>
    </row>
    <row r="48" spans="1:10" ht="13.2" thickBot="1" x14ac:dyDescent="0.25">
      <c r="E48" s="39"/>
      <c r="H48" s="40"/>
    </row>
  </sheetData>
  <mergeCells count="2">
    <mergeCell ref="A42:C42"/>
    <mergeCell ref="A44:C44"/>
  </mergeCells>
  <phoneticPr fontId="10" type="noConversion"/>
  <conditionalFormatting sqref="A6:B6 D6:E7 D39:E40">
    <cfRule type="containsText" dxfId="15" priority="14" operator="containsText" text="Religious Leave">
      <formula>NOT(ISERROR(SEARCH("Religious Leave",A6)))</formula>
    </cfRule>
    <cfRule type="containsText" dxfId="14" priority="15" operator="containsText" text="Birthday Leave">
      <formula>NOT(ISERROR(SEARCH("Birthday Leave",A6)))</formula>
    </cfRule>
    <cfRule type="containsText" dxfId="13" priority="16" operator="containsText" text="Study Leave">
      <formula>NOT(ISERROR(SEARCH("Study Leave",A6)))</formula>
    </cfRule>
    <cfRule type="containsText" dxfId="12" priority="17" operator="containsText" text="Family Responsibility Leave">
      <formula>NOT(ISERROR(SEARCH("Family Responsibility Leave",A6)))</formula>
    </cfRule>
    <cfRule type="containsText" dxfId="11" priority="18" operator="containsText" text="Sick Leave">
      <formula>NOT(ISERROR(SEARCH("Sick Leave",A6)))</formula>
    </cfRule>
    <cfRule type="containsText" dxfId="10" priority="19" operator="containsText" text="Annual Leave">
      <formula>NOT(ISERROR(SEARCH("Annual Leave",A6)))</formula>
    </cfRule>
    <cfRule type="cellIs" dxfId="9" priority="20" operator="equal">
      <formula>"Public Holiday"</formula>
    </cfRule>
  </conditionalFormatting>
  <conditionalFormatting sqref="B7:B48">
    <cfRule type="containsText" dxfId="8" priority="8" operator="containsText" text="Saturday">
      <formula>NOT(ISERROR(SEARCH("Saturday",B7)))</formula>
    </cfRule>
    <cfRule type="containsText" dxfId="7" priority="9" operator="containsText" text="Sunday">
      <formula>NOT(ISERROR(SEARCH("Sunday",B7)))</formula>
    </cfRule>
  </conditionalFormatting>
  <conditionalFormatting sqref="D42:E44 E47">
    <cfRule type="containsText" dxfId="6" priority="1" operator="containsText" text="Religious Leave">
      <formula>NOT(ISERROR(SEARCH("Religious Leave",D42)))</formula>
    </cfRule>
    <cfRule type="containsText" dxfId="5" priority="2" operator="containsText" text="Birthday Leave">
      <formula>NOT(ISERROR(SEARCH("Birthday Leave",D42)))</formula>
    </cfRule>
    <cfRule type="containsText" dxfId="4" priority="3" operator="containsText" text="Study Leave">
      <formula>NOT(ISERROR(SEARCH("Study Leave",D42)))</formula>
    </cfRule>
    <cfRule type="containsText" dxfId="3" priority="4" operator="containsText" text="Family Responsibility Leave">
      <formula>NOT(ISERROR(SEARCH("Family Responsibility Leave",D42)))</formula>
    </cfRule>
    <cfRule type="containsText" dxfId="2" priority="5" operator="containsText" text="Sick Leave">
      <formula>NOT(ISERROR(SEARCH("Sick Leave",D42)))</formula>
    </cfRule>
    <cfRule type="containsText" dxfId="1" priority="6" operator="containsText" text="Annual Leave">
      <formula>NOT(ISERROR(SEARCH("Annual Leave",D42)))</formula>
    </cfRule>
    <cfRule type="cellIs" dxfId="0" priority="7" operator="equal">
      <formula>"Public Holiday"</formula>
    </cfRule>
  </conditionalFormatting>
  <dataValidations count="1">
    <dataValidation type="time" allowBlank="1" showErrorMessage="1" errorTitle="Invalid Time Format" error="Please input a valid time. For e.g. 08:00" sqref="I9:J38" xr:uid="{1C94E27B-8E5C-4C1F-AD20-3494675EE945}">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39A6A8E-1249-4B2F-AB25-70B85A400C15}">
          <x14:formula1>
            <xm:f>Key!$K$3:$K$4</xm:f>
          </x14:formula1>
          <xm:sqref>F9:F38</xm:sqref>
        </x14:dataValidation>
        <x14:dataValidation type="list" allowBlank="1" showInputMessage="1" showErrorMessage="1" xr:uid="{21903AE5-45BA-428F-AFA8-22E9A01182F3}">
          <x14:formula1>
            <xm:f>Key!$B$2:$B$51</xm:f>
          </x14:formula1>
          <xm:sqref>C9:C38</xm:sqref>
        </x14:dataValidation>
        <x14:dataValidation type="list" allowBlank="1" showInputMessage="1" showErrorMessage="1" xr:uid="{B11ED7AE-D90D-41B0-B483-088E73216738}">
          <x14:formula1>
            <xm:f>Key!$F$3:$F$52</xm:f>
          </x14:formula1>
          <xm:sqref>E9:E38</xm:sqref>
        </x14:dataValidation>
        <x14:dataValidation type="list" allowBlank="1" showInputMessage="1" showErrorMessage="1" xr:uid="{5693F761-715B-45CE-AC76-906C43DF08FA}">
          <x14:formula1>
            <xm:f>Key!$H$3:$H$76</xm:f>
          </x14:formula1>
          <xm:sqref>B5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8809-782A-4EC8-A7EE-23E6EB29126F}">
  <dimension ref="A1:O18"/>
  <sheetViews>
    <sheetView zoomScale="75" zoomScaleNormal="75" workbookViewId="0">
      <selection activeCell="B5" sqref="B5"/>
    </sheetView>
  </sheetViews>
  <sheetFormatPr defaultColWidth="8.69921875" defaultRowHeight="12.6" x14ac:dyDescent="0.2"/>
  <cols>
    <col min="1" max="1" width="12" style="23" customWidth="1"/>
    <col min="2" max="2" width="13.09765625" style="23" customWidth="1"/>
    <col min="3" max="3" width="16.19921875" style="23" bestFit="1" customWidth="1"/>
    <col min="4" max="4" width="8.69921875" style="23"/>
    <col min="5" max="5" width="13.296875" style="23" customWidth="1"/>
    <col min="6" max="6" width="14.5" style="23" customWidth="1"/>
    <col min="7" max="16384" width="8.69921875" style="23"/>
  </cols>
  <sheetData>
    <row r="1" spans="1:15" ht="13.5" customHeight="1" x14ac:dyDescent="0.2">
      <c r="A1" s="82"/>
      <c r="B1" s="82"/>
      <c r="C1" s="82"/>
      <c r="D1" s="82"/>
      <c r="E1" s="82"/>
      <c r="F1" s="82"/>
    </row>
    <row r="2" spans="1:15" x14ac:dyDescent="0.2">
      <c r="A2" s="81"/>
      <c r="B2" s="81"/>
      <c r="C2" s="86"/>
      <c r="D2" s="86"/>
      <c r="E2" s="86"/>
      <c r="F2" s="86"/>
    </row>
    <row r="3" spans="1:15" x14ac:dyDescent="0.2">
      <c r="A3" s="81"/>
      <c r="B3" s="81"/>
      <c r="C3" s="87"/>
      <c r="D3" s="87"/>
      <c r="E3" s="87"/>
      <c r="F3" s="87"/>
    </row>
    <row r="4" spans="1:15" x14ac:dyDescent="0.2">
      <c r="A4" s="81"/>
      <c r="B4" s="81"/>
      <c r="C4" s="88"/>
      <c r="D4" s="88"/>
      <c r="E4" s="88"/>
      <c r="F4" s="88"/>
    </row>
    <row r="5" spans="1:15" x14ac:dyDescent="0.2">
      <c r="A5" s="37" t="s">
        <v>2</v>
      </c>
      <c r="B5" s="23" t="s">
        <v>108</v>
      </c>
      <c r="C5" s="88"/>
      <c r="D5" s="88"/>
      <c r="E5" s="88"/>
      <c r="F5" s="88"/>
    </row>
    <row r="6" spans="1:15" x14ac:dyDescent="0.2">
      <c r="A6" s="81" t="s">
        <v>179</v>
      </c>
      <c r="B6" s="83">
        <f>F17</f>
        <v>200</v>
      </c>
      <c r="C6" s="86"/>
      <c r="D6" s="87"/>
      <c r="E6" s="87"/>
      <c r="F6" s="87"/>
    </row>
    <row r="7" spans="1:15" ht="13.5" customHeight="1" x14ac:dyDescent="0.2">
      <c r="A7" s="75"/>
      <c r="B7" s="76"/>
      <c r="C7" s="76"/>
      <c r="D7" s="87"/>
      <c r="E7" s="87"/>
      <c r="F7" s="87"/>
    </row>
    <row r="8" spans="1:15" ht="27.45" customHeight="1" x14ac:dyDescent="0.2">
      <c r="A8" s="129" t="s">
        <v>180</v>
      </c>
      <c r="B8" s="129"/>
      <c r="C8" s="129"/>
      <c r="D8" s="129"/>
      <c r="E8" s="129"/>
      <c r="F8" s="129"/>
    </row>
    <row r="9" spans="1:15" ht="13.5" customHeight="1" thickBot="1" x14ac:dyDescent="0.25">
      <c r="A9" s="84" t="s">
        <v>184</v>
      </c>
      <c r="B9" s="126" t="s">
        <v>181</v>
      </c>
      <c r="C9" s="127"/>
      <c r="D9" s="126" t="s">
        <v>95</v>
      </c>
      <c r="E9" s="127"/>
      <c r="F9" s="85" t="s">
        <v>96</v>
      </c>
    </row>
    <row r="10" spans="1:15" x14ac:dyDescent="0.2">
      <c r="A10" s="80">
        <v>45566</v>
      </c>
      <c r="B10" s="128" t="s">
        <v>182</v>
      </c>
      <c r="C10" s="128"/>
      <c r="D10" s="128" t="s">
        <v>128</v>
      </c>
      <c r="E10" s="128"/>
      <c r="F10" s="79">
        <v>200</v>
      </c>
      <c r="G10" s="124" t="s">
        <v>183</v>
      </c>
      <c r="H10" s="125"/>
      <c r="I10" s="125"/>
      <c r="J10" s="125"/>
      <c r="K10" s="125"/>
      <c r="L10" s="125"/>
      <c r="M10" s="125"/>
      <c r="N10" s="125"/>
      <c r="O10" s="125"/>
    </row>
    <row r="11" spans="1:15" x14ac:dyDescent="0.2">
      <c r="A11" s="80">
        <v>45566</v>
      </c>
      <c r="B11" s="130" t="s">
        <v>185</v>
      </c>
      <c r="C11" s="131"/>
      <c r="D11" s="128" t="s">
        <v>134</v>
      </c>
      <c r="E11" s="128"/>
      <c r="F11" s="79"/>
    </row>
    <row r="12" spans="1:15" x14ac:dyDescent="0.2">
      <c r="A12" s="80">
        <v>45566</v>
      </c>
      <c r="B12" s="130" t="s">
        <v>186</v>
      </c>
      <c r="C12" s="131"/>
      <c r="D12" s="128"/>
      <c r="E12" s="128"/>
      <c r="F12" s="79"/>
    </row>
    <row r="13" spans="1:15" x14ac:dyDescent="0.2">
      <c r="A13" s="80">
        <v>45566</v>
      </c>
      <c r="B13" s="130"/>
      <c r="C13" s="131"/>
      <c r="D13" s="128"/>
      <c r="E13" s="128"/>
      <c r="F13" s="79"/>
    </row>
    <row r="14" spans="1:15" x14ac:dyDescent="0.2">
      <c r="A14" s="80">
        <v>45566</v>
      </c>
      <c r="B14" s="130"/>
      <c r="C14" s="131"/>
      <c r="D14" s="128"/>
      <c r="E14" s="128"/>
      <c r="F14" s="79"/>
    </row>
    <row r="15" spans="1:15" x14ac:dyDescent="0.2">
      <c r="A15" s="80">
        <v>45566</v>
      </c>
      <c r="B15" s="135"/>
      <c r="C15" s="136"/>
      <c r="D15" s="128"/>
      <c r="E15" s="128"/>
      <c r="F15" s="79"/>
    </row>
    <row r="16" spans="1:15" ht="13.2" thickBot="1" x14ac:dyDescent="0.25">
      <c r="A16" s="80">
        <v>45566</v>
      </c>
      <c r="B16" s="130"/>
      <c r="C16" s="131"/>
      <c r="D16" s="128"/>
      <c r="E16" s="128"/>
      <c r="F16" s="79"/>
    </row>
    <row r="17" spans="1:6" ht="13.5" customHeight="1" thickBot="1" x14ac:dyDescent="0.25">
      <c r="A17" s="132" t="s">
        <v>97</v>
      </c>
      <c r="B17" s="133"/>
      <c r="C17" s="133"/>
      <c r="D17" s="133"/>
      <c r="E17" s="134"/>
      <c r="F17" s="78">
        <f>SUM(F10:F16)</f>
        <v>200</v>
      </c>
    </row>
    <row r="18" spans="1:6" x14ac:dyDescent="0.2">
      <c r="A18" s="75"/>
      <c r="B18" s="76"/>
      <c r="C18" s="76"/>
      <c r="D18" s="76"/>
      <c r="E18" s="77"/>
      <c r="F18" s="77"/>
    </row>
  </sheetData>
  <mergeCells count="19">
    <mergeCell ref="B13:C13"/>
    <mergeCell ref="D13:E13"/>
    <mergeCell ref="A17:E17"/>
    <mergeCell ref="B14:C14"/>
    <mergeCell ref="D14:E14"/>
    <mergeCell ref="B15:C15"/>
    <mergeCell ref="D15:E15"/>
    <mergeCell ref="B16:C16"/>
    <mergeCell ref="D16:E16"/>
    <mergeCell ref="A8:F8"/>
    <mergeCell ref="B11:C11"/>
    <mergeCell ref="D11:E11"/>
    <mergeCell ref="B12:C12"/>
    <mergeCell ref="D12:E12"/>
    <mergeCell ref="G10:O10"/>
    <mergeCell ref="B9:C9"/>
    <mergeCell ref="D9:E9"/>
    <mergeCell ref="B10:C10"/>
    <mergeCell ref="D10:E10"/>
  </mergeCells>
  <dataValidations count="1">
    <dataValidation type="list" allowBlank="1" showInputMessage="1" showErrorMessage="1" sqref="D7 D18" xr:uid="{517DF1E8-3052-48CF-9AE1-C19E6ECB6686}">
      <formula1>$H$2:$H$4</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7896F57-C723-4B2F-A817-4B0B599756FB}">
          <x14:formula1>
            <xm:f>Key!$H$3:$H$82</xm:f>
          </x14:formula1>
          <xm:sqref>B5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D5F3-AC91-43ED-96BB-0299CBED5EE0}">
  <dimension ref="A4:F23"/>
  <sheetViews>
    <sheetView topLeftCell="A3" zoomScale="75" zoomScaleNormal="75" workbookViewId="0">
      <selection activeCell="H21" sqref="H21"/>
    </sheetView>
  </sheetViews>
  <sheetFormatPr defaultColWidth="8.69921875" defaultRowHeight="12.6" x14ac:dyDescent="0.2"/>
  <cols>
    <col min="1" max="1" width="15.5" style="23" bestFit="1" customWidth="1"/>
    <col min="2" max="2" width="11.796875" style="23" customWidth="1"/>
    <col min="3" max="3" width="9.796875" style="23" customWidth="1"/>
    <col min="4" max="16384" width="8.69921875" style="23"/>
  </cols>
  <sheetData>
    <row r="4" spans="1:6" x14ac:dyDescent="0.2">
      <c r="A4" s="137"/>
      <c r="B4" s="137"/>
    </row>
    <row r="5" spans="1:6" x14ac:dyDescent="0.2">
      <c r="A5" s="37" t="s">
        <v>2</v>
      </c>
      <c r="B5" s="23" t="s">
        <v>206</v>
      </c>
    </row>
    <row r="6" spans="1:6" x14ac:dyDescent="0.2">
      <c r="A6" s="81" t="s">
        <v>188</v>
      </c>
      <c r="B6" s="120">
        <v>45789</v>
      </c>
    </row>
    <row r="7" spans="1:6" x14ac:dyDescent="0.2">
      <c r="A7" s="97" t="s">
        <v>189</v>
      </c>
      <c r="B7" s="121">
        <v>45789</v>
      </c>
    </row>
    <row r="8" spans="1:6" x14ac:dyDescent="0.2">
      <c r="A8" s="98"/>
      <c r="B8" s="87"/>
    </row>
    <row r="9" spans="1:6" ht="27.45" customHeight="1" x14ac:dyDescent="0.2">
      <c r="A9" s="151" t="s">
        <v>187</v>
      </c>
      <c r="B9" s="151"/>
      <c r="C9" s="151"/>
      <c r="D9" s="151"/>
      <c r="E9" s="151"/>
      <c r="F9" s="151"/>
    </row>
    <row r="10" spans="1:6" ht="25.2" x14ac:dyDescent="0.2">
      <c r="A10" s="89" t="s">
        <v>98</v>
      </c>
      <c r="B10" s="89" t="s">
        <v>99</v>
      </c>
      <c r="C10" s="89" t="s">
        <v>100</v>
      </c>
      <c r="D10" s="89" t="s">
        <v>101</v>
      </c>
      <c r="E10" s="89" t="s">
        <v>102</v>
      </c>
      <c r="F10" s="89" t="s">
        <v>103</v>
      </c>
    </row>
    <row r="11" spans="1:6" x14ac:dyDescent="0.2">
      <c r="A11" s="89" t="s">
        <v>86</v>
      </c>
      <c r="B11" s="119">
        <v>45789</v>
      </c>
      <c r="C11" s="119">
        <v>45789</v>
      </c>
      <c r="D11" s="89">
        <v>1</v>
      </c>
      <c r="E11" s="89" t="s">
        <v>123</v>
      </c>
      <c r="F11" s="89" t="s">
        <v>235</v>
      </c>
    </row>
    <row r="12" spans="1:6" x14ac:dyDescent="0.2">
      <c r="A12" s="89"/>
      <c r="B12" s="89"/>
      <c r="C12" s="89"/>
      <c r="D12" s="89"/>
      <c r="E12" s="89"/>
      <c r="F12" s="89"/>
    </row>
    <row r="13" spans="1:6" ht="13.2" thickBot="1" x14ac:dyDescent="0.25">
      <c r="A13" s="89"/>
      <c r="B13" s="89"/>
      <c r="C13" s="89"/>
      <c r="D13" s="89"/>
      <c r="E13" s="89"/>
      <c r="F13" s="89"/>
    </row>
    <row r="14" spans="1:6" ht="13.2" thickBot="1" x14ac:dyDescent="0.25">
      <c r="A14" s="90"/>
      <c r="B14" s="91"/>
      <c r="C14" s="91"/>
      <c r="D14" s="92">
        <f>SUM(D11:D13)</f>
        <v>1</v>
      </c>
      <c r="E14" s="91"/>
      <c r="F14" s="93"/>
    </row>
    <row r="15" spans="1:6" ht="13.2" thickBot="1" x14ac:dyDescent="0.25">
      <c r="A15" s="141"/>
      <c r="B15" s="142"/>
      <c r="C15" s="142"/>
      <c r="D15" s="142"/>
      <c r="E15" s="142"/>
      <c r="F15" s="142"/>
    </row>
    <row r="16" spans="1:6" x14ac:dyDescent="0.2">
      <c r="A16" s="152" t="s">
        <v>104</v>
      </c>
      <c r="B16" s="153"/>
      <c r="C16" s="153"/>
      <c r="D16" s="153"/>
      <c r="E16" s="153"/>
      <c r="F16" s="154"/>
    </row>
    <row r="17" spans="1:6" x14ac:dyDescent="0.2">
      <c r="A17" s="138"/>
      <c r="B17" s="139"/>
      <c r="C17" s="139"/>
      <c r="D17" s="139"/>
      <c r="E17" s="139"/>
      <c r="F17" s="140"/>
    </row>
    <row r="18" spans="1:6" x14ac:dyDescent="0.2">
      <c r="A18" s="138"/>
      <c r="B18" s="139"/>
      <c r="C18" s="139"/>
      <c r="D18" s="139"/>
      <c r="E18" s="139"/>
      <c r="F18" s="140"/>
    </row>
    <row r="19" spans="1:6" ht="13.2" thickBot="1" x14ac:dyDescent="0.25">
      <c r="A19" s="141"/>
      <c r="B19" s="142"/>
      <c r="C19" s="142"/>
      <c r="D19" s="142"/>
      <c r="E19" s="142"/>
      <c r="F19" s="143"/>
    </row>
    <row r="20" spans="1:6" ht="13.2" thickBot="1" x14ac:dyDescent="0.25"/>
    <row r="21" spans="1:6" x14ac:dyDescent="0.2">
      <c r="A21" s="94" t="s">
        <v>0</v>
      </c>
      <c r="B21" s="144">
        <v>45762</v>
      </c>
      <c r="C21" s="145"/>
      <c r="D21" s="145"/>
      <c r="E21" s="145"/>
      <c r="F21" s="146"/>
    </row>
    <row r="22" spans="1:6" x14ac:dyDescent="0.2">
      <c r="A22" s="95" t="s">
        <v>105</v>
      </c>
      <c r="B22" s="147" t="s">
        <v>234</v>
      </c>
      <c r="C22" s="147"/>
      <c r="D22" s="147"/>
      <c r="E22" s="147"/>
      <c r="F22" s="148"/>
    </row>
    <row r="23" spans="1:6" ht="13.2" thickBot="1" x14ac:dyDescent="0.25">
      <c r="A23" s="96" t="s">
        <v>106</v>
      </c>
      <c r="B23" s="149"/>
      <c r="C23" s="149"/>
      <c r="D23" s="149"/>
      <c r="E23" s="149"/>
      <c r="F23" s="150"/>
    </row>
  </sheetData>
  <mergeCells count="8">
    <mergeCell ref="A4:B4"/>
    <mergeCell ref="A17:F19"/>
    <mergeCell ref="B21:F21"/>
    <mergeCell ref="B22:F22"/>
    <mergeCell ref="B23:F23"/>
    <mergeCell ref="A9:F9"/>
    <mergeCell ref="A15:F15"/>
    <mergeCell ref="A16:F16"/>
  </mergeCells>
  <dataValidations count="1">
    <dataValidation type="list" allowBlank="1" showInputMessage="1" showErrorMessage="1" sqref="A10" xr:uid="{CEFCDC94-987C-4D1C-815A-6BA49170943C}">
      <formula1>$H$2:$H$12</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E3D3C50-50E6-4476-A1AC-B75CC367015A}">
          <x14:formula1>
            <xm:f>Key!#REF!</xm:f>
          </x14:formula1>
          <xm:sqref>C4:F4</xm:sqref>
        </x14:dataValidation>
        <x14:dataValidation type="list" allowBlank="1" showInputMessage="1" showErrorMessage="1" xr:uid="{10ADA8E5-0E67-4753-AB35-24D5F605BBCC}">
          <x14:formula1>
            <xm:f>Key!$F$33:$F$40</xm:f>
          </x14:formula1>
          <xm:sqref>A11:A14</xm:sqref>
        </x14:dataValidation>
        <x14:dataValidation type="list" allowBlank="1" showInputMessage="1" showErrorMessage="1" xr:uid="{39EE865D-1893-4D91-9C9E-FAFF9DC830A7}">
          <x14:formula1>
            <xm:f>Key!$H$3:$H$80</xm:f>
          </x14:formula1>
          <xm:sqref>B5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B26B-3D49-4153-AAFE-5F32086A9ABD}">
  <sheetPr>
    <tabColor theme="4"/>
  </sheetPr>
  <dimension ref="B2:K72"/>
  <sheetViews>
    <sheetView workbookViewId="0">
      <selection activeCell="H35" sqref="H35"/>
    </sheetView>
  </sheetViews>
  <sheetFormatPr defaultColWidth="8.69921875" defaultRowHeight="14.4" x14ac:dyDescent="0.3"/>
  <cols>
    <col min="1" max="1" width="8.69921875" style="52"/>
    <col min="2" max="2" width="25.5" style="52" customWidth="1"/>
    <col min="3" max="3" width="8.69921875" style="52"/>
    <col min="4" max="4" width="19.296875" style="52" customWidth="1"/>
    <col min="5" max="5" width="8.69921875" style="52"/>
    <col min="6" max="6" width="21.796875" style="52" customWidth="1"/>
    <col min="7" max="16384" width="8.69921875" style="52"/>
  </cols>
  <sheetData>
    <row r="2" spans="2:11" ht="15" thickBot="1" x14ac:dyDescent="0.35">
      <c r="B2" s="68" t="s">
        <v>130</v>
      </c>
      <c r="D2" s="53" t="s">
        <v>116</v>
      </c>
      <c r="F2" s="52" t="s">
        <v>5</v>
      </c>
      <c r="H2" s="52" t="s">
        <v>29</v>
      </c>
      <c r="K2" s="53" t="s">
        <v>13</v>
      </c>
    </row>
    <row r="3" spans="2:11" x14ac:dyDescent="0.3">
      <c r="B3" s="68" t="s">
        <v>117</v>
      </c>
      <c r="D3" s="73" t="s">
        <v>30</v>
      </c>
      <c r="F3" s="55" t="s">
        <v>31</v>
      </c>
      <c r="H3" s="101" t="s">
        <v>72</v>
      </c>
      <c r="K3" s="56" t="s">
        <v>15</v>
      </c>
    </row>
    <row r="4" spans="2:11" x14ac:dyDescent="0.3">
      <c r="B4" s="68" t="s">
        <v>131</v>
      </c>
      <c r="D4" s="54" t="s">
        <v>32</v>
      </c>
      <c r="F4" s="57" t="s">
        <v>33</v>
      </c>
      <c r="H4" s="70" t="s">
        <v>114</v>
      </c>
      <c r="K4" s="58" t="s">
        <v>13</v>
      </c>
    </row>
    <row r="5" spans="2:11" x14ac:dyDescent="0.3">
      <c r="B5" s="68" t="s">
        <v>132</v>
      </c>
      <c r="D5" s="73" t="s">
        <v>35</v>
      </c>
      <c r="F5" s="59" t="s">
        <v>36</v>
      </c>
      <c r="H5" s="102" t="s">
        <v>216</v>
      </c>
    </row>
    <row r="6" spans="2:11" x14ac:dyDescent="0.3">
      <c r="B6" s="68" t="s">
        <v>133</v>
      </c>
      <c r="D6" s="54" t="s">
        <v>38</v>
      </c>
      <c r="F6" s="57" t="s">
        <v>39</v>
      </c>
      <c r="H6" s="103" t="s">
        <v>83</v>
      </c>
    </row>
    <row r="7" spans="2:11" x14ac:dyDescent="0.3">
      <c r="B7" s="68" t="s">
        <v>118</v>
      </c>
      <c r="D7" s="73" t="s">
        <v>40</v>
      </c>
      <c r="F7" s="59" t="s">
        <v>41</v>
      </c>
      <c r="H7" s="70" t="s">
        <v>78</v>
      </c>
    </row>
    <row r="8" spans="2:11" x14ac:dyDescent="0.3">
      <c r="B8" s="68" t="s">
        <v>135</v>
      </c>
      <c r="D8" s="54" t="s">
        <v>43</v>
      </c>
      <c r="F8" s="57" t="s">
        <v>44</v>
      </c>
      <c r="H8" s="101" t="s">
        <v>47</v>
      </c>
      <c r="K8" s="52" t="s">
        <v>129</v>
      </c>
    </row>
    <row r="9" spans="2:11" x14ac:dyDescent="0.3">
      <c r="B9" s="68" t="s">
        <v>136</v>
      </c>
      <c r="D9" s="73" t="s">
        <v>45</v>
      </c>
      <c r="F9" s="59" t="s">
        <v>46</v>
      </c>
      <c r="H9" s="69" t="s">
        <v>12</v>
      </c>
      <c r="K9" s="52" t="s">
        <v>128</v>
      </c>
    </row>
    <row r="10" spans="2:11" x14ac:dyDescent="0.3">
      <c r="B10" s="68" t="s">
        <v>138</v>
      </c>
      <c r="D10" s="54" t="s">
        <v>48</v>
      </c>
      <c r="F10" s="57" t="s">
        <v>49</v>
      </c>
      <c r="H10" s="104" t="s">
        <v>137</v>
      </c>
    </row>
    <row r="11" spans="2:11" x14ac:dyDescent="0.3">
      <c r="B11" s="68" t="s">
        <v>140</v>
      </c>
      <c r="D11" s="73" t="s">
        <v>50</v>
      </c>
      <c r="F11" s="59" t="s">
        <v>51</v>
      </c>
      <c r="H11" s="70" t="s">
        <v>139</v>
      </c>
      <c r="K11" s="52" t="s">
        <v>122</v>
      </c>
    </row>
    <row r="12" spans="2:11" x14ac:dyDescent="0.3">
      <c r="B12" s="68" t="s">
        <v>141</v>
      </c>
      <c r="F12" s="57" t="s">
        <v>52</v>
      </c>
      <c r="H12" s="105" t="s">
        <v>199</v>
      </c>
      <c r="K12" s="52" t="s">
        <v>123</v>
      </c>
    </row>
    <row r="13" spans="2:11" x14ac:dyDescent="0.3">
      <c r="B13" s="68" t="s">
        <v>143</v>
      </c>
      <c r="F13" s="59" t="s">
        <v>53</v>
      </c>
      <c r="H13" s="105" t="s">
        <v>34</v>
      </c>
    </row>
    <row r="14" spans="2:11" x14ac:dyDescent="0.3">
      <c r="B14" s="68" t="s">
        <v>145</v>
      </c>
      <c r="D14" s="60"/>
      <c r="F14" s="57" t="s">
        <v>54</v>
      </c>
      <c r="H14" s="106" t="s">
        <v>142</v>
      </c>
    </row>
    <row r="15" spans="2:11" x14ac:dyDescent="0.3">
      <c r="B15" s="68" t="s">
        <v>119</v>
      </c>
      <c r="D15" s="61"/>
      <c r="F15" s="59" t="s">
        <v>56</v>
      </c>
      <c r="H15" s="105" t="s">
        <v>144</v>
      </c>
    </row>
    <row r="16" spans="2:11" x14ac:dyDescent="0.3">
      <c r="B16" s="68" t="s">
        <v>57</v>
      </c>
      <c r="D16" s="61"/>
      <c r="F16" s="57" t="s">
        <v>58</v>
      </c>
      <c r="H16" s="107" t="s">
        <v>146</v>
      </c>
    </row>
    <row r="17" spans="2:8" ht="27.6" x14ac:dyDescent="0.3">
      <c r="B17" s="68" t="s">
        <v>148</v>
      </c>
      <c r="D17" s="61"/>
      <c r="F17" s="59" t="s">
        <v>59</v>
      </c>
      <c r="H17" s="105" t="s">
        <v>147</v>
      </c>
    </row>
    <row r="18" spans="2:8" x14ac:dyDescent="0.3">
      <c r="B18" s="68" t="s">
        <v>150</v>
      </c>
      <c r="D18" s="61"/>
      <c r="F18" s="57" t="s">
        <v>60</v>
      </c>
      <c r="H18" s="107" t="s">
        <v>61</v>
      </c>
    </row>
    <row r="19" spans="2:8" x14ac:dyDescent="0.3">
      <c r="B19" s="68" t="s">
        <v>151</v>
      </c>
      <c r="D19" s="61"/>
      <c r="F19" s="59" t="s">
        <v>62</v>
      </c>
      <c r="H19" s="108" t="s">
        <v>149</v>
      </c>
    </row>
    <row r="20" spans="2:8" x14ac:dyDescent="0.3">
      <c r="B20" s="68" t="s">
        <v>152</v>
      </c>
      <c r="D20" s="61"/>
      <c r="F20" s="57" t="s">
        <v>63</v>
      </c>
      <c r="H20" s="106" t="s">
        <v>202</v>
      </c>
    </row>
    <row r="21" spans="2:8" x14ac:dyDescent="0.3">
      <c r="B21" s="68" t="s">
        <v>120</v>
      </c>
      <c r="D21" s="61"/>
      <c r="F21" s="59" t="s">
        <v>64</v>
      </c>
      <c r="H21" s="70" t="s">
        <v>110</v>
      </c>
    </row>
    <row r="22" spans="2:8" x14ac:dyDescent="0.3">
      <c r="B22" s="68" t="s">
        <v>153</v>
      </c>
      <c r="D22" s="61"/>
      <c r="F22" s="57" t="s">
        <v>66</v>
      </c>
      <c r="H22" s="109" t="s">
        <v>222</v>
      </c>
    </row>
    <row r="23" spans="2:8" x14ac:dyDescent="0.3">
      <c r="B23" s="68" t="s">
        <v>154</v>
      </c>
      <c r="D23" s="61"/>
      <c r="F23" s="59" t="s">
        <v>68</v>
      </c>
      <c r="H23" s="110" t="s">
        <v>75</v>
      </c>
    </row>
    <row r="24" spans="2:8" x14ac:dyDescent="0.3">
      <c r="B24" s="68" t="s">
        <v>155</v>
      </c>
      <c r="D24" s="61"/>
      <c r="F24" s="57" t="s">
        <v>69</v>
      </c>
      <c r="H24" s="111" t="s">
        <v>203</v>
      </c>
    </row>
    <row r="25" spans="2:8" x14ac:dyDescent="0.3">
      <c r="B25" s="68" t="s">
        <v>156</v>
      </c>
      <c r="D25" s="61"/>
      <c r="F25" s="59" t="s">
        <v>70</v>
      </c>
      <c r="H25" s="112" t="s">
        <v>108</v>
      </c>
    </row>
    <row r="26" spans="2:8" x14ac:dyDescent="0.3">
      <c r="B26" s="68" t="s">
        <v>158</v>
      </c>
      <c r="F26" s="57" t="s">
        <v>71</v>
      </c>
      <c r="H26" s="72" t="s">
        <v>121</v>
      </c>
    </row>
    <row r="27" spans="2:8" x14ac:dyDescent="0.3">
      <c r="B27" s="68" t="s">
        <v>159</v>
      </c>
      <c r="D27" s="61"/>
      <c r="F27" s="59" t="s">
        <v>73</v>
      </c>
      <c r="H27" s="110" t="s">
        <v>111</v>
      </c>
    </row>
    <row r="28" spans="2:8" x14ac:dyDescent="0.3">
      <c r="B28" s="68" t="s">
        <v>160</v>
      </c>
      <c r="D28" s="61"/>
      <c r="F28" s="57" t="s">
        <v>74</v>
      </c>
      <c r="H28" s="72" t="s">
        <v>115</v>
      </c>
    </row>
    <row r="29" spans="2:8" x14ac:dyDescent="0.3">
      <c r="B29" s="68" t="s">
        <v>79</v>
      </c>
      <c r="F29" s="59" t="s">
        <v>76</v>
      </c>
      <c r="H29" s="113" t="s">
        <v>204</v>
      </c>
    </row>
    <row r="30" spans="2:8" x14ac:dyDescent="0.3">
      <c r="B30" s="68" t="s">
        <v>162</v>
      </c>
      <c r="F30" s="57" t="s">
        <v>77</v>
      </c>
      <c r="H30" s="111" t="s">
        <v>205</v>
      </c>
    </row>
    <row r="31" spans="2:8" x14ac:dyDescent="0.3">
      <c r="B31" s="68" t="s">
        <v>84</v>
      </c>
      <c r="F31" s="59" t="s">
        <v>80</v>
      </c>
      <c r="H31" s="112" t="s">
        <v>42</v>
      </c>
    </row>
    <row r="32" spans="2:8" x14ac:dyDescent="0.3">
      <c r="B32" s="68" t="s">
        <v>163</v>
      </c>
      <c r="F32" s="57" t="s">
        <v>81</v>
      </c>
      <c r="H32" s="71" t="s">
        <v>157</v>
      </c>
    </row>
    <row r="33" spans="2:8" x14ac:dyDescent="0.3">
      <c r="B33" s="68" t="s">
        <v>165</v>
      </c>
      <c r="F33" s="59" t="s">
        <v>82</v>
      </c>
      <c r="H33" s="71" t="s">
        <v>200</v>
      </c>
    </row>
    <row r="34" spans="2:8" x14ac:dyDescent="0.3">
      <c r="B34" s="68" t="s">
        <v>166</v>
      </c>
      <c r="F34" s="57" t="s">
        <v>85</v>
      </c>
      <c r="H34" s="114" t="s">
        <v>127</v>
      </c>
    </row>
    <row r="35" spans="2:8" x14ac:dyDescent="0.3">
      <c r="B35" s="68" t="s">
        <v>168</v>
      </c>
      <c r="F35" s="59" t="s">
        <v>86</v>
      </c>
      <c r="H35" s="113" t="s">
        <v>206</v>
      </c>
    </row>
    <row r="36" spans="2:8" x14ac:dyDescent="0.3">
      <c r="B36" s="68" t="s">
        <v>169</v>
      </c>
      <c r="F36" s="57" t="s">
        <v>88</v>
      </c>
      <c r="H36" s="104" t="s">
        <v>201</v>
      </c>
    </row>
    <row r="37" spans="2:8" x14ac:dyDescent="0.3">
      <c r="B37" s="68" t="s">
        <v>91</v>
      </c>
      <c r="F37" s="57" t="s">
        <v>89</v>
      </c>
      <c r="H37" s="71" t="s">
        <v>65</v>
      </c>
    </row>
    <row r="38" spans="2:8" x14ac:dyDescent="0.3">
      <c r="B38" s="68" t="s">
        <v>112</v>
      </c>
      <c r="F38" s="57" t="s">
        <v>90</v>
      </c>
      <c r="H38" s="111" t="s">
        <v>207</v>
      </c>
    </row>
    <row r="39" spans="2:8" x14ac:dyDescent="0.3">
      <c r="B39" s="68" t="s">
        <v>171</v>
      </c>
      <c r="F39" s="57" t="s">
        <v>92</v>
      </c>
      <c r="H39" s="113" t="s">
        <v>208</v>
      </c>
    </row>
    <row r="40" spans="2:8" x14ac:dyDescent="0.3">
      <c r="B40" s="68" t="s">
        <v>172</v>
      </c>
      <c r="H40" s="114" t="s">
        <v>161</v>
      </c>
    </row>
    <row r="41" spans="2:8" x14ac:dyDescent="0.3">
      <c r="B41" s="64"/>
      <c r="D41" s="65"/>
      <c r="H41" s="72" t="s">
        <v>124</v>
      </c>
    </row>
    <row r="42" spans="2:8" x14ac:dyDescent="0.3">
      <c r="B42" s="62"/>
      <c r="H42" s="111" t="s">
        <v>217</v>
      </c>
    </row>
    <row r="43" spans="2:8" x14ac:dyDescent="0.3">
      <c r="H43" s="113" t="s">
        <v>218</v>
      </c>
    </row>
    <row r="44" spans="2:8" ht="27.6" x14ac:dyDescent="0.3">
      <c r="B44" s="63"/>
      <c r="H44" s="111" t="s">
        <v>209</v>
      </c>
    </row>
    <row r="45" spans="2:8" x14ac:dyDescent="0.3">
      <c r="H45" s="71" t="s">
        <v>178</v>
      </c>
    </row>
    <row r="46" spans="2:8" x14ac:dyDescent="0.3">
      <c r="H46" s="115" t="s">
        <v>210</v>
      </c>
    </row>
    <row r="47" spans="2:8" x14ac:dyDescent="0.3">
      <c r="B47" s="63"/>
      <c r="H47" s="114" t="s">
        <v>164</v>
      </c>
    </row>
    <row r="48" spans="2:8" x14ac:dyDescent="0.3">
      <c r="H48" s="116" t="s">
        <v>211</v>
      </c>
    </row>
    <row r="49" spans="8:8" x14ac:dyDescent="0.3">
      <c r="H49" s="102" t="s">
        <v>212</v>
      </c>
    </row>
    <row r="50" spans="8:8" x14ac:dyDescent="0.3">
      <c r="H50" s="109" t="s">
        <v>219</v>
      </c>
    </row>
    <row r="51" spans="8:8" x14ac:dyDescent="0.3">
      <c r="H51" s="113" t="s">
        <v>220</v>
      </c>
    </row>
    <row r="52" spans="8:8" x14ac:dyDescent="0.3">
      <c r="H52" s="72" t="s">
        <v>167</v>
      </c>
    </row>
    <row r="53" spans="8:8" x14ac:dyDescent="0.3">
      <c r="H53" s="114" t="s">
        <v>37</v>
      </c>
    </row>
    <row r="54" spans="8:8" x14ac:dyDescent="0.3">
      <c r="H54" s="72" t="s">
        <v>170</v>
      </c>
    </row>
    <row r="55" spans="8:8" x14ac:dyDescent="0.3">
      <c r="H55" s="114" t="s">
        <v>125</v>
      </c>
    </row>
    <row r="56" spans="8:8" x14ac:dyDescent="0.3">
      <c r="H56" s="72" t="s">
        <v>55</v>
      </c>
    </row>
    <row r="57" spans="8:8" x14ac:dyDescent="0.3">
      <c r="H57" s="114" t="s">
        <v>107</v>
      </c>
    </row>
    <row r="58" spans="8:8" x14ac:dyDescent="0.3">
      <c r="H58" s="71" t="s">
        <v>67</v>
      </c>
    </row>
    <row r="59" spans="8:8" x14ac:dyDescent="0.3">
      <c r="H59" s="114" t="s">
        <v>113</v>
      </c>
    </row>
    <row r="60" spans="8:8" x14ac:dyDescent="0.3">
      <c r="H60" s="71" t="s">
        <v>87</v>
      </c>
    </row>
    <row r="61" spans="8:8" x14ac:dyDescent="0.3">
      <c r="H61" s="117" t="s">
        <v>213</v>
      </c>
    </row>
    <row r="62" spans="8:8" x14ac:dyDescent="0.3">
      <c r="H62" s="111" t="s">
        <v>214</v>
      </c>
    </row>
    <row r="63" spans="8:8" x14ac:dyDescent="0.3">
      <c r="H63" s="114" t="s">
        <v>173</v>
      </c>
    </row>
    <row r="64" spans="8:8" x14ac:dyDescent="0.3">
      <c r="H64" s="113" t="s">
        <v>221</v>
      </c>
    </row>
    <row r="65" spans="8:8" x14ac:dyDescent="0.3">
      <c r="H65" s="111" t="s">
        <v>215</v>
      </c>
    </row>
    <row r="66" spans="8:8" x14ac:dyDescent="0.3">
      <c r="H66" s="72" t="s">
        <v>174</v>
      </c>
    </row>
    <row r="67" spans="8:8" x14ac:dyDescent="0.3">
      <c r="H67" s="114" t="s">
        <v>175</v>
      </c>
    </row>
    <row r="68" spans="8:8" x14ac:dyDescent="0.3">
      <c r="H68" s="118" t="s">
        <v>190</v>
      </c>
    </row>
    <row r="69" spans="8:8" x14ac:dyDescent="0.3">
      <c r="H69" s="71" t="s">
        <v>126</v>
      </c>
    </row>
    <row r="70" spans="8:8" x14ac:dyDescent="0.3">
      <c r="H70" s="112" t="s">
        <v>176</v>
      </c>
    </row>
    <row r="71" spans="8:8" x14ac:dyDescent="0.3">
      <c r="H71" s="71" t="s">
        <v>177</v>
      </c>
    </row>
    <row r="72" spans="8:8" x14ac:dyDescent="0.3">
      <c r="H72" s="112" t="s">
        <v>93</v>
      </c>
    </row>
  </sheetData>
  <sortState xmlns:xlrd2="http://schemas.microsoft.com/office/spreadsheetml/2017/richdata2" ref="B5:B87">
    <sortCondition ref="B87"/>
  </sortState>
  <pageMargins left="0.7" right="0.7" top="0.75" bottom="0.75" header="0.3" footer="0.3"/>
  <headerFooter>
    <oddFooter>&amp;L_x000D_&amp;1#&amp;"Calibri"&amp;8&amp;K000000 Classified as Confidential</oddFooter>
  </headerFooter>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A673424E99D044B4A1FB44474552A9" ma:contentTypeVersion="11" ma:contentTypeDescription="Create a new document." ma:contentTypeScope="" ma:versionID="541cb6b9fee9288be1513af1acd9efd1">
  <xsd:schema xmlns:xsd="http://www.w3.org/2001/XMLSchema" xmlns:xs="http://www.w3.org/2001/XMLSchema" xmlns:p="http://schemas.microsoft.com/office/2006/metadata/properties" xmlns:ns2="d277ce56-8de3-43c1-b9ce-ff5033dad840" xmlns:ns3="0b8b2123-f09a-47bf-9044-f6e489c8d7a1" targetNamespace="http://schemas.microsoft.com/office/2006/metadata/properties" ma:root="true" ma:fieldsID="073d35413c2933ae4492be48b3c2f5c2" ns2:_="" ns3:_="">
    <xsd:import namespace="d277ce56-8de3-43c1-b9ce-ff5033dad840"/>
    <xsd:import namespace="0b8b2123-f09a-47bf-9044-f6e489c8d7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7ce56-8de3-43c1-b9ce-ff5033dad8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ce2594-6122-4e3a-901b-0eca72ea52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8b2123-f09a-47bf-9044-f6e489c8d7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aeda32-f816-49b3-b408-e16626ce47b5}" ma:internalName="TaxCatchAll" ma:showField="CatchAllData" ma:web="0b8b2123-f09a-47bf-9044-f6e489c8d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277ce56-8de3-43c1-b9ce-ff5033dad840">
      <Terms xmlns="http://schemas.microsoft.com/office/infopath/2007/PartnerControls"/>
    </lcf76f155ced4ddcb4097134ff3c332f>
    <TaxCatchAll xmlns="0b8b2123-f09a-47bf-9044-f6e489c8d7a1" xsi:nil="true"/>
  </documentManagement>
</p:properties>
</file>

<file path=customXml/itemProps1.xml><?xml version="1.0" encoding="utf-8"?>
<ds:datastoreItem xmlns:ds="http://schemas.openxmlformats.org/officeDocument/2006/customXml" ds:itemID="{AAB60783-D76F-43A9-98C7-BB79EB5170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77ce56-8de3-43c1-b9ce-ff5033dad840"/>
    <ds:schemaRef ds:uri="0b8b2123-f09a-47bf-9044-f6e489c8d7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0201E82-F35A-4134-A060-60C45DDDE0C7}">
  <ds:schemaRefs>
    <ds:schemaRef ds:uri="http://schemas.microsoft.com/sharepoint/v3/contenttype/forms"/>
  </ds:schemaRefs>
</ds:datastoreItem>
</file>

<file path=customXml/itemProps3.xml><?xml version="1.0" encoding="utf-8"?>
<ds:datastoreItem xmlns:ds="http://schemas.openxmlformats.org/officeDocument/2006/customXml" ds:itemID="{29C9CCE9-023C-4D8F-A6C9-36AB949B7B72}">
  <ds:schemaRefs>
    <ds:schemaRef ds:uri="http://schemas.microsoft.com/office/2006/metadata/properties"/>
    <ds:schemaRef ds:uri="http://schemas.microsoft.com/office/infopath/2007/PartnerControls"/>
    <ds:schemaRef ds:uri="d277ce56-8de3-43c1-b9ce-ff5033dad840"/>
    <ds:schemaRef ds:uri="0b8b2123-f09a-47bf-9044-f6e489c8d7a1"/>
  </ds:schemaRefs>
</ds:datastoreItem>
</file>

<file path=docMetadata/LabelInfo.xml><?xml version="1.0" encoding="utf-8"?>
<clbl:labelList xmlns:clbl="http://schemas.microsoft.com/office/2020/mipLabelMetadata">
  <clbl:label id="{5138fff4-6130-46cf-adb5-ec5d984d54d5}" enabled="1" method="Privileged" siteId="{174c7352-9c5c-4558-b848-be140b444e7d}"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Apr</vt:lpstr>
      <vt:lpstr>May</vt:lpstr>
      <vt:lpstr>Jun</vt:lpstr>
      <vt:lpstr>Jul</vt:lpstr>
      <vt:lpstr>Aug</vt:lpstr>
      <vt:lpstr>Sep</vt:lpstr>
      <vt:lpstr>Expense Claim</vt:lpstr>
      <vt:lpstr>Leave</vt:lpstr>
      <vt:lpstr>Key</vt:lpstr>
      <vt:lpstr>TSheet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Zanele Khumalo</dc:creator>
  <cp:lastModifiedBy>Pascal Govender</cp:lastModifiedBy>
  <dcterms:created xsi:type="dcterms:W3CDTF">2020-04-02T09:04:10Z</dcterms:created>
  <dcterms:modified xsi:type="dcterms:W3CDTF">2025-06-04T08:48:22Z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0x010100DEA673424E99D044B4A1FB44474552A9</vt:lpwstr>
  </property>
</Properties>
</file>