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scGradsGithub\Hands-on Projects\Timesheet Migration\Timesheets\Muzuvukile Nqwiliso\"/>
    </mc:Choice>
  </mc:AlternateContent>
  <xr:revisionPtr revIDLastSave="0" documentId="13_ncr:1_{59092329-580D-496C-92E1-E90E3714FA6F}" xr6:coauthVersionLast="47" xr6:coauthVersionMax="47" xr10:uidLastSave="{00000000-0000-0000-0000-000000000000}"/>
  <bookViews>
    <workbookView xWindow="396" yWindow="864" windowWidth="17280" windowHeight="8880" xr2:uid="{1C8F8026-B005-4B08-94D3-371A77F74D8F}"/>
  </bookViews>
  <sheets>
    <sheet name="Mar" sheetId="6" r:id="rId1"/>
    <sheet name="Expense Claim" sheetId="8" r:id="rId2"/>
    <sheet name="Leave" sheetId="9" r:id="rId3"/>
    <sheet name="Key" sheetId="2" r:id="rId4"/>
  </sheets>
  <definedNames>
    <definedName name="Test">Mar!$A$9:$J$54</definedName>
    <definedName name="TSheet">Mar!$A$8:$J$54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5" i="6" l="1"/>
  <c r="H54" i="6"/>
  <c r="H42" i="6"/>
  <c r="H43" i="6"/>
  <c r="H44" i="6"/>
  <c r="H45" i="6"/>
  <c r="H46" i="6"/>
  <c r="H47" i="6"/>
  <c r="H48" i="6"/>
  <c r="H49" i="6"/>
  <c r="H50" i="6"/>
  <c r="H31" i="6"/>
  <c r="H32" i="6"/>
  <c r="H33" i="6"/>
  <c r="H34" i="6"/>
  <c r="H35" i="6"/>
  <c r="H36" i="6"/>
  <c r="H37" i="6"/>
  <c r="H19" i="6"/>
  <c r="H20" i="6"/>
  <c r="H21" i="6"/>
  <c r="H22" i="6"/>
  <c r="H23" i="6"/>
  <c r="H24" i="6"/>
  <c r="H25" i="6"/>
  <c r="H26" i="6"/>
  <c r="H27" i="6"/>
  <c r="H12" i="6"/>
  <c r="H13" i="6"/>
  <c r="H14" i="6"/>
  <c r="H15" i="6"/>
  <c r="H16" i="6"/>
  <c r="H17" i="6"/>
  <c r="H18" i="6"/>
  <c r="H28" i="6"/>
  <c r="H29" i="6"/>
  <c r="H30" i="6"/>
  <c r="H38" i="6"/>
  <c r="H39" i="6"/>
  <c r="H40" i="6"/>
  <c r="H41" i="6"/>
  <c r="H51" i="6"/>
  <c r="H52" i="6"/>
  <c r="H53" i="6"/>
  <c r="F64" i="6"/>
  <c r="D14" i="9"/>
  <c r="F17" i="8"/>
  <c r="B6" i="8" s="1"/>
  <c r="H9" i="6" l="1"/>
  <c r="H10" i="6" l="1"/>
  <c r="H11" i="6"/>
  <c r="F61" i="6"/>
  <c r="F66" i="6" l="1"/>
  <c r="B6" i="6"/>
</calcChain>
</file>

<file path=xl/sharedStrings.xml><?xml version="1.0" encoding="utf-8"?>
<sst xmlns="http://schemas.openxmlformats.org/spreadsheetml/2006/main" count="424" uniqueCount="228">
  <si>
    <t>Consultant</t>
  </si>
  <si>
    <t>Muzuvukile</t>
  </si>
  <si>
    <t>Total Billable Hours</t>
  </si>
  <si>
    <t>Date</t>
  </si>
  <si>
    <t>D of Week</t>
  </si>
  <si>
    <t>Client</t>
  </si>
  <si>
    <t>Client Project Name</t>
  </si>
  <si>
    <t>Description</t>
  </si>
  <si>
    <t>Billable or Non Billable</t>
  </si>
  <si>
    <t>Comments</t>
  </si>
  <si>
    <t>Total Hours</t>
  </si>
  <si>
    <t>Start Time</t>
  </si>
  <si>
    <t>End Time</t>
  </si>
  <si>
    <t>Saturday</t>
  </si>
  <si>
    <t>Sunday</t>
  </si>
  <si>
    <t>Monday</t>
  </si>
  <si>
    <t>Internal Sambe</t>
  </si>
  <si>
    <t>Graduate Programme</t>
  </si>
  <si>
    <t>Meeting</t>
  </si>
  <si>
    <t>Non-Billable</t>
  </si>
  <si>
    <t>I attended Induction Session at Discovery</t>
  </si>
  <si>
    <t>Tuesday</t>
  </si>
  <si>
    <t>Wednesday</t>
  </si>
  <si>
    <t>Thursday</t>
  </si>
  <si>
    <t>Friday</t>
  </si>
  <si>
    <t>Had a stand-up session with Clement to discuss blockers, but by 8:45, he released some of us to prepare for the Hollard Insurance interview. At 11:00, we had another session with Mr. Clement to review the morning discussion and keep us updated since we were attending the interview.</t>
  </si>
  <si>
    <t>Had an afternoon session with both mentors they wanted to see how far are we with the course on SQL Udemy course and want to see if are updating our Jira Boards.</t>
  </si>
  <si>
    <t>I had a stand-up session with Clement to discuss blockers. At 11, we had a progress check-in with him to review our coursework on Udemy Pro and ensure we are updating our Jira boards.</t>
  </si>
  <si>
    <t>Had a session with both mentors, where they checked our progress in the SQL course on Udemy and reviewed our GitHub repositories to ensure we are following along and discuss about SQL.</t>
  </si>
  <si>
    <t>Had a stand-up session with Clement to discuss blockers. At 11, we had a progress check-in with him to review our coursework on Udemy Pro and ensure we were updating our Jira boards.</t>
  </si>
  <si>
    <t>Had an afternoon session with Bongani to discuss SQL Udemy course concepts. From 16:30 to 17:30, we attended the Internal Training on Gen AI Dynamic. After the training, we rejoined the afternoon session with both mentors to continue our unfinished discussion.</t>
  </si>
  <si>
    <t>Had a stand-up session with Clement to discuss blockers and outline what each team member would be working on throughout the day.</t>
  </si>
  <si>
    <t>We had an afternoon session with both mentors having a conversation about Growth and a Fixed mindset.</t>
  </si>
  <si>
    <t>We had a stand-up session with Clement to discuss any blockers and outline each team member's tasks for the day. During the session, he assigned us a project focused on pull requests and integrating GitHub with Microsoft Teams. The project is due on March 20, 2025.</t>
  </si>
  <si>
    <t>Had a session with both mentors, where they checked our progress in the SQL course on Udemy, reviewed our GitHub repositories to ensure we are following along, and discussed SQL Server concepts covered in the course.</t>
  </si>
  <si>
    <t>We had a stand-up session with Clement to discuss any blockers on the project and outline each team member's tasks for the day. At 11:00, we had a check-in session where he reviewed our progress on the course and inquired about our documentation practices on Confluence.</t>
  </si>
  <si>
    <t>We had a stand-up meeting where Clement instructed those who had not yet completed the SQL Udemy course to finish it and submit the certificate to Angela. He also checked if anyone had any blockers on their project. At 11:00, we had a check-in meeting to discuss the GitHub Actions course and how we should structure it on GitHub while following along with the Udemy course.</t>
  </si>
  <si>
    <t>Had a session with both mentors where we discussed the remaining sections of the SQL Server course on Udemy.</t>
  </si>
  <si>
    <t>We had a stand-up session with Clement to discuss the GitHub Actions course on Udemy. At 11:00, we had a check-in meeting with him to review our progress and determine which sections (1, 2, 3, and 4) we should complete today. At 12:00, we attended a meeting with Angela and Shaila about the Way of Work, which lasted approximately an hour.</t>
  </si>
  <si>
    <t>After lunch, I worked on the GitHub Actions course on Udemy, following along by writing code and pushing it to GitHub. In the afternoon, we had a session with both mentors to discuss any blockers or confusion we had regarding the course.</t>
  </si>
  <si>
    <t>Public Holiday</t>
  </si>
  <si>
    <t>Human Rights Day</t>
  </si>
  <si>
    <t>During our morning stand-up with Clement, he checked whether we had completed the GitHub Actions course on Udemy. He then assigned us a new course, Microsoft Excel: Data Analysis with Pivot Tables, along with two additional projects one for securely exposing SQL Server over the internet and another for implementing SSRS with SQL Server.</t>
  </si>
  <si>
    <t>After lunch, I resumed work on Stage 1 of the SQL Server exposure project. During the afternoon session, we met with both mentors to review progress on the GitHub Actions course.</t>
  </si>
  <si>
    <t>In the morning meeting with Clement, we talked about any problems blocking our work and how the project is going. At 11 AM, we met again to check progress. Clement looked at how things were moving and asked if anyone needed help.</t>
  </si>
  <si>
    <t>After lunch, I worked on two tasks: preparing the first phase of the project to present to Bongani and updating the project documentation in Confluence. Later, in the afternoon session with both mentors, they checked the team’s progress, talked about any issues we were facing, and agreed on a one-day extension. The first phase is now due on Wednesday.</t>
  </si>
  <si>
    <t>In the morning meeting with Clement, we talked about any problems blocking our work on project phase 1 because it is due day and how the project is going. At 11 AM, we met again to check progress. Clement looked at how things were moving and asked if anyone needed help.</t>
  </si>
  <si>
    <t>After lunch, I finished working on the project. During the afternoon session, we presented it to both mentors. They added a second phase, which involves deploying to another person's SQL Server using GitHub Actions. This second part is due Thursday, March 27, 2025.</t>
  </si>
  <si>
    <t>In the morning standup, Clement checked our blockers and told the team to finish Stage 2 for the 11 AM meeting. We presented Stage 2, which was about safely sharing SQL Server data online. First, an accountability partner had to approve the data before access was given. At 2 PM, I met with Clement to finish the parts of the presentation we didn't complete earlier.</t>
  </si>
  <si>
    <t>We presented Stage 2 of the project, which involved securely exposing SQL Server data over the internet. This stage required sending SQL data to an accountability partner for approval before granting access to their SQL Server. Each participant collaborated with their respective accountability partner. The project timeline was extended due to newly added features, which required additional research and implementation.</t>
  </si>
  <si>
    <t>During the stand-up meeting, Clement checked in on everyone’s progress and identified any blockers. After the meeting, I resumed the Excel course to finish the remaining section. At 11 AM, we held a progress review with Clement to assess completion status across the team.</t>
  </si>
  <si>
    <t>After lunch, I worked on documenting the Udemy Excel Course in Confluence. Once completed, I updated my Jira board to reflect progress.</t>
  </si>
  <si>
    <t>During the morning session, we met with Clement to wrap up the current sprint in Jira and initiate a new one, which includes two additional Udemy courses: Soft Skills and Linux and T-SQL. He also reviewed the progress of the SSRS project, which was due by the end of the day. At 11:00 AM, we had a follow-up meeting to check on my progress with the Linux and Soft Skills courses and the SSRS project. In the afternoon, I dedicated time to working through the Linux course material.</t>
  </si>
  <si>
    <t>Later, I presented the completed SSRS project to both mentors for their review and feedback.</t>
  </si>
  <si>
    <t>Forcasted Hours</t>
  </si>
  <si>
    <t>Forcasted Work Days this month</t>
  </si>
  <si>
    <t>Line Manager :</t>
  </si>
  <si>
    <t>Billable Hours</t>
  </si>
  <si>
    <t>Contractor:</t>
  </si>
  <si>
    <t>Non Billable Hours</t>
  </si>
  <si>
    <t>Total of All Hours</t>
  </si>
  <si>
    <t>Plus: Hours worked, not claimed</t>
  </si>
  <si>
    <t>Example</t>
  </si>
  <si>
    <t>Total Claim</t>
  </si>
  <si>
    <t>Details</t>
  </si>
  <si>
    <t>Month</t>
  </si>
  <si>
    <t>Expense Description</t>
  </si>
  <si>
    <t>Type</t>
  </si>
  <si>
    <t>ZAR COST</t>
  </si>
  <si>
    <t>Vodacom (Example line)</t>
  </si>
  <si>
    <t>Phone</t>
  </si>
  <si>
    <t xml:space="preserve">Do not add the R symbol when capturing the amount. Use the comma not the full stop. </t>
  </si>
  <si>
    <t>MTN (Example line)</t>
  </si>
  <si>
    <t>WiFi / Internet / Data</t>
  </si>
  <si>
    <t>Afrihost (Example line)</t>
  </si>
  <si>
    <t xml:space="preserve">TOTAL </t>
  </si>
  <si>
    <t>Date From</t>
  </si>
  <si>
    <t>Date To</t>
  </si>
  <si>
    <t>Please select applicable Leave and state number of days</t>
  </si>
  <si>
    <t>Type of Leave</t>
  </si>
  <si>
    <t>Start Date</t>
  </si>
  <si>
    <t>End Date</t>
  </si>
  <si>
    <t xml:space="preserve">Number of days </t>
  </si>
  <si>
    <t>Approval Obtained</t>
  </si>
  <si>
    <t>Sick Note</t>
  </si>
  <si>
    <t>Address and Telephone Number during Annual Leave</t>
  </si>
  <si>
    <t>Employee Signature</t>
  </si>
  <si>
    <t>Client Signature</t>
  </si>
  <si>
    <t>Work</t>
  </si>
  <si>
    <t>Resource</t>
  </si>
  <si>
    <t>Billable</t>
  </si>
  <si>
    <t>ADVTech</t>
  </si>
  <si>
    <t>Recording Cvs on Workbook Sheet</t>
  </si>
  <si>
    <t>.NET code</t>
  </si>
  <si>
    <t>Albert</t>
  </si>
  <si>
    <t>AFA Sasfin</t>
  </si>
  <si>
    <t>Placing Cvs in Templates</t>
  </si>
  <si>
    <t>Admin</t>
  </si>
  <si>
    <t>Amanda</t>
  </si>
  <si>
    <t>Artist Proof Studio</t>
  </si>
  <si>
    <t>Screening</t>
  </si>
  <si>
    <t>Analysis</t>
  </si>
  <si>
    <t>Angela</t>
  </si>
  <si>
    <t>Assimil8 - AGA</t>
  </si>
  <si>
    <t>Headhunting</t>
  </si>
  <si>
    <t>Architecture</t>
  </si>
  <si>
    <t>Aubrey</t>
  </si>
  <si>
    <t>Base 3</t>
  </si>
  <si>
    <t>Interviews</t>
  </si>
  <si>
    <t>Training</t>
  </si>
  <si>
    <t>Avinash</t>
  </si>
  <si>
    <t>C. Steinweg</t>
  </si>
  <si>
    <t>Fixed Assets</t>
  </si>
  <si>
    <t>Configuration</t>
  </si>
  <si>
    <t>Beejal</t>
  </si>
  <si>
    <t>WiFi</t>
  </si>
  <si>
    <t>Conekt AGSA SharePoint</t>
  </si>
  <si>
    <t>Recruitment Work</t>
  </si>
  <si>
    <t>Cubes</t>
  </si>
  <si>
    <t>Bhavesh</t>
  </si>
  <si>
    <t>Conekt – Meridian</t>
  </si>
  <si>
    <t>Team Meeting</t>
  </si>
  <si>
    <t>Database</t>
  </si>
  <si>
    <t>Bihaag</t>
  </si>
  <si>
    <t>Conekt – Altron - AGSA</t>
  </si>
  <si>
    <t>Recruitment team meeting</t>
  </si>
  <si>
    <t>Demo</t>
  </si>
  <si>
    <t>Boaz</t>
  </si>
  <si>
    <t>Yes</t>
  </si>
  <si>
    <t>Conekt – Clientele</t>
  </si>
  <si>
    <t>Deployment</t>
  </si>
  <si>
    <t>Charles</t>
  </si>
  <si>
    <t>No</t>
  </si>
  <si>
    <t>Conekt – Winning Business</t>
  </si>
  <si>
    <t>Design</t>
  </si>
  <si>
    <t>Clement</t>
  </si>
  <si>
    <t>Conekt – Internal Meeting</t>
  </si>
  <si>
    <t>Documentation</t>
  </si>
  <si>
    <t xml:space="preserve">David </t>
  </si>
  <si>
    <t>Dentons</t>
  </si>
  <si>
    <t>Events</t>
  </si>
  <si>
    <t>Diederik</t>
  </si>
  <si>
    <t>Discovery</t>
  </si>
  <si>
    <t>ETL</t>
  </si>
  <si>
    <t>Diptendubala</t>
  </si>
  <si>
    <t>Discovery Information Governance and Security</t>
  </si>
  <si>
    <t>FrontEnd</t>
  </si>
  <si>
    <t>Edmond</t>
  </si>
  <si>
    <t>Discovery Bank</t>
  </si>
  <si>
    <t>Installing</t>
  </si>
  <si>
    <t>Elijah</t>
  </si>
  <si>
    <t>Discovery CSI</t>
  </si>
  <si>
    <t>Elrida</t>
  </si>
  <si>
    <t>Discovery Health</t>
  </si>
  <si>
    <t>Lunch</t>
  </si>
  <si>
    <t>Engelina</t>
  </si>
  <si>
    <t>Discovery People</t>
  </si>
  <si>
    <t>Other</t>
  </si>
  <si>
    <t>Eugene</t>
  </si>
  <si>
    <t xml:space="preserve">Discovery Skills </t>
  </si>
  <si>
    <t>Presenting</t>
  </si>
  <si>
    <t>Fayruz</t>
  </si>
  <si>
    <t>Discovery Vitality</t>
  </si>
  <si>
    <t>Project Management</t>
  </si>
  <si>
    <t>Hamerl</t>
  </si>
  <si>
    <t>Gyro</t>
  </si>
  <si>
    <t>Research</t>
  </si>
  <si>
    <t>Ian</t>
  </si>
  <si>
    <t>Healthforce</t>
  </si>
  <si>
    <t>Sales call</t>
  </si>
  <si>
    <t>Joseph</t>
  </si>
  <si>
    <t>KFC Digistics</t>
  </si>
  <si>
    <t>SharePoint</t>
  </si>
  <si>
    <t>Juan</t>
  </si>
  <si>
    <t>Medi-Charge</t>
  </si>
  <si>
    <t>Testing</t>
  </si>
  <si>
    <t>Kanelo</t>
  </si>
  <si>
    <t>MICA Build</t>
  </si>
  <si>
    <t>Travel</t>
  </si>
  <si>
    <t>Kavish</t>
  </si>
  <si>
    <t>Michelin</t>
  </si>
  <si>
    <t>Troubleshooting</t>
  </si>
  <si>
    <t>Lazarus</t>
  </si>
  <si>
    <t>Mistro Foods</t>
  </si>
  <si>
    <t>Waiting on client</t>
  </si>
  <si>
    <t>Lehlohonolo</t>
  </si>
  <si>
    <t>OK Furnitures</t>
  </si>
  <si>
    <t>Website content</t>
  </si>
  <si>
    <t>Lerato</t>
  </si>
  <si>
    <t>Olympic Paints</t>
  </si>
  <si>
    <t>Website and collateral</t>
  </si>
  <si>
    <t>Matsheliso</t>
  </si>
  <si>
    <t>RMB CM Data Warehouse support</t>
  </si>
  <si>
    <t>Annual Leave</t>
  </si>
  <si>
    <t xml:space="preserve">Ndivhudzannyi </t>
  </si>
  <si>
    <t>RMB CORE NRTI</t>
  </si>
  <si>
    <t>Sick leave</t>
  </si>
  <si>
    <t>Paulina</t>
  </si>
  <si>
    <t>RMB Liesha</t>
  </si>
  <si>
    <t>Study Leave</t>
  </si>
  <si>
    <t>Pranav</t>
  </si>
  <si>
    <t>RMB Tumelo</t>
  </si>
  <si>
    <t>Family Responsibility Leave</t>
  </si>
  <si>
    <t>Ravi</t>
  </si>
  <si>
    <t>Sachar Mobile</t>
  </si>
  <si>
    <t>Birthday leave</t>
  </si>
  <si>
    <t>Rivashan</t>
  </si>
  <si>
    <t>SBV</t>
  </si>
  <si>
    <t>Sahur</t>
  </si>
  <si>
    <t>Sibanya</t>
  </si>
  <si>
    <t>Sick Leave - half day</t>
  </si>
  <si>
    <t>Sanele</t>
  </si>
  <si>
    <t>Transport Holdings</t>
  </si>
  <si>
    <t>Sarah</t>
  </si>
  <si>
    <t>Shaila</t>
  </si>
  <si>
    <t>Shaylin</t>
  </si>
  <si>
    <t>Siemon</t>
  </si>
  <si>
    <t>Sonika</t>
  </si>
  <si>
    <t>Tatenda</t>
  </si>
  <si>
    <t>Timothy</t>
  </si>
  <si>
    <t>Tutu</t>
  </si>
  <si>
    <t>Vincent</t>
  </si>
  <si>
    <t>Yazeed</t>
  </si>
  <si>
    <t xml:space="preserve">Yugeshin </t>
  </si>
  <si>
    <t>Zola</t>
  </si>
  <si>
    <t>Karen</t>
  </si>
  <si>
    <t>Nagendra</t>
  </si>
  <si>
    <t>Tyson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</si>
</sst>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h]:mm"/>
    <numFmt numFmtId="165" formatCode="h:mm;@"/>
    <numFmt numFmtId="166" formatCode="_ [$R-1C09]\ * #,##0.00_ ;_ [$R-1C09]\ * \-#,##0.00_ ;_ [$R-1C09]\ * &quot;-&quot;??_ ;_ @_ "/>
    <numFmt numFmtId="167" formatCode="[$R-1C09]#,##0.00;\-[$R-1C09]#,##0.00"/>
  </numFmts>
  <fonts count="21" x14ac:knownFonts="1">
    <font>
      <sz val="11"/>
      <color theme="1"/>
      <name val="Tw Cen MT"/>
      <family val="2"/>
      <scheme val="minor"/>
    </font>
    <font>
      <b/>
      <sz val="11"/>
      <color theme="1"/>
      <name val="Tw Cen MT"/>
      <family val="2"/>
      <scheme val="minor"/>
    </font>
    <font>
      <b/>
      <sz val="10"/>
      <color theme="1"/>
      <name val="Tw Cen MT"/>
      <family val="2"/>
      <scheme val="minor"/>
    </font>
    <font>
      <sz val="10"/>
      <color theme="1"/>
      <name val="Tw Cen MT"/>
      <family val="2"/>
      <scheme val="minor"/>
    </font>
    <font>
      <sz val="10"/>
      <color theme="1"/>
      <name val="Verdana"/>
      <family val="2"/>
    </font>
    <font>
      <b/>
      <sz val="9"/>
      <name val="Tw Cen MT"/>
      <family val="2"/>
      <scheme val="minor"/>
    </font>
    <font>
      <b/>
      <sz val="11"/>
      <name val="Tw Cen MT"/>
      <family val="2"/>
      <scheme val="minor"/>
    </font>
    <font>
      <b/>
      <u/>
      <sz val="9"/>
      <name val="Tw Cen MT"/>
      <family val="2"/>
      <scheme val="minor"/>
    </font>
    <font>
      <b/>
      <sz val="9"/>
      <color indexed="12"/>
      <name val="Tw Cen MT"/>
      <family val="2"/>
      <scheme val="minor"/>
    </font>
    <font>
      <b/>
      <sz val="10"/>
      <name val="Tw Cen MT"/>
      <family val="2"/>
      <scheme val="minor"/>
    </font>
    <font>
      <sz val="8"/>
      <name val="Tw Cen MT"/>
      <family val="2"/>
      <scheme val="minor"/>
    </font>
    <font>
      <sz val="11"/>
      <color theme="1"/>
      <name val="Calibri"/>
      <family val="2"/>
    </font>
    <font>
      <b/>
      <sz val="10"/>
      <color theme="1"/>
      <name val="Verdana"/>
      <family val="2"/>
    </font>
    <font>
      <b/>
      <sz val="10"/>
      <color theme="0"/>
      <name val="Verdana"/>
      <family val="2"/>
    </font>
    <font>
      <b/>
      <sz val="11"/>
      <color theme="0"/>
      <name val="Calibri"/>
      <family val="2"/>
    </font>
    <font>
      <sz val="11"/>
      <color rgb="FF000000"/>
      <name val="Calibri"/>
      <family val="2"/>
    </font>
    <font>
      <b/>
      <u/>
      <sz val="11"/>
      <color theme="1"/>
      <name val="Calibri"/>
      <family val="2"/>
    </font>
    <font>
      <sz val="10"/>
      <color rgb="FF000000"/>
      <name val="Calibri"/>
      <family val="2"/>
    </font>
    <font>
      <sz val="10"/>
      <color theme="1"/>
      <name val="Calibri"/>
      <family val="2"/>
    </font>
    <font>
      <b/>
      <u/>
      <sz val="18"/>
      <color theme="1"/>
      <name val="Verdana"/>
      <family val="2"/>
    </font>
    <font>
      <u/>
      <sz val="10"/>
      <color theme="1"/>
      <name val="Verdana"/>
      <family val="2"/>
    </font>
  </fonts>
  <fills count="15">
    <fill>
      <patternFill patternType="none"/>
    </fill>
    <fill>
      <patternFill patternType="gray125"/>
    </fill>
    <fill>
      <patternFill patternType="solid">
        <fgColor rgb="FF92D050"/>
        <bgColor indexed="64"/>
      </patternFill>
    </fill>
    <fill>
      <patternFill patternType="solid">
        <fgColor theme="3" tint="0.59999389629810485"/>
        <bgColor indexed="64"/>
      </patternFill>
    </fill>
    <fill>
      <patternFill patternType="solid">
        <fgColor theme="4"/>
        <bgColor theme="4"/>
      </patternFill>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
      <patternFill patternType="solid">
        <fgColor rgb="FFFFFFFF"/>
        <bgColor indexed="64"/>
      </patternFill>
    </fill>
    <fill>
      <patternFill patternType="solid">
        <fgColor rgb="FFDCE6F1"/>
        <bgColor indexed="64"/>
      </patternFill>
    </fill>
    <fill>
      <patternFill patternType="solid">
        <fgColor rgb="FFFFFFFF"/>
        <bgColor rgb="FFFFFFFF"/>
      </patternFill>
    </fill>
    <fill>
      <patternFill patternType="solid">
        <fgColor rgb="FFFFFF00"/>
        <bgColor indexed="64"/>
      </patternFill>
    </fill>
    <fill>
      <patternFill patternType="solid">
        <fgColor theme="4" tint="0.79998168889431442"/>
        <bgColor theme="4" tint="0.79998168889431442"/>
      </patternFill>
    </fill>
    <fill>
      <patternFill patternType="solid">
        <fgColor rgb="FFD8D8D8"/>
        <bgColor rgb="FFD8D8D8"/>
      </patternFill>
    </fill>
    <fill>
      <patternFill patternType="solid">
        <fgColor theme="4"/>
        <bgColor indexed="64"/>
      </patternFill>
    </fill>
  </fills>
  <borders count="46">
    <border>
      <left/>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auto="1"/>
      </right>
      <top style="medium">
        <color auto="1"/>
      </top>
      <bottom/>
      <diagonal/>
    </border>
    <border>
      <left/>
      <right style="medium">
        <color indexed="64"/>
      </right>
      <top/>
      <bottom/>
      <diagonal/>
    </border>
    <border>
      <left style="medium">
        <color indexed="64"/>
      </left>
      <right/>
      <top/>
      <bottom/>
      <diagonal/>
    </border>
    <border>
      <left style="medium">
        <color theme="3"/>
      </left>
      <right style="medium">
        <color theme="3"/>
      </right>
      <top style="medium">
        <color theme="3"/>
      </top>
      <bottom style="medium">
        <color theme="3"/>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right/>
      <top style="medium">
        <color rgb="FF4D90FE"/>
      </top>
      <bottom/>
      <diagonal/>
    </border>
    <border>
      <left/>
      <right style="medium">
        <color rgb="FF4D90FE"/>
      </right>
      <top/>
      <bottom/>
      <diagonal/>
    </border>
    <border>
      <left/>
      <right style="medium">
        <color theme="3"/>
      </right>
      <top style="medium">
        <color theme="3"/>
      </top>
      <bottom style="medium">
        <color theme="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right/>
      <top/>
      <bottom style="thin">
        <color theme="3"/>
      </bottom>
      <diagonal/>
    </border>
    <border>
      <left style="medium">
        <color rgb="FF000000"/>
      </left>
      <right style="medium">
        <color rgb="FF000000"/>
      </right>
      <top style="medium">
        <color rgb="FFCCCCCC"/>
      </top>
      <bottom style="medium">
        <color rgb="FF000000"/>
      </bottom>
      <diagonal/>
    </border>
    <border>
      <left style="thin">
        <color rgb="FF000000"/>
      </left>
      <right style="thin">
        <color rgb="FF000000"/>
      </right>
      <top style="thin">
        <color rgb="FF000000"/>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theme="4" tint="0.39997558519241921"/>
      </top>
      <bottom style="thin">
        <color indexed="64"/>
      </bottom>
      <diagonal/>
    </border>
  </borders>
  <cellStyleXfs count="1">
    <xf numFmtId="0" fontId="0" fillId="0" borderId="0"/>
  </cellStyleXfs>
  <cellXfs count="142">
    <xf numFmtId="0" fontId="0" fillId="0" borderId="0" xfId="0"/>
    <xf numFmtId="0" fontId="3" fillId="0" borderId="0" xfId="0" applyFont="1"/>
    <xf numFmtId="0" fontId="5" fillId="0" borderId="0" xfId="0" applyFont="1"/>
    <xf numFmtId="164" fontId="5" fillId="0" borderId="0" xfId="0" applyNumberFormat="1" applyFont="1"/>
    <xf numFmtId="0" fontId="5" fillId="0" borderId="0" xfId="0" applyFont="1" applyAlignment="1">
      <alignment horizontal="right"/>
    </xf>
    <xf numFmtId="0" fontId="3" fillId="0" borderId="1" xfId="0" applyFont="1" applyBorder="1"/>
    <xf numFmtId="0" fontId="2" fillId="0" borderId="8" xfId="0" applyFont="1" applyBorder="1" applyAlignment="1">
      <alignment horizontal="right" wrapText="1"/>
    </xf>
    <xf numFmtId="20" fontId="5" fillId="0" borderId="0" xfId="0" applyNumberFormat="1" applyFont="1"/>
    <xf numFmtId="0" fontId="3" fillId="0" borderId="3" xfId="0" applyFont="1" applyBorder="1"/>
    <xf numFmtId="0" fontId="3" fillId="0" borderId="5" xfId="0" applyFont="1" applyBorder="1" applyAlignment="1">
      <alignment horizontal="right" wrapText="1"/>
    </xf>
    <xf numFmtId="49" fontId="5" fillId="0" borderId="0" xfId="0" applyNumberFormat="1" applyFont="1" applyAlignment="1">
      <alignment vertical="top"/>
    </xf>
    <xf numFmtId="0" fontId="7" fillId="0" borderId="0" xfId="0" applyFont="1" applyAlignment="1">
      <alignment horizontal="left" vertical="top"/>
    </xf>
    <xf numFmtId="0" fontId="1" fillId="0" borderId="1" xfId="0" applyFont="1" applyBorder="1"/>
    <xf numFmtId="164" fontId="3" fillId="0" borderId="8" xfId="0" applyNumberFormat="1" applyFont="1" applyBorder="1" applyAlignment="1">
      <alignment horizontal="right" wrapText="1"/>
    </xf>
    <xf numFmtId="49" fontId="8" fillId="0" borderId="9" xfId="0" applyNumberFormat="1" applyFont="1" applyBorder="1" applyAlignment="1">
      <alignment vertical="top"/>
    </xf>
    <xf numFmtId="0" fontId="1" fillId="0" borderId="10" xfId="0" applyFont="1" applyBorder="1"/>
    <xf numFmtId="164" fontId="3" fillId="0" borderId="9" xfId="0" applyNumberFormat="1" applyFont="1" applyBorder="1" applyAlignment="1">
      <alignment horizontal="right" wrapText="1"/>
    </xf>
    <xf numFmtId="0" fontId="1" fillId="0" borderId="11" xfId="0" applyFont="1" applyBorder="1"/>
    <xf numFmtId="0" fontId="9" fillId="0" borderId="12" xfId="0" applyFont="1" applyBorder="1" applyAlignment="1">
      <alignment horizontal="left"/>
    </xf>
    <xf numFmtId="0" fontId="3" fillId="0" borderId="13" xfId="0" applyFont="1" applyBorder="1" applyAlignment="1">
      <alignment wrapText="1"/>
    </xf>
    <xf numFmtId="14" fontId="4" fillId="0" borderId="6" xfId="0" applyNumberFormat="1" applyFont="1" applyBorder="1"/>
    <xf numFmtId="0" fontId="4" fillId="0" borderId="0" xfId="0" applyFont="1"/>
    <xf numFmtId="0" fontId="13" fillId="4" borderId="14" xfId="0" applyFont="1" applyFill="1" applyBorder="1"/>
    <xf numFmtId="0" fontId="13" fillId="4" borderId="15" xfId="0" applyFont="1" applyFill="1" applyBorder="1"/>
    <xf numFmtId="0" fontId="13" fillId="4" borderId="15" xfId="0" applyFont="1" applyFill="1" applyBorder="1" applyAlignment="1">
      <alignment horizontal="center" wrapText="1"/>
    </xf>
    <xf numFmtId="0" fontId="4" fillId="0" borderId="6" xfId="0" applyFont="1" applyBorder="1"/>
    <xf numFmtId="0" fontId="4" fillId="0" borderId="6" xfId="0" applyFont="1" applyBorder="1" applyAlignment="1">
      <alignment wrapText="1"/>
    </xf>
    <xf numFmtId="165" fontId="4" fillId="0" borderId="6" xfId="0" applyNumberFormat="1" applyFont="1" applyBorder="1"/>
    <xf numFmtId="165" fontId="4" fillId="0" borderId="6" xfId="0" applyNumberFormat="1" applyFont="1" applyBorder="1" applyAlignment="1">
      <alignment wrapText="1"/>
    </xf>
    <xf numFmtId="14" fontId="4" fillId="3" borderId="6" xfId="0" applyNumberFormat="1" applyFont="1" applyFill="1" applyBorder="1"/>
    <xf numFmtId="0" fontId="4" fillId="3" borderId="6" xfId="0" applyFont="1" applyFill="1" applyBorder="1"/>
    <xf numFmtId="0" fontId="4" fillId="3" borderId="6" xfId="0" applyFont="1" applyFill="1" applyBorder="1" applyAlignment="1">
      <alignment wrapText="1"/>
    </xf>
    <xf numFmtId="165" fontId="4" fillId="3" borderId="6" xfId="0" applyNumberFormat="1" applyFont="1" applyFill="1" applyBorder="1"/>
    <xf numFmtId="165" fontId="4" fillId="3" borderId="6" xfId="0" applyNumberFormat="1" applyFont="1" applyFill="1" applyBorder="1" applyAlignment="1">
      <alignment wrapText="1"/>
    </xf>
    <xf numFmtId="165" fontId="12" fillId="0" borderId="0" xfId="0" applyNumberFormat="1" applyFont="1"/>
    <xf numFmtId="0" fontId="12" fillId="0" borderId="0" xfId="0" applyFont="1"/>
    <xf numFmtId="164" fontId="4" fillId="0" borderId="0" xfId="0" applyNumberFormat="1" applyFont="1"/>
    <xf numFmtId="0" fontId="4" fillId="0" borderId="13" xfId="0" applyFont="1" applyBorder="1" applyAlignment="1">
      <alignment wrapText="1"/>
    </xf>
    <xf numFmtId="0" fontId="4" fillId="0" borderId="0" xfId="0" applyFont="1" applyAlignment="1">
      <alignment wrapText="1"/>
    </xf>
    <xf numFmtId="0" fontId="4" fillId="0" borderId="0" xfId="0" applyFont="1" applyAlignment="1">
      <alignment horizontal="left"/>
    </xf>
    <xf numFmtId="0" fontId="13" fillId="4" borderId="15" xfId="0" applyFont="1" applyFill="1" applyBorder="1" applyAlignment="1">
      <alignment wrapText="1"/>
    </xf>
    <xf numFmtId="0" fontId="13" fillId="4" borderId="16" xfId="0" applyFont="1" applyFill="1" applyBorder="1" applyAlignment="1">
      <alignment horizontal="center" wrapText="1"/>
    </xf>
    <xf numFmtId="164" fontId="3" fillId="0" borderId="20" xfId="0" applyNumberFormat="1" applyFont="1" applyBorder="1" applyAlignment="1">
      <alignment wrapText="1"/>
    </xf>
    <xf numFmtId="0" fontId="2" fillId="0" borderId="0" xfId="0" applyFont="1"/>
    <xf numFmtId="14" fontId="4" fillId="0" borderId="0" xfId="0" applyNumberFormat="1" applyFont="1"/>
    <xf numFmtId="14" fontId="4" fillId="7" borderId="6" xfId="0" applyNumberFormat="1" applyFont="1" applyFill="1" applyBorder="1"/>
    <xf numFmtId="0" fontId="4" fillId="7" borderId="6" xfId="0" applyFont="1" applyFill="1" applyBorder="1"/>
    <xf numFmtId="0" fontId="4" fillId="7" borderId="6" xfId="0" applyFont="1" applyFill="1" applyBorder="1" applyAlignment="1">
      <alignment wrapText="1"/>
    </xf>
    <xf numFmtId="165" fontId="4" fillId="7" borderId="6" xfId="0" applyNumberFormat="1" applyFont="1" applyFill="1" applyBorder="1"/>
    <xf numFmtId="165" fontId="4" fillId="7" borderId="6" xfId="0" applyNumberFormat="1" applyFont="1" applyFill="1" applyBorder="1" applyAlignment="1">
      <alignment wrapText="1"/>
    </xf>
    <xf numFmtId="0" fontId="11" fillId="0" borderId="0" xfId="0" applyFont="1"/>
    <xf numFmtId="0" fontId="14" fillId="4" borderId="17" xfId="0" applyFont="1" applyFill="1" applyBorder="1"/>
    <xf numFmtId="0" fontId="11" fillId="0" borderId="17" xfId="0" applyFont="1" applyBorder="1"/>
    <xf numFmtId="0" fontId="15" fillId="9" borderId="18" xfId="0" applyFont="1" applyFill="1" applyBorder="1"/>
    <xf numFmtId="0" fontId="15" fillId="8" borderId="19" xfId="0" applyFont="1" applyFill="1" applyBorder="1"/>
    <xf numFmtId="0" fontId="15" fillId="8" borderId="0" xfId="0" applyFont="1" applyFill="1"/>
    <xf numFmtId="0" fontId="15" fillId="9" borderId="19" xfId="0" applyFont="1" applyFill="1" applyBorder="1"/>
    <xf numFmtId="0" fontId="15" fillId="9" borderId="0" xfId="0" applyFont="1" applyFill="1"/>
    <xf numFmtId="0" fontId="16" fillId="0" borderId="0" xfId="0" applyFont="1" applyAlignment="1">
      <alignment vertical="center"/>
    </xf>
    <xf numFmtId="0" fontId="11" fillId="0" borderId="0" xfId="0" applyFont="1" applyAlignment="1">
      <alignment vertical="center"/>
    </xf>
    <xf numFmtId="0" fontId="15" fillId="8" borderId="0" xfId="0" applyFont="1" applyFill="1" applyProtection="1">
      <protection locked="0"/>
    </xf>
    <xf numFmtId="0" fontId="15" fillId="9" borderId="0" xfId="0" applyFont="1" applyFill="1" applyProtection="1">
      <protection locked="0"/>
    </xf>
    <xf numFmtId="0" fontId="11" fillId="0" borderId="0" xfId="0" applyFont="1" applyProtection="1">
      <protection locked="0"/>
    </xf>
    <xf numFmtId="0" fontId="11" fillId="0" borderId="39" xfId="0" applyFont="1" applyBorder="1"/>
    <xf numFmtId="0" fontId="15" fillId="0" borderId="28" xfId="0" applyFont="1" applyBorder="1" applyAlignment="1">
      <alignment horizontal="left"/>
    </xf>
    <xf numFmtId="0" fontId="15" fillId="0" borderId="6" xfId="0" applyFont="1" applyBorder="1" applyAlignment="1">
      <alignment horizontal="left"/>
    </xf>
    <xf numFmtId="0" fontId="15" fillId="10" borderId="7" xfId="0" applyFont="1" applyFill="1" applyBorder="1" applyAlignment="1">
      <alignment horizontal="left"/>
    </xf>
    <xf numFmtId="0" fontId="15" fillId="9" borderId="40" xfId="0" applyFont="1" applyFill="1" applyBorder="1" applyAlignment="1">
      <alignment wrapText="1"/>
    </xf>
    <xf numFmtId="0" fontId="15" fillId="0" borderId="40" xfId="0" applyFont="1" applyBorder="1" applyAlignment="1">
      <alignment wrapText="1"/>
    </xf>
    <xf numFmtId="0" fontId="15" fillId="8" borderId="40" xfId="0" applyFont="1" applyFill="1" applyBorder="1" applyAlignment="1">
      <alignment wrapText="1"/>
    </xf>
    <xf numFmtId="0" fontId="15" fillId="0" borderId="40" xfId="0" applyFont="1" applyBorder="1" applyAlignment="1">
      <alignment horizontal="left"/>
    </xf>
    <xf numFmtId="0" fontId="17" fillId="13" borderId="38" xfId="0" applyFont="1" applyFill="1" applyBorder="1" applyAlignment="1">
      <alignment horizontal="left" wrapText="1" readingOrder="1"/>
    </xf>
    <xf numFmtId="0" fontId="17" fillId="0" borderId="38" xfId="0" applyFont="1" applyBorder="1" applyAlignment="1">
      <alignment horizontal="left"/>
    </xf>
    <xf numFmtId="0" fontId="17" fillId="0" borderId="38" xfId="0" applyFont="1" applyBorder="1"/>
    <xf numFmtId="0" fontId="18" fillId="0" borderId="38" xfId="0" applyFont="1" applyBorder="1" applyAlignment="1">
      <alignment vertical="center"/>
    </xf>
    <xf numFmtId="0" fontId="17" fillId="0" borderId="41" xfId="0" applyFont="1" applyBorder="1"/>
    <xf numFmtId="0" fontId="17" fillId="0" borderId="41" xfId="0" applyFont="1" applyBorder="1" applyAlignment="1">
      <alignment horizontal="left"/>
    </xf>
    <xf numFmtId="0" fontId="17" fillId="0" borderId="28" xfId="0" applyFont="1" applyBorder="1" applyAlignment="1">
      <alignment horizontal="left"/>
    </xf>
    <xf numFmtId="0" fontId="17" fillId="0" borderId="6" xfId="0" applyFont="1" applyBorder="1" applyAlignment="1">
      <alignment horizontal="left"/>
    </xf>
    <xf numFmtId="0" fontId="17" fillId="0" borderId="6" xfId="0" applyFont="1" applyBorder="1"/>
    <xf numFmtId="0" fontId="17" fillId="0" borderId="28" xfId="0" applyFont="1" applyBorder="1"/>
    <xf numFmtId="0" fontId="11" fillId="12" borderId="17" xfId="0" applyFont="1" applyFill="1" applyBorder="1"/>
    <xf numFmtId="164" fontId="4" fillId="2" borderId="0" xfId="0" applyNumberFormat="1" applyFont="1" applyFill="1" applyAlignment="1">
      <alignment wrapText="1"/>
    </xf>
    <xf numFmtId="14" fontId="4" fillId="0" borderId="10" xfId="0" applyNumberFormat="1" applyFont="1" applyBorder="1" applyAlignment="1">
      <alignment horizontal="right" vertical="center"/>
    </xf>
    <xf numFmtId="0" fontId="4" fillId="0" borderId="0" xfId="0" applyFont="1" applyAlignment="1">
      <alignment horizontal="left" vertical="center"/>
    </xf>
    <xf numFmtId="0" fontId="12" fillId="6" borderId="0" xfId="0" applyFont="1" applyFill="1" applyAlignment="1">
      <alignment horizontal="right" vertical="center"/>
    </xf>
    <xf numFmtId="166" fontId="12" fillId="5" borderId="24" xfId="0" applyNumberFormat="1" applyFont="1" applyFill="1" applyBorder="1" applyAlignment="1">
      <alignment horizontal="center" vertical="center"/>
    </xf>
    <xf numFmtId="167" fontId="4" fillId="0" borderId="27" xfId="0" applyNumberFormat="1" applyFont="1" applyBorder="1" applyAlignment="1">
      <alignment horizontal="center" vertical="center"/>
    </xf>
    <xf numFmtId="17" fontId="4" fillId="0" borderId="25" xfId="0" applyNumberFormat="1" applyFont="1" applyBorder="1" applyAlignment="1">
      <alignment horizontal="right" vertical="center"/>
    </xf>
    <xf numFmtId="0" fontId="12" fillId="0" borderId="0" xfId="0" applyFont="1" applyAlignment="1">
      <alignment vertical="center"/>
    </xf>
    <xf numFmtId="0" fontId="19" fillId="0" borderId="0" xfId="0" applyFont="1" applyAlignment="1">
      <alignment vertical="center"/>
    </xf>
    <xf numFmtId="166" fontId="4" fillId="2" borderId="0" xfId="0" applyNumberFormat="1" applyFont="1" applyFill="1" applyAlignment="1">
      <alignment vertical="center"/>
    </xf>
    <xf numFmtId="0" fontId="4" fillId="5" borderId="42" xfId="0" applyFont="1" applyFill="1" applyBorder="1" applyAlignment="1">
      <alignment horizontal="center" vertical="center"/>
    </xf>
    <xf numFmtId="166" fontId="4" fillId="5" borderId="5" xfId="0" applyNumberFormat="1" applyFont="1" applyFill="1" applyBorder="1" applyAlignment="1">
      <alignment horizontal="center" vertical="center"/>
    </xf>
    <xf numFmtId="0" fontId="4" fillId="0" borderId="0" xfId="0" applyFont="1" applyAlignment="1">
      <alignment vertical="center"/>
    </xf>
    <xf numFmtId="0" fontId="4" fillId="0" borderId="0" xfId="0" applyFont="1" applyAlignment="1">
      <alignment vertical="center" wrapText="1"/>
    </xf>
    <xf numFmtId="14" fontId="4" fillId="0" borderId="0" xfId="0" applyNumberFormat="1" applyFont="1" applyAlignment="1">
      <alignment vertical="center"/>
    </xf>
    <xf numFmtId="0" fontId="4" fillId="0" borderId="6"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34" xfId="0" applyFont="1" applyBorder="1" applyAlignment="1">
      <alignment horizontal="center" vertical="center" wrapText="1"/>
    </xf>
    <xf numFmtId="0" fontId="12" fillId="0" borderId="34"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29" xfId="0" applyFont="1" applyBorder="1"/>
    <xf numFmtId="0" fontId="4" fillId="0" borderId="31" xfId="0" applyFont="1" applyBorder="1"/>
    <xf numFmtId="0" fontId="4" fillId="0" borderId="32" xfId="0" applyFont="1" applyBorder="1"/>
    <xf numFmtId="0" fontId="12" fillId="0" borderId="0" xfId="0" applyFont="1" applyAlignment="1">
      <alignment vertical="center" wrapText="1"/>
    </xf>
    <xf numFmtId="0" fontId="4" fillId="0" borderId="10" xfId="0" applyFont="1" applyBorder="1" applyAlignment="1">
      <alignment vertical="center" wrapText="1"/>
    </xf>
    <xf numFmtId="14" fontId="4" fillId="0" borderId="0" xfId="0" applyNumberFormat="1" applyFont="1" applyAlignment="1">
      <alignment vertical="center" wrapText="1"/>
    </xf>
    <xf numFmtId="165" fontId="4" fillId="0" borderId="0" xfId="0" applyNumberFormat="1" applyFont="1"/>
    <xf numFmtId="165" fontId="4" fillId="0" borderId="0" xfId="0" applyNumberFormat="1" applyFont="1" applyAlignment="1">
      <alignment wrapText="1"/>
    </xf>
    <xf numFmtId="49" fontId="6" fillId="0" borderId="4" xfId="0" applyNumberFormat="1" applyFont="1" applyBorder="1" applyAlignment="1">
      <alignment horizontal="left" vertical="top"/>
    </xf>
    <xf numFmtId="0" fontId="6" fillId="0" borderId="4" xfId="0" applyFont="1" applyBorder="1" applyAlignment="1">
      <alignment horizontal="left" vertical="top" wrapText="1"/>
    </xf>
    <xf numFmtId="0" fontId="4" fillId="0" borderId="21" xfId="0" applyFont="1" applyBorder="1" applyAlignment="1">
      <alignment horizontal="left" vertical="center"/>
    </xf>
    <xf numFmtId="0" fontId="4" fillId="0" borderId="22" xfId="0" applyFont="1" applyBorder="1" applyAlignment="1">
      <alignment horizontal="left" vertical="center"/>
    </xf>
    <xf numFmtId="0" fontId="4" fillId="0" borderId="26" xfId="0" applyFont="1" applyBorder="1" applyAlignment="1">
      <alignment horizontal="left" vertical="center"/>
    </xf>
    <xf numFmtId="0" fontId="12" fillId="5" borderId="12" xfId="0" applyFont="1" applyFill="1" applyBorder="1" applyAlignment="1">
      <alignment horizontal="left" vertical="center"/>
    </xf>
    <xf numFmtId="0" fontId="12" fillId="5" borderId="34" xfId="0" applyFont="1" applyFill="1" applyBorder="1" applyAlignment="1">
      <alignment horizontal="left" vertical="center"/>
    </xf>
    <xf numFmtId="0" fontId="12" fillId="5" borderId="23" xfId="0" applyFont="1" applyFill="1" applyBorder="1" applyAlignment="1">
      <alignment horizontal="left" vertical="center"/>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13" fillId="14" borderId="0" xfId="0" applyFont="1" applyFill="1" applyAlignment="1">
      <alignment horizontal="center" vertical="center"/>
    </xf>
    <xf numFmtId="0" fontId="4" fillId="11" borderId="10" xfId="0" applyFont="1" applyFill="1" applyBorder="1" applyAlignment="1">
      <alignment horizontal="center"/>
    </xf>
    <xf numFmtId="0" fontId="4" fillId="11" borderId="0" xfId="0" applyFont="1" applyFill="1" applyAlignment="1">
      <alignment horizontal="center"/>
    </xf>
    <xf numFmtId="0" fontId="4" fillId="5" borderId="43" xfId="0" applyFont="1" applyFill="1" applyBorder="1" applyAlignment="1">
      <alignment horizontal="center" vertical="center"/>
    </xf>
    <xf numFmtId="0" fontId="4" fillId="5" borderId="44" xfId="0" applyFont="1" applyFill="1" applyBorder="1" applyAlignment="1">
      <alignment horizontal="center" vertical="center"/>
    </xf>
    <xf numFmtId="0" fontId="12" fillId="0" borderId="0" xfId="0" applyFont="1" applyAlignment="1">
      <alignment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9"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30" xfId="0" applyFont="1" applyBorder="1" applyAlignment="1">
      <alignment horizontal="center"/>
    </xf>
    <xf numFmtId="0" fontId="4" fillId="0" borderId="35" xfId="0" applyFont="1" applyBorder="1" applyAlignment="1">
      <alignment horizontal="center"/>
    </xf>
    <xf numFmtId="0" fontId="4" fillId="0" borderId="6" xfId="0" applyFont="1" applyBorder="1" applyAlignment="1">
      <alignment horizontal="center"/>
    </xf>
    <xf numFmtId="0" fontId="4" fillId="0" borderId="36" xfId="0" applyFont="1" applyBorder="1" applyAlignment="1">
      <alignment horizontal="center"/>
    </xf>
    <xf numFmtId="0" fontId="4" fillId="0" borderId="33" xfId="0" applyFont="1" applyBorder="1" applyAlignment="1">
      <alignment horizontal="center"/>
    </xf>
    <xf numFmtId="0" fontId="4" fillId="0" borderId="37" xfId="0" applyFont="1" applyBorder="1" applyAlignment="1">
      <alignment horizontal="center"/>
    </xf>
    <xf numFmtId="0" fontId="13" fillId="4" borderId="45" xfId="0" applyFont="1" applyFill="1" applyBorder="1" applyAlignment="1">
      <alignment horizontal="center" vertical="center"/>
    </xf>
    <xf numFmtId="0" fontId="20" fillId="0" borderId="1" xfId="0" applyFont="1" applyBorder="1" applyAlignment="1">
      <alignment horizontal="center" vertical="center" wrapText="1"/>
    </xf>
    <xf numFmtId="0" fontId="20" fillId="0" borderId="2" xfId="0" applyFont="1" applyBorder="1" applyAlignment="1">
      <alignment horizontal="center" vertical="center" wrapText="1"/>
    </xf>
    <xf numFmtId="0" fontId="20" fillId="0" borderId="8" xfId="0" applyFont="1" applyBorder="1" applyAlignment="1">
      <alignment horizontal="center" vertical="center" wrapText="1"/>
    </xf>
  </cellXfs>
  <cellStyles count="1">
    <cellStyle name="Normal" xfId="0" builtinId="0"/>
  </cellStyles>
  <dxfs count="23">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b val="0"/>
        <i val="0"/>
        <strike val="0"/>
        <condense val="0"/>
        <extend val="0"/>
        <outline val="0"/>
        <shadow val="0"/>
        <u val="none"/>
        <vertAlign val="baseline"/>
        <sz val="11"/>
        <color rgb="FF000000"/>
        <name val="Calibri"/>
        <family val="2"/>
        <scheme val="none"/>
      </font>
      <fill>
        <patternFill patternType="solid">
          <fgColor indexed="64"/>
          <bgColor rgb="FFDCE6F1"/>
        </patternFill>
      </fill>
      <border diagonalUp="0" diagonalDown="0"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val="0"/>
        <i val="0"/>
        <strike val="0"/>
        <condense val="0"/>
        <extend val="0"/>
        <outline val="0"/>
        <shadow val="0"/>
        <u val="none"/>
        <vertAlign val="baseline"/>
        <sz val="11"/>
        <color rgb="FF000000"/>
        <name val="Calibri"/>
        <family val="2"/>
        <scheme val="none"/>
      </font>
      <fill>
        <patternFill patternType="solid">
          <fgColor indexed="64"/>
          <bgColor rgb="FFDCE6F1"/>
        </patternFill>
      </fill>
    </dxf>
    <dxf>
      <font>
        <b val="0"/>
        <i val="0"/>
        <strike val="0"/>
        <condense val="0"/>
        <extend val="0"/>
        <outline val="0"/>
        <shadow val="0"/>
        <u val="none"/>
        <vertAlign val="baseline"/>
        <sz val="11"/>
        <color theme="1"/>
        <name val="Calibri"/>
        <family val="2"/>
        <scheme val="none"/>
      </font>
    </dxf>
    <dxf>
      <font>
        <strike val="0"/>
        <outline val="0"/>
        <shadow val="0"/>
        <vertAlign val="baseline"/>
        <sz val="10"/>
        <color rgb="FF000000"/>
        <name val="Calibri"/>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vertAlign val="baseline"/>
        <sz val="11"/>
        <name val="Calibri"/>
        <family val="2"/>
        <scheme val="none"/>
      </font>
    </dxf>
    <dxf>
      <font>
        <strike val="0"/>
        <outline val="0"/>
        <shadow val="0"/>
        <vertAlign val="baseline"/>
        <sz val="11"/>
        <name val="Calibri"/>
        <family val="2"/>
        <scheme val="none"/>
      </font>
    </dxf>
  </dxfs>
  <tableStyles count="1" defaultTableStyle="TableStyleMedium2" defaultPivotStyle="PivotStyleLight16">
    <tableStyle name="Invisible" pivot="0" table="0" count="0" xr9:uid="{6758C6CA-2356-4535-9D9D-86230C42321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EBDA61E3-4EA9-4DFC-8D10-CC7ABE1356EE}"/>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47755</xdr:colOff>
      <xdr:row>3</xdr:row>
      <xdr:rowOff>93901</xdr:rowOff>
    </xdr:to>
    <xdr:pic>
      <xdr:nvPicPr>
        <xdr:cNvPr id="2" name="Picture 1">
          <a:extLst>
            <a:ext uri="{FF2B5EF4-FFF2-40B4-BE49-F238E27FC236}">
              <a16:creationId xmlns:a16="http://schemas.microsoft.com/office/drawing/2014/main" id="{A3A15F1F-E2D6-422B-9DE6-17F4BDF3A2F2}"/>
            </a:ext>
          </a:extLst>
        </xdr:cNvPr>
        <xdr:cNvPicPr>
          <a:picLocks noChangeAspect="1"/>
        </xdr:cNvPicPr>
      </xdr:nvPicPr>
      <xdr:blipFill>
        <a:blip xmlns:r="http://schemas.openxmlformats.org/officeDocument/2006/relationships" r:embed="rId1"/>
        <a:stretch>
          <a:fillRect/>
        </a:stretch>
      </xdr:blipFill>
      <xdr:spPr>
        <a:xfrm>
          <a:off x="0" y="0"/>
          <a:ext cx="1961222" cy="6019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775889</xdr:colOff>
      <xdr:row>3</xdr:row>
      <xdr:rowOff>93901</xdr:rowOff>
    </xdr:to>
    <xdr:pic>
      <xdr:nvPicPr>
        <xdr:cNvPr id="2" name="Picture 1">
          <a:extLst>
            <a:ext uri="{FF2B5EF4-FFF2-40B4-BE49-F238E27FC236}">
              <a16:creationId xmlns:a16="http://schemas.microsoft.com/office/drawing/2014/main" id="{FB3CC2B0-EA9F-4C12-B282-00CD0E23FFC4}"/>
            </a:ext>
          </a:extLst>
        </xdr:cNvPr>
        <xdr:cNvPicPr>
          <a:picLocks noChangeAspect="1"/>
        </xdr:cNvPicPr>
      </xdr:nvPicPr>
      <xdr:blipFill>
        <a:blip xmlns:r="http://schemas.openxmlformats.org/officeDocument/2006/relationships" r:embed="rId1"/>
        <a:stretch>
          <a:fillRect/>
        </a:stretch>
      </xdr:blipFill>
      <xdr:spPr>
        <a:xfrm>
          <a:off x="0" y="0"/>
          <a:ext cx="1961222" cy="60190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876225-7964-4082-91F1-C6221C464408}" name="WorkType" displayName="WorkType" ref="H2:H62" totalsRowShown="0" headerRowDxfId="22" dataDxfId="21">
  <autoFilter ref="H2:H62" xr:uid="{2E876225-7964-4082-91F1-C6221C464408}"/>
  <tableColumns count="1">
    <tableColumn id="2" xr3:uid="{234A6588-4DEA-4067-9367-AEAFE02CA40D}" name="Resource" dataDxfId="2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49CFBE-03DA-4A5C-8F86-52A53133C863}" name="ProjectTable" displayName="ProjectTable" ref="F2:F39" totalsRowShown="0" headerRowDxfId="19" dataDxfId="18" tableBorderDxfId="17">
  <autoFilter ref="F2:F39" xr:uid="{B149CFBE-03DA-4A5C-8F86-52A53133C863}"/>
  <sortState xmlns:xlrd2="http://schemas.microsoft.com/office/spreadsheetml/2017/richdata2" ref="F3:F19">
    <sortCondition ref="F2:F19"/>
  </sortState>
  <tableColumns count="1">
    <tableColumn id="1" xr3:uid="{D9788319-59C4-447A-9364-6F4EF6730453}" name="Description" dataDxfId="16"/>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366D5-46F5-410C-BC9F-D56DCF566D28}">
  <dimension ref="A5:J69"/>
  <sheetViews>
    <sheetView tabSelected="1" topLeftCell="A8" zoomScale="75" zoomScaleNormal="75" workbookViewId="0">
      <selection activeCell="A9" sqref="A9:J54"/>
    </sheetView>
  </sheetViews>
  <sheetFormatPr defaultColWidth="8.69921875" defaultRowHeight="12.6" x14ac:dyDescent="0.2"/>
  <cols>
    <col min="1" max="1" width="12" style="21" customWidth="1"/>
    <col min="2" max="2" width="13.09765625" style="21" customWidth="1"/>
    <col min="3" max="3" width="16.19921875" style="21" customWidth="1"/>
    <col min="4" max="5" width="20" style="21" customWidth="1"/>
    <col min="6" max="6" width="23.09765625" style="21" customWidth="1"/>
    <col min="7" max="7" width="34" style="21" customWidth="1"/>
    <col min="8" max="16384" width="8.69921875" style="21"/>
  </cols>
  <sheetData>
    <row r="5" spans="1:10" x14ac:dyDescent="0.2">
      <c r="A5" s="35" t="s">
        <v>0</v>
      </c>
      <c r="B5" s="21" t="s">
        <v>1</v>
      </c>
      <c r="C5" s="35"/>
      <c r="H5" s="38"/>
    </row>
    <row r="6" spans="1:10" x14ac:dyDescent="0.2">
      <c r="A6" s="35" t="s">
        <v>2</v>
      </c>
      <c r="B6" s="82">
        <f>F64</f>
        <v>0</v>
      </c>
      <c r="C6" s="35"/>
      <c r="D6" s="35"/>
      <c r="E6" s="35"/>
      <c r="H6" s="38"/>
      <c r="J6" s="39"/>
    </row>
    <row r="7" spans="1:10" x14ac:dyDescent="0.2">
      <c r="H7" s="38"/>
    </row>
    <row r="8" spans="1:10" ht="25.2" x14ac:dyDescent="0.2">
      <c r="A8" s="22" t="s">
        <v>3</v>
      </c>
      <c r="B8" s="23" t="s">
        <v>4</v>
      </c>
      <c r="C8" s="23" t="s">
        <v>5</v>
      </c>
      <c r="D8" s="23" t="s">
        <v>6</v>
      </c>
      <c r="E8" s="23" t="s">
        <v>7</v>
      </c>
      <c r="F8" s="23" t="s">
        <v>8</v>
      </c>
      <c r="G8" s="40" t="s">
        <v>9</v>
      </c>
      <c r="H8" s="24" t="s">
        <v>10</v>
      </c>
      <c r="I8" s="24" t="s">
        <v>11</v>
      </c>
      <c r="J8" s="41" t="s">
        <v>12</v>
      </c>
    </row>
    <row r="9" spans="1:10" x14ac:dyDescent="0.2">
      <c r="A9" s="29">
        <v>45717</v>
      </c>
      <c r="B9" s="29" t="s">
        <v>13</v>
      </c>
      <c r="C9" s="30"/>
      <c r="D9" s="30"/>
      <c r="E9" s="30"/>
      <c r="F9" s="30"/>
      <c r="G9" s="31"/>
      <c r="H9" s="32">
        <f>J9-I9</f>
        <v>0</v>
      </c>
      <c r="I9" s="33"/>
      <c r="J9" s="33"/>
    </row>
    <row r="10" spans="1:10" x14ac:dyDescent="0.2">
      <c r="A10" s="29">
        <v>45718</v>
      </c>
      <c r="B10" s="29" t="s">
        <v>14</v>
      </c>
      <c r="C10" s="30"/>
      <c r="D10" s="30"/>
      <c r="E10" s="30"/>
      <c r="F10" s="30"/>
      <c r="G10" s="31"/>
      <c r="H10" s="32">
        <f t="shared" ref="H10:H52" si="0">J10-I10</f>
        <v>0</v>
      </c>
      <c r="I10" s="33"/>
      <c r="J10" s="33"/>
    </row>
    <row r="11" spans="1:10" ht="25.2" x14ac:dyDescent="0.2">
      <c r="A11" s="20">
        <v>45719</v>
      </c>
      <c r="B11" s="20" t="s">
        <v>15</v>
      </c>
      <c r="C11" s="25" t="s">
        <v>16</v>
      </c>
      <c r="D11" s="25" t="s">
        <v>17</v>
      </c>
      <c r="E11" s="25" t="s">
        <v>18</v>
      </c>
      <c r="F11" s="25" t="s">
        <v>19</v>
      </c>
      <c r="G11" s="26" t="s">
        <v>20</v>
      </c>
      <c r="H11" s="27">
        <f t="shared" si="0"/>
        <v>0.33333333333333331</v>
      </c>
      <c r="I11" s="28">
        <v>0.33333333333333331</v>
      </c>
      <c r="J11" s="28">
        <v>0.66666666666666663</v>
      </c>
    </row>
    <row r="12" spans="1:10" ht="25.2" x14ac:dyDescent="0.2">
      <c r="A12" s="20">
        <v>45720</v>
      </c>
      <c r="B12" s="20" t="s">
        <v>21</v>
      </c>
      <c r="C12" s="25" t="s">
        <v>16</v>
      </c>
      <c r="D12" s="25" t="s">
        <v>17</v>
      </c>
      <c r="E12" s="25" t="s">
        <v>18</v>
      </c>
      <c r="F12" s="25" t="s">
        <v>19</v>
      </c>
      <c r="G12" s="26" t="s">
        <v>20</v>
      </c>
      <c r="H12" s="27">
        <f t="shared" si="0"/>
        <v>0.33333333333333331</v>
      </c>
      <c r="I12" s="28">
        <v>0.33333333333333331</v>
      </c>
      <c r="J12" s="28">
        <v>0.66666666666666663</v>
      </c>
    </row>
    <row r="13" spans="1:10" ht="25.2" x14ac:dyDescent="0.2">
      <c r="A13" s="20">
        <v>45721</v>
      </c>
      <c r="B13" s="20" t="s">
        <v>22</v>
      </c>
      <c r="C13" s="25" t="s">
        <v>16</v>
      </c>
      <c r="D13" s="25" t="s">
        <v>17</v>
      </c>
      <c r="E13" s="25" t="s">
        <v>18</v>
      </c>
      <c r="F13" s="25" t="s">
        <v>19</v>
      </c>
      <c r="G13" s="26" t="s">
        <v>20</v>
      </c>
      <c r="H13" s="27">
        <f t="shared" si="0"/>
        <v>0.33333333333333331</v>
      </c>
      <c r="I13" s="28">
        <v>0.33333333333333331</v>
      </c>
      <c r="J13" s="28">
        <v>0.66666666666666663</v>
      </c>
    </row>
    <row r="14" spans="1:10" ht="25.2" x14ac:dyDescent="0.2">
      <c r="A14" s="20">
        <v>45722</v>
      </c>
      <c r="B14" s="20" t="s">
        <v>23</v>
      </c>
      <c r="C14" s="25" t="s">
        <v>16</v>
      </c>
      <c r="D14" s="25" t="s">
        <v>17</v>
      </c>
      <c r="E14" s="25" t="s">
        <v>18</v>
      </c>
      <c r="F14" s="25" t="s">
        <v>19</v>
      </c>
      <c r="G14" s="26" t="s">
        <v>20</v>
      </c>
      <c r="H14" s="27">
        <f t="shared" si="0"/>
        <v>0.33333333333333331</v>
      </c>
      <c r="I14" s="28">
        <v>0.33333333333333331</v>
      </c>
      <c r="J14" s="28">
        <v>0.66666666666666663</v>
      </c>
    </row>
    <row r="15" spans="1:10" ht="25.2" x14ac:dyDescent="0.2">
      <c r="A15" s="20">
        <v>45723</v>
      </c>
      <c r="B15" s="20" t="s">
        <v>24</v>
      </c>
      <c r="C15" s="25" t="s">
        <v>16</v>
      </c>
      <c r="D15" s="25" t="s">
        <v>17</v>
      </c>
      <c r="E15" s="25" t="s">
        <v>18</v>
      </c>
      <c r="F15" s="25" t="s">
        <v>19</v>
      </c>
      <c r="G15" s="26" t="s">
        <v>20</v>
      </c>
      <c r="H15" s="27">
        <f t="shared" si="0"/>
        <v>0.33333333333333331</v>
      </c>
      <c r="I15" s="28">
        <v>0.33333333333333331</v>
      </c>
      <c r="J15" s="28">
        <v>0.66666666666666663</v>
      </c>
    </row>
    <row r="16" spans="1:10" x14ac:dyDescent="0.2">
      <c r="A16" s="29">
        <v>45724</v>
      </c>
      <c r="B16" s="29" t="s">
        <v>13</v>
      </c>
      <c r="C16" s="30"/>
      <c r="D16" s="30"/>
      <c r="E16" s="30"/>
      <c r="F16" s="30"/>
      <c r="G16" s="31"/>
      <c r="H16" s="32">
        <f t="shared" si="0"/>
        <v>0</v>
      </c>
      <c r="I16" s="33"/>
      <c r="J16" s="33"/>
    </row>
    <row r="17" spans="1:10" x14ac:dyDescent="0.2">
      <c r="A17" s="29">
        <v>45725</v>
      </c>
      <c r="B17" s="29" t="s">
        <v>14</v>
      </c>
      <c r="C17" s="30"/>
      <c r="D17" s="30"/>
      <c r="E17" s="30"/>
      <c r="F17" s="30"/>
      <c r="G17" s="31"/>
      <c r="H17" s="32">
        <f t="shared" si="0"/>
        <v>0</v>
      </c>
      <c r="I17" s="33"/>
      <c r="J17" s="33"/>
    </row>
    <row r="18" spans="1:10" ht="113.4" x14ac:dyDescent="0.2">
      <c r="A18" s="20">
        <v>45726</v>
      </c>
      <c r="B18" s="20" t="s">
        <v>15</v>
      </c>
      <c r="C18" s="25" t="s">
        <v>16</v>
      </c>
      <c r="D18" s="25" t="s">
        <v>17</v>
      </c>
      <c r="E18" s="25" t="s">
        <v>18</v>
      </c>
      <c r="F18" s="25" t="s">
        <v>19</v>
      </c>
      <c r="G18" s="26" t="s">
        <v>25</v>
      </c>
      <c r="H18" s="27">
        <f t="shared" si="0"/>
        <v>0.16666666666666669</v>
      </c>
      <c r="I18" s="28">
        <v>0.33333333333333331</v>
      </c>
      <c r="J18" s="28">
        <v>0.5</v>
      </c>
    </row>
    <row r="19" spans="1:10" ht="63" x14ac:dyDescent="0.2">
      <c r="A19" s="20">
        <v>45726</v>
      </c>
      <c r="B19" s="20" t="s">
        <v>15</v>
      </c>
      <c r="C19" s="25" t="s">
        <v>16</v>
      </c>
      <c r="D19" s="25" t="s">
        <v>17</v>
      </c>
      <c r="E19" s="25" t="s">
        <v>18</v>
      </c>
      <c r="F19" s="25" t="s">
        <v>19</v>
      </c>
      <c r="G19" s="26" t="s">
        <v>26</v>
      </c>
      <c r="H19" s="27">
        <f t="shared" si="0"/>
        <v>0.25138888888888888</v>
      </c>
      <c r="I19" s="28">
        <v>0.54166666666666663</v>
      </c>
      <c r="J19" s="28">
        <v>0.79305555555555551</v>
      </c>
    </row>
    <row r="20" spans="1:10" ht="75.599999999999994" x14ac:dyDescent="0.2">
      <c r="A20" s="20">
        <v>45727</v>
      </c>
      <c r="B20" s="20" t="s">
        <v>21</v>
      </c>
      <c r="C20" s="25" t="s">
        <v>16</v>
      </c>
      <c r="D20" s="25" t="s">
        <v>17</v>
      </c>
      <c r="E20" s="25" t="s">
        <v>18</v>
      </c>
      <c r="F20" s="25" t="s">
        <v>19</v>
      </c>
      <c r="G20" s="26" t="s">
        <v>27</v>
      </c>
      <c r="H20" s="27">
        <f t="shared" si="0"/>
        <v>0.16666666666666669</v>
      </c>
      <c r="I20" s="28">
        <v>0.33333333333333331</v>
      </c>
      <c r="J20" s="28">
        <v>0.5</v>
      </c>
    </row>
    <row r="21" spans="1:10" ht="75.599999999999994" x14ac:dyDescent="0.2">
      <c r="A21" s="20">
        <v>45727</v>
      </c>
      <c r="B21" s="20" t="s">
        <v>21</v>
      </c>
      <c r="C21" s="25" t="s">
        <v>16</v>
      </c>
      <c r="D21" s="25" t="s">
        <v>17</v>
      </c>
      <c r="E21" s="25" t="s">
        <v>18</v>
      </c>
      <c r="F21" s="25" t="s">
        <v>19</v>
      </c>
      <c r="G21" s="26" t="s">
        <v>28</v>
      </c>
      <c r="H21" s="27">
        <f t="shared" si="0"/>
        <v>0.19305555555555565</v>
      </c>
      <c r="I21" s="28">
        <v>0.54166666666666663</v>
      </c>
      <c r="J21" s="28">
        <v>0.73472222222222228</v>
      </c>
    </row>
    <row r="22" spans="1:10" ht="75.599999999999994" x14ac:dyDescent="0.2">
      <c r="A22" s="20">
        <v>45728</v>
      </c>
      <c r="B22" s="20" t="s">
        <v>22</v>
      </c>
      <c r="C22" s="25" t="s">
        <v>16</v>
      </c>
      <c r="D22" s="25" t="s">
        <v>17</v>
      </c>
      <c r="E22" s="25" t="s">
        <v>18</v>
      </c>
      <c r="F22" s="25" t="s">
        <v>19</v>
      </c>
      <c r="G22" s="26" t="s">
        <v>29</v>
      </c>
      <c r="H22" s="27">
        <f t="shared" si="0"/>
        <v>0.16666666666666669</v>
      </c>
      <c r="I22" s="28">
        <v>0.33333333333333331</v>
      </c>
      <c r="J22" s="28">
        <v>0.5</v>
      </c>
    </row>
    <row r="23" spans="1:10" ht="75.599999999999994" x14ac:dyDescent="0.2">
      <c r="A23" s="20">
        <v>45728</v>
      </c>
      <c r="B23" s="20" t="s">
        <v>22</v>
      </c>
      <c r="C23" s="25" t="s">
        <v>16</v>
      </c>
      <c r="D23" s="25" t="s">
        <v>17</v>
      </c>
      <c r="E23" s="25" t="s">
        <v>18</v>
      </c>
      <c r="F23" s="25" t="s">
        <v>19</v>
      </c>
      <c r="G23" s="26" t="s">
        <v>28</v>
      </c>
      <c r="H23" s="27">
        <f t="shared" si="0"/>
        <v>0.19027777777777777</v>
      </c>
      <c r="I23" s="28">
        <v>0.54166666666666663</v>
      </c>
      <c r="J23" s="28">
        <v>0.7319444444444444</v>
      </c>
    </row>
    <row r="24" spans="1:10" ht="75.599999999999994" x14ac:dyDescent="0.2">
      <c r="A24" s="20">
        <v>45729</v>
      </c>
      <c r="B24" s="20" t="s">
        <v>23</v>
      </c>
      <c r="C24" s="25" t="s">
        <v>16</v>
      </c>
      <c r="D24" s="25" t="s">
        <v>17</v>
      </c>
      <c r="E24" s="25" t="s">
        <v>18</v>
      </c>
      <c r="F24" s="25" t="s">
        <v>19</v>
      </c>
      <c r="G24" s="26" t="s">
        <v>29</v>
      </c>
      <c r="H24" s="27">
        <f t="shared" si="0"/>
        <v>0.16666666666666669</v>
      </c>
      <c r="I24" s="28">
        <v>0.33333333333333331</v>
      </c>
      <c r="J24" s="28">
        <v>0.5</v>
      </c>
    </row>
    <row r="25" spans="1:10" ht="113.4" x14ac:dyDescent="0.2">
      <c r="A25" s="20">
        <v>45729</v>
      </c>
      <c r="B25" s="20" t="s">
        <v>23</v>
      </c>
      <c r="C25" s="25" t="s">
        <v>16</v>
      </c>
      <c r="D25" s="25" t="s">
        <v>17</v>
      </c>
      <c r="E25" s="25" t="s">
        <v>18</v>
      </c>
      <c r="F25" s="25" t="s">
        <v>19</v>
      </c>
      <c r="G25" s="26" t="s">
        <v>30</v>
      </c>
      <c r="H25" s="27">
        <f t="shared" si="0"/>
        <v>0.21180555555555558</v>
      </c>
      <c r="I25" s="28">
        <v>0.54166666666666663</v>
      </c>
      <c r="J25" s="28">
        <v>0.75347222222222221</v>
      </c>
    </row>
    <row r="26" spans="1:10" ht="63" x14ac:dyDescent="0.2">
      <c r="A26" s="20">
        <v>45730</v>
      </c>
      <c r="B26" s="20" t="s">
        <v>24</v>
      </c>
      <c r="C26" s="25" t="s">
        <v>16</v>
      </c>
      <c r="D26" s="25" t="s">
        <v>17</v>
      </c>
      <c r="E26" s="25" t="s">
        <v>18</v>
      </c>
      <c r="F26" s="25" t="s">
        <v>19</v>
      </c>
      <c r="G26" s="26" t="s">
        <v>31</v>
      </c>
      <c r="H26" s="27">
        <f t="shared" si="0"/>
        <v>0.16666666666666669</v>
      </c>
      <c r="I26" s="28">
        <v>0.33333333333333331</v>
      </c>
      <c r="J26" s="28">
        <v>0.5</v>
      </c>
    </row>
    <row r="27" spans="1:10" ht="37.799999999999997" x14ac:dyDescent="0.2">
      <c r="A27" s="20">
        <v>45730</v>
      </c>
      <c r="B27" s="20" t="s">
        <v>24</v>
      </c>
      <c r="C27" s="25" t="s">
        <v>16</v>
      </c>
      <c r="D27" s="25" t="s">
        <v>17</v>
      </c>
      <c r="E27" s="25" t="s">
        <v>18</v>
      </c>
      <c r="F27" s="25" t="s">
        <v>19</v>
      </c>
      <c r="G27" s="26" t="s">
        <v>32</v>
      </c>
      <c r="H27" s="27">
        <f t="shared" si="0"/>
        <v>0.19305555555555565</v>
      </c>
      <c r="I27" s="28">
        <v>0.54166666666666663</v>
      </c>
      <c r="J27" s="28">
        <v>0.73472222222222228</v>
      </c>
    </row>
    <row r="28" spans="1:10" x14ac:dyDescent="0.2">
      <c r="A28" s="29">
        <v>45731</v>
      </c>
      <c r="B28" s="29" t="s">
        <v>13</v>
      </c>
      <c r="C28" s="30"/>
      <c r="D28" s="30"/>
      <c r="E28" s="30"/>
      <c r="F28" s="30"/>
      <c r="G28" s="31"/>
      <c r="H28" s="32">
        <f t="shared" si="0"/>
        <v>0</v>
      </c>
      <c r="I28" s="33"/>
      <c r="J28" s="33"/>
    </row>
    <row r="29" spans="1:10" x14ac:dyDescent="0.2">
      <c r="A29" s="29">
        <v>45732</v>
      </c>
      <c r="B29" s="29" t="s">
        <v>14</v>
      </c>
      <c r="C29" s="30"/>
      <c r="D29" s="30"/>
      <c r="E29" s="30"/>
      <c r="F29" s="30"/>
      <c r="G29" s="31"/>
      <c r="H29" s="32">
        <f t="shared" si="0"/>
        <v>0</v>
      </c>
      <c r="I29" s="33"/>
      <c r="J29" s="33"/>
    </row>
    <row r="30" spans="1:10" ht="100.8" x14ac:dyDescent="0.2">
      <c r="A30" s="20">
        <v>45733</v>
      </c>
      <c r="B30" s="20" t="s">
        <v>15</v>
      </c>
      <c r="C30" s="25" t="s">
        <v>16</v>
      </c>
      <c r="D30" s="25" t="s">
        <v>17</v>
      </c>
      <c r="E30" s="25" t="s">
        <v>18</v>
      </c>
      <c r="F30" s="25" t="s">
        <v>19</v>
      </c>
      <c r="G30" s="26" t="s">
        <v>33</v>
      </c>
      <c r="H30" s="27">
        <f t="shared" si="0"/>
        <v>0.16666666666666669</v>
      </c>
      <c r="I30" s="28">
        <v>0.33333333333333331</v>
      </c>
      <c r="J30" s="28">
        <v>0.5</v>
      </c>
    </row>
    <row r="31" spans="1:10" ht="88.2" x14ac:dyDescent="0.2">
      <c r="A31" s="20">
        <v>45733</v>
      </c>
      <c r="B31" s="20" t="s">
        <v>15</v>
      </c>
      <c r="C31" s="25" t="s">
        <v>16</v>
      </c>
      <c r="D31" s="25" t="s">
        <v>17</v>
      </c>
      <c r="E31" s="25" t="s">
        <v>18</v>
      </c>
      <c r="F31" s="25" t="s">
        <v>19</v>
      </c>
      <c r="G31" s="26" t="s">
        <v>34</v>
      </c>
      <c r="H31" s="27">
        <f t="shared" si="0"/>
        <v>0.1791666666666667</v>
      </c>
      <c r="I31" s="28">
        <v>0.54166666666666663</v>
      </c>
      <c r="J31" s="28">
        <v>0.72083333333333333</v>
      </c>
    </row>
    <row r="32" spans="1:10" ht="113.4" x14ac:dyDescent="0.2">
      <c r="A32" s="20">
        <v>45734</v>
      </c>
      <c r="B32" s="20" t="s">
        <v>21</v>
      </c>
      <c r="C32" s="25" t="s">
        <v>16</v>
      </c>
      <c r="D32" s="25" t="s">
        <v>17</v>
      </c>
      <c r="E32" s="25" t="s">
        <v>18</v>
      </c>
      <c r="F32" s="25" t="s">
        <v>19</v>
      </c>
      <c r="G32" s="26" t="s">
        <v>35</v>
      </c>
      <c r="H32" s="27">
        <f t="shared" si="0"/>
        <v>0.16666666666666669</v>
      </c>
      <c r="I32" s="28">
        <v>0.33333333333333331</v>
      </c>
      <c r="J32" s="28">
        <v>0.5</v>
      </c>
    </row>
    <row r="33" spans="1:10" ht="88.2" x14ac:dyDescent="0.2">
      <c r="A33" s="20">
        <v>45734</v>
      </c>
      <c r="B33" s="20" t="s">
        <v>21</v>
      </c>
      <c r="C33" s="25" t="s">
        <v>16</v>
      </c>
      <c r="D33" s="25" t="s">
        <v>17</v>
      </c>
      <c r="E33" s="25" t="s">
        <v>18</v>
      </c>
      <c r="F33" s="25" t="s">
        <v>19</v>
      </c>
      <c r="G33" s="26" t="s">
        <v>34</v>
      </c>
      <c r="H33" s="27">
        <f t="shared" si="0"/>
        <v>0.18194444444444446</v>
      </c>
      <c r="I33" s="28">
        <v>0.54166666666666663</v>
      </c>
      <c r="J33" s="28">
        <v>0.72361111111111109</v>
      </c>
    </row>
    <row r="34" spans="1:10" ht="151.19999999999999" x14ac:dyDescent="0.2">
      <c r="A34" s="20">
        <v>45735</v>
      </c>
      <c r="B34" s="20" t="s">
        <v>22</v>
      </c>
      <c r="C34" s="25" t="s">
        <v>16</v>
      </c>
      <c r="D34" s="25" t="s">
        <v>17</v>
      </c>
      <c r="E34" s="25" t="s">
        <v>18</v>
      </c>
      <c r="F34" s="25" t="s">
        <v>19</v>
      </c>
      <c r="G34" s="26" t="s">
        <v>36</v>
      </c>
      <c r="H34" s="27">
        <f t="shared" si="0"/>
        <v>0.16666666666666669</v>
      </c>
      <c r="I34" s="28">
        <v>0.33333333333333331</v>
      </c>
      <c r="J34" s="28">
        <v>0.5</v>
      </c>
    </row>
    <row r="35" spans="1:10" ht="50.4" x14ac:dyDescent="0.2">
      <c r="A35" s="20">
        <v>45735</v>
      </c>
      <c r="B35" s="20" t="s">
        <v>22</v>
      </c>
      <c r="C35" s="25" t="s">
        <v>16</v>
      </c>
      <c r="D35" s="25" t="s">
        <v>17</v>
      </c>
      <c r="E35" s="25" t="s">
        <v>18</v>
      </c>
      <c r="F35" s="25" t="s">
        <v>19</v>
      </c>
      <c r="G35" s="26" t="s">
        <v>37</v>
      </c>
      <c r="H35" s="27">
        <f t="shared" si="0"/>
        <v>0.20069444444444451</v>
      </c>
      <c r="I35" s="28">
        <v>0.54166666666666663</v>
      </c>
      <c r="J35" s="28">
        <v>0.74236111111111114</v>
      </c>
    </row>
    <row r="36" spans="1:10" ht="138.6" x14ac:dyDescent="0.2">
      <c r="A36" s="20">
        <v>45736</v>
      </c>
      <c r="B36" s="20" t="s">
        <v>23</v>
      </c>
      <c r="C36" s="25" t="s">
        <v>16</v>
      </c>
      <c r="D36" s="25" t="s">
        <v>17</v>
      </c>
      <c r="E36" s="25" t="s">
        <v>18</v>
      </c>
      <c r="F36" s="25" t="s">
        <v>19</v>
      </c>
      <c r="G36" s="26" t="s">
        <v>38</v>
      </c>
      <c r="H36" s="27">
        <f t="shared" si="0"/>
        <v>0.20833333333333331</v>
      </c>
      <c r="I36" s="28">
        <v>0.33333333333333331</v>
      </c>
      <c r="J36" s="28">
        <v>0.54166666666666663</v>
      </c>
    </row>
    <row r="37" spans="1:10" ht="88.2" x14ac:dyDescent="0.2">
      <c r="A37" s="20">
        <v>45736</v>
      </c>
      <c r="B37" s="20" t="s">
        <v>23</v>
      </c>
      <c r="C37" s="25" t="s">
        <v>16</v>
      </c>
      <c r="D37" s="25" t="s">
        <v>17</v>
      </c>
      <c r="E37" s="25" t="s">
        <v>18</v>
      </c>
      <c r="F37" s="25" t="s">
        <v>19</v>
      </c>
      <c r="G37" s="26" t="s">
        <v>39</v>
      </c>
      <c r="H37" s="27">
        <f t="shared" si="0"/>
        <v>0.13124999999999998</v>
      </c>
      <c r="I37" s="28">
        <v>0.58333333333333337</v>
      </c>
      <c r="J37" s="28">
        <v>0.71458333333333335</v>
      </c>
    </row>
    <row r="38" spans="1:10" x14ac:dyDescent="0.2">
      <c r="A38" s="45">
        <v>45737</v>
      </c>
      <c r="B38" s="45" t="s">
        <v>24</v>
      </c>
      <c r="C38" s="46" t="s">
        <v>16</v>
      </c>
      <c r="D38" s="46"/>
      <c r="E38" s="46" t="s">
        <v>40</v>
      </c>
      <c r="F38" s="46" t="s">
        <v>19</v>
      </c>
      <c r="G38" s="47" t="s">
        <v>41</v>
      </c>
      <c r="H38" s="48">
        <f t="shared" si="0"/>
        <v>0.33333333333333331</v>
      </c>
      <c r="I38" s="49">
        <v>0.33333333333333331</v>
      </c>
      <c r="J38" s="49">
        <v>0.66666666666666663</v>
      </c>
    </row>
    <row r="39" spans="1:10" x14ac:dyDescent="0.2">
      <c r="A39" s="29">
        <v>45738</v>
      </c>
      <c r="B39" s="29" t="s">
        <v>13</v>
      </c>
      <c r="C39" s="30"/>
      <c r="D39" s="30"/>
      <c r="E39" s="30"/>
      <c r="F39" s="30"/>
      <c r="G39" s="31"/>
      <c r="H39" s="32">
        <f t="shared" si="0"/>
        <v>0</v>
      </c>
      <c r="I39" s="33"/>
      <c r="J39" s="33"/>
    </row>
    <row r="40" spans="1:10" x14ac:dyDescent="0.2">
      <c r="A40" s="29">
        <v>45739</v>
      </c>
      <c r="B40" s="29" t="s">
        <v>14</v>
      </c>
      <c r="C40" s="30"/>
      <c r="D40" s="30"/>
      <c r="E40" s="30"/>
      <c r="F40" s="30"/>
      <c r="G40" s="31"/>
      <c r="H40" s="32">
        <f t="shared" si="0"/>
        <v>0</v>
      </c>
      <c r="I40" s="33"/>
      <c r="J40" s="33"/>
    </row>
    <row r="41" spans="1:10" ht="138.6" x14ac:dyDescent="0.2">
      <c r="A41" s="20">
        <v>45740</v>
      </c>
      <c r="B41" s="20" t="s">
        <v>15</v>
      </c>
      <c r="C41" s="25" t="s">
        <v>16</v>
      </c>
      <c r="D41" s="25" t="s">
        <v>17</v>
      </c>
      <c r="E41" s="25" t="s">
        <v>18</v>
      </c>
      <c r="F41" s="25" t="s">
        <v>19</v>
      </c>
      <c r="G41" s="26" t="s">
        <v>42</v>
      </c>
      <c r="H41" s="27">
        <f t="shared" si="0"/>
        <v>0.16666666666666669</v>
      </c>
      <c r="I41" s="28">
        <v>0.33333333333333331</v>
      </c>
      <c r="J41" s="28">
        <v>0.5</v>
      </c>
    </row>
    <row r="42" spans="1:10" ht="75.599999999999994" x14ac:dyDescent="0.2">
      <c r="A42" s="20">
        <v>45740</v>
      </c>
      <c r="B42" s="20" t="s">
        <v>15</v>
      </c>
      <c r="C42" s="25" t="s">
        <v>16</v>
      </c>
      <c r="D42" s="25" t="s">
        <v>17</v>
      </c>
      <c r="E42" s="25" t="s">
        <v>18</v>
      </c>
      <c r="F42" s="25" t="s">
        <v>19</v>
      </c>
      <c r="G42" s="26" t="s">
        <v>43</v>
      </c>
      <c r="H42" s="27">
        <f t="shared" si="0"/>
        <v>0.19236111111111109</v>
      </c>
      <c r="I42" s="28">
        <v>0.54166666666666663</v>
      </c>
      <c r="J42" s="28">
        <v>0.73402777777777772</v>
      </c>
    </row>
    <row r="43" spans="1:10" ht="100.8" x14ac:dyDescent="0.2">
      <c r="A43" s="20">
        <v>45741</v>
      </c>
      <c r="B43" s="20" t="s">
        <v>21</v>
      </c>
      <c r="C43" s="25" t="s">
        <v>16</v>
      </c>
      <c r="D43" s="25" t="s">
        <v>17</v>
      </c>
      <c r="E43" s="25" t="s">
        <v>18</v>
      </c>
      <c r="F43" s="25" t="s">
        <v>19</v>
      </c>
      <c r="G43" s="26" t="s">
        <v>44</v>
      </c>
      <c r="H43" s="27">
        <f t="shared" si="0"/>
        <v>0.16666666666666669</v>
      </c>
      <c r="I43" s="28">
        <v>0.33333333333333331</v>
      </c>
      <c r="J43" s="28">
        <v>0.5</v>
      </c>
    </row>
    <row r="44" spans="1:10" ht="138.6" x14ac:dyDescent="0.2">
      <c r="A44" s="20">
        <v>45741</v>
      </c>
      <c r="B44" s="20" t="s">
        <v>21</v>
      </c>
      <c r="C44" s="25" t="s">
        <v>16</v>
      </c>
      <c r="D44" s="25" t="s">
        <v>17</v>
      </c>
      <c r="E44" s="25" t="s">
        <v>18</v>
      </c>
      <c r="F44" s="25" t="s">
        <v>19</v>
      </c>
      <c r="G44" s="26" t="s">
        <v>45</v>
      </c>
      <c r="H44" s="27">
        <f t="shared" si="0"/>
        <v>0.20277777777777783</v>
      </c>
      <c r="I44" s="28">
        <v>0.54166666666666663</v>
      </c>
      <c r="J44" s="28">
        <v>0.74444444444444446</v>
      </c>
    </row>
    <row r="45" spans="1:10" ht="113.4" x14ac:dyDescent="0.2">
      <c r="A45" s="20">
        <v>45742</v>
      </c>
      <c r="B45" s="20" t="s">
        <v>22</v>
      </c>
      <c r="C45" s="25" t="s">
        <v>16</v>
      </c>
      <c r="D45" s="25" t="s">
        <v>17</v>
      </c>
      <c r="E45" s="25" t="s">
        <v>18</v>
      </c>
      <c r="F45" s="25" t="s">
        <v>19</v>
      </c>
      <c r="G45" s="26" t="s">
        <v>46</v>
      </c>
      <c r="H45" s="27">
        <f t="shared" si="0"/>
        <v>0.16666666666666669</v>
      </c>
      <c r="I45" s="28">
        <v>0.33333333333333331</v>
      </c>
      <c r="J45" s="28">
        <v>0.5</v>
      </c>
    </row>
    <row r="46" spans="1:10" ht="100.8" x14ac:dyDescent="0.2">
      <c r="A46" s="20">
        <v>45742</v>
      </c>
      <c r="B46" s="20" t="s">
        <v>22</v>
      </c>
      <c r="C46" s="25" t="s">
        <v>16</v>
      </c>
      <c r="D46" s="25" t="s">
        <v>17</v>
      </c>
      <c r="E46" s="25" t="s">
        <v>18</v>
      </c>
      <c r="F46" s="25" t="s">
        <v>19</v>
      </c>
      <c r="G46" s="26" t="s">
        <v>47</v>
      </c>
      <c r="H46" s="27">
        <f t="shared" si="0"/>
        <v>0.18680555555555556</v>
      </c>
      <c r="I46" s="28">
        <v>0.54166666666666663</v>
      </c>
      <c r="J46" s="28">
        <v>0.72847222222222219</v>
      </c>
    </row>
    <row r="47" spans="1:10" ht="151.19999999999999" x14ac:dyDescent="0.2">
      <c r="A47" s="20">
        <v>45743</v>
      </c>
      <c r="B47" s="20" t="s">
        <v>23</v>
      </c>
      <c r="C47" s="25" t="s">
        <v>16</v>
      </c>
      <c r="D47" s="25" t="s">
        <v>17</v>
      </c>
      <c r="E47" s="25" t="s">
        <v>18</v>
      </c>
      <c r="F47" s="25" t="s">
        <v>19</v>
      </c>
      <c r="G47" s="26" t="s">
        <v>48</v>
      </c>
      <c r="H47" s="27">
        <f t="shared" si="0"/>
        <v>0.16666666666666669</v>
      </c>
      <c r="I47" s="28">
        <v>0.33333333333333331</v>
      </c>
      <c r="J47" s="28">
        <v>0.5</v>
      </c>
    </row>
    <row r="48" spans="1:10" ht="163.80000000000001" x14ac:dyDescent="0.2">
      <c r="A48" s="20">
        <v>45743</v>
      </c>
      <c r="B48" s="20" t="s">
        <v>23</v>
      </c>
      <c r="C48" s="25" t="s">
        <v>16</v>
      </c>
      <c r="D48" s="25" t="s">
        <v>17</v>
      </c>
      <c r="E48" s="25" t="s">
        <v>18</v>
      </c>
      <c r="F48" s="25" t="s">
        <v>19</v>
      </c>
      <c r="G48" s="26" t="s">
        <v>49</v>
      </c>
      <c r="H48" s="27">
        <f t="shared" si="0"/>
        <v>0.1875</v>
      </c>
      <c r="I48" s="28">
        <v>0.54166666666666663</v>
      </c>
      <c r="J48" s="28">
        <v>0.72916666666666663</v>
      </c>
    </row>
    <row r="49" spans="1:10" ht="113.4" x14ac:dyDescent="0.2">
      <c r="A49" s="20">
        <v>45744</v>
      </c>
      <c r="B49" s="20" t="s">
        <v>24</v>
      </c>
      <c r="C49" s="25" t="s">
        <v>16</v>
      </c>
      <c r="D49" s="25" t="s">
        <v>17</v>
      </c>
      <c r="E49" s="25" t="s">
        <v>18</v>
      </c>
      <c r="F49" s="25" t="s">
        <v>19</v>
      </c>
      <c r="G49" s="26" t="s">
        <v>50</v>
      </c>
      <c r="H49" s="27">
        <f t="shared" si="0"/>
        <v>0.16666666666666669</v>
      </c>
      <c r="I49" s="28">
        <v>0.33333333333333331</v>
      </c>
      <c r="J49" s="28">
        <v>0.5</v>
      </c>
    </row>
    <row r="50" spans="1:10" ht="63" x14ac:dyDescent="0.2">
      <c r="A50" s="44">
        <v>45744</v>
      </c>
      <c r="B50" s="20" t="s">
        <v>24</v>
      </c>
      <c r="C50" s="25" t="s">
        <v>16</v>
      </c>
      <c r="D50" s="25" t="s">
        <v>17</v>
      </c>
      <c r="E50" s="25" t="s">
        <v>18</v>
      </c>
      <c r="F50" s="25" t="s">
        <v>19</v>
      </c>
      <c r="G50" s="26" t="s">
        <v>51</v>
      </c>
      <c r="H50" s="27">
        <f t="shared" si="0"/>
        <v>0.19166666666666665</v>
      </c>
      <c r="I50" s="28">
        <v>0.54166666666666663</v>
      </c>
      <c r="J50" s="28">
        <v>0.73333333333333328</v>
      </c>
    </row>
    <row r="51" spans="1:10" x14ac:dyDescent="0.2">
      <c r="A51" s="29">
        <v>45745</v>
      </c>
      <c r="B51" s="29" t="s">
        <v>13</v>
      </c>
      <c r="C51" s="30"/>
      <c r="D51" s="30"/>
      <c r="E51" s="30"/>
      <c r="F51" s="30"/>
      <c r="G51" s="31"/>
      <c r="H51" s="32">
        <f t="shared" si="0"/>
        <v>0</v>
      </c>
      <c r="I51" s="33"/>
      <c r="J51" s="33"/>
    </row>
    <row r="52" spans="1:10" x14ac:dyDescent="0.2">
      <c r="A52" s="29">
        <v>45746</v>
      </c>
      <c r="B52" s="29" t="s">
        <v>14</v>
      </c>
      <c r="C52" s="30"/>
      <c r="D52" s="30"/>
      <c r="E52" s="30"/>
      <c r="F52" s="30"/>
      <c r="G52" s="31"/>
      <c r="H52" s="32">
        <f t="shared" si="0"/>
        <v>0</v>
      </c>
      <c r="I52" s="33"/>
      <c r="J52" s="33"/>
    </row>
    <row r="53" spans="1:10" ht="176.4" x14ac:dyDescent="0.2">
      <c r="A53" s="20">
        <v>45747</v>
      </c>
      <c r="B53" s="20" t="s">
        <v>15</v>
      </c>
      <c r="C53" s="25" t="s">
        <v>16</v>
      </c>
      <c r="D53" s="25" t="s">
        <v>17</v>
      </c>
      <c r="E53" s="25" t="s">
        <v>18</v>
      </c>
      <c r="F53" s="25" t="s">
        <v>19</v>
      </c>
      <c r="G53" s="26" t="s">
        <v>52</v>
      </c>
      <c r="H53" s="27">
        <f t="shared" ref="H53" si="1">J53-I53</f>
        <v>0.16666666666666669</v>
      </c>
      <c r="I53" s="28">
        <v>0.33333333333333331</v>
      </c>
      <c r="J53" s="28">
        <v>0.5</v>
      </c>
    </row>
    <row r="54" spans="1:10" ht="37.799999999999997" x14ac:dyDescent="0.2">
      <c r="A54" s="20">
        <v>45747</v>
      </c>
      <c r="B54" s="20" t="s">
        <v>15</v>
      </c>
      <c r="C54" s="25" t="s">
        <v>16</v>
      </c>
      <c r="D54" s="25" t="s">
        <v>17</v>
      </c>
      <c r="E54" s="25" t="s">
        <v>18</v>
      </c>
      <c r="F54" s="25" t="s">
        <v>19</v>
      </c>
      <c r="G54" s="26" t="s">
        <v>53</v>
      </c>
      <c r="H54" s="27">
        <f t="shared" ref="H54" si="2">J54-I54</f>
        <v>0.19097222222222221</v>
      </c>
      <c r="I54" s="28">
        <v>0.54166666666666663</v>
      </c>
      <c r="J54" s="28">
        <v>0.73263888888888884</v>
      </c>
    </row>
    <row r="55" spans="1:10" x14ac:dyDescent="0.2">
      <c r="A55" s="44"/>
      <c r="B55" s="44"/>
      <c r="G55" s="38"/>
      <c r="H55" s="108"/>
      <c r="I55" s="109"/>
      <c r="J55" s="109"/>
    </row>
    <row r="56" spans="1:10" x14ac:dyDescent="0.2">
      <c r="A56" s="44"/>
      <c r="B56" s="44"/>
      <c r="G56" s="38"/>
      <c r="H56" s="108"/>
      <c r="I56" s="109"/>
      <c r="J56" s="109"/>
    </row>
    <row r="57" spans="1:10" x14ac:dyDescent="0.2">
      <c r="A57" s="44"/>
      <c r="B57" s="44"/>
      <c r="G57" s="38"/>
      <c r="H57" s="108"/>
      <c r="I57" s="109"/>
      <c r="J57" s="109"/>
    </row>
    <row r="58" spans="1:10" x14ac:dyDescent="0.2">
      <c r="A58" s="44"/>
      <c r="B58" s="44"/>
      <c r="G58" s="38"/>
      <c r="H58" s="108"/>
      <c r="I58" s="109"/>
      <c r="J58" s="109"/>
    </row>
    <row r="59" spans="1:10" x14ac:dyDescent="0.2">
      <c r="A59" s="44"/>
      <c r="B59" s="44"/>
      <c r="G59" s="38"/>
      <c r="H59" s="108"/>
      <c r="I59" s="109"/>
      <c r="J59" s="109"/>
    </row>
    <row r="60" spans="1:10" ht="13.95" customHeight="1" thickBot="1" x14ac:dyDescent="0.3">
      <c r="A60" s="44"/>
      <c r="B60" s="44"/>
      <c r="C60" s="43"/>
      <c r="D60" s="43"/>
      <c r="E60" s="43"/>
      <c r="F60" s="43"/>
      <c r="G60" s="43"/>
      <c r="H60" s="34"/>
      <c r="I60" s="35"/>
    </row>
    <row r="61" spans="1:10" ht="13.95" customHeight="1" x14ac:dyDescent="0.25">
      <c r="A61" s="2"/>
      <c r="B61" s="2"/>
      <c r="C61" s="3"/>
      <c r="D61" s="4"/>
      <c r="E61" s="5" t="s">
        <v>54</v>
      </c>
      <c r="F61" s="6">
        <f>F62*8</f>
        <v>160</v>
      </c>
      <c r="H61" s="38"/>
    </row>
    <row r="62" spans="1:10" ht="13.95" customHeight="1" thickBot="1" x14ac:dyDescent="0.3">
      <c r="A62" s="2"/>
      <c r="B62" s="2"/>
      <c r="C62" s="7"/>
      <c r="D62" s="1"/>
      <c r="E62" s="8" t="s">
        <v>55</v>
      </c>
      <c r="F62" s="9">
        <v>20</v>
      </c>
      <c r="H62" s="38"/>
    </row>
    <row r="63" spans="1:10" ht="13.95" customHeight="1" thickBot="1" x14ac:dyDescent="0.3">
      <c r="A63" s="110" t="s">
        <v>56</v>
      </c>
      <c r="B63" s="110"/>
      <c r="C63" s="110"/>
      <c r="D63" s="10"/>
      <c r="E63" s="1"/>
      <c r="F63" s="1"/>
      <c r="H63" s="38"/>
    </row>
    <row r="64" spans="1:10" ht="13.8" x14ac:dyDescent="0.25">
      <c r="A64" s="11"/>
      <c r="B64" s="11"/>
      <c r="C64" s="4"/>
      <c r="D64" s="4"/>
      <c r="E64" s="12" t="s">
        <v>57</v>
      </c>
      <c r="F64" s="13">
        <f>SUMIF(F9:F53,"Billable",H9:H53)</f>
        <v>0</v>
      </c>
      <c r="H64" s="36"/>
    </row>
    <row r="65" spans="1:8" ht="15" customHeight="1" thickBot="1" x14ac:dyDescent="0.3">
      <c r="A65" s="111" t="s">
        <v>58</v>
      </c>
      <c r="B65" s="111"/>
      <c r="C65" s="111"/>
      <c r="D65" s="14"/>
      <c r="E65" s="15" t="s">
        <v>59</v>
      </c>
      <c r="F65" s="16">
        <f>SUMIF(F9:F54,"Non-Billable",H9:H54)</f>
        <v>7.4263888888888889</v>
      </c>
      <c r="H65" s="38"/>
    </row>
    <row r="66" spans="1:8" ht="14.4" thickBot="1" x14ac:dyDescent="0.3">
      <c r="A66" s="1"/>
      <c r="B66" s="1"/>
      <c r="C66" s="1"/>
      <c r="D66" s="1"/>
      <c r="E66" s="17" t="s">
        <v>60</v>
      </c>
      <c r="F66" s="42">
        <f>F64+F65</f>
        <v>7.4263888888888889</v>
      </c>
      <c r="H66" s="38"/>
    </row>
    <row r="67" spans="1:8" ht="13.8" thickBot="1" x14ac:dyDescent="0.3">
      <c r="A67" s="1"/>
      <c r="B67" s="1"/>
      <c r="C67" s="1"/>
      <c r="D67" s="1"/>
      <c r="E67" s="1"/>
      <c r="F67" s="1"/>
      <c r="H67" s="38"/>
    </row>
    <row r="68" spans="1:8" ht="13.8" thickBot="1" x14ac:dyDescent="0.3">
      <c r="A68" s="1"/>
      <c r="B68" s="1"/>
      <c r="C68" s="1"/>
      <c r="D68" s="1"/>
      <c r="E68" s="18" t="s">
        <v>61</v>
      </c>
      <c r="F68" s="19"/>
      <c r="H68" s="38"/>
    </row>
    <row r="69" spans="1:8" ht="13.2" thickBot="1" x14ac:dyDescent="0.25">
      <c r="E69" s="37"/>
      <c r="H69" s="38"/>
    </row>
  </sheetData>
  <mergeCells count="2">
    <mergeCell ref="A63:C63"/>
    <mergeCell ref="A65:C65"/>
  </mergeCells>
  <phoneticPr fontId="10" type="noConversion"/>
  <conditionalFormatting sqref="A6:B6 D6:E7 D60:E61">
    <cfRule type="containsText" dxfId="15" priority="14" operator="containsText" text="Religious Leave">
      <formula>NOT(ISERROR(SEARCH("Religious Leave",A6)))</formula>
    </cfRule>
    <cfRule type="containsText" dxfId="14" priority="15" operator="containsText" text="Birthday Leave">
      <formula>NOT(ISERROR(SEARCH("Birthday Leave",A6)))</formula>
    </cfRule>
    <cfRule type="containsText" dxfId="13" priority="16" operator="containsText" text="Study Leave">
      <formula>NOT(ISERROR(SEARCH("Study Leave",A6)))</formula>
    </cfRule>
    <cfRule type="containsText" dxfId="12" priority="17" operator="containsText" text="Family Responsibility Leave">
      <formula>NOT(ISERROR(SEARCH("Family Responsibility Leave",A6)))</formula>
    </cfRule>
    <cfRule type="containsText" dxfId="11" priority="18" operator="containsText" text="Sick Leave">
      <formula>NOT(ISERROR(SEARCH("Sick Leave",A6)))</formula>
    </cfRule>
    <cfRule type="containsText" dxfId="10" priority="19" operator="containsText" text="Annual Leave">
      <formula>NOT(ISERROR(SEARCH("Annual Leave",A6)))</formula>
    </cfRule>
    <cfRule type="cellIs" dxfId="9" priority="20" operator="equal">
      <formula>"Public Holiday"</formula>
    </cfRule>
  </conditionalFormatting>
  <conditionalFormatting sqref="B7:B69">
    <cfRule type="containsText" dxfId="8" priority="8" operator="containsText" text="Saturday">
      <formula>NOT(ISERROR(SEARCH("Saturday",B7)))</formula>
    </cfRule>
    <cfRule type="containsText" dxfId="7" priority="9" operator="containsText" text="Sunday">
      <formula>NOT(ISERROR(SEARCH("Sunday",B7)))</formula>
    </cfRule>
  </conditionalFormatting>
  <conditionalFormatting sqref="D63:E65 E68">
    <cfRule type="containsText" dxfId="6" priority="1" operator="containsText" text="Religious Leave">
      <formula>NOT(ISERROR(SEARCH("Religious Leave",D63)))</formula>
    </cfRule>
    <cfRule type="containsText" dxfId="5" priority="2" operator="containsText" text="Birthday Leave">
      <formula>NOT(ISERROR(SEARCH("Birthday Leave",D63)))</formula>
    </cfRule>
    <cfRule type="containsText" dxfId="4" priority="3" operator="containsText" text="Study Leave">
      <formula>NOT(ISERROR(SEARCH("Study Leave",D63)))</formula>
    </cfRule>
    <cfRule type="containsText" dxfId="3" priority="4" operator="containsText" text="Family Responsibility Leave">
      <formula>NOT(ISERROR(SEARCH("Family Responsibility Leave",D63)))</formula>
    </cfRule>
    <cfRule type="containsText" dxfId="2" priority="5" operator="containsText" text="Sick Leave">
      <formula>NOT(ISERROR(SEARCH("Sick Leave",D63)))</formula>
    </cfRule>
    <cfRule type="containsText" dxfId="1" priority="6" operator="containsText" text="Annual Leave">
      <formula>NOT(ISERROR(SEARCH("Annual Leave",D63)))</formula>
    </cfRule>
    <cfRule type="cellIs" dxfId="0" priority="7" operator="equal">
      <formula>"Public Holiday"</formula>
    </cfRule>
  </conditionalFormatting>
  <dataValidations count="1">
    <dataValidation type="time" allowBlank="1" showErrorMessage="1" errorTitle="Invalid Time Format" error="Please input a valid time. For e.g. 08:00" sqref="I9:J59" xr:uid="{1C94E27B-8E5C-4C1F-AD20-3494675EE945}">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5693F761-715B-45CE-AC76-906C43DF08FA}">
          <x14:formula1>
            <xm:f>Key!$H$3:$H$62</xm:f>
          </x14:formula1>
          <xm:sqref>B5</xm:sqref>
        </x14:dataValidation>
        <x14:dataValidation type="list" allowBlank="1" showInputMessage="1" showErrorMessage="1" xr:uid="{C39A6A8E-1249-4B2F-AB25-70B85A400C15}">
          <x14:formula1>
            <xm:f>Key!$K$3:$K$4</xm:f>
          </x14:formula1>
          <xm:sqref>F9:F59</xm:sqref>
        </x14:dataValidation>
        <x14:dataValidation type="list" allowBlank="1" showInputMessage="1" showErrorMessage="1" xr:uid="{21903AE5-45BA-428F-AFA8-22E9A01182F3}">
          <x14:formula1>
            <xm:f>Key!$B$2:$B$51</xm:f>
          </x14:formula1>
          <xm:sqref>C9:C59</xm:sqref>
        </x14:dataValidation>
        <x14:dataValidation type="list" allowBlank="1" showInputMessage="1" showErrorMessage="1" xr:uid="{B11ED7AE-D90D-41B0-B483-088E73216738}">
          <x14:formula1>
            <xm:f>Key!$F$3:$F$52</xm:f>
          </x14:formula1>
          <xm:sqref>E9:E59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E8809-782A-4EC8-A7EE-23E6EB29126F}">
  <dimension ref="A1:O18"/>
  <sheetViews>
    <sheetView zoomScale="75" zoomScaleNormal="75" workbookViewId="0">
      <selection activeCell="H13" sqref="H13"/>
    </sheetView>
  </sheetViews>
  <sheetFormatPr defaultColWidth="8.69921875" defaultRowHeight="12.6" x14ac:dyDescent="0.2"/>
  <cols>
    <col min="1" max="1" width="12" style="21" customWidth="1"/>
    <col min="2" max="2" width="13.09765625" style="21" customWidth="1"/>
    <col min="3" max="3" width="16.19921875" style="21" bestFit="1" customWidth="1"/>
    <col min="4" max="4" width="8.69921875" style="21"/>
    <col min="5" max="5" width="13.19921875" style="21" customWidth="1"/>
    <col min="6" max="6" width="14.5" style="21" customWidth="1"/>
    <col min="7" max="16384" width="8.69921875" style="21"/>
  </cols>
  <sheetData>
    <row r="1" spans="1:15" ht="13.5" customHeight="1" x14ac:dyDescent="0.2">
      <c r="A1" s="90"/>
      <c r="B1" s="90"/>
      <c r="C1" s="90"/>
      <c r="D1" s="90"/>
      <c r="E1" s="90"/>
      <c r="F1" s="90"/>
    </row>
    <row r="2" spans="1:15" x14ac:dyDescent="0.2">
      <c r="A2" s="89"/>
      <c r="B2" s="89"/>
      <c r="C2" s="94"/>
      <c r="D2" s="94"/>
      <c r="E2" s="94"/>
      <c r="F2" s="94"/>
    </row>
    <row r="3" spans="1:15" x14ac:dyDescent="0.2">
      <c r="A3" s="89"/>
      <c r="B3" s="89"/>
      <c r="C3" s="95"/>
      <c r="D3" s="95"/>
      <c r="E3" s="95"/>
      <c r="F3" s="95"/>
    </row>
    <row r="4" spans="1:15" x14ac:dyDescent="0.2">
      <c r="A4" s="89"/>
      <c r="B4" s="89"/>
      <c r="C4" s="96"/>
      <c r="D4" s="96"/>
      <c r="E4" s="96"/>
      <c r="F4" s="96"/>
    </row>
    <row r="5" spans="1:15" x14ac:dyDescent="0.2">
      <c r="A5" s="35" t="s">
        <v>0</v>
      </c>
      <c r="B5" s="21" t="s">
        <v>62</v>
      </c>
      <c r="C5" s="96"/>
      <c r="D5" s="96"/>
      <c r="E5" s="96"/>
      <c r="F5" s="96"/>
    </row>
    <row r="6" spans="1:15" x14ac:dyDescent="0.2">
      <c r="A6" s="89" t="s">
        <v>63</v>
      </c>
      <c r="B6" s="91">
        <f>F17</f>
        <v>200</v>
      </c>
      <c r="C6" s="94"/>
      <c r="D6" s="95"/>
      <c r="E6" s="95"/>
      <c r="F6" s="95"/>
    </row>
    <row r="7" spans="1:15" ht="13.5" customHeight="1" x14ac:dyDescent="0.2">
      <c r="A7" s="83"/>
      <c r="B7" s="84"/>
      <c r="C7" s="84"/>
      <c r="D7" s="95"/>
      <c r="E7" s="95"/>
      <c r="F7" s="95"/>
    </row>
    <row r="8" spans="1:15" ht="27.45" customHeight="1" x14ac:dyDescent="0.2">
      <c r="A8" s="120" t="s">
        <v>64</v>
      </c>
      <c r="B8" s="120"/>
      <c r="C8" s="120"/>
      <c r="D8" s="120"/>
      <c r="E8" s="120"/>
      <c r="F8" s="120"/>
    </row>
    <row r="9" spans="1:15" ht="13.5" customHeight="1" thickBot="1" x14ac:dyDescent="0.25">
      <c r="A9" s="92" t="s">
        <v>65</v>
      </c>
      <c r="B9" s="123" t="s">
        <v>66</v>
      </c>
      <c r="C9" s="124"/>
      <c r="D9" s="123" t="s">
        <v>67</v>
      </c>
      <c r="E9" s="124"/>
      <c r="F9" s="93" t="s">
        <v>68</v>
      </c>
    </row>
    <row r="10" spans="1:15" x14ac:dyDescent="0.2">
      <c r="A10" s="88">
        <v>45566</v>
      </c>
      <c r="B10" s="114" t="s">
        <v>69</v>
      </c>
      <c r="C10" s="114"/>
      <c r="D10" s="114" t="s">
        <v>70</v>
      </c>
      <c r="E10" s="114"/>
      <c r="F10" s="87">
        <v>200</v>
      </c>
      <c r="G10" s="121" t="s">
        <v>71</v>
      </c>
      <c r="H10" s="122"/>
      <c r="I10" s="122"/>
      <c r="J10" s="122"/>
      <c r="K10" s="122"/>
      <c r="L10" s="122"/>
      <c r="M10" s="122"/>
      <c r="N10" s="122"/>
      <c r="O10" s="122"/>
    </row>
    <row r="11" spans="1:15" x14ac:dyDescent="0.2">
      <c r="A11" s="88">
        <v>45566</v>
      </c>
      <c r="B11" s="112" t="s">
        <v>72</v>
      </c>
      <c r="C11" s="113"/>
      <c r="D11" s="114" t="s">
        <v>73</v>
      </c>
      <c r="E11" s="114"/>
      <c r="F11" s="87"/>
    </row>
    <row r="12" spans="1:15" x14ac:dyDescent="0.2">
      <c r="A12" s="88">
        <v>45566</v>
      </c>
      <c r="B12" s="112" t="s">
        <v>74</v>
      </c>
      <c r="C12" s="113"/>
      <c r="D12" s="114"/>
      <c r="E12" s="114"/>
      <c r="F12" s="87"/>
    </row>
    <row r="13" spans="1:15" x14ac:dyDescent="0.2">
      <c r="A13" s="88">
        <v>45566</v>
      </c>
      <c r="B13" s="112"/>
      <c r="C13" s="113"/>
      <c r="D13" s="114"/>
      <c r="E13" s="114"/>
      <c r="F13" s="87"/>
    </row>
    <row r="14" spans="1:15" x14ac:dyDescent="0.2">
      <c r="A14" s="88">
        <v>45566</v>
      </c>
      <c r="B14" s="112"/>
      <c r="C14" s="113"/>
      <c r="D14" s="114"/>
      <c r="E14" s="114"/>
      <c r="F14" s="87"/>
    </row>
    <row r="15" spans="1:15" x14ac:dyDescent="0.2">
      <c r="A15" s="88">
        <v>45566</v>
      </c>
      <c r="B15" s="118"/>
      <c r="C15" s="119"/>
      <c r="D15" s="114"/>
      <c r="E15" s="114"/>
      <c r="F15" s="87"/>
    </row>
    <row r="16" spans="1:15" ht="13.2" thickBot="1" x14ac:dyDescent="0.25">
      <c r="A16" s="88">
        <v>45566</v>
      </c>
      <c r="B16" s="112"/>
      <c r="C16" s="113"/>
      <c r="D16" s="114"/>
      <c r="E16" s="114"/>
      <c r="F16" s="87"/>
    </row>
    <row r="17" spans="1:6" ht="13.5" customHeight="1" thickBot="1" x14ac:dyDescent="0.25">
      <c r="A17" s="115" t="s">
        <v>75</v>
      </c>
      <c r="B17" s="116"/>
      <c r="C17" s="116"/>
      <c r="D17" s="116"/>
      <c r="E17" s="117"/>
      <c r="F17" s="86">
        <f>SUM(F10:F16)</f>
        <v>200</v>
      </c>
    </row>
    <row r="18" spans="1:6" x14ac:dyDescent="0.2">
      <c r="A18" s="83"/>
      <c r="B18" s="84"/>
      <c r="C18" s="84"/>
      <c r="D18" s="84"/>
      <c r="E18" s="85"/>
      <c r="F18" s="85"/>
    </row>
  </sheetData>
  <mergeCells count="19">
    <mergeCell ref="G10:O10"/>
    <mergeCell ref="B9:C9"/>
    <mergeCell ref="D9:E9"/>
    <mergeCell ref="B10:C10"/>
    <mergeCell ref="D10:E10"/>
    <mergeCell ref="A8:F8"/>
    <mergeCell ref="B11:C11"/>
    <mergeCell ref="D11:E11"/>
    <mergeCell ref="B12:C12"/>
    <mergeCell ref="D12:E12"/>
    <mergeCell ref="B13:C13"/>
    <mergeCell ref="D13:E13"/>
    <mergeCell ref="A17:E17"/>
    <mergeCell ref="B14:C14"/>
    <mergeCell ref="D14:E14"/>
    <mergeCell ref="B15:C15"/>
    <mergeCell ref="D15:E15"/>
    <mergeCell ref="B16:C16"/>
    <mergeCell ref="D16:E16"/>
  </mergeCells>
  <dataValidations count="1">
    <dataValidation type="list" allowBlank="1" showInputMessage="1" showErrorMessage="1" sqref="D7 D18" xr:uid="{517DF1E8-3052-48CF-9AE1-C19E6ECB6686}">
      <formula1>$H$2:$H$4</formula1>
    </dataValidation>
  </dataValidations>
  <pageMargins left="0.7" right="0.7" top="0.75" bottom="0.75" header="0.3" footer="0.3"/>
  <headerFooter>
    <oddFooter>&amp;L_x000D_&amp;1#&amp;"Calibri"&amp;8&amp;K000000 Classified as Confidential</oddFooter>
  </headerFooter>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47896F57-C723-4B2F-A817-4B0B599756FB}">
          <x14:formula1>
            <xm:f>Key!$H$3:$H$62</xm:f>
          </x14:formula1>
          <xm:sqref>B5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7D5F3-AC91-43ED-96BB-0299CBED5EE0}">
  <dimension ref="A4:F23"/>
  <sheetViews>
    <sheetView zoomScale="75" zoomScaleNormal="75" workbookViewId="0">
      <selection activeCell="H11" sqref="H11"/>
    </sheetView>
  </sheetViews>
  <sheetFormatPr defaultColWidth="8.69921875" defaultRowHeight="12.6" x14ac:dyDescent="0.2"/>
  <cols>
    <col min="1" max="1" width="15.5" style="21" bestFit="1" customWidth="1"/>
    <col min="2" max="2" width="11.69921875" style="21" customWidth="1"/>
    <col min="3" max="3" width="9.69921875" style="21" customWidth="1"/>
    <col min="4" max="16384" width="8.69921875" style="21"/>
  </cols>
  <sheetData>
    <row r="4" spans="1:6" x14ac:dyDescent="0.2">
      <c r="A4" s="125"/>
      <c r="B4" s="125"/>
    </row>
    <row r="5" spans="1:6" x14ac:dyDescent="0.2">
      <c r="A5" s="35" t="s">
        <v>0</v>
      </c>
      <c r="B5" s="21" t="s">
        <v>1</v>
      </c>
    </row>
    <row r="6" spans="1:6" x14ac:dyDescent="0.2">
      <c r="A6" s="89" t="s">
        <v>76</v>
      </c>
      <c r="B6" s="96">
        <v>45714</v>
      </c>
    </row>
    <row r="7" spans="1:6" x14ac:dyDescent="0.2">
      <c r="A7" s="105" t="s">
        <v>77</v>
      </c>
      <c r="B7" s="107">
        <v>45714</v>
      </c>
    </row>
    <row r="8" spans="1:6" x14ac:dyDescent="0.2">
      <c r="A8" s="106"/>
      <c r="B8" s="95"/>
    </row>
    <row r="9" spans="1:6" ht="27.45" customHeight="1" x14ac:dyDescent="0.2">
      <c r="A9" s="138" t="s">
        <v>78</v>
      </c>
      <c r="B9" s="138"/>
      <c r="C9" s="138"/>
      <c r="D9" s="138"/>
      <c r="E9" s="138"/>
      <c r="F9" s="138"/>
    </row>
    <row r="10" spans="1:6" ht="25.2" x14ac:dyDescent="0.2">
      <c r="A10" s="97" t="s">
        <v>79</v>
      </c>
      <c r="B10" s="97" t="s">
        <v>80</v>
      </c>
      <c r="C10" s="97" t="s">
        <v>81</v>
      </c>
      <c r="D10" s="97" t="s">
        <v>82</v>
      </c>
      <c r="E10" s="97" t="s">
        <v>83</v>
      </c>
      <c r="F10" s="97" t="s">
        <v>84</v>
      </c>
    </row>
    <row r="11" spans="1:6" x14ac:dyDescent="0.2">
      <c r="A11" s="97"/>
      <c r="B11" s="97"/>
      <c r="C11" s="97"/>
      <c r="D11" s="97"/>
      <c r="E11" s="97"/>
      <c r="F11" s="97"/>
    </row>
    <row r="12" spans="1:6" x14ac:dyDescent="0.2">
      <c r="A12" s="97"/>
      <c r="B12" s="97"/>
      <c r="C12" s="97"/>
      <c r="D12" s="97"/>
      <c r="E12" s="97"/>
      <c r="F12" s="97"/>
    </row>
    <row r="13" spans="1:6" ht="13.2" thickBot="1" x14ac:dyDescent="0.25">
      <c r="A13" s="97"/>
      <c r="B13" s="97"/>
      <c r="C13" s="97"/>
      <c r="D13" s="97"/>
      <c r="E13" s="97"/>
      <c r="F13" s="97"/>
    </row>
    <row r="14" spans="1:6" ht="13.2" thickBot="1" x14ac:dyDescent="0.25">
      <c r="A14" s="98"/>
      <c r="B14" s="99"/>
      <c r="C14" s="99"/>
      <c r="D14" s="100">
        <f>SUM(D11:D13)</f>
        <v>0</v>
      </c>
      <c r="E14" s="99"/>
      <c r="F14" s="101"/>
    </row>
    <row r="15" spans="1:6" ht="13.2" thickBot="1" x14ac:dyDescent="0.25">
      <c r="A15" s="129"/>
      <c r="B15" s="130"/>
      <c r="C15" s="130"/>
      <c r="D15" s="130"/>
      <c r="E15" s="130"/>
      <c r="F15" s="130"/>
    </row>
    <row r="16" spans="1:6" x14ac:dyDescent="0.2">
      <c r="A16" s="139" t="s">
        <v>85</v>
      </c>
      <c r="B16" s="140"/>
      <c r="C16" s="140"/>
      <c r="D16" s="140"/>
      <c r="E16" s="140"/>
      <c r="F16" s="141"/>
    </row>
    <row r="17" spans="1:6" x14ac:dyDescent="0.2">
      <c r="A17" s="126"/>
      <c r="B17" s="127"/>
      <c r="C17" s="127"/>
      <c r="D17" s="127"/>
      <c r="E17" s="127"/>
      <c r="F17" s="128"/>
    </row>
    <row r="18" spans="1:6" x14ac:dyDescent="0.2">
      <c r="A18" s="126"/>
      <c r="B18" s="127"/>
      <c r="C18" s="127"/>
      <c r="D18" s="127"/>
      <c r="E18" s="127"/>
      <c r="F18" s="128"/>
    </row>
    <row r="19" spans="1:6" ht="13.2" thickBot="1" x14ac:dyDescent="0.25">
      <c r="A19" s="129"/>
      <c r="B19" s="130"/>
      <c r="C19" s="130"/>
      <c r="D19" s="130"/>
      <c r="E19" s="130"/>
      <c r="F19" s="131"/>
    </row>
    <row r="20" spans="1:6" ht="13.2" thickBot="1" x14ac:dyDescent="0.25"/>
    <row r="21" spans="1:6" x14ac:dyDescent="0.2">
      <c r="A21" s="102" t="s">
        <v>3</v>
      </c>
      <c r="B21" s="132"/>
      <c r="C21" s="132"/>
      <c r="D21" s="132"/>
      <c r="E21" s="132"/>
      <c r="F21" s="133"/>
    </row>
    <row r="22" spans="1:6" x14ac:dyDescent="0.2">
      <c r="A22" s="103" t="s">
        <v>86</v>
      </c>
      <c r="B22" s="134"/>
      <c r="C22" s="134"/>
      <c r="D22" s="134"/>
      <c r="E22" s="134"/>
      <c r="F22" s="135"/>
    </row>
    <row r="23" spans="1:6" ht="13.2" thickBot="1" x14ac:dyDescent="0.25">
      <c r="A23" s="104" t="s">
        <v>87</v>
      </c>
      <c r="B23" s="136"/>
      <c r="C23" s="136"/>
      <c r="D23" s="136"/>
      <c r="E23" s="136"/>
      <c r="F23" s="137"/>
    </row>
  </sheetData>
  <mergeCells count="8">
    <mergeCell ref="A4:B4"/>
    <mergeCell ref="A17:F19"/>
    <mergeCell ref="B21:F21"/>
    <mergeCell ref="B22:F22"/>
    <mergeCell ref="B23:F23"/>
    <mergeCell ref="A9:F9"/>
    <mergeCell ref="A15:F15"/>
    <mergeCell ref="A16:F16"/>
  </mergeCells>
  <dataValidations count="1">
    <dataValidation type="list" allowBlank="1" showInputMessage="1" showErrorMessage="1" sqref="A10" xr:uid="{CEFCDC94-987C-4D1C-815A-6BA49170943C}">
      <formula1>$H$2:$H$12</formula1>
    </dataValidation>
  </dataValidations>
  <pageMargins left="0.7" right="0.7" top="0.75" bottom="0.75" header="0.3" footer="0.3"/>
  <headerFooter>
    <oddFooter>&amp;L_x000D_&amp;1#&amp;"Calibri"&amp;8&amp;K000000 Classified as Confidential</oddFooter>
  </headerFooter>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CE3D3C50-50E6-4476-A1AC-B75CC367015A}">
          <x14:formula1>
            <xm:f>Key!#REF!</xm:f>
          </x14:formula1>
          <xm:sqref>C4:F4</xm:sqref>
        </x14:dataValidation>
        <x14:dataValidation type="list" allowBlank="1" showInputMessage="1" showErrorMessage="1" xr:uid="{10ADA8E5-0E67-4753-AB35-24D5F605BBCC}">
          <x14:formula1>
            <xm:f>Key!$F$33:$F$40</xm:f>
          </x14:formula1>
          <xm:sqref>A11:A14</xm:sqref>
        </x14:dataValidation>
        <x14:dataValidation type="list" allowBlank="1" showInputMessage="1" showErrorMessage="1" xr:uid="{39EE865D-1893-4D91-9C9E-FAFF9DC830A7}">
          <x14:formula1>
            <xm:f>Key!$H$3:$H$62</xm:f>
          </x14:formula1>
          <xm:sqref>B5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9B26B-3D49-4153-AAFE-5F32086A9ABD}">
  <sheetPr>
    <tabColor theme="4"/>
  </sheetPr>
  <dimension ref="B2:K62"/>
  <sheetViews>
    <sheetView topLeftCell="A24" workbookViewId="0">
      <selection activeCell="H54" sqref="H54"/>
    </sheetView>
  </sheetViews>
  <sheetFormatPr defaultColWidth="8.69921875" defaultRowHeight="14.4" x14ac:dyDescent="0.3"/>
  <cols>
    <col min="1" max="1" width="8.69921875" style="50"/>
    <col min="2" max="2" width="25.5" style="50" customWidth="1"/>
    <col min="3" max="3" width="8.69921875" style="50"/>
    <col min="4" max="4" width="19.19921875" style="50" customWidth="1"/>
    <col min="5" max="5" width="8.69921875" style="50"/>
    <col min="6" max="6" width="21.69921875" style="50" customWidth="1"/>
    <col min="7" max="16384" width="8.69921875" style="50"/>
  </cols>
  <sheetData>
    <row r="2" spans="2:11" ht="15" thickBot="1" x14ac:dyDescent="0.35">
      <c r="B2" s="71" t="s">
        <v>16</v>
      </c>
      <c r="D2" s="51" t="s">
        <v>88</v>
      </c>
      <c r="F2" s="50" t="s">
        <v>7</v>
      </c>
      <c r="H2" s="50" t="s">
        <v>89</v>
      </c>
      <c r="K2" s="51" t="s">
        <v>90</v>
      </c>
    </row>
    <row r="3" spans="2:11" x14ac:dyDescent="0.3">
      <c r="B3" s="71" t="s">
        <v>91</v>
      </c>
      <c r="D3" s="81" t="s">
        <v>92</v>
      </c>
      <c r="F3" s="53" t="s">
        <v>93</v>
      </c>
      <c r="H3" s="72" t="s">
        <v>94</v>
      </c>
      <c r="K3" s="54" t="s">
        <v>19</v>
      </c>
    </row>
    <row r="4" spans="2:11" x14ac:dyDescent="0.3">
      <c r="B4" s="71" t="s">
        <v>95</v>
      </c>
      <c r="D4" s="52" t="s">
        <v>96</v>
      </c>
      <c r="F4" s="55" t="s">
        <v>97</v>
      </c>
      <c r="H4" s="73" t="s">
        <v>98</v>
      </c>
      <c r="K4" s="56" t="s">
        <v>90</v>
      </c>
    </row>
    <row r="5" spans="2:11" x14ac:dyDescent="0.3">
      <c r="B5" s="71" t="s">
        <v>99</v>
      </c>
      <c r="D5" s="81" t="s">
        <v>100</v>
      </c>
      <c r="F5" s="57" t="s">
        <v>101</v>
      </c>
      <c r="H5" s="74" t="s">
        <v>102</v>
      </c>
    </row>
    <row r="6" spans="2:11" x14ac:dyDescent="0.3">
      <c r="B6" s="71" t="s">
        <v>103</v>
      </c>
      <c r="D6" s="52" t="s">
        <v>104</v>
      </c>
      <c r="F6" s="55" t="s">
        <v>105</v>
      </c>
      <c r="H6" s="73" t="s">
        <v>106</v>
      </c>
    </row>
    <row r="7" spans="2:11" x14ac:dyDescent="0.3">
      <c r="B7" s="71" t="s">
        <v>107</v>
      </c>
      <c r="D7" s="81" t="s">
        <v>108</v>
      </c>
      <c r="F7" s="57" t="s">
        <v>109</v>
      </c>
      <c r="H7" s="72" t="s">
        <v>110</v>
      </c>
    </row>
    <row r="8" spans="2:11" x14ac:dyDescent="0.3">
      <c r="B8" s="71" t="s">
        <v>111</v>
      </c>
      <c r="D8" s="52" t="s">
        <v>112</v>
      </c>
      <c r="F8" s="55" t="s">
        <v>113</v>
      </c>
      <c r="H8" s="72" t="s">
        <v>114</v>
      </c>
      <c r="K8" s="50" t="s">
        <v>115</v>
      </c>
    </row>
    <row r="9" spans="2:11" x14ac:dyDescent="0.3">
      <c r="B9" s="71" t="s">
        <v>116</v>
      </c>
      <c r="D9" s="81" t="s">
        <v>117</v>
      </c>
      <c r="F9" s="57" t="s">
        <v>118</v>
      </c>
      <c r="H9" s="72" t="s">
        <v>119</v>
      </c>
      <c r="K9" s="50" t="s">
        <v>70</v>
      </c>
    </row>
    <row r="10" spans="2:11" x14ac:dyDescent="0.3">
      <c r="B10" s="71" t="s">
        <v>120</v>
      </c>
      <c r="D10" s="52" t="s">
        <v>121</v>
      </c>
      <c r="F10" s="55" t="s">
        <v>122</v>
      </c>
      <c r="H10" s="73" t="s">
        <v>123</v>
      </c>
    </row>
    <row r="11" spans="2:11" x14ac:dyDescent="0.3">
      <c r="B11" s="71" t="s">
        <v>124</v>
      </c>
      <c r="D11" s="81" t="s">
        <v>125</v>
      </c>
      <c r="F11" s="57" t="s">
        <v>126</v>
      </c>
      <c r="H11" s="73" t="s">
        <v>127</v>
      </c>
      <c r="K11" s="50" t="s">
        <v>128</v>
      </c>
    </row>
    <row r="12" spans="2:11" x14ac:dyDescent="0.3">
      <c r="B12" s="71" t="s">
        <v>129</v>
      </c>
      <c r="F12" s="55" t="s">
        <v>130</v>
      </c>
      <c r="H12" s="72" t="s">
        <v>131</v>
      </c>
      <c r="K12" s="50" t="s">
        <v>132</v>
      </c>
    </row>
    <row r="13" spans="2:11" x14ac:dyDescent="0.3">
      <c r="B13" s="71" t="s">
        <v>133</v>
      </c>
      <c r="F13" s="57" t="s">
        <v>134</v>
      </c>
      <c r="H13" s="75" t="s">
        <v>135</v>
      </c>
    </row>
    <row r="14" spans="2:11" x14ac:dyDescent="0.3">
      <c r="B14" s="71" t="s">
        <v>136</v>
      </c>
      <c r="D14" s="58"/>
      <c r="F14" s="55" t="s">
        <v>137</v>
      </c>
      <c r="H14" s="76" t="s">
        <v>138</v>
      </c>
    </row>
    <row r="15" spans="2:11" x14ac:dyDescent="0.3">
      <c r="B15" s="71" t="s">
        <v>139</v>
      </c>
      <c r="D15" s="59"/>
      <c r="F15" s="57" t="s">
        <v>140</v>
      </c>
      <c r="H15" s="76" t="s">
        <v>141</v>
      </c>
    </row>
    <row r="16" spans="2:11" x14ac:dyDescent="0.3">
      <c r="B16" s="71" t="s">
        <v>142</v>
      </c>
      <c r="D16" s="59"/>
      <c r="F16" s="55" t="s">
        <v>143</v>
      </c>
      <c r="H16" s="76" t="s">
        <v>144</v>
      </c>
    </row>
    <row r="17" spans="2:8" ht="27.6" x14ac:dyDescent="0.3">
      <c r="B17" s="71" t="s">
        <v>145</v>
      </c>
      <c r="D17" s="59"/>
      <c r="F17" s="57" t="s">
        <v>146</v>
      </c>
      <c r="H17" s="76" t="s">
        <v>147</v>
      </c>
    </row>
    <row r="18" spans="2:8" x14ac:dyDescent="0.3">
      <c r="B18" s="71" t="s">
        <v>148</v>
      </c>
      <c r="D18" s="59"/>
      <c r="F18" s="55" t="s">
        <v>149</v>
      </c>
      <c r="H18" s="75" t="s">
        <v>150</v>
      </c>
    </row>
    <row r="19" spans="2:8" x14ac:dyDescent="0.3">
      <c r="B19" s="71" t="s">
        <v>151</v>
      </c>
      <c r="D19" s="59"/>
      <c r="F19" s="57" t="s">
        <v>18</v>
      </c>
      <c r="H19" s="76" t="s">
        <v>152</v>
      </c>
    </row>
    <row r="20" spans="2:8" x14ac:dyDescent="0.3">
      <c r="B20" s="71" t="s">
        <v>153</v>
      </c>
      <c r="D20" s="59"/>
      <c r="F20" s="55" t="s">
        <v>154</v>
      </c>
      <c r="H20" s="75" t="s">
        <v>155</v>
      </c>
    </row>
    <row r="21" spans="2:8" x14ac:dyDescent="0.3">
      <c r="B21" s="71" t="s">
        <v>156</v>
      </c>
      <c r="D21" s="59"/>
      <c r="F21" s="57" t="s">
        <v>157</v>
      </c>
      <c r="H21" s="75" t="s">
        <v>158</v>
      </c>
    </row>
    <row r="22" spans="2:8" x14ac:dyDescent="0.3">
      <c r="B22" s="71" t="s">
        <v>159</v>
      </c>
      <c r="D22" s="59"/>
      <c r="F22" s="55" t="s">
        <v>160</v>
      </c>
      <c r="H22" s="75" t="s">
        <v>161</v>
      </c>
    </row>
    <row r="23" spans="2:8" x14ac:dyDescent="0.3">
      <c r="B23" s="71" t="s">
        <v>162</v>
      </c>
      <c r="D23" s="59"/>
      <c r="F23" s="57" t="s">
        <v>163</v>
      </c>
      <c r="H23" s="73" t="s">
        <v>164</v>
      </c>
    </row>
    <row r="24" spans="2:8" x14ac:dyDescent="0.3">
      <c r="B24" s="71" t="s">
        <v>165</v>
      </c>
      <c r="D24" s="59"/>
      <c r="F24" s="55" t="s">
        <v>166</v>
      </c>
      <c r="H24" s="75" t="s">
        <v>167</v>
      </c>
    </row>
    <row r="25" spans="2:8" x14ac:dyDescent="0.3">
      <c r="B25" s="71" t="s">
        <v>168</v>
      </c>
      <c r="D25" s="59"/>
      <c r="F25" s="57" t="s">
        <v>169</v>
      </c>
      <c r="H25" s="77" t="s">
        <v>170</v>
      </c>
    </row>
    <row r="26" spans="2:8" x14ac:dyDescent="0.3">
      <c r="B26" s="71" t="s">
        <v>171</v>
      </c>
      <c r="F26" s="55" t="s">
        <v>172</v>
      </c>
      <c r="H26" s="78" t="s">
        <v>173</v>
      </c>
    </row>
    <row r="27" spans="2:8" x14ac:dyDescent="0.3">
      <c r="B27" s="71" t="s">
        <v>174</v>
      </c>
      <c r="D27" s="59"/>
      <c r="F27" s="57" t="s">
        <v>175</v>
      </c>
      <c r="H27" s="79" t="s">
        <v>176</v>
      </c>
    </row>
    <row r="28" spans="2:8" x14ac:dyDescent="0.3">
      <c r="B28" s="71" t="s">
        <v>177</v>
      </c>
      <c r="D28" s="59"/>
      <c r="F28" s="55" t="s">
        <v>178</v>
      </c>
      <c r="H28" s="78" t="s">
        <v>179</v>
      </c>
    </row>
    <row r="29" spans="2:8" x14ac:dyDescent="0.3">
      <c r="B29" s="71" t="s">
        <v>180</v>
      </c>
      <c r="F29" s="57" t="s">
        <v>181</v>
      </c>
      <c r="H29" s="80" t="s">
        <v>182</v>
      </c>
    </row>
    <row r="30" spans="2:8" x14ac:dyDescent="0.3">
      <c r="B30" s="71" t="s">
        <v>183</v>
      </c>
      <c r="F30" s="55" t="s">
        <v>184</v>
      </c>
      <c r="H30" s="79" t="s">
        <v>185</v>
      </c>
    </row>
    <row r="31" spans="2:8" x14ac:dyDescent="0.3">
      <c r="B31" s="71" t="s">
        <v>186</v>
      </c>
      <c r="F31" s="57" t="s">
        <v>187</v>
      </c>
      <c r="H31" s="79" t="s">
        <v>188</v>
      </c>
    </row>
    <row r="32" spans="2:8" x14ac:dyDescent="0.3">
      <c r="B32" s="71" t="s">
        <v>189</v>
      </c>
      <c r="F32" s="55" t="s">
        <v>190</v>
      </c>
      <c r="H32" s="79" t="s">
        <v>191</v>
      </c>
    </row>
    <row r="33" spans="2:8" x14ac:dyDescent="0.3">
      <c r="B33" s="71" t="s">
        <v>192</v>
      </c>
      <c r="F33" s="57" t="s">
        <v>193</v>
      </c>
      <c r="H33" s="79" t="s">
        <v>194</v>
      </c>
    </row>
    <row r="34" spans="2:8" x14ac:dyDescent="0.3">
      <c r="B34" s="71" t="s">
        <v>195</v>
      </c>
      <c r="F34" s="55" t="s">
        <v>196</v>
      </c>
      <c r="H34" s="79" t="s">
        <v>197</v>
      </c>
    </row>
    <row r="35" spans="2:8" x14ac:dyDescent="0.3">
      <c r="B35" s="71" t="s">
        <v>198</v>
      </c>
      <c r="F35" s="57" t="s">
        <v>199</v>
      </c>
      <c r="H35" s="79" t="s">
        <v>200</v>
      </c>
    </row>
    <row r="36" spans="2:8" x14ac:dyDescent="0.3">
      <c r="B36" s="71" t="s">
        <v>201</v>
      </c>
      <c r="F36" s="55" t="s">
        <v>202</v>
      </c>
      <c r="H36" s="79" t="s">
        <v>203</v>
      </c>
    </row>
    <row r="37" spans="2:8" x14ac:dyDescent="0.3">
      <c r="B37" s="71" t="s">
        <v>204</v>
      </c>
      <c r="F37" s="55" t="s">
        <v>205</v>
      </c>
      <c r="H37" s="79" t="s">
        <v>206</v>
      </c>
    </row>
    <row r="38" spans="2:8" x14ac:dyDescent="0.3">
      <c r="B38" s="71" t="s">
        <v>207</v>
      </c>
      <c r="F38" s="55" t="s">
        <v>40</v>
      </c>
      <c r="H38" s="79" t="s">
        <v>208</v>
      </c>
    </row>
    <row r="39" spans="2:8" x14ac:dyDescent="0.3">
      <c r="B39" s="71" t="s">
        <v>209</v>
      </c>
      <c r="F39" s="55" t="s">
        <v>210</v>
      </c>
      <c r="H39" s="79" t="s">
        <v>211</v>
      </c>
    </row>
    <row r="40" spans="2:8" x14ac:dyDescent="0.3">
      <c r="B40" s="71" t="s">
        <v>212</v>
      </c>
      <c r="H40" s="79" t="s">
        <v>213</v>
      </c>
    </row>
    <row r="41" spans="2:8" x14ac:dyDescent="0.3">
      <c r="B41" s="62"/>
      <c r="D41" s="63"/>
      <c r="H41" s="72" t="s">
        <v>214</v>
      </c>
    </row>
    <row r="42" spans="2:8" x14ac:dyDescent="0.3">
      <c r="B42" s="60"/>
      <c r="H42" s="79" t="s">
        <v>215</v>
      </c>
    </row>
    <row r="43" spans="2:8" x14ac:dyDescent="0.3">
      <c r="H43" s="78" t="s">
        <v>216</v>
      </c>
    </row>
    <row r="44" spans="2:8" x14ac:dyDescent="0.3">
      <c r="B44" s="61"/>
      <c r="H44" s="79" t="s">
        <v>217</v>
      </c>
    </row>
    <row r="45" spans="2:8" x14ac:dyDescent="0.3">
      <c r="H45" s="79" t="s">
        <v>218</v>
      </c>
    </row>
    <row r="46" spans="2:8" x14ac:dyDescent="0.3">
      <c r="H46" s="79" t="s">
        <v>219</v>
      </c>
    </row>
    <row r="47" spans="2:8" x14ac:dyDescent="0.3">
      <c r="B47" s="61"/>
      <c r="H47" s="79" t="s">
        <v>220</v>
      </c>
    </row>
    <row r="48" spans="2:8" x14ac:dyDescent="0.3">
      <c r="H48" s="78" t="s">
        <v>221</v>
      </c>
    </row>
    <row r="49" spans="8:8" x14ac:dyDescent="0.3">
      <c r="H49" s="78" t="s">
        <v>222</v>
      </c>
    </row>
    <row r="50" spans="8:8" x14ac:dyDescent="0.3">
      <c r="H50" s="78" t="s">
        <v>223</v>
      </c>
    </row>
    <row r="51" spans="8:8" x14ac:dyDescent="0.3">
      <c r="H51" s="78" t="s">
        <v>224</v>
      </c>
    </row>
    <row r="52" spans="8:8" x14ac:dyDescent="0.3">
      <c r="H52" s="65" t="s">
        <v>225</v>
      </c>
    </row>
    <row r="53" spans="8:8" x14ac:dyDescent="0.3">
      <c r="H53" s="64" t="s">
        <v>226</v>
      </c>
    </row>
    <row r="54" spans="8:8" x14ac:dyDescent="0.3">
      <c r="H54" s="65" t="s">
        <v>1</v>
      </c>
    </row>
    <row r="55" spans="8:8" ht="15" thickBot="1" x14ac:dyDescent="0.35">
      <c r="H55" s="66" t="s">
        <v>227</v>
      </c>
    </row>
    <row r="56" spans="8:8" ht="15" thickBot="1" x14ac:dyDescent="0.35">
      <c r="H56" s="70"/>
    </row>
    <row r="57" spans="8:8" ht="15" thickBot="1" x14ac:dyDescent="0.35">
      <c r="H57" s="70"/>
    </row>
    <row r="58" spans="8:8" ht="15" thickBot="1" x14ac:dyDescent="0.35">
      <c r="H58" s="67"/>
    </row>
    <row r="59" spans="8:8" ht="15" thickBot="1" x14ac:dyDescent="0.35">
      <c r="H59" s="67"/>
    </row>
    <row r="60" spans="8:8" ht="15" thickBot="1" x14ac:dyDescent="0.35">
      <c r="H60" s="68"/>
    </row>
    <row r="61" spans="8:8" ht="15" thickBot="1" x14ac:dyDescent="0.35">
      <c r="H61" s="69"/>
    </row>
    <row r="62" spans="8:8" ht="15" thickBot="1" x14ac:dyDescent="0.35">
      <c r="H62" s="67"/>
    </row>
  </sheetData>
  <sortState xmlns:xlrd2="http://schemas.microsoft.com/office/spreadsheetml/2017/richdata2" ref="B5:B87">
    <sortCondition ref="B87"/>
  </sortState>
  <pageMargins left="0.7" right="0.7" top="0.75" bottom="0.75" header="0.3" footer="0.3"/>
  <headerFooter>
    <oddFooter>&amp;L_x000D_&amp;1#&amp;"Calibri"&amp;8&amp;K000000 Classified as Confidential</oddFooter>
  </headerFooter>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277ce56-8de3-43c1-b9ce-ff5033dad840">
      <Terms xmlns="http://schemas.microsoft.com/office/infopath/2007/PartnerControls"/>
    </lcf76f155ced4ddcb4097134ff3c332f>
    <TaxCatchAll xmlns="0b8b2123-f09a-47bf-9044-f6e489c8d7a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EA673424E99D044B4A1FB44474552A9" ma:contentTypeVersion="11" ma:contentTypeDescription="Create a new document." ma:contentTypeScope="" ma:versionID="541cb6b9fee9288be1513af1acd9efd1">
  <xsd:schema xmlns:xsd="http://www.w3.org/2001/XMLSchema" xmlns:xs="http://www.w3.org/2001/XMLSchema" xmlns:p="http://schemas.microsoft.com/office/2006/metadata/properties" xmlns:ns2="d277ce56-8de3-43c1-b9ce-ff5033dad840" xmlns:ns3="0b8b2123-f09a-47bf-9044-f6e489c8d7a1" targetNamespace="http://schemas.microsoft.com/office/2006/metadata/properties" ma:root="true" ma:fieldsID="073d35413c2933ae4492be48b3c2f5c2" ns2:_="" ns3:_="">
    <xsd:import namespace="d277ce56-8de3-43c1-b9ce-ff5033dad840"/>
    <xsd:import namespace="0b8b2123-f09a-47bf-9044-f6e489c8d7a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77ce56-8de3-43c1-b9ce-ff5033dad8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cce2594-6122-4e3a-901b-0eca72ea527c"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8b2123-f09a-47bf-9044-f6e489c8d7a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baeda32-f816-49b3-b408-e16626ce47b5}" ma:internalName="TaxCatchAll" ma:showField="CatchAllData" ma:web="0b8b2123-f09a-47bf-9044-f6e489c8d7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C033ADE-101D-4D6A-AF72-1CDEBF67ABE3}">
  <ds:schemaRefs>
    <ds:schemaRef ds:uri="http://schemas.microsoft.com/office/2006/metadata/properties"/>
    <ds:schemaRef ds:uri="http://schemas.microsoft.com/office/infopath/2007/PartnerControls"/>
    <ds:schemaRef ds:uri="d277ce56-8de3-43c1-b9ce-ff5033dad840"/>
    <ds:schemaRef ds:uri="0b8b2123-f09a-47bf-9044-f6e489c8d7a1"/>
  </ds:schemaRefs>
</ds:datastoreItem>
</file>

<file path=customXml/itemProps2.xml><?xml version="1.0" encoding="utf-8"?>
<ds:datastoreItem xmlns:ds="http://schemas.openxmlformats.org/officeDocument/2006/customXml" ds:itemID="{DB0C638C-7AD4-4076-828A-264415A7BA8E}">
  <ds:schemaRefs>
    <ds:schemaRef ds:uri="http://schemas.microsoft.com/sharepoint/v3/contenttype/forms"/>
  </ds:schemaRefs>
</ds:datastoreItem>
</file>

<file path=customXml/itemProps3.xml><?xml version="1.0" encoding="utf-8"?>
<ds:datastoreItem xmlns:ds="http://schemas.openxmlformats.org/officeDocument/2006/customXml" ds:itemID="{ADBD1324-B86B-4008-8721-2910173167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77ce56-8de3-43c1-b9ce-ff5033dad840"/>
    <ds:schemaRef ds:uri="0b8b2123-f09a-47bf-9044-f6e489c8d7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138fff4-6130-46cf-adb5-ec5d984d54d5}" enabled="1" method="Privileged" siteId="{174c7352-9c5c-4558-b848-be140b444e7d}"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Mar</vt:lpstr>
      <vt:lpstr>Expense Claim</vt:lpstr>
      <vt:lpstr>Leave</vt:lpstr>
      <vt:lpstr>Key</vt:lpstr>
      <vt:lpstr>Test</vt:lpstr>
      <vt:lpstr>TSheet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Zanele Khumalo</dc:creator>
  <cp:keywords/>
  <dc:description/>
  <cp:lastModifiedBy>Pascal Govender</cp:lastModifiedBy>
  <cp:revision/>
  <dcterms:created xsi:type="dcterms:W3CDTF">2020-04-02T09:04:10Z</dcterms:created>
  <dcterms:modified xsi:type="dcterms:W3CDTF">2025-06-04T09:33:59Z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0x010100DEA673424E99D044B4A1FB44474552A9</vt:lpwstr>
  </property>
  <property fmtid="{D5CDD505-2E9C-101B-9397-08002B2CF9AE}" pid="3" name="MediaServiceImageTags">
    <vt:lpwstr/>
  </property>
</Properties>
</file>