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3"/>
  <workbookPr/>
  <mc:AlternateContent xmlns:mc="http://schemas.openxmlformats.org/markup-compatibility/2006">
    <mc:Choice Requires="x15">
      <x15ac:absPath xmlns:x15ac="http://schemas.microsoft.com/office/spreadsheetml/2010/11/ac" url="C:\Users\Karabo Tsaoane\Documents\Work\TimeSheet\"/>
    </mc:Choice>
  </mc:AlternateContent>
  <xr:revisionPtr revIDLastSave="6" documentId="8_{BE543691-32E3-4AB7-B78E-0B3759E0F694}" xr6:coauthVersionLast="47" xr6:coauthVersionMax="47" xr10:uidLastSave="{DA02C14D-AA4D-4350-8538-4CA866CF226C}"/>
  <bookViews>
    <workbookView xWindow="-108" yWindow="-108" windowWidth="23256" windowHeight="12456" firstSheet="1" activeTab="1" xr2:uid="{1C8F8026-B005-4B08-94D3-371A77F74D8F}"/>
  </bookViews>
  <sheets>
    <sheet name="Feb" sheetId="5" r:id="rId1"/>
    <sheet name="Mar" sheetId="6" r:id="rId2"/>
    <sheet name="Expense Claim" sheetId="8" r:id="rId3"/>
    <sheet name="Leave" sheetId="9" r:id="rId4"/>
    <sheet name="Key" sheetId="2"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5" i="6" l="1"/>
  <c r="F35" i="5"/>
  <c r="H11" i="5"/>
  <c r="H9" i="6"/>
  <c r="H10" i="6"/>
  <c r="H11" i="6"/>
  <c r="H12" i="6"/>
  <c r="H13" i="6"/>
  <c r="H14" i="6"/>
  <c r="H15" i="6"/>
  <c r="H16" i="6"/>
  <c r="H17" i="6"/>
  <c r="H18" i="6"/>
  <c r="H19" i="6"/>
  <c r="H20" i="6"/>
  <c r="H21" i="6"/>
  <c r="H22" i="6"/>
  <c r="H23" i="6"/>
  <c r="H24" i="6"/>
  <c r="H25" i="6"/>
  <c r="H26" i="6"/>
  <c r="H27" i="6"/>
  <c r="H28" i="6"/>
  <c r="H29" i="6"/>
  <c r="H30" i="6"/>
  <c r="H31" i="6"/>
  <c r="H32" i="6"/>
  <c r="H33" i="6"/>
  <c r="H34" i="6"/>
  <c r="H36" i="6"/>
  <c r="H37" i="6"/>
  <c r="H38" i="6"/>
  <c r="H39" i="6"/>
  <c r="H18" i="5"/>
  <c r="H14" i="5"/>
  <c r="D14" i="9"/>
  <c r="F17" i="8"/>
  <c r="B6" i="8" s="1"/>
  <c r="F44" i="6"/>
  <c r="F45" i="6" l="1"/>
  <c r="H9" i="5"/>
  <c r="H10" i="5"/>
  <c r="H12" i="5" l="1"/>
  <c r="H13" i="5"/>
  <c r="H15" i="5"/>
  <c r="F34" i="5" s="1"/>
  <c r="H16" i="5"/>
  <c r="H17" i="5"/>
  <c r="H19" i="5"/>
  <c r="H20" i="5"/>
  <c r="H21" i="5"/>
  <c r="H22" i="5"/>
  <c r="H23" i="5"/>
  <c r="H24" i="5"/>
  <c r="H25" i="5"/>
  <c r="H26" i="5"/>
  <c r="H27" i="5"/>
  <c r="H28" i="5"/>
  <c r="H29" i="5"/>
  <c r="F41" i="6" l="1"/>
  <c r="F31" i="5"/>
  <c r="F36" i="5" l="1"/>
  <c r="F46" i="6"/>
  <c r="B6" i="6"/>
  <c r="B6" i="5"/>
</calcChain>
</file>

<file path=xl/sharedStrings.xml><?xml version="1.0" encoding="utf-8"?>
<sst xmlns="http://schemas.openxmlformats.org/spreadsheetml/2006/main" count="452" uniqueCount="233">
  <si>
    <t>Consultant</t>
  </si>
  <si>
    <t>Karabo</t>
  </si>
  <si>
    <t>Total Billable Hours</t>
  </si>
  <si>
    <t>Date</t>
  </si>
  <si>
    <t>D of Week</t>
  </si>
  <si>
    <t>Client</t>
  </si>
  <si>
    <t>Client Project Name</t>
  </si>
  <si>
    <t>Description</t>
  </si>
  <si>
    <t>Billable or Non Billable</t>
  </si>
  <si>
    <t>Comments</t>
  </si>
  <si>
    <t>Total Hours</t>
  </si>
  <si>
    <t>Start Time</t>
  </si>
  <si>
    <t>End Time</t>
  </si>
  <si>
    <t>Saturday</t>
  </si>
  <si>
    <t>Sunday</t>
  </si>
  <si>
    <t>Monday</t>
  </si>
  <si>
    <t>Internal Sambe</t>
  </si>
  <si>
    <t>Graduate Programme</t>
  </si>
  <si>
    <t>Training</t>
  </si>
  <si>
    <t>Non-Billable</t>
  </si>
  <si>
    <t>Attended daily Stand up meeting from 08h30 - 09h00. Discussed about what Git and Github is like the Version Control System.Presented our finding on different version controls and database systems from 16h00 - 18h00.</t>
  </si>
  <si>
    <t>Tuesday</t>
  </si>
  <si>
    <t>Attended daily Stand up meeting from 08h30 - 09h00. Installed Git and created an account on GitHub Learned how to connect the local Git to GitHub.Presented our finding on different version controls and database systems from 16h00 - 18h00.</t>
  </si>
  <si>
    <t>Wednesday</t>
  </si>
  <si>
    <t>Attended daily Stand up meeting in the morning from 08h30 - 09h00.Worked on a few commands on Git to push to GitHub.Documented a research on different topics on Confluence.Formed groups 5 for discussion on what we have learned so far.</t>
  </si>
  <si>
    <t>Thursday</t>
  </si>
  <si>
    <t>Stand up meeting in the morning from 08h30 - 09h00.Research on various topics such as SQL and NoSQL.Documented all findings of the research on Confluence.</t>
  </si>
  <si>
    <t>Friday</t>
  </si>
  <si>
    <t>Stand up meeting in the morning from 08h30 - 09h00.Research on Jira and doing practically on our accounts.Presenting on what we have done on Jira and the documentation</t>
  </si>
  <si>
    <t>Attended Stand up meeting at 08h30. Learned about creating database and tables on Microsoft SQL Server Management Studio as well as creating queries.Pushed every SQL Script to the sc_grads organization in Github under folders that were created earlier.</t>
  </si>
  <si>
    <t>Attended Stand up meeting at 08h30. Learned about Transactions and ACID Properties and documented everything on Confluence linked it with project created on Jira.</t>
  </si>
  <si>
    <t>Attended Stand up meeting at 08h30. Did research on OLAP vs OLTP , ETL vs ELT and discussed it in the meeting.Documented everything on Confluence and  linked it with project created on Jira.</t>
  </si>
  <si>
    <t>Attended Stand up meeting at 08h30. Did research on Encryption discussed it in the meeting.Documented everything on Confluence and  linked it with project created on Jira.</t>
  </si>
  <si>
    <t>Attended Stand up meeting at 08h30.Created a story(tasks) adding on last weeks sprint on our individual  Jira Project for this week.We discussed GitHub Actions</t>
  </si>
  <si>
    <t>Attended Stand up meeting at 08h30.We discussed GitHub Actions and had a few demonstrations.Created a new branch in my repository and pushed my sql scripts.Had a one on one session with one of our mentors(Bongani)</t>
  </si>
  <si>
    <t>Attended Stand up meeting at 08h30.We discussed GitHub Actions and did them practically and also had a meeting within our groups of 5 to discuss some topics and anything tha some might not be grasping at the moment.Did Excel Fundamentals.</t>
  </si>
  <si>
    <t>Attended  stand up meeting at 08h30.Discussed cluster and Distributed Systems but we are still going to go in depth.We showed our mentor the work tha we have done in GitHub(The workflows and SQL scripts) and we are yet to add excel folder</t>
  </si>
  <si>
    <t>Attended a Stand Up  meeting at 08h30.Continued with watching Tutorial on Excel on the coursera website and documented everything on Confluence.Added a gitignore file in GitHub.Continued with research on Distributed systems vs Clusters.</t>
  </si>
  <si>
    <t>Forcasted Hours</t>
  </si>
  <si>
    <t>Forcasted Work Days this month</t>
  </si>
  <si>
    <t>Line Manager :</t>
  </si>
  <si>
    <t>Billable Hours</t>
  </si>
  <si>
    <t>Contractor:</t>
  </si>
  <si>
    <t>Non Billable Hours</t>
  </si>
  <si>
    <t>Total of All Hours</t>
  </si>
  <si>
    <t>Plus: Hours worked, not claimed</t>
  </si>
  <si>
    <t>Attended standup meeting at 08h30.Continued on the sprint from Friday with the Excel Fundementals course on corsera.Had a check in meeting with Clement from 14h00-15h00.At 16h00 we discussed a few topics and were given a new sprint for the upcoming 2 weeks.</t>
  </si>
  <si>
    <t>Attended standup meeting at 08h30.Installed python and completed the Excel Fundamentals courses 14h00-15h00.At 16h00 we Had an introduction on Python.</t>
  </si>
  <si>
    <t>Attended standup meeting at 08h30.Watched a Python course from 09h30 to 12h00.Continued with the course up until 16h00.We had an afternoon session where we were given a project that is due on 10 March 2025</t>
  </si>
  <si>
    <t>Attended standup meeting at 08h30.Worked on Microsoft Azure Sql course on coursera from 09h00 - 12h00 and finished it.Started working on Microsoft SQL course from 13h00 to 16h00.From 16h00-17h00 had a  discussion about the Udemy courses a,activating our accounts and how things are going to work</t>
  </si>
  <si>
    <t>Attended standup meeting at 08h30.Worked on Complete Microsoft Sql  Server Database Administration Udemy on from 09h00 - 12h00.13h00 - 16h00 worked on a project about Database Administration.</t>
  </si>
  <si>
    <t>Attended a stand up meeting at 08h30 for 30minutes and had an inteview for  Hollard from 09h20 - 09h35.We continued with the Udemy courses and added another course on Github actions that is due next week Friday.</t>
  </si>
  <si>
    <t>Attended a stand up meeting at 08h30.Worked on Complete Microsoft Sql  Server Database Administration on Udemy until 16h00 when we met with the mentors and disussed what we have learned so far.They also checked the progress on jira board and confluence.</t>
  </si>
  <si>
    <t>Study Leave</t>
  </si>
  <si>
    <t>I was on leave</t>
  </si>
  <si>
    <t>Attended a stand up meeting at 08h30.Worked on Complete Microsoft Sql  Server Database Administration on Udemy until 16h00.We discussed Growth and Mixed mindset.</t>
  </si>
  <si>
    <t>Attended a stand up meeting at 08h00.Worked on Complete Microsoft Sql  Server Database Administration  on Udemy and im still Section 8. .We discussed the sessions thatwe have already covered in the 16h00 meeting</t>
  </si>
  <si>
    <t>Attended a stand up meeting at 08h00.Worked on Complete Microsoft Sql  Server Database Administration  on Udemy  .We discussed the sessions that we have already covered in the 16h00 meeting and we were given a project that has to do with GitHub.</t>
  </si>
  <si>
    <t>Attended a stand up meeting at 08h00.Attended a stand up meeting at 08h00.Got my certificate for completing Complete Microsoft Sql  Server Database Administration course  on Udemy .Worked on the Github and Teams project.We discussed almost all the sections of the course during 16h00 meeting and how we felt about getting the certificates</t>
  </si>
  <si>
    <t>Attended the standup at 08h00.Continued with the project andsubmitted it before the 16h00 meeting,We continued to work on  Github Actions course which is due on Monday</t>
  </si>
  <si>
    <t>Public Holiday</t>
  </si>
  <si>
    <t>Human Rights Day</t>
  </si>
  <si>
    <t>Attended the standup at 08h00 and we were given tasks for the week.Worked on the new course about excel from 9h00 to 12h00.I watched the videos again of the github course for the 16h00 meeting.</t>
  </si>
  <si>
    <t>Attended the standup at 08h00  to talk about any blockers in terms  project we were given.Worked on the new course about excel from 9h00 to 12h00.Presented the project  during the 16h00 meeting.Still also working on another project about creating reports</t>
  </si>
  <si>
    <t>Attended the standup meeting at 08h00 .Worked on the new course about excel from 9h00 to 12h00 and we were given another project on SSRS reports so im still working on it.We had a meeting at 16h00</t>
  </si>
  <si>
    <t>Had a standup meeting at 08h00.Presented some of my work during the progress report meeting at 11h00.Worked on the Excel course on Udemy</t>
  </si>
  <si>
    <t xml:space="preserve">Had a standup meeting at 08h00 and a progress check meeting at 11h00.I have working on the course since 09h00- 11h00.Finished up the course and documented everything as well as updating the Jira Board.We had our last meeting for the day at 16h00 till 17h30 </t>
  </si>
  <si>
    <t>Had a standup at  08h00 where we were given tasks for the week.At  11h00 had a progress meeting to check what we have done so far and if anyone has any blockers.Worked on the Linux course from 13h00 - 16h00.From 16h00 we had the last meeting of the day where we presented the project that was given to us last week and received feedback based on the presentation.</t>
  </si>
  <si>
    <t>Example</t>
  </si>
  <si>
    <t>Total Claim</t>
  </si>
  <si>
    <t>Details</t>
  </si>
  <si>
    <t>Month</t>
  </si>
  <si>
    <t>Expense Description</t>
  </si>
  <si>
    <t>Type</t>
  </si>
  <si>
    <t>ZAR COST</t>
  </si>
  <si>
    <t>Vodacom (Example line)</t>
  </si>
  <si>
    <t>Phone</t>
  </si>
  <si>
    <t xml:space="preserve">Do not add the R symbol when capturing the amount. Use the comma not the full stop. </t>
  </si>
  <si>
    <t>MTN (Example line)</t>
  </si>
  <si>
    <t>WiFi / Internet / Data</t>
  </si>
  <si>
    <t>Afrihost (Example line)</t>
  </si>
  <si>
    <t xml:space="preserve">TOTAL </t>
  </si>
  <si>
    <t>Date From</t>
  </si>
  <si>
    <t>Date To</t>
  </si>
  <si>
    <t>Please select applicable Leave and state number of days</t>
  </si>
  <si>
    <t>Type of Leave</t>
  </si>
  <si>
    <t>Start Date</t>
  </si>
  <si>
    <t>End Date</t>
  </si>
  <si>
    <t xml:space="preserve">Number of days </t>
  </si>
  <si>
    <t>Approval Obtained</t>
  </si>
  <si>
    <t>Sick Note</t>
  </si>
  <si>
    <t>Address and Telephone Number during Annual Leave</t>
  </si>
  <si>
    <t>Employee Signature</t>
  </si>
  <si>
    <t>Client Signature</t>
  </si>
  <si>
    <t>Work</t>
  </si>
  <si>
    <t>Resource</t>
  </si>
  <si>
    <t>Billable</t>
  </si>
  <si>
    <t>ADVTech</t>
  </si>
  <si>
    <t>Recording Cvs on Workbook Sheet</t>
  </si>
  <si>
    <t>.NET code</t>
  </si>
  <si>
    <t>Albert</t>
  </si>
  <si>
    <t>AFA Sasfin</t>
  </si>
  <si>
    <t>Placing Cvs in Templates</t>
  </si>
  <si>
    <t>Admin</t>
  </si>
  <si>
    <t>Amanda</t>
  </si>
  <si>
    <t>Artist Proof Studio</t>
  </si>
  <si>
    <t>Screening</t>
  </si>
  <si>
    <t>Analysis</t>
  </si>
  <si>
    <t>Angela</t>
  </si>
  <si>
    <t>Assimil8 - AGA</t>
  </si>
  <si>
    <t>Headhunting</t>
  </si>
  <si>
    <t>Architecture</t>
  </si>
  <si>
    <t>Aubrey</t>
  </si>
  <si>
    <t>Base 3</t>
  </si>
  <si>
    <t>Interviews</t>
  </si>
  <si>
    <t>Avinash</t>
  </si>
  <si>
    <t>C. Steinweg</t>
  </si>
  <si>
    <t>Fixed Assets</t>
  </si>
  <si>
    <t>Configuration</t>
  </si>
  <si>
    <t>Beejal</t>
  </si>
  <si>
    <t>WiFi</t>
  </si>
  <si>
    <t>Conekt AGSA SharePoint</t>
  </si>
  <si>
    <t>Recruitment Work</t>
  </si>
  <si>
    <t>Cubes</t>
  </si>
  <si>
    <t>Bhavesh</t>
  </si>
  <si>
    <t>Conekt – Meridian</t>
  </si>
  <si>
    <t>Team Meeting</t>
  </si>
  <si>
    <t>Database</t>
  </si>
  <si>
    <t>Bihaag</t>
  </si>
  <si>
    <t>Conekt – Altron - AGSA</t>
  </si>
  <si>
    <t>Recruitment team meeting</t>
  </si>
  <si>
    <t>Demo</t>
  </si>
  <si>
    <t>Boaz</t>
  </si>
  <si>
    <t>Yes</t>
  </si>
  <si>
    <t>Conekt – Clientele</t>
  </si>
  <si>
    <t>Deployment</t>
  </si>
  <si>
    <t>Charles</t>
  </si>
  <si>
    <t>No</t>
  </si>
  <si>
    <t>Conekt – Winning Business</t>
  </si>
  <si>
    <t>Design</t>
  </si>
  <si>
    <t>Clement</t>
  </si>
  <si>
    <t>Conekt – Internal Meeting</t>
  </si>
  <si>
    <t>Documentation</t>
  </si>
  <si>
    <t xml:space="preserve">David </t>
  </si>
  <si>
    <t>Dentons</t>
  </si>
  <si>
    <t>Events</t>
  </si>
  <si>
    <t>Diederik</t>
  </si>
  <si>
    <t>Discovery</t>
  </si>
  <si>
    <t>ETL</t>
  </si>
  <si>
    <t>Diptendubala</t>
  </si>
  <si>
    <t>Discovery Information Governance and Security</t>
  </si>
  <si>
    <t>FrontEnd</t>
  </si>
  <si>
    <t>Edmond</t>
  </si>
  <si>
    <t>Discovery Bank</t>
  </si>
  <si>
    <t>Installing</t>
  </si>
  <si>
    <t>Elijah</t>
  </si>
  <si>
    <t>Discovery CSI</t>
  </si>
  <si>
    <t>Meeting</t>
  </si>
  <si>
    <t>Elrida</t>
  </si>
  <si>
    <t>Discovery Health</t>
  </si>
  <si>
    <t>Lunch</t>
  </si>
  <si>
    <t>Engelina</t>
  </si>
  <si>
    <t>Discovery People</t>
  </si>
  <si>
    <t>Other</t>
  </si>
  <si>
    <t>Eugene</t>
  </si>
  <si>
    <t xml:space="preserve">Discovery Skills </t>
  </si>
  <si>
    <t>Presenting</t>
  </si>
  <si>
    <t>Fayruz</t>
  </si>
  <si>
    <t>Discovery Vitality</t>
  </si>
  <si>
    <t>Project Management</t>
  </si>
  <si>
    <t>Hamerl</t>
  </si>
  <si>
    <t>Gyro</t>
  </si>
  <si>
    <t>Research</t>
  </si>
  <si>
    <t>Ian</t>
  </si>
  <si>
    <t>Healthforce</t>
  </si>
  <si>
    <t>Sales call</t>
  </si>
  <si>
    <t>Joseph</t>
  </si>
  <si>
    <t>KFC Digistics</t>
  </si>
  <si>
    <t>SharePoint</t>
  </si>
  <si>
    <t>Juan</t>
  </si>
  <si>
    <t>Medi-Charge</t>
  </si>
  <si>
    <t>Testing</t>
  </si>
  <si>
    <t>Kanelo</t>
  </si>
  <si>
    <t>MICA Build</t>
  </si>
  <si>
    <t>Travel</t>
  </si>
  <si>
    <t>Kavish</t>
  </si>
  <si>
    <t>Michelin</t>
  </si>
  <si>
    <t>Troubleshooting</t>
  </si>
  <si>
    <t>Lazarus</t>
  </si>
  <si>
    <t>Mistro Foods</t>
  </si>
  <si>
    <t>Waiting on client</t>
  </si>
  <si>
    <t>Lehlohonolo</t>
  </si>
  <si>
    <t>OK Furnitures</t>
  </si>
  <si>
    <t>Website content</t>
  </si>
  <si>
    <t>Lerato</t>
  </si>
  <si>
    <t>Olympic Paints</t>
  </si>
  <si>
    <t>Website and collateral</t>
  </si>
  <si>
    <t>Matsheliso</t>
  </si>
  <si>
    <t>RMB CM Data Warehouse support</t>
  </si>
  <si>
    <t>Annual Leave</t>
  </si>
  <si>
    <t xml:space="preserve">Ndivhudzannyi </t>
  </si>
  <si>
    <t>RMB CORE NRTI</t>
  </si>
  <si>
    <t>Sick leave</t>
  </si>
  <si>
    <t>Paulina</t>
  </si>
  <si>
    <t>RMB Liesha</t>
  </si>
  <si>
    <t>Pranav</t>
  </si>
  <si>
    <t>RMB Tumelo</t>
  </si>
  <si>
    <t>Family Responsibility Leave</t>
  </si>
  <si>
    <t>Ravi</t>
  </si>
  <si>
    <t>Sachar Mobile</t>
  </si>
  <si>
    <t>Birthday leave</t>
  </si>
  <si>
    <t>Rivashan</t>
  </si>
  <si>
    <t>SBV</t>
  </si>
  <si>
    <t>Sahur</t>
  </si>
  <si>
    <t>Sibanya</t>
  </si>
  <si>
    <t>Sick Leave - half day</t>
  </si>
  <si>
    <t>Sanele</t>
  </si>
  <si>
    <t>Transport Holdings</t>
  </si>
  <si>
    <t>Sarah</t>
  </si>
  <si>
    <t>Shaila</t>
  </si>
  <si>
    <t>Shaylin</t>
  </si>
  <si>
    <t>Siemon</t>
  </si>
  <si>
    <t>Sonika</t>
  </si>
  <si>
    <t>Tatenda</t>
  </si>
  <si>
    <t>Timothy</t>
  </si>
  <si>
    <t>Tutu</t>
  </si>
  <si>
    <t>Vincent</t>
  </si>
  <si>
    <t>Yazeed</t>
  </si>
  <si>
    <t xml:space="preserve">Yugeshin </t>
  </si>
  <si>
    <t>Zola</t>
  </si>
  <si>
    <t>Karen</t>
  </si>
  <si>
    <t>Nagendra</t>
  </si>
  <si>
    <t>Tyson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</si>
</sst>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h]:mm"/>
    <numFmt numFmtId="165" formatCode="h:mm;@"/>
    <numFmt numFmtId="166" formatCode="_ [$R-1C09]\ * #,##0.00_ ;_ [$R-1C09]\ * \-#,##0.00_ ;_ [$R-1C09]\ * &quot;-&quot;??_ ;_ @_ "/>
    <numFmt numFmtId="167" formatCode="[$R-1C09]#,##0.00;\-[$R-1C09]#,##0.00"/>
  </numFmts>
  <fonts count="22">
    <font>
      <sz val="11"/>
      <color theme="1"/>
      <name val="Tw Cen MT"/>
      <family val="2"/>
      <scheme val="minor"/>
    </font>
    <font>
      <b/>
      <sz val="11"/>
      <color theme="1"/>
      <name val="Tw Cen MT"/>
      <family val="2"/>
      <scheme val="minor"/>
    </font>
    <font>
      <b/>
      <sz val="10"/>
      <color theme="1"/>
      <name val="Tw Cen MT"/>
      <family val="2"/>
      <scheme val="minor"/>
    </font>
    <font>
      <sz val="10"/>
      <color theme="1"/>
      <name val="Tw Cen MT"/>
      <family val="2"/>
      <scheme val="minor"/>
    </font>
    <font>
      <sz val="10"/>
      <color theme="1"/>
      <name val="Verdana"/>
      <family val="2"/>
    </font>
    <font>
      <b/>
      <sz val="9"/>
      <name val="Tw Cen MT"/>
      <family val="2"/>
      <scheme val="minor"/>
    </font>
    <font>
      <b/>
      <sz val="11"/>
      <name val="Tw Cen MT"/>
      <family val="2"/>
      <scheme val="minor"/>
    </font>
    <font>
      <b/>
      <u/>
      <sz val="9"/>
      <name val="Tw Cen MT"/>
      <family val="2"/>
      <scheme val="minor"/>
    </font>
    <font>
      <b/>
      <sz val="9"/>
      <color indexed="12"/>
      <name val="Tw Cen MT"/>
      <family val="2"/>
      <scheme val="minor"/>
    </font>
    <font>
      <b/>
      <sz val="10"/>
      <name val="Tw Cen MT"/>
      <family val="2"/>
      <scheme val="minor"/>
    </font>
    <font>
      <sz val="8"/>
      <name val="Tw Cen MT"/>
      <family val="2"/>
      <scheme val="minor"/>
    </font>
    <font>
      <sz val="11"/>
      <color theme="1"/>
      <name val="Calibri"/>
      <family val="2"/>
    </font>
    <font>
      <b/>
      <sz val="10"/>
      <color theme="1"/>
      <name val="Verdana"/>
      <family val="2"/>
    </font>
    <font>
      <b/>
      <sz val="10"/>
      <color theme="0"/>
      <name val="Verdana"/>
      <family val="2"/>
    </font>
    <font>
      <b/>
      <sz val="11"/>
      <color theme="0"/>
      <name val="Calibri"/>
      <family val="2"/>
    </font>
    <font>
      <sz val="11"/>
      <color rgb="FF000000"/>
      <name val="Calibri"/>
      <family val="2"/>
    </font>
    <font>
      <b/>
      <u/>
      <sz val="11"/>
      <color theme="1"/>
      <name val="Calibri"/>
      <family val="2"/>
    </font>
    <font>
      <sz val="10"/>
      <color rgb="FF000000"/>
      <name val="Calibri"/>
      <family val="2"/>
    </font>
    <font>
      <sz val="10"/>
      <color theme="1"/>
      <name val="Calibri"/>
      <family val="2"/>
    </font>
    <font>
      <b/>
      <u/>
      <sz val="18"/>
      <color theme="1"/>
      <name val="Verdana"/>
      <family val="2"/>
    </font>
    <font>
      <u/>
      <sz val="10"/>
      <color theme="1"/>
      <name val="Verdana"/>
      <family val="2"/>
    </font>
    <font>
      <sz val="10"/>
      <color rgb="FF000000"/>
      <name val="Verdana"/>
      <family val="2"/>
    </font>
  </fonts>
  <fills count="15">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4"/>
        <bgColor theme="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indexed="64"/>
      </patternFill>
    </fill>
    <fill>
      <patternFill patternType="solid">
        <fgColor rgb="FFDCE6F1"/>
        <bgColor indexed="64"/>
      </patternFill>
    </fill>
    <fill>
      <patternFill patternType="solid">
        <fgColor rgb="FFFFFFFF"/>
        <bgColor rgb="FFFFFFFF"/>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D8D8D8"/>
        <bgColor rgb="FFD8D8D8"/>
      </patternFill>
    </fill>
    <fill>
      <patternFill patternType="solid">
        <fgColor theme="4"/>
        <bgColor indexed="64"/>
      </patternFill>
    </fill>
  </fills>
  <borders count="4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auto="1"/>
      </right>
      <top style="medium">
        <color auto="1"/>
      </top>
      <bottom/>
      <diagonal/>
    </border>
    <border>
      <left/>
      <right style="medium">
        <color indexed="64"/>
      </right>
      <top/>
      <bottom/>
      <diagonal/>
    </border>
    <border>
      <left style="medium">
        <color indexed="64"/>
      </left>
      <right/>
      <top/>
      <bottom/>
      <diagonal/>
    </border>
    <border>
      <left style="medium">
        <color theme="3"/>
      </left>
      <right style="medium">
        <color theme="3"/>
      </right>
      <top style="medium">
        <color theme="3"/>
      </top>
      <bottom style="medium">
        <color theme="3"/>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medium">
        <color rgb="FF4D90FE"/>
      </top>
      <bottom/>
      <diagonal/>
    </border>
    <border>
      <left/>
      <right style="medium">
        <color rgb="FF4D90FE"/>
      </right>
      <top/>
      <bottom/>
      <diagonal/>
    </border>
    <border>
      <left/>
      <right style="medium">
        <color theme="3"/>
      </right>
      <top style="medium">
        <color theme="3"/>
      </top>
      <bottom style="medium">
        <color theme="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bottom style="thin">
        <color theme="3"/>
      </bottom>
      <diagonal/>
    </border>
    <border>
      <left style="medium">
        <color rgb="FF000000"/>
      </left>
      <right style="medium">
        <color rgb="FF000000"/>
      </right>
      <top style="medium">
        <color rgb="FFCCCCCC"/>
      </top>
      <bottom style="medium">
        <color rgb="FF000000"/>
      </bottom>
      <diagonal/>
    </border>
    <border>
      <left style="thin">
        <color rgb="FF000000"/>
      </left>
      <right style="thin">
        <color rgb="FF000000"/>
      </right>
      <top style="thin">
        <color rgb="FF000000"/>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theme="4" tint="0.39997558519241921"/>
      </top>
      <bottom style="thin">
        <color indexed="64"/>
      </bottom>
      <diagonal/>
    </border>
  </borders>
  <cellStyleXfs count="1">
    <xf numFmtId="0" fontId="0" fillId="0" borderId="0"/>
  </cellStyleXfs>
  <cellXfs count="141">
    <xf numFmtId="0" fontId="0" fillId="0" borderId="0" xfId="0"/>
    <xf numFmtId="0" fontId="3" fillId="0" borderId="0" xfId="0" applyFont="1"/>
    <xf numFmtId="0" fontId="5" fillId="0" borderId="0" xfId="0" applyFont="1"/>
    <xf numFmtId="164" fontId="5" fillId="0" borderId="0" xfId="0" applyNumberFormat="1" applyFont="1"/>
    <xf numFmtId="0" fontId="5" fillId="0" borderId="0" xfId="0" applyFont="1" applyAlignment="1">
      <alignment horizontal="right"/>
    </xf>
    <xf numFmtId="0" fontId="3" fillId="0" borderId="1" xfId="0" applyFont="1" applyBorder="1"/>
    <xf numFmtId="0" fontId="2" fillId="0" borderId="8" xfId="0" applyFont="1" applyBorder="1" applyAlignment="1">
      <alignment horizontal="right" wrapText="1"/>
    </xf>
    <xf numFmtId="20" fontId="5" fillId="0" borderId="0" xfId="0" applyNumberFormat="1" applyFont="1"/>
    <xf numFmtId="0" fontId="3" fillId="0" borderId="3" xfId="0" applyFont="1" applyBorder="1"/>
    <xf numFmtId="0" fontId="3" fillId="0" borderId="5" xfId="0" applyFont="1" applyBorder="1" applyAlignment="1">
      <alignment horizontal="right" wrapText="1"/>
    </xf>
    <xf numFmtId="49" fontId="5" fillId="0" borderId="0" xfId="0" applyNumberFormat="1" applyFont="1" applyAlignment="1">
      <alignment vertical="top"/>
    </xf>
    <xf numFmtId="0" fontId="7" fillId="0" borderId="0" xfId="0" applyFont="1" applyAlignment="1">
      <alignment horizontal="left" vertical="top"/>
    </xf>
    <xf numFmtId="0" fontId="1" fillId="0" borderId="1" xfId="0" applyFont="1" applyBorder="1"/>
    <xf numFmtId="164" fontId="3" fillId="0" borderId="8" xfId="0" applyNumberFormat="1" applyFont="1" applyBorder="1" applyAlignment="1">
      <alignment horizontal="right" wrapText="1"/>
    </xf>
    <xf numFmtId="49" fontId="8" fillId="0" borderId="9" xfId="0" applyNumberFormat="1" applyFont="1" applyBorder="1" applyAlignment="1">
      <alignment vertical="top"/>
    </xf>
    <xf numFmtId="0" fontId="1" fillId="0" borderId="10" xfId="0" applyFont="1" applyBorder="1"/>
    <xf numFmtId="164" fontId="3" fillId="0" borderId="9" xfId="0" applyNumberFormat="1" applyFont="1" applyBorder="1" applyAlignment="1">
      <alignment horizontal="right" wrapText="1"/>
    </xf>
    <xf numFmtId="0" fontId="1" fillId="0" borderId="11" xfId="0" applyFont="1" applyBorder="1"/>
    <xf numFmtId="0" fontId="9" fillId="0" borderId="12" xfId="0" applyFont="1" applyBorder="1" applyAlignment="1">
      <alignment horizontal="left"/>
    </xf>
    <xf numFmtId="0" fontId="3" fillId="0" borderId="13" xfId="0" applyFont="1" applyBorder="1" applyAlignment="1">
      <alignment wrapText="1"/>
    </xf>
    <xf numFmtId="14" fontId="4" fillId="0" borderId="6" xfId="0" applyNumberFormat="1" applyFont="1" applyBorder="1"/>
    <xf numFmtId="0" fontId="4" fillId="0" borderId="0" xfId="0" applyFont="1"/>
    <xf numFmtId="0" fontId="13" fillId="4" borderId="14" xfId="0" applyFont="1" applyFill="1" applyBorder="1"/>
    <xf numFmtId="0" fontId="13" fillId="4" borderId="15" xfId="0" applyFont="1" applyFill="1" applyBorder="1"/>
    <xf numFmtId="0" fontId="13" fillId="4" borderId="15" xfId="0" applyFont="1" applyFill="1" applyBorder="1" applyAlignment="1">
      <alignment horizontal="center" wrapText="1"/>
    </xf>
    <xf numFmtId="0" fontId="4" fillId="0" borderId="6" xfId="0" applyFont="1" applyBorder="1"/>
    <xf numFmtId="0" fontId="4" fillId="0" borderId="6" xfId="0" applyFont="1" applyBorder="1" applyAlignment="1">
      <alignment wrapText="1"/>
    </xf>
    <xf numFmtId="165" fontId="4" fillId="0" borderId="6" xfId="0" applyNumberFormat="1" applyFont="1" applyBorder="1"/>
    <xf numFmtId="165" fontId="4" fillId="0" borderId="6" xfId="0" applyNumberFormat="1" applyFont="1" applyBorder="1" applyAlignment="1">
      <alignment wrapText="1"/>
    </xf>
    <xf numFmtId="14" fontId="4" fillId="3" borderId="6" xfId="0" applyNumberFormat="1" applyFont="1" applyFill="1" applyBorder="1"/>
    <xf numFmtId="0" fontId="4" fillId="3" borderId="6" xfId="0" applyFont="1" applyFill="1" applyBorder="1"/>
    <xf numFmtId="0" fontId="4" fillId="3" borderId="6" xfId="0" applyFont="1" applyFill="1" applyBorder="1" applyAlignment="1">
      <alignment wrapText="1"/>
    </xf>
    <xf numFmtId="165" fontId="4" fillId="3" borderId="6" xfId="0" applyNumberFormat="1" applyFont="1" applyFill="1" applyBorder="1"/>
    <xf numFmtId="165" fontId="4" fillId="3" borderId="6" xfId="0" applyNumberFormat="1" applyFont="1" applyFill="1" applyBorder="1" applyAlignment="1">
      <alignment wrapText="1"/>
    </xf>
    <xf numFmtId="165" fontId="12" fillId="0" borderId="0" xfId="0" applyNumberFormat="1" applyFont="1"/>
    <xf numFmtId="0" fontId="12" fillId="0" borderId="0" xfId="0" applyFont="1"/>
    <xf numFmtId="164" fontId="4" fillId="0" borderId="0" xfId="0" applyNumberFormat="1" applyFont="1"/>
    <xf numFmtId="0" fontId="4" fillId="0" borderId="13" xfId="0" applyFont="1" applyBorder="1" applyAlignment="1">
      <alignment wrapText="1"/>
    </xf>
    <xf numFmtId="0" fontId="4" fillId="0" borderId="0" xfId="0" applyFont="1" applyAlignment="1">
      <alignment wrapText="1"/>
    </xf>
    <xf numFmtId="0" fontId="4" fillId="0" borderId="0" xfId="0" applyFont="1" applyAlignment="1">
      <alignment horizontal="left"/>
    </xf>
    <xf numFmtId="0" fontId="13" fillId="4" borderId="15" xfId="0" applyFont="1" applyFill="1" applyBorder="1" applyAlignment="1">
      <alignment wrapText="1"/>
    </xf>
    <xf numFmtId="0" fontId="13" fillId="4" borderId="16" xfId="0" applyFont="1" applyFill="1" applyBorder="1" applyAlignment="1">
      <alignment horizontal="center" wrapText="1"/>
    </xf>
    <xf numFmtId="164" fontId="3" fillId="0" borderId="20" xfId="0" applyNumberFormat="1" applyFont="1" applyBorder="1" applyAlignment="1">
      <alignment wrapText="1"/>
    </xf>
    <xf numFmtId="0" fontId="2" fillId="0" borderId="0" xfId="0" applyFont="1"/>
    <xf numFmtId="14" fontId="4" fillId="0" borderId="0" xfId="0" applyNumberFormat="1" applyFont="1"/>
    <xf numFmtId="14" fontId="4" fillId="7" borderId="6" xfId="0" applyNumberFormat="1" applyFont="1" applyFill="1" applyBorder="1"/>
    <xf numFmtId="0" fontId="4" fillId="7" borderId="6" xfId="0" applyFont="1" applyFill="1" applyBorder="1"/>
    <xf numFmtId="0" fontId="4" fillId="7" borderId="6" xfId="0" applyFont="1" applyFill="1" applyBorder="1" applyAlignment="1">
      <alignment wrapText="1"/>
    </xf>
    <xf numFmtId="165" fontId="4" fillId="7" borderId="6" xfId="0" applyNumberFormat="1" applyFont="1" applyFill="1" applyBorder="1"/>
    <xf numFmtId="165" fontId="4" fillId="7" borderId="6" xfId="0" applyNumberFormat="1" applyFont="1" applyFill="1" applyBorder="1" applyAlignment="1">
      <alignment wrapText="1"/>
    </xf>
    <xf numFmtId="0" fontId="11" fillId="0" borderId="0" xfId="0" applyFont="1"/>
    <xf numFmtId="0" fontId="14" fillId="4" borderId="17" xfId="0" applyFont="1" applyFill="1" applyBorder="1"/>
    <xf numFmtId="0" fontId="11" fillId="0" borderId="17" xfId="0" applyFont="1" applyBorder="1"/>
    <xf numFmtId="0" fontId="15" fillId="9" borderId="18" xfId="0" applyFont="1" applyFill="1" applyBorder="1"/>
    <xf numFmtId="0" fontId="15" fillId="8" borderId="19" xfId="0" applyFont="1" applyFill="1" applyBorder="1"/>
    <xf numFmtId="0" fontId="15" fillId="8" borderId="0" xfId="0" applyFont="1" applyFill="1"/>
    <xf numFmtId="0" fontId="15" fillId="9" borderId="19" xfId="0" applyFont="1" applyFill="1" applyBorder="1"/>
    <xf numFmtId="0" fontId="15" fillId="9" borderId="0" xfId="0" applyFont="1" applyFill="1"/>
    <xf numFmtId="0" fontId="16" fillId="0" borderId="0" xfId="0" applyFont="1" applyAlignment="1">
      <alignment vertical="center"/>
    </xf>
    <xf numFmtId="0" fontId="11" fillId="0" borderId="0" xfId="0" applyFont="1" applyAlignment="1">
      <alignment vertical="center"/>
    </xf>
    <xf numFmtId="0" fontId="15" fillId="8" borderId="0" xfId="0" applyFont="1" applyFill="1" applyProtection="1">
      <protection locked="0"/>
    </xf>
    <xf numFmtId="0" fontId="15" fillId="9" borderId="0" xfId="0" applyFont="1" applyFill="1" applyProtection="1">
      <protection locked="0"/>
    </xf>
    <xf numFmtId="0" fontId="11" fillId="0" borderId="0" xfId="0" applyFont="1" applyProtection="1">
      <protection locked="0"/>
    </xf>
    <xf numFmtId="0" fontId="11" fillId="0" borderId="39" xfId="0" applyFont="1" applyBorder="1"/>
    <xf numFmtId="0" fontId="15" fillId="0" borderId="28" xfId="0" applyFont="1" applyBorder="1" applyAlignment="1">
      <alignment horizontal="left"/>
    </xf>
    <xf numFmtId="0" fontId="15" fillId="0" borderId="6" xfId="0" applyFont="1" applyBorder="1" applyAlignment="1">
      <alignment horizontal="left"/>
    </xf>
    <xf numFmtId="0" fontId="15" fillId="10" borderId="7" xfId="0" applyFont="1" applyFill="1" applyBorder="1" applyAlignment="1">
      <alignment horizontal="left"/>
    </xf>
    <xf numFmtId="0" fontId="15" fillId="9" borderId="40" xfId="0" applyFont="1" applyFill="1" applyBorder="1" applyAlignment="1">
      <alignment wrapText="1"/>
    </xf>
    <xf numFmtId="0" fontId="15" fillId="0" borderId="40" xfId="0" applyFont="1" applyBorder="1" applyAlignment="1">
      <alignment wrapText="1"/>
    </xf>
    <xf numFmtId="0" fontId="15" fillId="8" borderId="40" xfId="0" applyFont="1" applyFill="1" applyBorder="1" applyAlignment="1">
      <alignment wrapText="1"/>
    </xf>
    <xf numFmtId="0" fontId="15" fillId="0" borderId="40" xfId="0" applyFont="1" applyBorder="1" applyAlignment="1">
      <alignment horizontal="left"/>
    </xf>
    <xf numFmtId="0" fontId="17" fillId="13" borderId="38" xfId="0" applyFont="1" applyFill="1" applyBorder="1" applyAlignment="1">
      <alignment horizontal="left" wrapText="1" readingOrder="1"/>
    </xf>
    <xf numFmtId="0" fontId="17" fillId="0" borderId="38" xfId="0" applyFont="1" applyBorder="1" applyAlignment="1">
      <alignment horizontal="left"/>
    </xf>
    <xf numFmtId="0" fontId="17" fillId="0" borderId="38" xfId="0" applyFont="1" applyBorder="1"/>
    <xf numFmtId="0" fontId="18" fillId="0" borderId="38" xfId="0" applyFont="1" applyBorder="1" applyAlignment="1">
      <alignment vertical="center"/>
    </xf>
    <xf numFmtId="0" fontId="17" fillId="0" borderId="41" xfId="0" applyFont="1" applyBorder="1"/>
    <xf numFmtId="0" fontId="17" fillId="0" borderId="41" xfId="0" applyFont="1" applyBorder="1" applyAlignment="1">
      <alignment horizontal="left"/>
    </xf>
    <xf numFmtId="0" fontId="17" fillId="0" borderId="28" xfId="0" applyFont="1" applyBorder="1" applyAlignment="1">
      <alignment horizontal="left"/>
    </xf>
    <xf numFmtId="0" fontId="17" fillId="0" borderId="6" xfId="0" applyFont="1" applyBorder="1" applyAlignment="1">
      <alignment horizontal="left"/>
    </xf>
    <xf numFmtId="0" fontId="17" fillId="0" borderId="6" xfId="0" applyFont="1" applyBorder="1"/>
    <xf numFmtId="0" fontId="17" fillId="0" borderId="28" xfId="0" applyFont="1" applyBorder="1"/>
    <xf numFmtId="0" fontId="11" fillId="12" borderId="17" xfId="0" applyFont="1" applyFill="1" applyBorder="1"/>
    <xf numFmtId="164" fontId="4" fillId="2" borderId="0" xfId="0" applyNumberFormat="1" applyFont="1" applyFill="1" applyAlignment="1">
      <alignment wrapText="1"/>
    </xf>
    <xf numFmtId="14" fontId="4" fillId="0" borderId="10" xfId="0" applyNumberFormat="1" applyFont="1" applyBorder="1" applyAlignment="1">
      <alignment horizontal="right" vertical="center"/>
    </xf>
    <xf numFmtId="0" fontId="4" fillId="0" borderId="0" xfId="0" applyFont="1" applyAlignment="1">
      <alignment horizontal="left" vertical="center"/>
    </xf>
    <xf numFmtId="0" fontId="12" fillId="6" borderId="0" xfId="0" applyFont="1" applyFill="1" applyAlignment="1">
      <alignment horizontal="right" vertical="center"/>
    </xf>
    <xf numFmtId="166" fontId="12" fillId="5" borderId="24" xfId="0" applyNumberFormat="1" applyFont="1" applyFill="1" applyBorder="1" applyAlignment="1">
      <alignment horizontal="center" vertical="center"/>
    </xf>
    <xf numFmtId="167" fontId="4" fillId="0" borderId="27" xfId="0" applyNumberFormat="1" applyFont="1" applyBorder="1" applyAlignment="1">
      <alignment horizontal="center" vertical="center"/>
    </xf>
    <xf numFmtId="17" fontId="4" fillId="0" borderId="25" xfId="0" applyNumberFormat="1" applyFont="1" applyBorder="1" applyAlignment="1">
      <alignment horizontal="right" vertical="center"/>
    </xf>
    <xf numFmtId="0" fontId="12" fillId="0" borderId="0" xfId="0" applyFont="1" applyAlignment="1">
      <alignment vertical="center"/>
    </xf>
    <xf numFmtId="0" fontId="19" fillId="0" borderId="0" xfId="0" applyFont="1" applyAlignment="1">
      <alignment vertical="center"/>
    </xf>
    <xf numFmtId="166" fontId="4" fillId="2" borderId="0" xfId="0" applyNumberFormat="1" applyFont="1" applyFill="1" applyAlignment="1">
      <alignment vertical="center"/>
    </xf>
    <xf numFmtId="0" fontId="4" fillId="5" borderId="42" xfId="0" applyFont="1" applyFill="1" applyBorder="1" applyAlignment="1">
      <alignment horizontal="center" vertical="center"/>
    </xf>
    <xf numFmtId="166" fontId="4" fillId="5" borderId="5" xfId="0" applyNumberFormat="1" applyFont="1" applyFill="1" applyBorder="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14" fontId="4" fillId="0" borderId="0" xfId="0" applyNumberFormat="1" applyFont="1" applyAlignment="1">
      <alignment vertical="center"/>
    </xf>
    <xf numFmtId="0" fontId="4" fillId="0" borderId="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34" xfId="0" applyFont="1" applyBorder="1" applyAlignment="1">
      <alignment horizontal="center" vertical="center" wrapText="1"/>
    </xf>
    <xf numFmtId="0" fontId="12" fillId="0" borderId="34"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9" xfId="0" applyFont="1" applyBorder="1"/>
    <xf numFmtId="0" fontId="4" fillId="0" borderId="31" xfId="0" applyFont="1" applyBorder="1"/>
    <xf numFmtId="0" fontId="4" fillId="0" borderId="32" xfId="0" applyFont="1" applyBorder="1"/>
    <xf numFmtId="0" fontId="12" fillId="0" borderId="0" xfId="0" applyFont="1" applyAlignment="1">
      <alignment vertical="center" wrapText="1"/>
    </xf>
    <xf numFmtId="0" fontId="4" fillId="0" borderId="10" xfId="0" applyFont="1" applyBorder="1" applyAlignment="1">
      <alignment vertical="center" wrapText="1"/>
    </xf>
    <xf numFmtId="0" fontId="21" fillId="0" borderId="6" xfId="0" applyFont="1" applyBorder="1" applyAlignment="1">
      <alignment wrapText="1"/>
    </xf>
    <xf numFmtId="0" fontId="21" fillId="0" borderId="0" xfId="0" applyFont="1" applyAlignment="1">
      <alignment wrapText="1"/>
    </xf>
    <xf numFmtId="49" fontId="6" fillId="0" borderId="4" xfId="0" applyNumberFormat="1" applyFont="1" applyBorder="1" applyAlignment="1">
      <alignment horizontal="left" vertical="top"/>
    </xf>
    <xf numFmtId="0" fontId="6" fillId="0" borderId="4" xfId="0" applyFont="1" applyBorder="1" applyAlignment="1">
      <alignment horizontal="left" vertical="top" wrapText="1"/>
    </xf>
    <xf numFmtId="0" fontId="4" fillId="0" borderId="21" xfId="0" applyFont="1" applyBorder="1" applyAlignment="1">
      <alignment horizontal="left" vertical="center"/>
    </xf>
    <xf numFmtId="0" fontId="4" fillId="0" borderId="22" xfId="0" applyFont="1" applyBorder="1" applyAlignment="1">
      <alignment horizontal="left" vertical="center"/>
    </xf>
    <xf numFmtId="0" fontId="4" fillId="0" borderId="26" xfId="0" applyFont="1" applyBorder="1" applyAlignment="1">
      <alignment horizontal="left" vertical="center"/>
    </xf>
    <xf numFmtId="0" fontId="12" fillId="5" borderId="12" xfId="0" applyFont="1" applyFill="1" applyBorder="1" applyAlignment="1">
      <alignment horizontal="left" vertical="center"/>
    </xf>
    <xf numFmtId="0" fontId="12" fillId="5" borderId="34" xfId="0" applyFont="1" applyFill="1" applyBorder="1" applyAlignment="1">
      <alignment horizontal="left" vertical="center"/>
    </xf>
    <xf numFmtId="0" fontId="12" fillId="5" borderId="23" xfId="0" applyFont="1" applyFill="1" applyBorder="1" applyAlignment="1">
      <alignment horizontal="left"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13" fillId="14" borderId="0" xfId="0" applyFont="1" applyFill="1" applyAlignment="1">
      <alignment horizontal="center" vertical="center"/>
    </xf>
    <xf numFmtId="0" fontId="4" fillId="11" borderId="10" xfId="0" applyFont="1" applyFill="1" applyBorder="1" applyAlignment="1">
      <alignment horizontal="center"/>
    </xf>
    <xf numFmtId="0" fontId="4" fillId="11" borderId="0" xfId="0" applyFont="1" applyFill="1" applyAlignment="1">
      <alignment horizontal="center"/>
    </xf>
    <xf numFmtId="0" fontId="4" fillId="5" borderId="43" xfId="0" applyFont="1" applyFill="1" applyBorder="1" applyAlignment="1">
      <alignment horizontal="center" vertical="center"/>
    </xf>
    <xf numFmtId="0" fontId="4" fillId="5" borderId="44" xfId="0" applyFont="1" applyFill="1" applyBorder="1" applyAlignment="1">
      <alignment horizontal="center" vertical="center"/>
    </xf>
    <xf numFmtId="0" fontId="12" fillId="0" borderId="0" xfId="0" applyFont="1" applyAlignment="1">
      <alignment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9"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0" xfId="0" applyFont="1" applyBorder="1" applyAlignment="1">
      <alignment horizontal="center"/>
    </xf>
    <xf numFmtId="0" fontId="4" fillId="0" borderId="35" xfId="0" applyFont="1" applyBorder="1" applyAlignment="1">
      <alignment horizontal="center"/>
    </xf>
    <xf numFmtId="0" fontId="4" fillId="0" borderId="6" xfId="0" applyFont="1" applyBorder="1" applyAlignment="1">
      <alignment horizontal="center"/>
    </xf>
    <xf numFmtId="0" fontId="4" fillId="0" borderId="36" xfId="0" applyFont="1" applyBorder="1" applyAlignment="1">
      <alignment horizontal="center"/>
    </xf>
    <xf numFmtId="0" fontId="4" fillId="0" borderId="33" xfId="0" applyFont="1" applyBorder="1" applyAlignment="1">
      <alignment horizontal="center"/>
    </xf>
    <xf numFmtId="0" fontId="4" fillId="0" borderId="37" xfId="0" applyFont="1" applyBorder="1" applyAlignment="1">
      <alignment horizontal="center"/>
    </xf>
    <xf numFmtId="0" fontId="13" fillId="4" borderId="45" xfId="0" applyFont="1" applyFill="1" applyBorder="1" applyAlignment="1">
      <alignment horizontal="center" vertical="center"/>
    </xf>
    <xf numFmtId="0" fontId="20"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8" xfId="0" applyFont="1" applyBorder="1" applyAlignment="1">
      <alignment horizontal="center" vertical="center" wrapText="1"/>
    </xf>
  </cellXfs>
  <cellStyles count="1">
    <cellStyle name="Normal" xfId="0" builtinId="0"/>
  </cellStyles>
  <dxfs count="39">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border diagonalUp="0" diagonalDown="0"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dxf>
    <dxf>
      <font>
        <b val="0"/>
        <i val="0"/>
        <strike val="0"/>
        <condense val="0"/>
        <extend val="0"/>
        <outline val="0"/>
        <shadow val="0"/>
        <u val="none"/>
        <vertAlign val="baseline"/>
        <sz val="11"/>
        <color theme="1"/>
        <name val="Calibri"/>
        <family val="2"/>
        <scheme val="none"/>
      </font>
    </dxf>
    <dxf>
      <font>
        <strike val="0"/>
        <outline val="0"/>
        <shadow val="0"/>
        <vertAlign val="baseline"/>
        <sz val="10"/>
        <color rgb="FF000000"/>
        <name val="Calibri"/>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1"/>
        <name val="Calibri"/>
        <family val="2"/>
        <scheme val="none"/>
      </font>
    </dxf>
    <dxf>
      <font>
        <strike val="0"/>
        <outline val="0"/>
        <shadow val="0"/>
        <vertAlign val="baseline"/>
        <sz val="11"/>
        <name val="Calibri"/>
        <family val="2"/>
        <scheme val="none"/>
      </font>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s>
  <tableStyles count="1" defaultTableStyle="TableStyleMedium2" defaultPivotStyle="PivotStyleLight16">
    <tableStyle name="Invisible" pivot="0" table="0" count="0" xr9:uid="{6758C6CA-2356-4535-9D9D-86230C4232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DEE98BF-3F62-4D9B-ACDC-AC1BFA0C986F}"/>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EBDA61E3-4EA9-4DFC-8D10-CC7ABE1356E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47755</xdr:colOff>
      <xdr:row>3</xdr:row>
      <xdr:rowOff>93901</xdr:rowOff>
    </xdr:to>
    <xdr:pic>
      <xdr:nvPicPr>
        <xdr:cNvPr id="2" name="Picture 1">
          <a:extLst>
            <a:ext uri="{FF2B5EF4-FFF2-40B4-BE49-F238E27FC236}">
              <a16:creationId xmlns:a16="http://schemas.microsoft.com/office/drawing/2014/main" id="{A3A15F1F-E2D6-422B-9DE6-17F4BDF3A2F2}"/>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775889</xdr:colOff>
      <xdr:row>3</xdr:row>
      <xdr:rowOff>93901</xdr:rowOff>
    </xdr:to>
    <xdr:pic>
      <xdr:nvPicPr>
        <xdr:cNvPr id="2" name="Picture 1">
          <a:extLst>
            <a:ext uri="{FF2B5EF4-FFF2-40B4-BE49-F238E27FC236}">
              <a16:creationId xmlns:a16="http://schemas.microsoft.com/office/drawing/2014/main" id="{FB3CC2B0-EA9F-4C12-B282-00CD0E23FFC4}"/>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876225-7964-4082-91F1-C6221C464408}" name="WorkType" displayName="WorkType" ref="H2:H62" totalsRowShown="0" headerRowDxfId="6" dataDxfId="5">
  <autoFilter ref="H2:H62" xr:uid="{2E876225-7964-4082-91F1-C6221C464408}"/>
  <tableColumns count="1">
    <tableColumn id="2" xr3:uid="{234A6588-4DEA-4067-9367-AEAFE02CA40D}" name="Resourc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49CFBE-03DA-4A5C-8F86-52A53133C863}" name="ProjectTable" displayName="ProjectTable" ref="F2:F39" totalsRowShown="0" headerRowDxfId="3" dataDxfId="2" tableBorderDxfId="1">
  <autoFilter ref="F2:F39" xr:uid="{B149CFBE-03DA-4A5C-8F86-52A53133C863}"/>
  <sortState xmlns:xlrd2="http://schemas.microsoft.com/office/spreadsheetml/2017/richdata2" ref="F3:F19">
    <sortCondition ref="F2:F19"/>
  </sortState>
  <tableColumns count="1">
    <tableColumn id="1" xr3:uid="{D9788319-59C4-447A-9364-6F4EF6730453}" name="Description"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F808-4CDC-4429-9978-CAD26FE6591A}">
  <dimension ref="A5:J39"/>
  <sheetViews>
    <sheetView topLeftCell="A29" zoomScale="74" zoomScaleNormal="75" workbookViewId="0">
      <selection activeCell="H49" sqref="H49"/>
    </sheetView>
  </sheetViews>
  <sheetFormatPr defaultColWidth="8.75" defaultRowHeight="12.6"/>
  <cols>
    <col min="1" max="1" width="12" style="21" customWidth="1"/>
    <col min="2" max="2" width="13.125" style="21" customWidth="1"/>
    <col min="3" max="3" width="16.25" style="21" customWidth="1"/>
    <col min="4" max="5" width="20" style="21" customWidth="1"/>
    <col min="6" max="6" width="23.125" style="21" customWidth="1"/>
    <col min="7" max="7" width="37.375" style="21" customWidth="1"/>
    <col min="8" max="8" width="8.75" style="21" customWidth="1"/>
    <col min="9" max="9" width="9.125" style="21" bestFit="1" customWidth="1"/>
    <col min="10" max="16384" width="8.75" style="21"/>
  </cols>
  <sheetData>
    <row r="5" spans="1:10">
      <c r="A5" s="35" t="s">
        <v>0</v>
      </c>
      <c r="B5" s="21" t="s">
        <v>1</v>
      </c>
      <c r="C5" s="35"/>
      <c r="H5" s="38"/>
    </row>
    <row r="6" spans="1:10">
      <c r="A6" s="35" t="s">
        <v>2</v>
      </c>
      <c r="B6" s="82">
        <f>F34</f>
        <v>0</v>
      </c>
      <c r="C6" s="35"/>
      <c r="D6" s="35"/>
      <c r="E6" s="35"/>
      <c r="H6" s="38"/>
      <c r="J6" s="39"/>
    </row>
    <row r="7" spans="1:10">
      <c r="H7" s="38"/>
    </row>
    <row r="8" spans="1:10" ht="25.15">
      <c r="A8" s="22" t="s">
        <v>3</v>
      </c>
      <c r="B8" s="23" t="s">
        <v>4</v>
      </c>
      <c r="C8" s="23" t="s">
        <v>5</v>
      </c>
      <c r="D8" s="23" t="s">
        <v>6</v>
      </c>
      <c r="E8" s="23" t="s">
        <v>7</v>
      </c>
      <c r="F8" s="23" t="s">
        <v>8</v>
      </c>
      <c r="G8" s="40" t="s">
        <v>9</v>
      </c>
      <c r="H8" s="24" t="s">
        <v>10</v>
      </c>
      <c r="I8" s="24" t="s">
        <v>11</v>
      </c>
      <c r="J8" s="41" t="s">
        <v>12</v>
      </c>
    </row>
    <row r="9" spans="1:10">
      <c r="A9" s="29">
        <v>45689</v>
      </c>
      <c r="B9" s="29" t="s">
        <v>13</v>
      </c>
      <c r="C9" s="30"/>
      <c r="D9" s="30"/>
      <c r="E9" s="30"/>
      <c r="F9" s="30"/>
      <c r="G9" s="31"/>
      <c r="H9" s="32">
        <f>J9-I9</f>
        <v>0</v>
      </c>
      <c r="I9" s="33"/>
      <c r="J9" s="33"/>
    </row>
    <row r="10" spans="1:10">
      <c r="A10" s="29">
        <v>45690</v>
      </c>
      <c r="B10" s="29" t="s">
        <v>14</v>
      </c>
      <c r="C10" s="30"/>
      <c r="D10" s="30"/>
      <c r="E10" s="30"/>
      <c r="F10" s="30"/>
      <c r="G10" s="31"/>
      <c r="H10" s="32">
        <f>J10-I10</f>
        <v>0</v>
      </c>
      <c r="I10" s="33"/>
      <c r="J10" s="33"/>
    </row>
    <row r="11" spans="1:10" ht="75.599999999999994">
      <c r="A11" s="20">
        <v>45691</v>
      </c>
      <c r="B11" s="20" t="s">
        <v>15</v>
      </c>
      <c r="C11" s="25" t="s">
        <v>16</v>
      </c>
      <c r="D11" s="25" t="s">
        <v>17</v>
      </c>
      <c r="E11" s="25" t="s">
        <v>18</v>
      </c>
      <c r="F11" s="25" t="s">
        <v>19</v>
      </c>
      <c r="G11" s="26" t="s">
        <v>20</v>
      </c>
      <c r="H11" s="27">
        <f>J11-I11</f>
        <v>0.38194444444444448</v>
      </c>
      <c r="I11" s="28">
        <v>0.33333333333333331</v>
      </c>
      <c r="J11" s="28">
        <v>0.71527777777777779</v>
      </c>
    </row>
    <row r="12" spans="1:10" ht="88.15">
      <c r="A12" s="20">
        <v>45699</v>
      </c>
      <c r="B12" s="20" t="s">
        <v>21</v>
      </c>
      <c r="C12" s="25" t="s">
        <v>16</v>
      </c>
      <c r="D12" s="25" t="s">
        <v>17</v>
      </c>
      <c r="E12" s="25" t="s">
        <v>18</v>
      </c>
      <c r="F12" s="25" t="s">
        <v>19</v>
      </c>
      <c r="G12" s="26" t="s">
        <v>22</v>
      </c>
      <c r="H12" s="27">
        <f t="shared" ref="H12:H29" si="0">J12-I12</f>
        <v>0.41666666666666669</v>
      </c>
      <c r="I12" s="28">
        <v>0.33333333333333331</v>
      </c>
      <c r="J12" s="28">
        <v>0.75</v>
      </c>
    </row>
    <row r="13" spans="1:10" ht="102.6" customHeight="1">
      <c r="A13" s="20">
        <v>45700</v>
      </c>
      <c r="B13" s="20" t="s">
        <v>23</v>
      </c>
      <c r="C13" s="25" t="s">
        <v>16</v>
      </c>
      <c r="D13" s="25" t="s">
        <v>17</v>
      </c>
      <c r="E13" s="25" t="s">
        <v>18</v>
      </c>
      <c r="F13" s="25" t="s">
        <v>19</v>
      </c>
      <c r="G13" s="26" t="s">
        <v>24</v>
      </c>
      <c r="H13" s="27">
        <f t="shared" si="0"/>
        <v>0.41666666666666669</v>
      </c>
      <c r="I13" s="28">
        <v>0.33333333333333331</v>
      </c>
      <c r="J13" s="28">
        <v>0.75</v>
      </c>
    </row>
    <row r="14" spans="1:10" ht="56.45" customHeight="1">
      <c r="A14" s="20">
        <v>45701</v>
      </c>
      <c r="B14" s="20" t="s">
        <v>25</v>
      </c>
      <c r="C14" s="25" t="s">
        <v>16</v>
      </c>
      <c r="D14" s="25" t="s">
        <v>17</v>
      </c>
      <c r="E14" s="25" t="s">
        <v>18</v>
      </c>
      <c r="F14" s="25" t="s">
        <v>19</v>
      </c>
      <c r="G14" s="26" t="s">
        <v>26</v>
      </c>
      <c r="H14" s="27">
        <f t="shared" si="0"/>
        <v>0.40277777777777785</v>
      </c>
      <c r="I14" s="28">
        <v>0.33333333333333331</v>
      </c>
      <c r="J14" s="28">
        <v>0.73611111111111116</v>
      </c>
    </row>
    <row r="15" spans="1:10" ht="72" customHeight="1">
      <c r="A15" s="20">
        <v>45702</v>
      </c>
      <c r="B15" s="20" t="s">
        <v>27</v>
      </c>
      <c r="C15" s="25" t="s">
        <v>16</v>
      </c>
      <c r="D15" s="25" t="s">
        <v>17</v>
      </c>
      <c r="E15" s="25" t="s">
        <v>18</v>
      </c>
      <c r="F15" s="25" t="s">
        <v>19</v>
      </c>
      <c r="G15" s="26" t="s">
        <v>28</v>
      </c>
      <c r="H15" s="27">
        <f t="shared" si="0"/>
        <v>0.40625000000000006</v>
      </c>
      <c r="I15" s="28">
        <v>0.33333333333333331</v>
      </c>
      <c r="J15" s="28">
        <v>0.73958333333333337</v>
      </c>
    </row>
    <row r="16" spans="1:10">
      <c r="A16" s="29">
        <v>45703</v>
      </c>
      <c r="B16" s="29" t="s">
        <v>13</v>
      </c>
      <c r="C16" s="30"/>
      <c r="D16" s="30"/>
      <c r="E16" s="30"/>
      <c r="F16" s="30"/>
      <c r="G16" s="31"/>
      <c r="H16" s="32">
        <f t="shared" si="0"/>
        <v>0</v>
      </c>
      <c r="I16" s="33"/>
      <c r="J16" s="33"/>
    </row>
    <row r="17" spans="1:10">
      <c r="A17" s="29">
        <v>45704</v>
      </c>
      <c r="B17" s="29" t="s">
        <v>14</v>
      </c>
      <c r="C17" s="30"/>
      <c r="D17" s="30"/>
      <c r="E17" s="30"/>
      <c r="F17" s="30"/>
      <c r="G17" s="31"/>
      <c r="H17" s="32">
        <f t="shared" si="0"/>
        <v>0</v>
      </c>
      <c r="I17" s="33"/>
      <c r="J17" s="33"/>
    </row>
    <row r="18" spans="1:10" ht="88.15">
      <c r="A18" s="20">
        <v>45705</v>
      </c>
      <c r="B18" s="20" t="s">
        <v>15</v>
      </c>
      <c r="C18" s="25" t="s">
        <v>16</v>
      </c>
      <c r="D18" s="25" t="s">
        <v>17</v>
      </c>
      <c r="E18" s="25" t="s">
        <v>18</v>
      </c>
      <c r="F18" s="25" t="s">
        <v>19</v>
      </c>
      <c r="G18" s="26" t="s">
        <v>29</v>
      </c>
      <c r="H18" s="27">
        <f t="shared" ref="H18" si="1">J18-I18</f>
        <v>0.3888888888888889</v>
      </c>
      <c r="I18" s="28">
        <v>0.33333333333333331</v>
      </c>
      <c r="J18" s="28">
        <v>0.72222222222222221</v>
      </c>
    </row>
    <row r="19" spans="1:10" ht="88.15">
      <c r="A19" s="20">
        <v>45706</v>
      </c>
      <c r="B19" s="20" t="s">
        <v>21</v>
      </c>
      <c r="C19" s="25" t="s">
        <v>16</v>
      </c>
      <c r="D19" s="25" t="s">
        <v>17</v>
      </c>
      <c r="E19" s="25" t="s">
        <v>18</v>
      </c>
      <c r="F19" s="25" t="s">
        <v>19</v>
      </c>
      <c r="G19" s="26" t="s">
        <v>29</v>
      </c>
      <c r="H19" s="27">
        <f t="shared" si="0"/>
        <v>0.3888888888888889</v>
      </c>
      <c r="I19" s="28">
        <v>0.33333333333333331</v>
      </c>
      <c r="J19" s="28">
        <v>0.72222222222222221</v>
      </c>
    </row>
    <row r="20" spans="1:10" ht="63">
      <c r="A20" s="20">
        <v>45707</v>
      </c>
      <c r="B20" s="20" t="s">
        <v>23</v>
      </c>
      <c r="C20" s="25" t="s">
        <v>16</v>
      </c>
      <c r="D20" s="25" t="s">
        <v>17</v>
      </c>
      <c r="E20" s="25" t="s">
        <v>18</v>
      </c>
      <c r="F20" s="25" t="s">
        <v>19</v>
      </c>
      <c r="G20" s="26" t="s">
        <v>30</v>
      </c>
      <c r="H20" s="27">
        <f t="shared" si="0"/>
        <v>0.39583333333333331</v>
      </c>
      <c r="I20" s="28">
        <v>0.33333333333333331</v>
      </c>
      <c r="J20" s="28">
        <v>0.72916666666666663</v>
      </c>
    </row>
    <row r="21" spans="1:10" ht="75.599999999999994">
      <c r="A21" s="20">
        <v>45708</v>
      </c>
      <c r="B21" s="20" t="s">
        <v>25</v>
      </c>
      <c r="C21" s="25" t="s">
        <v>16</v>
      </c>
      <c r="D21" s="25" t="s">
        <v>17</v>
      </c>
      <c r="E21" s="25" t="s">
        <v>18</v>
      </c>
      <c r="F21" s="25" t="s">
        <v>19</v>
      </c>
      <c r="G21" s="26" t="s">
        <v>31</v>
      </c>
      <c r="H21" s="27">
        <f t="shared" si="0"/>
        <v>0.39583333333333331</v>
      </c>
      <c r="I21" s="28">
        <v>0.33333333333333331</v>
      </c>
      <c r="J21" s="28">
        <v>0.72916666666666663</v>
      </c>
    </row>
    <row r="22" spans="1:10" ht="63">
      <c r="A22" s="20">
        <v>45709</v>
      </c>
      <c r="B22" s="20" t="s">
        <v>27</v>
      </c>
      <c r="C22" s="25" t="s">
        <v>16</v>
      </c>
      <c r="D22" s="25" t="s">
        <v>17</v>
      </c>
      <c r="E22" s="25" t="s">
        <v>18</v>
      </c>
      <c r="F22" s="25" t="s">
        <v>19</v>
      </c>
      <c r="G22" s="26" t="s">
        <v>32</v>
      </c>
      <c r="H22" s="27">
        <f t="shared" si="0"/>
        <v>0.39583333333333331</v>
      </c>
      <c r="I22" s="28">
        <v>0.33333333333333331</v>
      </c>
      <c r="J22" s="28">
        <v>0.72916666666666663</v>
      </c>
    </row>
    <row r="23" spans="1:10">
      <c r="A23" s="29">
        <v>45710</v>
      </c>
      <c r="B23" s="29" t="s">
        <v>13</v>
      </c>
      <c r="C23" s="30"/>
      <c r="D23" s="30"/>
      <c r="E23" s="30"/>
      <c r="F23" s="30"/>
      <c r="G23" s="31"/>
      <c r="H23" s="32">
        <f t="shared" si="0"/>
        <v>0</v>
      </c>
      <c r="I23" s="33"/>
      <c r="J23" s="33"/>
    </row>
    <row r="24" spans="1:10">
      <c r="A24" s="29">
        <v>45711</v>
      </c>
      <c r="B24" s="29" t="s">
        <v>14</v>
      </c>
      <c r="C24" s="30"/>
      <c r="D24" s="30"/>
      <c r="E24" s="30"/>
      <c r="F24" s="30"/>
      <c r="G24" s="31"/>
      <c r="H24" s="32">
        <f t="shared" si="0"/>
        <v>0</v>
      </c>
      <c r="I24" s="33"/>
      <c r="J24" s="33"/>
    </row>
    <row r="25" spans="1:10" ht="63">
      <c r="A25" s="20">
        <v>45712</v>
      </c>
      <c r="B25" s="20" t="s">
        <v>15</v>
      </c>
      <c r="C25" s="25" t="s">
        <v>16</v>
      </c>
      <c r="D25" s="25" t="s">
        <v>17</v>
      </c>
      <c r="E25" s="25" t="s">
        <v>18</v>
      </c>
      <c r="F25" s="25" t="s">
        <v>19</v>
      </c>
      <c r="G25" s="107" t="s">
        <v>33</v>
      </c>
      <c r="H25" s="27">
        <f t="shared" si="0"/>
        <v>0.38194444444444448</v>
      </c>
      <c r="I25" s="28">
        <v>0.33333333333333331</v>
      </c>
      <c r="J25" s="28">
        <v>0.71527777777777779</v>
      </c>
    </row>
    <row r="26" spans="1:10" ht="75.599999999999994">
      <c r="A26" s="20">
        <v>45713</v>
      </c>
      <c r="B26" s="20" t="s">
        <v>21</v>
      </c>
      <c r="C26" s="25" t="s">
        <v>16</v>
      </c>
      <c r="D26" s="25" t="s">
        <v>17</v>
      </c>
      <c r="E26" s="25" t="s">
        <v>18</v>
      </c>
      <c r="F26" s="25" t="s">
        <v>19</v>
      </c>
      <c r="G26" s="107" t="s">
        <v>34</v>
      </c>
      <c r="H26" s="27">
        <f t="shared" si="0"/>
        <v>0.43750000000000006</v>
      </c>
      <c r="I26" s="28">
        <v>0.33333333333333331</v>
      </c>
      <c r="J26" s="28">
        <v>0.77083333333333337</v>
      </c>
    </row>
    <row r="27" spans="1:10" ht="88.15">
      <c r="A27" s="20">
        <v>45714</v>
      </c>
      <c r="B27" s="20" t="s">
        <v>23</v>
      </c>
      <c r="C27" s="25" t="s">
        <v>16</v>
      </c>
      <c r="D27" s="25" t="s">
        <v>17</v>
      </c>
      <c r="E27" s="25" t="s">
        <v>18</v>
      </c>
      <c r="F27" s="25" t="s">
        <v>19</v>
      </c>
      <c r="G27" s="26" t="s">
        <v>35</v>
      </c>
      <c r="H27" s="27">
        <f t="shared" si="0"/>
        <v>0.38194444444444448</v>
      </c>
      <c r="I27" s="28">
        <v>0.33333333333333331</v>
      </c>
      <c r="J27" s="28">
        <v>0.71527777777777779</v>
      </c>
    </row>
    <row r="28" spans="1:10" ht="88.15">
      <c r="A28" s="20">
        <v>45715</v>
      </c>
      <c r="B28" s="20" t="s">
        <v>25</v>
      </c>
      <c r="C28" s="25" t="s">
        <v>16</v>
      </c>
      <c r="D28" s="25" t="s">
        <v>17</v>
      </c>
      <c r="E28" s="25" t="s">
        <v>18</v>
      </c>
      <c r="F28" s="25" t="s">
        <v>19</v>
      </c>
      <c r="G28" s="108" t="s">
        <v>36</v>
      </c>
      <c r="H28" s="27">
        <f t="shared" si="0"/>
        <v>0.38194444444444448</v>
      </c>
      <c r="I28" s="28">
        <v>0.33333333333333331</v>
      </c>
      <c r="J28" s="28">
        <v>0.71527777777777779</v>
      </c>
    </row>
    <row r="29" spans="1:10" ht="88.15">
      <c r="A29" s="20">
        <v>45716</v>
      </c>
      <c r="B29" s="20" t="s">
        <v>27</v>
      </c>
      <c r="C29" s="25" t="s">
        <v>16</v>
      </c>
      <c r="D29" s="25" t="s">
        <v>17</v>
      </c>
      <c r="E29" s="25" t="s">
        <v>18</v>
      </c>
      <c r="F29" s="25" t="s">
        <v>19</v>
      </c>
      <c r="G29" s="107" t="s">
        <v>37</v>
      </c>
      <c r="H29" s="27">
        <f t="shared" si="0"/>
        <v>0.38194444444444448</v>
      </c>
      <c r="I29" s="28">
        <v>0.33333333333333331</v>
      </c>
      <c r="J29" s="28">
        <v>0.71527777777777779</v>
      </c>
    </row>
    <row r="30" spans="1:10" ht="13.9" customHeight="1" thickBot="1">
      <c r="A30" s="44"/>
      <c r="B30" s="43"/>
      <c r="C30" s="43"/>
      <c r="D30" s="43"/>
      <c r="E30" s="43"/>
      <c r="F30" s="43"/>
      <c r="G30" s="43"/>
      <c r="H30" s="34"/>
      <c r="I30" s="35"/>
    </row>
    <row r="31" spans="1:10" ht="13.9" customHeight="1">
      <c r="A31" s="2"/>
      <c r="B31" s="2"/>
      <c r="C31" s="3"/>
      <c r="D31" s="4"/>
      <c r="E31" s="5" t="s">
        <v>38</v>
      </c>
      <c r="F31" s="6">
        <f>F32*8</f>
        <v>160</v>
      </c>
      <c r="H31" s="38"/>
    </row>
    <row r="32" spans="1:10" ht="13.9" customHeight="1" thickBot="1">
      <c r="A32" s="2"/>
      <c r="B32" s="2"/>
      <c r="C32" s="7"/>
      <c r="D32" s="1"/>
      <c r="E32" s="8" t="s">
        <v>39</v>
      </c>
      <c r="F32" s="9">
        <v>20</v>
      </c>
      <c r="H32" s="38"/>
    </row>
    <row r="33" spans="1:8" ht="13.9" customHeight="1" thickBot="1">
      <c r="A33" s="109" t="s">
        <v>40</v>
      </c>
      <c r="B33" s="109"/>
      <c r="C33" s="109"/>
      <c r="D33" s="10"/>
      <c r="E33" s="1"/>
      <c r="F33" s="1"/>
      <c r="H33" s="38"/>
    </row>
    <row r="34" spans="1:8" ht="13.9">
      <c r="A34" s="11"/>
      <c r="B34" s="11"/>
      <c r="C34" s="4"/>
      <c r="D34" s="4"/>
      <c r="E34" s="12" t="s">
        <v>41</v>
      </c>
      <c r="F34" s="13">
        <f>SUMIF(F9:F29,"Billable",H9:H29)</f>
        <v>0</v>
      </c>
      <c r="H34" s="36"/>
    </row>
    <row r="35" spans="1:8" ht="15" customHeight="1" thickBot="1">
      <c r="A35" s="110" t="s">
        <v>42</v>
      </c>
      <c r="B35" s="110"/>
      <c r="C35" s="110"/>
      <c r="D35" s="14"/>
      <c r="E35" s="15" t="s">
        <v>43</v>
      </c>
      <c r="F35" s="16">
        <f>SUMIF(F9:F29,"Non-Billable",H9:H29)</f>
        <v>5.9548611111111125</v>
      </c>
      <c r="H35" s="38"/>
    </row>
    <row r="36" spans="1:8" ht="14.45" thickBot="1">
      <c r="A36" s="1"/>
      <c r="B36" s="1"/>
      <c r="C36" s="1"/>
      <c r="D36" s="1"/>
      <c r="E36" s="17" t="s">
        <v>44</v>
      </c>
      <c r="F36" s="42">
        <f>F34+F35</f>
        <v>5.9548611111111125</v>
      </c>
      <c r="H36" s="38"/>
    </row>
    <row r="37" spans="1:8" ht="13.9" thickBot="1">
      <c r="A37" s="1"/>
      <c r="B37" s="1"/>
      <c r="C37" s="1"/>
      <c r="D37" s="1"/>
      <c r="E37" s="1"/>
      <c r="F37" s="1"/>
      <c r="H37" s="38"/>
    </row>
    <row r="38" spans="1:8" ht="13.9" thickBot="1">
      <c r="A38" s="1"/>
      <c r="B38" s="1"/>
      <c r="C38" s="1"/>
      <c r="D38" s="1"/>
      <c r="E38" s="18" t="s">
        <v>45</v>
      </c>
      <c r="F38" s="19"/>
      <c r="H38" s="38"/>
    </row>
    <row r="39" spans="1:8" ht="13.15" thickBot="1">
      <c r="E39" s="37"/>
      <c r="H39" s="38"/>
    </row>
  </sheetData>
  <mergeCells count="2">
    <mergeCell ref="A33:C33"/>
    <mergeCell ref="A35:C35"/>
  </mergeCells>
  <phoneticPr fontId="10" type="noConversion"/>
  <conditionalFormatting sqref="A6:B6 D6:E7">
    <cfRule type="containsText" dxfId="38" priority="14" operator="containsText" text="Religious Leave">
      <formula>NOT(ISERROR(SEARCH("Religious Leave",A6)))</formula>
    </cfRule>
    <cfRule type="containsText" dxfId="37" priority="15" operator="containsText" text="Birthday Leave">
      <formula>NOT(ISERROR(SEARCH("Birthday Leave",A6)))</formula>
    </cfRule>
    <cfRule type="containsText" dxfId="36" priority="16" operator="containsText" text="Study Leave">
      <formula>NOT(ISERROR(SEARCH("Study Leave",A6)))</formula>
    </cfRule>
    <cfRule type="containsText" dxfId="35" priority="17" operator="containsText" text="Family Responsibility Leave">
      <formula>NOT(ISERROR(SEARCH("Family Responsibility Leave",A6)))</formula>
    </cfRule>
    <cfRule type="containsText" dxfId="34" priority="18" operator="containsText" text="Sick Leave">
      <formula>NOT(ISERROR(SEARCH("Sick Leave",A6)))</formula>
    </cfRule>
    <cfRule type="containsText" dxfId="33" priority="19" operator="containsText" text="Annual Leave">
      <formula>NOT(ISERROR(SEARCH("Annual Leave",A6)))</formula>
    </cfRule>
    <cfRule type="cellIs" dxfId="32" priority="20" operator="equal">
      <formula>"Public Holiday"</formula>
    </cfRule>
  </conditionalFormatting>
  <conditionalFormatting sqref="B7:B39">
    <cfRule type="containsText" dxfId="31" priority="8" operator="containsText" text="Saturday">
      <formula>NOT(ISERROR(SEARCH("Saturday",B7)))</formula>
    </cfRule>
    <cfRule type="containsText" dxfId="30" priority="9" operator="containsText" text="Sunday">
      <formula>NOT(ISERROR(SEARCH("Sunday",B7)))</formula>
    </cfRule>
  </conditionalFormatting>
  <conditionalFormatting sqref="D30:E31 D33:E35 E38">
    <cfRule type="containsText" dxfId="29" priority="1" operator="containsText" text="Religious Leave">
      <formula>NOT(ISERROR(SEARCH("Religious Leave",D30)))</formula>
    </cfRule>
    <cfRule type="containsText" dxfId="28" priority="2" operator="containsText" text="Birthday Leave">
      <formula>NOT(ISERROR(SEARCH("Birthday Leave",D30)))</formula>
    </cfRule>
    <cfRule type="containsText" dxfId="27" priority="3" operator="containsText" text="Study Leave">
      <formula>NOT(ISERROR(SEARCH("Study Leave",D30)))</formula>
    </cfRule>
    <cfRule type="containsText" dxfId="26" priority="4" operator="containsText" text="Family Responsibility Leave">
      <formula>NOT(ISERROR(SEARCH("Family Responsibility Leave",D30)))</formula>
    </cfRule>
    <cfRule type="containsText" dxfId="25" priority="5" operator="containsText" text="Sick Leave">
      <formula>NOT(ISERROR(SEARCH("Sick Leave",D30)))</formula>
    </cfRule>
    <cfRule type="containsText" dxfId="24" priority="6" operator="containsText" text="Annual Leave">
      <formula>NOT(ISERROR(SEARCH("Annual Leave",D30)))</formula>
    </cfRule>
    <cfRule type="cellIs" dxfId="23" priority="7" operator="equal">
      <formula>"Public Holiday"</formula>
    </cfRule>
  </conditionalFormatting>
  <dataValidations count="1">
    <dataValidation type="time" allowBlank="1" showErrorMessage="1" errorTitle="Invlaid Time Format" error="Please input a valid time. For e.g. 08:00" sqref="I9:J29" xr:uid="{CE0786D6-D6FC-4D29-A71B-4E1546091D4D}">
      <formula1>0</formula1>
      <formula2>0.999988425925926</formula2>
    </dataValidation>
  </dataValidations>
  <pageMargins left="0.7" right="0.7" top="0.75" bottom="0.75" header="0.3" footer="0.3"/>
  <pageSetup paperSize="9" scale="75" orientation="portrait" horizontalDpi="4294967293"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6375413B-0301-4C39-BE43-5A483338A0E5}">
          <x14:formula1>
            <xm:f>Key!$H$3:$H$62</xm:f>
          </x14:formula1>
          <xm:sqref>B5</xm:sqref>
        </x14:dataValidation>
        <x14:dataValidation type="list" allowBlank="1" showInputMessage="1" showErrorMessage="1" xr:uid="{330989AD-23D3-40C7-8F80-A5E41B510EE5}">
          <x14:formula1>
            <xm:f>Key!$K$3:$K$4</xm:f>
          </x14:formula1>
          <xm:sqref>F9:F29</xm:sqref>
        </x14:dataValidation>
        <x14:dataValidation type="list" allowBlank="1" showInputMessage="1" showErrorMessage="1" xr:uid="{B2DFC771-5C46-4C68-BCEC-AB576F2398A7}">
          <x14:formula1>
            <xm:f>Key!$B$2:$B$48</xm:f>
          </x14:formula1>
          <xm:sqref>C9:C29</xm:sqref>
        </x14:dataValidation>
        <x14:dataValidation type="list" allowBlank="1" showInputMessage="1" showErrorMessage="1" xr:uid="{55545D3E-18E2-4FBA-A7F1-0F256C99991F}">
          <x14:formula1>
            <xm:f>Key!$F$3:$F$54</xm:f>
          </x14:formula1>
          <xm:sqref>E9:E29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366D5-46F5-410C-BC9F-D56DCF566D28}">
  <dimension ref="A5:J49"/>
  <sheetViews>
    <sheetView tabSelected="1" topLeftCell="A36" zoomScale="75" zoomScaleNormal="75" workbookViewId="0">
      <selection activeCell="G39" sqref="G39"/>
    </sheetView>
  </sheetViews>
  <sheetFormatPr defaultColWidth="8.75" defaultRowHeight="12.6"/>
  <cols>
    <col min="1" max="1" width="12" style="21" customWidth="1"/>
    <col min="2" max="2" width="13.125" style="21" customWidth="1"/>
    <col min="3" max="3" width="16.25" style="21" customWidth="1"/>
    <col min="4" max="5" width="20" style="21" customWidth="1"/>
    <col min="6" max="6" width="23.125" style="21" customWidth="1"/>
    <col min="7" max="7" width="34" style="21" customWidth="1"/>
    <col min="8" max="16384" width="8.75" style="21"/>
  </cols>
  <sheetData>
    <row r="5" spans="1:10">
      <c r="A5" s="35" t="s">
        <v>0</v>
      </c>
      <c r="B5" s="21" t="s">
        <v>1</v>
      </c>
      <c r="C5" s="35"/>
      <c r="H5" s="38"/>
    </row>
    <row r="6" spans="1:10">
      <c r="A6" s="35" t="s">
        <v>2</v>
      </c>
      <c r="B6" s="82">
        <f>F44</f>
        <v>0</v>
      </c>
      <c r="C6" s="35"/>
      <c r="D6" s="35"/>
      <c r="E6" s="35"/>
      <c r="H6" s="38"/>
      <c r="J6" s="39"/>
    </row>
    <row r="7" spans="1:10">
      <c r="H7" s="38"/>
    </row>
    <row r="8" spans="1:10" ht="25.15">
      <c r="A8" s="22" t="s">
        <v>3</v>
      </c>
      <c r="B8" s="23" t="s">
        <v>4</v>
      </c>
      <c r="C8" s="23" t="s">
        <v>5</v>
      </c>
      <c r="D8" s="23" t="s">
        <v>6</v>
      </c>
      <c r="E8" s="23" t="s">
        <v>7</v>
      </c>
      <c r="F8" s="23" t="s">
        <v>8</v>
      </c>
      <c r="G8" s="40" t="s">
        <v>9</v>
      </c>
      <c r="H8" s="24" t="s">
        <v>10</v>
      </c>
      <c r="I8" s="24" t="s">
        <v>11</v>
      </c>
      <c r="J8" s="41" t="s">
        <v>12</v>
      </c>
    </row>
    <row r="9" spans="1:10">
      <c r="A9" s="29">
        <v>45717</v>
      </c>
      <c r="B9" s="29" t="s">
        <v>13</v>
      </c>
      <c r="C9" s="30"/>
      <c r="D9" s="30"/>
      <c r="E9" s="30"/>
      <c r="F9" s="30"/>
      <c r="G9" s="31"/>
      <c r="H9" s="32">
        <f>J9-I9</f>
        <v>0</v>
      </c>
      <c r="I9" s="33"/>
      <c r="J9" s="33"/>
    </row>
    <row r="10" spans="1:10">
      <c r="A10" s="29">
        <v>45718</v>
      </c>
      <c r="B10" s="29" t="s">
        <v>14</v>
      </c>
      <c r="C10" s="30"/>
      <c r="D10" s="30"/>
      <c r="E10" s="30"/>
      <c r="F10" s="30"/>
      <c r="G10" s="31"/>
      <c r="H10" s="32">
        <f t="shared" ref="H10:H38" si="0">J10-I10</f>
        <v>0</v>
      </c>
      <c r="I10" s="33"/>
      <c r="J10" s="33"/>
    </row>
    <row r="11" spans="1:10" ht="100.9">
      <c r="A11" s="20">
        <v>45719</v>
      </c>
      <c r="B11" s="20" t="s">
        <v>15</v>
      </c>
      <c r="C11" s="25" t="s">
        <v>16</v>
      </c>
      <c r="D11" s="25" t="s">
        <v>17</v>
      </c>
      <c r="E11" s="25" t="s">
        <v>18</v>
      </c>
      <c r="F11" s="25" t="s">
        <v>19</v>
      </c>
      <c r="G11" s="26" t="s">
        <v>46</v>
      </c>
      <c r="H11" s="27">
        <f t="shared" si="0"/>
        <v>0.37500000000000006</v>
      </c>
      <c r="I11" s="28">
        <v>0.33333333333333331</v>
      </c>
      <c r="J11" s="28">
        <v>0.70833333333333337</v>
      </c>
    </row>
    <row r="12" spans="1:10" ht="63">
      <c r="A12" s="20">
        <v>45720</v>
      </c>
      <c r="B12" s="20" t="s">
        <v>21</v>
      </c>
      <c r="C12" s="25" t="s">
        <v>16</v>
      </c>
      <c r="D12" s="25" t="s">
        <v>17</v>
      </c>
      <c r="E12" s="25" t="s">
        <v>18</v>
      </c>
      <c r="F12" s="25" t="s">
        <v>19</v>
      </c>
      <c r="G12" s="26" t="s">
        <v>47</v>
      </c>
      <c r="H12" s="27">
        <f t="shared" si="0"/>
        <v>0.3888888888888889</v>
      </c>
      <c r="I12" s="28">
        <v>0.33333333333333331</v>
      </c>
      <c r="J12" s="28">
        <v>0.72222222222222221</v>
      </c>
    </row>
    <row r="13" spans="1:10" ht="88.15">
      <c r="A13" s="20">
        <v>45721</v>
      </c>
      <c r="B13" s="20" t="s">
        <v>23</v>
      </c>
      <c r="C13" s="25" t="s">
        <v>16</v>
      </c>
      <c r="D13" s="25" t="s">
        <v>17</v>
      </c>
      <c r="E13" s="25" t="s">
        <v>18</v>
      </c>
      <c r="F13" s="25" t="s">
        <v>19</v>
      </c>
      <c r="G13" s="26" t="s">
        <v>48</v>
      </c>
      <c r="H13" s="27">
        <f t="shared" si="0"/>
        <v>0.38194444444444448</v>
      </c>
      <c r="I13" s="28">
        <v>0.33333333333333331</v>
      </c>
      <c r="J13" s="28">
        <v>0.71527777777777779</v>
      </c>
    </row>
    <row r="14" spans="1:10" ht="115.9" customHeight="1">
      <c r="A14" s="20">
        <v>45722</v>
      </c>
      <c r="B14" s="20" t="s">
        <v>25</v>
      </c>
      <c r="C14" s="25" t="s">
        <v>16</v>
      </c>
      <c r="D14" s="25" t="s">
        <v>17</v>
      </c>
      <c r="E14" s="25" t="s">
        <v>18</v>
      </c>
      <c r="F14" s="25" t="s">
        <v>19</v>
      </c>
      <c r="G14" s="26" t="s">
        <v>49</v>
      </c>
      <c r="H14" s="27">
        <f t="shared" si="0"/>
        <v>0.37500000000000006</v>
      </c>
      <c r="I14" s="28">
        <v>0.33333333333333331</v>
      </c>
      <c r="J14" s="28">
        <v>0.70833333333333337</v>
      </c>
    </row>
    <row r="15" spans="1:10" ht="79.150000000000006" customHeight="1">
      <c r="A15" s="20">
        <v>45723</v>
      </c>
      <c r="B15" s="20" t="s">
        <v>27</v>
      </c>
      <c r="C15" s="25" t="s">
        <v>16</v>
      </c>
      <c r="D15" s="25" t="s">
        <v>17</v>
      </c>
      <c r="E15" s="25" t="s">
        <v>18</v>
      </c>
      <c r="F15" s="25" t="s">
        <v>19</v>
      </c>
      <c r="G15" s="26" t="s">
        <v>50</v>
      </c>
      <c r="H15" s="27">
        <f t="shared" si="0"/>
        <v>0.37500000000000006</v>
      </c>
      <c r="I15" s="28">
        <v>0.33333333333333331</v>
      </c>
      <c r="J15" s="28">
        <v>0.70833333333333337</v>
      </c>
    </row>
    <row r="16" spans="1:10">
      <c r="A16" s="29">
        <v>45724</v>
      </c>
      <c r="B16" s="29" t="s">
        <v>13</v>
      </c>
      <c r="C16" s="30"/>
      <c r="D16" s="30"/>
      <c r="E16" s="30"/>
      <c r="F16" s="30"/>
      <c r="G16" s="31"/>
      <c r="H16" s="32">
        <f t="shared" si="0"/>
        <v>0</v>
      </c>
      <c r="I16" s="33"/>
      <c r="J16" s="33"/>
    </row>
    <row r="17" spans="1:10">
      <c r="A17" s="29">
        <v>45725</v>
      </c>
      <c r="B17" s="29" t="s">
        <v>14</v>
      </c>
      <c r="C17" s="30"/>
      <c r="D17" s="30"/>
      <c r="E17" s="30"/>
      <c r="F17" s="30"/>
      <c r="G17" s="31"/>
      <c r="H17" s="32">
        <f t="shared" si="0"/>
        <v>0</v>
      </c>
      <c r="I17" s="33"/>
      <c r="J17" s="33"/>
    </row>
    <row r="18" spans="1:10" ht="88.15">
      <c r="A18" s="20">
        <v>45726</v>
      </c>
      <c r="B18" s="20" t="s">
        <v>15</v>
      </c>
      <c r="C18" s="25" t="s">
        <v>16</v>
      </c>
      <c r="D18" s="25" t="s">
        <v>17</v>
      </c>
      <c r="E18" s="25" t="s">
        <v>18</v>
      </c>
      <c r="F18" s="25" t="s">
        <v>19</v>
      </c>
      <c r="G18" s="26" t="s">
        <v>51</v>
      </c>
      <c r="H18" s="27">
        <f t="shared" si="0"/>
        <v>0.3888888888888889</v>
      </c>
      <c r="I18" s="28">
        <v>0.33333333333333331</v>
      </c>
      <c r="J18" s="28">
        <v>0.72222222222222221</v>
      </c>
    </row>
    <row r="19" spans="1:10" ht="103.15" customHeight="1">
      <c r="A19" s="20">
        <v>45727</v>
      </c>
      <c r="B19" s="20" t="s">
        <v>21</v>
      </c>
      <c r="C19" s="25" t="s">
        <v>16</v>
      </c>
      <c r="D19" s="25" t="s">
        <v>17</v>
      </c>
      <c r="E19" s="25" t="s">
        <v>18</v>
      </c>
      <c r="F19" s="25" t="s">
        <v>19</v>
      </c>
      <c r="G19" s="26" t="s">
        <v>52</v>
      </c>
      <c r="H19" s="27">
        <f t="shared" si="0"/>
        <v>0.39930555555555552</v>
      </c>
      <c r="I19" s="28">
        <v>0.33333333333333331</v>
      </c>
      <c r="J19" s="28">
        <v>0.73263888888888884</v>
      </c>
    </row>
    <row r="20" spans="1:10">
      <c r="A20" s="20">
        <v>45728</v>
      </c>
      <c r="B20" s="20" t="s">
        <v>23</v>
      </c>
      <c r="C20" s="25" t="s">
        <v>16</v>
      </c>
      <c r="D20" s="25" t="s">
        <v>17</v>
      </c>
      <c r="E20" s="25" t="s">
        <v>53</v>
      </c>
      <c r="F20" s="25" t="s">
        <v>19</v>
      </c>
      <c r="G20" s="26" t="s">
        <v>54</v>
      </c>
      <c r="H20" s="27">
        <f t="shared" si="0"/>
        <v>0</v>
      </c>
      <c r="I20" s="28">
        <v>0</v>
      </c>
      <c r="J20" s="28">
        <v>0</v>
      </c>
    </row>
    <row r="21" spans="1:10">
      <c r="A21" s="20">
        <v>45729</v>
      </c>
      <c r="B21" s="20" t="s">
        <v>25</v>
      </c>
      <c r="C21" s="25" t="s">
        <v>16</v>
      </c>
      <c r="D21" s="25" t="s">
        <v>17</v>
      </c>
      <c r="E21" s="25" t="s">
        <v>53</v>
      </c>
      <c r="F21" s="25" t="s">
        <v>19</v>
      </c>
      <c r="G21" s="26" t="s">
        <v>54</v>
      </c>
      <c r="H21" s="27">
        <f t="shared" si="0"/>
        <v>0</v>
      </c>
      <c r="I21" s="28">
        <v>0</v>
      </c>
      <c r="J21" s="28">
        <v>0</v>
      </c>
    </row>
    <row r="22" spans="1:10" ht="75.599999999999994">
      <c r="A22" s="20">
        <v>45730</v>
      </c>
      <c r="B22" s="20" t="s">
        <v>27</v>
      </c>
      <c r="C22" s="25" t="s">
        <v>16</v>
      </c>
      <c r="D22" s="25" t="s">
        <v>17</v>
      </c>
      <c r="E22" s="25" t="s">
        <v>18</v>
      </c>
      <c r="F22" s="25" t="s">
        <v>19</v>
      </c>
      <c r="G22" s="26" t="s">
        <v>55</v>
      </c>
      <c r="H22" s="27">
        <f t="shared" si="0"/>
        <v>0.40972222222222227</v>
      </c>
      <c r="I22" s="28">
        <v>0.33333333333333331</v>
      </c>
      <c r="J22" s="28">
        <v>0.74305555555555558</v>
      </c>
    </row>
    <row r="23" spans="1:10">
      <c r="A23" s="29">
        <v>45731</v>
      </c>
      <c r="B23" s="29" t="s">
        <v>13</v>
      </c>
      <c r="C23" s="30"/>
      <c r="D23" s="30"/>
      <c r="E23" s="30"/>
      <c r="F23" s="30"/>
      <c r="G23" s="31"/>
      <c r="H23" s="32">
        <f t="shared" si="0"/>
        <v>0</v>
      </c>
      <c r="I23" s="33"/>
      <c r="J23" s="33"/>
    </row>
    <row r="24" spans="1:10">
      <c r="A24" s="29">
        <v>45732</v>
      </c>
      <c r="B24" s="29" t="s">
        <v>14</v>
      </c>
      <c r="C24" s="30"/>
      <c r="D24" s="30"/>
      <c r="E24" s="30"/>
      <c r="F24" s="30"/>
      <c r="G24" s="31"/>
      <c r="H24" s="32">
        <f t="shared" si="0"/>
        <v>0</v>
      </c>
      <c r="I24" s="33"/>
      <c r="J24" s="33"/>
    </row>
    <row r="25" spans="1:10" ht="88.15">
      <c r="A25" s="20">
        <v>45733</v>
      </c>
      <c r="B25" s="20" t="s">
        <v>15</v>
      </c>
      <c r="C25" s="25" t="s">
        <v>16</v>
      </c>
      <c r="D25" s="25" t="s">
        <v>17</v>
      </c>
      <c r="E25" s="25" t="s">
        <v>18</v>
      </c>
      <c r="F25" s="25" t="s">
        <v>19</v>
      </c>
      <c r="G25" s="26" t="s">
        <v>56</v>
      </c>
      <c r="H25" s="27">
        <f t="shared" si="0"/>
        <v>0.40277777777777785</v>
      </c>
      <c r="I25" s="28">
        <v>0.33333333333333331</v>
      </c>
      <c r="J25" s="28">
        <v>0.73611111111111116</v>
      </c>
    </row>
    <row r="26" spans="1:10" ht="100.9">
      <c r="A26" s="20">
        <v>45734</v>
      </c>
      <c r="B26" s="20" t="s">
        <v>21</v>
      </c>
      <c r="C26" s="25" t="s">
        <v>16</v>
      </c>
      <c r="D26" s="25" t="s">
        <v>17</v>
      </c>
      <c r="E26" s="25" t="s">
        <v>18</v>
      </c>
      <c r="F26" s="25" t="s">
        <v>19</v>
      </c>
      <c r="G26" s="26" t="s">
        <v>57</v>
      </c>
      <c r="H26" s="27">
        <f t="shared" si="0"/>
        <v>0.41666666666666669</v>
      </c>
      <c r="I26" s="28">
        <v>0.33333333333333331</v>
      </c>
      <c r="J26" s="28">
        <v>0.75</v>
      </c>
    </row>
    <row r="27" spans="1:10" ht="138.6">
      <c r="A27" s="20">
        <v>45735</v>
      </c>
      <c r="B27" s="20" t="s">
        <v>23</v>
      </c>
      <c r="C27" s="25" t="s">
        <v>16</v>
      </c>
      <c r="D27" s="25" t="s">
        <v>17</v>
      </c>
      <c r="E27" s="25" t="s">
        <v>18</v>
      </c>
      <c r="F27" s="25" t="s">
        <v>19</v>
      </c>
      <c r="G27" s="26" t="s">
        <v>58</v>
      </c>
      <c r="H27" s="27">
        <f t="shared" si="0"/>
        <v>0.43541666666666673</v>
      </c>
      <c r="I27" s="28">
        <v>0.33333333333333331</v>
      </c>
      <c r="J27" s="28">
        <v>0.76875000000000004</v>
      </c>
    </row>
    <row r="28" spans="1:10" ht="75.599999999999994">
      <c r="A28" s="20">
        <v>45736</v>
      </c>
      <c r="B28" s="20" t="s">
        <v>25</v>
      </c>
      <c r="C28" s="25" t="s">
        <v>16</v>
      </c>
      <c r="D28" s="25" t="s">
        <v>17</v>
      </c>
      <c r="E28" s="25" t="s">
        <v>18</v>
      </c>
      <c r="F28" s="25" t="s">
        <v>19</v>
      </c>
      <c r="G28" s="26" t="s">
        <v>59</v>
      </c>
      <c r="H28" s="27">
        <f t="shared" si="0"/>
        <v>0.38194444444444448</v>
      </c>
      <c r="I28" s="28">
        <v>0.33333333333333331</v>
      </c>
      <c r="J28" s="28">
        <v>0.71527777777777779</v>
      </c>
    </row>
    <row r="29" spans="1:10">
      <c r="A29" s="45">
        <v>45737</v>
      </c>
      <c r="B29" s="45" t="s">
        <v>27</v>
      </c>
      <c r="C29" s="46" t="s">
        <v>16</v>
      </c>
      <c r="D29" s="46"/>
      <c r="E29" s="46" t="s">
        <v>60</v>
      </c>
      <c r="F29" s="46" t="s">
        <v>19</v>
      </c>
      <c r="G29" s="47" t="s">
        <v>61</v>
      </c>
      <c r="H29" s="48">
        <f t="shared" si="0"/>
        <v>0.33333333333333331</v>
      </c>
      <c r="I29" s="49">
        <v>0.33333333333333331</v>
      </c>
      <c r="J29" s="49">
        <v>0.66666666666666663</v>
      </c>
    </row>
    <row r="30" spans="1:10">
      <c r="A30" s="29">
        <v>45738</v>
      </c>
      <c r="B30" s="29" t="s">
        <v>13</v>
      </c>
      <c r="C30" s="30"/>
      <c r="D30" s="30"/>
      <c r="E30" s="30"/>
      <c r="F30" s="30"/>
      <c r="G30" s="31"/>
      <c r="H30" s="32">
        <f t="shared" si="0"/>
        <v>0</v>
      </c>
      <c r="I30" s="33"/>
      <c r="J30" s="33"/>
    </row>
    <row r="31" spans="1:10">
      <c r="A31" s="29">
        <v>45739</v>
      </c>
      <c r="B31" s="29" t="s">
        <v>14</v>
      </c>
      <c r="C31" s="30"/>
      <c r="D31" s="30"/>
      <c r="E31" s="30"/>
      <c r="F31" s="30"/>
      <c r="G31" s="31"/>
      <c r="H31" s="32">
        <f t="shared" si="0"/>
        <v>0</v>
      </c>
      <c r="I31" s="33"/>
      <c r="J31" s="33"/>
    </row>
    <row r="32" spans="1:10" ht="86.45" customHeight="1">
      <c r="A32" s="20">
        <v>45740</v>
      </c>
      <c r="B32" s="20" t="s">
        <v>15</v>
      </c>
      <c r="C32" s="25" t="s">
        <v>16</v>
      </c>
      <c r="D32" s="25" t="s">
        <v>17</v>
      </c>
      <c r="E32" s="25" t="s">
        <v>18</v>
      </c>
      <c r="F32" s="25" t="s">
        <v>19</v>
      </c>
      <c r="G32" s="26" t="s">
        <v>62</v>
      </c>
      <c r="H32" s="27">
        <f t="shared" si="0"/>
        <v>0.38194444444444448</v>
      </c>
      <c r="I32" s="28">
        <v>0.33333333333333331</v>
      </c>
      <c r="J32" s="28">
        <v>0.71527777777777779</v>
      </c>
    </row>
    <row r="33" spans="1:10" ht="100.9">
      <c r="A33" s="20">
        <v>45741</v>
      </c>
      <c r="B33" s="20" t="s">
        <v>21</v>
      </c>
      <c r="C33" s="25" t="s">
        <v>16</v>
      </c>
      <c r="D33" s="25" t="s">
        <v>17</v>
      </c>
      <c r="E33" s="25" t="s">
        <v>18</v>
      </c>
      <c r="F33" s="25" t="s">
        <v>19</v>
      </c>
      <c r="G33" s="26" t="s">
        <v>63</v>
      </c>
      <c r="H33" s="27">
        <f t="shared" si="0"/>
        <v>0.40972222222222227</v>
      </c>
      <c r="I33" s="28">
        <v>0.33333333333333331</v>
      </c>
      <c r="J33" s="28">
        <v>0.74305555555555558</v>
      </c>
    </row>
    <row r="34" spans="1:10" ht="75.599999999999994">
      <c r="A34" s="20">
        <v>45742</v>
      </c>
      <c r="B34" s="20" t="s">
        <v>23</v>
      </c>
      <c r="C34" s="25" t="s">
        <v>16</v>
      </c>
      <c r="D34" s="25" t="s">
        <v>17</v>
      </c>
      <c r="E34" s="25" t="s">
        <v>18</v>
      </c>
      <c r="F34" s="25" t="s">
        <v>19</v>
      </c>
      <c r="G34" s="26" t="s">
        <v>64</v>
      </c>
      <c r="H34" s="27">
        <f t="shared" si="0"/>
        <v>0.39583333333333331</v>
      </c>
      <c r="I34" s="28">
        <v>0.33333333333333331</v>
      </c>
      <c r="J34" s="28">
        <v>0.72916666666666663</v>
      </c>
    </row>
    <row r="35" spans="1:10" ht="63">
      <c r="A35" s="20">
        <v>45743</v>
      </c>
      <c r="B35" s="20" t="s">
        <v>25</v>
      </c>
      <c r="C35" s="25" t="s">
        <v>16</v>
      </c>
      <c r="D35" s="25" t="s">
        <v>17</v>
      </c>
      <c r="E35" s="25" t="s">
        <v>18</v>
      </c>
      <c r="F35" s="25" t="s">
        <v>19</v>
      </c>
      <c r="G35" s="26" t="s">
        <v>65</v>
      </c>
      <c r="H35" s="27">
        <f>J35-I35</f>
        <v>0.39583333333333331</v>
      </c>
      <c r="I35" s="28">
        <v>0.33333333333333331</v>
      </c>
      <c r="J35" s="28">
        <v>0.72916666666666663</v>
      </c>
    </row>
    <row r="36" spans="1:10" ht="100.9">
      <c r="A36" s="20">
        <v>45744</v>
      </c>
      <c r="B36" s="20" t="s">
        <v>27</v>
      </c>
      <c r="C36" s="25" t="s">
        <v>16</v>
      </c>
      <c r="D36" s="25" t="s">
        <v>17</v>
      </c>
      <c r="E36" s="25" t="s">
        <v>18</v>
      </c>
      <c r="F36" s="25" t="s">
        <v>19</v>
      </c>
      <c r="G36" s="26" t="s">
        <v>66</v>
      </c>
      <c r="H36" s="27">
        <f t="shared" si="0"/>
        <v>0.39583333333333331</v>
      </c>
      <c r="I36" s="28">
        <v>0.33333333333333331</v>
      </c>
      <c r="J36" s="28">
        <v>0.72916666666666663</v>
      </c>
    </row>
    <row r="37" spans="1:10">
      <c r="A37" s="29">
        <v>45745</v>
      </c>
      <c r="B37" s="29" t="s">
        <v>13</v>
      </c>
      <c r="C37" s="30"/>
      <c r="D37" s="30"/>
      <c r="E37" s="30"/>
      <c r="F37" s="30"/>
      <c r="G37" s="31"/>
      <c r="H37" s="32">
        <f t="shared" si="0"/>
        <v>0</v>
      </c>
      <c r="I37" s="33"/>
      <c r="J37" s="33"/>
    </row>
    <row r="38" spans="1:10">
      <c r="A38" s="29">
        <v>45746</v>
      </c>
      <c r="B38" s="29" t="s">
        <v>14</v>
      </c>
      <c r="C38" s="30"/>
      <c r="D38" s="30"/>
      <c r="E38" s="30"/>
      <c r="F38" s="30"/>
      <c r="G38" s="31"/>
      <c r="H38" s="32">
        <f t="shared" si="0"/>
        <v>0</v>
      </c>
      <c r="I38" s="33"/>
      <c r="J38" s="33"/>
    </row>
    <row r="39" spans="1:10" ht="142.5" customHeight="1">
      <c r="A39" s="20">
        <v>45747</v>
      </c>
      <c r="B39" s="20" t="s">
        <v>15</v>
      </c>
      <c r="C39" s="25" t="s">
        <v>16</v>
      </c>
      <c r="D39" s="25" t="s">
        <v>17</v>
      </c>
      <c r="E39" s="25" t="s">
        <v>18</v>
      </c>
      <c r="F39" s="25" t="s">
        <v>19</v>
      </c>
      <c r="G39" s="26" t="s">
        <v>67</v>
      </c>
      <c r="H39" s="27">
        <f t="shared" ref="H39" si="1">J39-I39</f>
        <v>0.39583333333333331</v>
      </c>
      <c r="I39" s="28">
        <v>0.33333333333333331</v>
      </c>
      <c r="J39" s="28">
        <v>0.72916666666666663</v>
      </c>
    </row>
    <row r="40" spans="1:10" ht="13.9" customHeight="1" thickBot="1">
      <c r="A40" s="44"/>
      <c r="B40" s="44"/>
      <c r="C40" s="43"/>
      <c r="D40" s="43"/>
      <c r="E40" s="43"/>
      <c r="F40" s="43"/>
      <c r="G40" s="43"/>
      <c r="H40" s="34"/>
      <c r="I40" s="35"/>
    </row>
    <row r="41" spans="1:10" ht="13.9" customHeight="1">
      <c r="A41" s="2"/>
      <c r="B41" s="2"/>
      <c r="C41" s="3"/>
      <c r="D41" s="4"/>
      <c r="E41" s="5" t="s">
        <v>38</v>
      </c>
      <c r="F41" s="6">
        <f>F42*8</f>
        <v>160</v>
      </c>
      <c r="H41" s="38"/>
    </row>
    <row r="42" spans="1:10" ht="13.9" customHeight="1" thickBot="1">
      <c r="A42" s="2"/>
      <c r="B42" s="2"/>
      <c r="C42" s="7"/>
      <c r="D42" s="1"/>
      <c r="E42" s="8" t="s">
        <v>39</v>
      </c>
      <c r="F42" s="9">
        <v>20</v>
      </c>
      <c r="H42" s="38"/>
    </row>
    <row r="43" spans="1:10" ht="13.9" customHeight="1" thickBot="1">
      <c r="A43" s="109" t="s">
        <v>40</v>
      </c>
      <c r="B43" s="109"/>
      <c r="C43" s="109"/>
      <c r="D43" s="10"/>
      <c r="E43" s="1"/>
      <c r="F43" s="1"/>
      <c r="H43" s="38"/>
    </row>
    <row r="44" spans="1:10" ht="13.9">
      <c r="A44" s="11"/>
      <c r="B44" s="11"/>
      <c r="C44" s="4"/>
      <c r="D44" s="4"/>
      <c r="E44" s="12" t="s">
        <v>41</v>
      </c>
      <c r="F44" s="13">
        <f>SUMIF(F9:F39,"Billable",H9:H39)</f>
        <v>0</v>
      </c>
      <c r="H44" s="36"/>
    </row>
    <row r="45" spans="1:10" ht="15" customHeight="1" thickBot="1">
      <c r="A45" s="110" t="s">
        <v>42</v>
      </c>
      <c r="B45" s="110"/>
      <c r="C45" s="110"/>
      <c r="D45" s="14"/>
      <c r="E45" s="15" t="s">
        <v>43</v>
      </c>
      <c r="F45" s="16">
        <f>SUMIF(F9:F39,"Non-Billable",H9:H39)</f>
        <v>7.4388888888888873</v>
      </c>
      <c r="H45" s="38"/>
    </row>
    <row r="46" spans="1:10" ht="14.45" thickBot="1">
      <c r="A46" s="1"/>
      <c r="B46" s="1"/>
      <c r="C46" s="1"/>
      <c r="D46" s="1"/>
      <c r="E46" s="17" t="s">
        <v>44</v>
      </c>
      <c r="F46" s="42">
        <f>F44+F45</f>
        <v>7.4388888888888873</v>
      </c>
      <c r="H46" s="38"/>
    </row>
    <row r="47" spans="1:10" ht="13.9" thickBot="1">
      <c r="A47" s="1"/>
      <c r="B47" s="1"/>
      <c r="C47" s="1"/>
      <c r="D47" s="1"/>
      <c r="E47" s="1"/>
      <c r="F47" s="1"/>
      <c r="H47" s="38"/>
    </row>
    <row r="48" spans="1:10" ht="13.9" thickBot="1">
      <c r="A48" s="1"/>
      <c r="B48" s="1"/>
      <c r="C48" s="1"/>
      <c r="D48" s="1"/>
      <c r="E48" s="18" t="s">
        <v>45</v>
      </c>
      <c r="F48" s="19"/>
      <c r="H48" s="38"/>
    </row>
    <row r="49" spans="5:8" ht="13.15" thickBot="1">
      <c r="E49" s="37"/>
      <c r="H49" s="38"/>
    </row>
  </sheetData>
  <mergeCells count="2">
    <mergeCell ref="A43:C43"/>
    <mergeCell ref="A45:C45"/>
  </mergeCells>
  <phoneticPr fontId="10" type="noConversion"/>
  <conditionalFormatting sqref="A6:B6 D6:E7 D40:E41">
    <cfRule type="containsText" dxfId="22" priority="14" operator="containsText" text="Religious Leave">
      <formula>NOT(ISERROR(SEARCH("Religious Leave",A6)))</formula>
    </cfRule>
    <cfRule type="containsText" dxfId="21" priority="15" operator="containsText" text="Birthday Leave">
      <formula>NOT(ISERROR(SEARCH("Birthday Leave",A6)))</formula>
    </cfRule>
    <cfRule type="containsText" dxfId="20" priority="16" operator="containsText" text="Study Leave">
      <formula>NOT(ISERROR(SEARCH("Study Leave",A6)))</formula>
    </cfRule>
    <cfRule type="containsText" dxfId="19" priority="17" operator="containsText" text="Family Responsibility Leave">
      <formula>NOT(ISERROR(SEARCH("Family Responsibility Leave",A6)))</formula>
    </cfRule>
    <cfRule type="containsText" dxfId="18" priority="18" operator="containsText" text="Sick Leave">
      <formula>NOT(ISERROR(SEARCH("Sick Leave",A6)))</formula>
    </cfRule>
    <cfRule type="containsText" dxfId="17" priority="19" operator="containsText" text="Annual Leave">
      <formula>NOT(ISERROR(SEARCH("Annual Leave",A6)))</formula>
    </cfRule>
    <cfRule type="cellIs" dxfId="16" priority="20" operator="equal">
      <formula>"Public Holiday"</formula>
    </cfRule>
  </conditionalFormatting>
  <conditionalFormatting sqref="B7:B49">
    <cfRule type="containsText" dxfId="15" priority="8" operator="containsText" text="Saturday">
      <formula>NOT(ISERROR(SEARCH("Saturday",B7)))</formula>
    </cfRule>
    <cfRule type="containsText" dxfId="14" priority="9" operator="containsText" text="Sunday">
      <formula>NOT(ISERROR(SEARCH("Sunday",B7)))</formula>
    </cfRule>
  </conditionalFormatting>
  <conditionalFormatting sqref="D43:E45 E48">
    <cfRule type="containsText" dxfId="13" priority="1" operator="containsText" text="Religious Leave">
      <formula>NOT(ISERROR(SEARCH("Religious Leave",D43)))</formula>
    </cfRule>
    <cfRule type="containsText" dxfId="12" priority="2" operator="containsText" text="Birthday Leave">
      <formula>NOT(ISERROR(SEARCH("Birthday Leave",D43)))</formula>
    </cfRule>
    <cfRule type="containsText" dxfId="11" priority="3" operator="containsText" text="Study Leave">
      <formula>NOT(ISERROR(SEARCH("Study Leave",D43)))</formula>
    </cfRule>
    <cfRule type="containsText" dxfId="10" priority="4" operator="containsText" text="Family Responsibility Leave">
      <formula>NOT(ISERROR(SEARCH("Family Responsibility Leave",D43)))</formula>
    </cfRule>
    <cfRule type="containsText" dxfId="9" priority="5" operator="containsText" text="Sick Leave">
      <formula>NOT(ISERROR(SEARCH("Sick Leave",D43)))</formula>
    </cfRule>
    <cfRule type="containsText" dxfId="8" priority="6" operator="containsText" text="Annual Leave">
      <formula>NOT(ISERROR(SEARCH("Annual Leave",D43)))</formula>
    </cfRule>
    <cfRule type="cellIs" dxfId="7" priority="7" operator="equal">
      <formula>"Public Holiday"</formula>
    </cfRule>
  </conditionalFormatting>
  <dataValidations count="1">
    <dataValidation type="time" allowBlank="1" showErrorMessage="1" errorTitle="Invalid Time Format" error="Please input a valid time. For e.g. 08:00" sqref="I9:J39" xr:uid="{E7ED7F3E-39EE-4606-8245-26F5E3C11980}">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39A6A8E-1249-4B2F-AB25-70B85A400C15}">
          <x14:formula1>
            <xm:f>Key!$K$3:$K$4</xm:f>
          </x14:formula1>
          <xm:sqref>F9:F39</xm:sqref>
        </x14:dataValidation>
        <x14:dataValidation type="list" allowBlank="1" showInputMessage="1" showErrorMessage="1" xr:uid="{21903AE5-45BA-428F-AFA8-22E9A01182F3}">
          <x14:formula1>
            <xm:f>Key!$B$2:$B$51</xm:f>
          </x14:formula1>
          <xm:sqref>C9:C39</xm:sqref>
        </x14:dataValidation>
        <x14:dataValidation type="list" allowBlank="1" showInputMessage="1" showErrorMessage="1" xr:uid="{B11ED7AE-D90D-41B0-B483-088E73216738}">
          <x14:formula1>
            <xm:f>Key!$F$3:$F$52</xm:f>
          </x14:formula1>
          <xm:sqref>E9:E39</xm:sqref>
        </x14:dataValidation>
        <x14:dataValidation type="list" allowBlank="1" showInputMessage="1" showErrorMessage="1" xr:uid="{5693F761-715B-45CE-AC76-906C43DF08FA}">
          <x14:formula1>
            <xm:f>Key!$H$3:$H$62</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8809-782A-4EC8-A7EE-23E6EB29126F}">
  <dimension ref="A1:O18"/>
  <sheetViews>
    <sheetView zoomScale="75" zoomScaleNormal="75" workbookViewId="0">
      <selection activeCell="H13" sqref="H13"/>
    </sheetView>
  </sheetViews>
  <sheetFormatPr defaultColWidth="8.75" defaultRowHeight="12.6"/>
  <cols>
    <col min="1" max="1" width="12" style="21" customWidth="1"/>
    <col min="2" max="2" width="13.125" style="21" customWidth="1"/>
    <col min="3" max="3" width="16.25" style="21" bestFit="1" customWidth="1"/>
    <col min="4" max="4" width="8.75" style="21"/>
    <col min="5" max="5" width="13.25" style="21" customWidth="1"/>
    <col min="6" max="6" width="14.5" style="21" customWidth="1"/>
    <col min="7" max="16384" width="8.75" style="21"/>
  </cols>
  <sheetData>
    <row r="1" spans="1:15" ht="13.5" customHeight="1">
      <c r="A1" s="90"/>
      <c r="B1" s="90"/>
      <c r="C1" s="90"/>
      <c r="D1" s="90"/>
      <c r="E1" s="90"/>
      <c r="F1" s="90"/>
    </row>
    <row r="2" spans="1:15">
      <c r="A2" s="89"/>
      <c r="B2" s="89"/>
      <c r="C2" s="94"/>
      <c r="D2" s="94"/>
      <c r="E2" s="94"/>
      <c r="F2" s="94"/>
    </row>
    <row r="3" spans="1:15">
      <c r="A3" s="89"/>
      <c r="B3" s="89"/>
      <c r="C3" s="95"/>
      <c r="D3" s="95"/>
      <c r="E3" s="95"/>
      <c r="F3" s="95"/>
    </row>
    <row r="4" spans="1:15">
      <c r="A4" s="89"/>
      <c r="B4" s="89"/>
      <c r="C4" s="96"/>
      <c r="D4" s="96"/>
      <c r="E4" s="96"/>
      <c r="F4" s="96"/>
    </row>
    <row r="5" spans="1:15">
      <c r="A5" s="35" t="s">
        <v>0</v>
      </c>
      <c r="B5" s="21" t="s">
        <v>68</v>
      </c>
      <c r="C5" s="96"/>
      <c r="D5" s="96"/>
      <c r="E5" s="96"/>
      <c r="F5" s="96"/>
    </row>
    <row r="6" spans="1:15">
      <c r="A6" s="89" t="s">
        <v>69</v>
      </c>
      <c r="B6" s="91">
        <f>F17</f>
        <v>200</v>
      </c>
      <c r="C6" s="94"/>
      <c r="D6" s="95"/>
      <c r="E6" s="95"/>
      <c r="F6" s="95"/>
    </row>
    <row r="7" spans="1:15" ht="13.5" customHeight="1">
      <c r="A7" s="83"/>
      <c r="B7" s="84"/>
      <c r="C7" s="84"/>
      <c r="D7" s="95"/>
      <c r="E7" s="95"/>
      <c r="F7" s="95"/>
    </row>
    <row r="8" spans="1:15" ht="27.4" customHeight="1">
      <c r="A8" s="119" t="s">
        <v>70</v>
      </c>
      <c r="B8" s="119"/>
      <c r="C8" s="119"/>
      <c r="D8" s="119"/>
      <c r="E8" s="119"/>
      <c r="F8" s="119"/>
    </row>
    <row r="9" spans="1:15" ht="13.5" customHeight="1" thickBot="1">
      <c r="A9" s="92" t="s">
        <v>71</v>
      </c>
      <c r="B9" s="122" t="s">
        <v>72</v>
      </c>
      <c r="C9" s="123"/>
      <c r="D9" s="122" t="s">
        <v>73</v>
      </c>
      <c r="E9" s="123"/>
      <c r="F9" s="93" t="s">
        <v>74</v>
      </c>
    </row>
    <row r="10" spans="1:15">
      <c r="A10" s="88">
        <v>45566</v>
      </c>
      <c r="B10" s="113" t="s">
        <v>75</v>
      </c>
      <c r="C10" s="113"/>
      <c r="D10" s="113" t="s">
        <v>76</v>
      </c>
      <c r="E10" s="113"/>
      <c r="F10" s="87">
        <v>200</v>
      </c>
      <c r="G10" s="120" t="s">
        <v>77</v>
      </c>
      <c r="H10" s="121"/>
      <c r="I10" s="121"/>
      <c r="J10" s="121"/>
      <c r="K10" s="121"/>
      <c r="L10" s="121"/>
      <c r="M10" s="121"/>
      <c r="N10" s="121"/>
      <c r="O10" s="121"/>
    </row>
    <row r="11" spans="1:15">
      <c r="A11" s="88">
        <v>45566</v>
      </c>
      <c r="B11" s="111" t="s">
        <v>78</v>
      </c>
      <c r="C11" s="112"/>
      <c r="D11" s="113" t="s">
        <v>79</v>
      </c>
      <c r="E11" s="113"/>
      <c r="F11" s="87"/>
    </row>
    <row r="12" spans="1:15">
      <c r="A12" s="88">
        <v>45566</v>
      </c>
      <c r="B12" s="111" t="s">
        <v>80</v>
      </c>
      <c r="C12" s="112"/>
      <c r="D12" s="113"/>
      <c r="E12" s="113"/>
      <c r="F12" s="87"/>
    </row>
    <row r="13" spans="1:15">
      <c r="A13" s="88">
        <v>45566</v>
      </c>
      <c r="B13" s="111"/>
      <c r="C13" s="112"/>
      <c r="D13" s="113"/>
      <c r="E13" s="113"/>
      <c r="F13" s="87"/>
    </row>
    <row r="14" spans="1:15">
      <c r="A14" s="88">
        <v>45566</v>
      </c>
      <c r="B14" s="111"/>
      <c r="C14" s="112"/>
      <c r="D14" s="113"/>
      <c r="E14" s="113"/>
      <c r="F14" s="87"/>
    </row>
    <row r="15" spans="1:15">
      <c r="A15" s="88">
        <v>45566</v>
      </c>
      <c r="B15" s="117"/>
      <c r="C15" s="118"/>
      <c r="D15" s="113"/>
      <c r="E15" s="113"/>
      <c r="F15" s="87"/>
    </row>
    <row r="16" spans="1:15" ht="13.15" thickBot="1">
      <c r="A16" s="88">
        <v>45566</v>
      </c>
      <c r="B16" s="111"/>
      <c r="C16" s="112"/>
      <c r="D16" s="113"/>
      <c r="E16" s="113"/>
      <c r="F16" s="87"/>
    </row>
    <row r="17" spans="1:6" ht="13.5" customHeight="1" thickBot="1">
      <c r="A17" s="114" t="s">
        <v>81</v>
      </c>
      <c r="B17" s="115"/>
      <c r="C17" s="115"/>
      <c r="D17" s="115"/>
      <c r="E17" s="116"/>
      <c r="F17" s="86">
        <f>SUM(F10:F16)</f>
        <v>200</v>
      </c>
    </row>
    <row r="18" spans="1:6">
      <c r="A18" s="83"/>
      <c r="B18" s="84"/>
      <c r="C18" s="84"/>
      <c r="D18" s="84"/>
      <c r="E18" s="85"/>
      <c r="F18" s="85"/>
    </row>
  </sheetData>
  <mergeCells count="19">
    <mergeCell ref="G10:O10"/>
    <mergeCell ref="B9:C9"/>
    <mergeCell ref="D9:E9"/>
    <mergeCell ref="B10:C10"/>
    <mergeCell ref="D10:E10"/>
    <mergeCell ref="A8:F8"/>
    <mergeCell ref="B11:C11"/>
    <mergeCell ref="D11:E11"/>
    <mergeCell ref="B12:C12"/>
    <mergeCell ref="D12:E12"/>
    <mergeCell ref="B13:C13"/>
    <mergeCell ref="D13:E13"/>
    <mergeCell ref="A17:E17"/>
    <mergeCell ref="B14:C14"/>
    <mergeCell ref="D14:E14"/>
    <mergeCell ref="B15:C15"/>
    <mergeCell ref="D15:E15"/>
    <mergeCell ref="B16:C16"/>
    <mergeCell ref="D16:E16"/>
  </mergeCells>
  <dataValidations count="1">
    <dataValidation type="list" allowBlank="1" showInputMessage="1" showErrorMessage="1" sqref="D7 D18" xr:uid="{517DF1E8-3052-48CF-9AE1-C19E6ECB6686}">
      <formula1>$H$2:$H$4</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7896F57-C723-4B2F-A817-4B0B599756FB}">
          <x14:formula1>
            <xm:f>Key!$H$3:$H$62</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7D5F3-AC91-43ED-96BB-0299CBED5EE0}">
  <dimension ref="A4:F23"/>
  <sheetViews>
    <sheetView zoomScale="75" zoomScaleNormal="75" workbookViewId="0">
      <selection activeCell="B5" sqref="B5"/>
    </sheetView>
  </sheetViews>
  <sheetFormatPr defaultColWidth="8.75" defaultRowHeight="12.6"/>
  <cols>
    <col min="1" max="1" width="15.5" style="21" bestFit="1" customWidth="1"/>
    <col min="2" max="2" width="11.75" style="21" customWidth="1"/>
    <col min="3" max="3" width="9.75" style="21" customWidth="1"/>
    <col min="4" max="16384" width="8.75" style="21"/>
  </cols>
  <sheetData>
    <row r="4" spans="1:6">
      <c r="A4" s="124"/>
      <c r="B4" s="124"/>
    </row>
    <row r="5" spans="1:6">
      <c r="A5" s="35" t="s">
        <v>0</v>
      </c>
      <c r="B5" s="21" t="s">
        <v>68</v>
      </c>
    </row>
    <row r="6" spans="1:6">
      <c r="A6" s="89" t="s">
        <v>82</v>
      </c>
      <c r="B6" s="89"/>
    </row>
    <row r="7" spans="1:6">
      <c r="A7" s="105" t="s">
        <v>83</v>
      </c>
      <c r="B7" s="105"/>
    </row>
    <row r="8" spans="1:6">
      <c r="A8" s="106"/>
      <c r="B8" s="95"/>
    </row>
    <row r="9" spans="1:6" ht="27.4" customHeight="1">
      <c r="A9" s="137" t="s">
        <v>84</v>
      </c>
      <c r="B9" s="137"/>
      <c r="C9" s="137"/>
      <c r="D9" s="137"/>
      <c r="E9" s="137"/>
      <c r="F9" s="137"/>
    </row>
    <row r="10" spans="1:6" ht="25.15">
      <c r="A10" s="97" t="s">
        <v>85</v>
      </c>
      <c r="B10" s="97" t="s">
        <v>86</v>
      </c>
      <c r="C10" s="97" t="s">
        <v>87</v>
      </c>
      <c r="D10" s="97" t="s">
        <v>88</v>
      </c>
      <c r="E10" s="97" t="s">
        <v>89</v>
      </c>
      <c r="F10" s="97" t="s">
        <v>90</v>
      </c>
    </row>
    <row r="11" spans="1:6">
      <c r="A11" s="97"/>
      <c r="B11" s="97"/>
      <c r="C11" s="97"/>
      <c r="D11" s="97"/>
      <c r="E11" s="97"/>
      <c r="F11" s="97"/>
    </row>
    <row r="12" spans="1:6">
      <c r="A12" s="97"/>
      <c r="B12" s="97"/>
      <c r="C12" s="97"/>
      <c r="D12" s="97"/>
      <c r="E12" s="97"/>
      <c r="F12" s="97"/>
    </row>
    <row r="13" spans="1:6" ht="13.15" thickBot="1">
      <c r="A13" s="97"/>
      <c r="B13" s="97"/>
      <c r="C13" s="97"/>
      <c r="D13" s="97"/>
      <c r="E13" s="97"/>
      <c r="F13" s="97"/>
    </row>
    <row r="14" spans="1:6" ht="13.15" thickBot="1">
      <c r="A14" s="98"/>
      <c r="B14" s="99"/>
      <c r="C14" s="99"/>
      <c r="D14" s="100">
        <f>SUM(D11:D13)</f>
        <v>0</v>
      </c>
      <c r="E14" s="99"/>
      <c r="F14" s="101"/>
    </row>
    <row r="15" spans="1:6" ht="13.15" thickBot="1">
      <c r="A15" s="128"/>
      <c r="B15" s="129"/>
      <c r="C15" s="129"/>
      <c r="D15" s="129"/>
      <c r="E15" s="129"/>
      <c r="F15" s="129"/>
    </row>
    <row r="16" spans="1:6">
      <c r="A16" s="138" t="s">
        <v>91</v>
      </c>
      <c r="B16" s="139"/>
      <c r="C16" s="139"/>
      <c r="D16" s="139"/>
      <c r="E16" s="139"/>
      <c r="F16" s="140"/>
    </row>
    <row r="17" spans="1:6">
      <c r="A17" s="125"/>
      <c r="B17" s="126"/>
      <c r="C17" s="126"/>
      <c r="D17" s="126"/>
      <c r="E17" s="126"/>
      <c r="F17" s="127"/>
    </row>
    <row r="18" spans="1:6">
      <c r="A18" s="125"/>
      <c r="B18" s="126"/>
      <c r="C18" s="126"/>
      <c r="D18" s="126"/>
      <c r="E18" s="126"/>
      <c r="F18" s="127"/>
    </row>
    <row r="19" spans="1:6" ht="13.15" thickBot="1">
      <c r="A19" s="128"/>
      <c r="B19" s="129"/>
      <c r="C19" s="129"/>
      <c r="D19" s="129"/>
      <c r="E19" s="129"/>
      <c r="F19" s="130"/>
    </row>
    <row r="20" spans="1:6" ht="13.15" thickBot="1"/>
    <row r="21" spans="1:6">
      <c r="A21" s="102" t="s">
        <v>3</v>
      </c>
      <c r="B21" s="131"/>
      <c r="C21" s="131"/>
      <c r="D21" s="131"/>
      <c r="E21" s="131"/>
      <c r="F21" s="132"/>
    </row>
    <row r="22" spans="1:6">
      <c r="A22" s="103" t="s">
        <v>92</v>
      </c>
      <c r="B22" s="133"/>
      <c r="C22" s="133"/>
      <c r="D22" s="133"/>
      <c r="E22" s="133"/>
      <c r="F22" s="134"/>
    </row>
    <row r="23" spans="1:6" ht="13.15" thickBot="1">
      <c r="A23" s="104" t="s">
        <v>93</v>
      </c>
      <c r="B23" s="135"/>
      <c r="C23" s="135"/>
      <c r="D23" s="135"/>
      <c r="E23" s="135"/>
      <c r="F23" s="136"/>
    </row>
  </sheetData>
  <mergeCells count="8">
    <mergeCell ref="A4:B4"/>
    <mergeCell ref="A17:F19"/>
    <mergeCell ref="B21:F21"/>
    <mergeCell ref="B22:F22"/>
    <mergeCell ref="B23:F23"/>
    <mergeCell ref="A9:F9"/>
    <mergeCell ref="A15:F15"/>
    <mergeCell ref="A16:F16"/>
  </mergeCells>
  <dataValidations count="1">
    <dataValidation type="list" allowBlank="1" showInputMessage="1" showErrorMessage="1" sqref="A10" xr:uid="{CEFCDC94-987C-4D1C-815A-6BA49170943C}">
      <formula1>$H$2:$H$12</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CE3D3C50-50E6-4476-A1AC-B75CC367015A}">
          <x14:formula1>
            <xm:f>Key!#REF!</xm:f>
          </x14:formula1>
          <xm:sqref>C4:F4</xm:sqref>
        </x14:dataValidation>
        <x14:dataValidation type="list" allowBlank="1" showInputMessage="1" showErrorMessage="1" xr:uid="{10ADA8E5-0E67-4753-AB35-24D5F605BBCC}">
          <x14:formula1>
            <xm:f>Key!$F$33:$F$40</xm:f>
          </x14:formula1>
          <xm:sqref>A11:A14</xm:sqref>
        </x14:dataValidation>
        <x14:dataValidation type="list" allowBlank="1" showInputMessage="1" showErrorMessage="1" xr:uid="{39EE865D-1893-4D91-9C9E-FAFF9DC830A7}">
          <x14:formula1>
            <xm:f>Key!$H$3:$H$62</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9B26B-3D49-4153-AAFE-5F32086A9ABD}">
  <sheetPr>
    <tabColor theme="4"/>
  </sheetPr>
  <dimension ref="B2:K62"/>
  <sheetViews>
    <sheetView topLeftCell="A38" workbookViewId="0">
      <selection activeCell="J57" sqref="J57"/>
    </sheetView>
  </sheetViews>
  <sheetFormatPr defaultColWidth="8.75" defaultRowHeight="14.45"/>
  <cols>
    <col min="1" max="1" width="8.75" style="50"/>
    <col min="2" max="2" width="25.5" style="50" customWidth="1"/>
    <col min="3" max="3" width="8.75" style="50"/>
    <col min="4" max="4" width="19.25" style="50" customWidth="1"/>
    <col min="5" max="5" width="8.75" style="50"/>
    <col min="6" max="6" width="21.75" style="50" customWidth="1"/>
    <col min="7" max="16384" width="8.75" style="50"/>
  </cols>
  <sheetData>
    <row r="2" spans="2:11" ht="15" thickBot="1">
      <c r="B2" s="71" t="s">
        <v>16</v>
      </c>
      <c r="D2" s="51" t="s">
        <v>94</v>
      </c>
      <c r="F2" s="50" t="s">
        <v>7</v>
      </c>
      <c r="H2" s="50" t="s">
        <v>95</v>
      </c>
      <c r="K2" s="51" t="s">
        <v>96</v>
      </c>
    </row>
    <row r="3" spans="2:11">
      <c r="B3" s="71" t="s">
        <v>97</v>
      </c>
      <c r="D3" s="81" t="s">
        <v>98</v>
      </c>
      <c r="F3" s="53" t="s">
        <v>99</v>
      </c>
      <c r="H3" s="72" t="s">
        <v>100</v>
      </c>
      <c r="K3" s="54" t="s">
        <v>19</v>
      </c>
    </row>
    <row r="4" spans="2:11">
      <c r="B4" s="71" t="s">
        <v>101</v>
      </c>
      <c r="D4" s="52" t="s">
        <v>102</v>
      </c>
      <c r="F4" s="55" t="s">
        <v>103</v>
      </c>
      <c r="H4" s="73" t="s">
        <v>104</v>
      </c>
      <c r="K4" s="56" t="s">
        <v>96</v>
      </c>
    </row>
    <row r="5" spans="2:11">
      <c r="B5" s="71" t="s">
        <v>105</v>
      </c>
      <c r="D5" s="81" t="s">
        <v>106</v>
      </c>
      <c r="F5" s="57" t="s">
        <v>107</v>
      </c>
      <c r="H5" s="74" t="s">
        <v>108</v>
      </c>
    </row>
    <row r="6" spans="2:11">
      <c r="B6" s="71" t="s">
        <v>109</v>
      </c>
      <c r="D6" s="52" t="s">
        <v>110</v>
      </c>
      <c r="F6" s="55" t="s">
        <v>111</v>
      </c>
      <c r="H6" s="73" t="s">
        <v>112</v>
      </c>
    </row>
    <row r="7" spans="2:11">
      <c r="B7" s="71" t="s">
        <v>113</v>
      </c>
      <c r="D7" s="81" t="s">
        <v>114</v>
      </c>
      <c r="F7" s="57" t="s">
        <v>18</v>
      </c>
      <c r="H7" s="72" t="s">
        <v>115</v>
      </c>
    </row>
    <row r="8" spans="2:11">
      <c r="B8" s="71" t="s">
        <v>116</v>
      </c>
      <c r="D8" s="52" t="s">
        <v>117</v>
      </c>
      <c r="F8" s="55" t="s">
        <v>118</v>
      </c>
      <c r="H8" s="72" t="s">
        <v>119</v>
      </c>
      <c r="K8" s="50" t="s">
        <v>120</v>
      </c>
    </row>
    <row r="9" spans="2:11">
      <c r="B9" s="71" t="s">
        <v>121</v>
      </c>
      <c r="D9" s="81" t="s">
        <v>122</v>
      </c>
      <c r="F9" s="57" t="s">
        <v>123</v>
      </c>
      <c r="H9" s="72" t="s">
        <v>124</v>
      </c>
      <c r="K9" s="50" t="s">
        <v>76</v>
      </c>
    </row>
    <row r="10" spans="2:11">
      <c r="B10" s="71" t="s">
        <v>125</v>
      </c>
      <c r="D10" s="52" t="s">
        <v>126</v>
      </c>
      <c r="F10" s="55" t="s">
        <v>127</v>
      </c>
      <c r="H10" s="73" t="s">
        <v>128</v>
      </c>
    </row>
    <row r="11" spans="2:11">
      <c r="B11" s="71" t="s">
        <v>129</v>
      </c>
      <c r="D11" s="81" t="s">
        <v>130</v>
      </c>
      <c r="F11" s="57" t="s">
        <v>131</v>
      </c>
      <c r="H11" s="73" t="s">
        <v>132</v>
      </c>
      <c r="K11" s="50" t="s">
        <v>133</v>
      </c>
    </row>
    <row r="12" spans="2:11">
      <c r="B12" s="71" t="s">
        <v>134</v>
      </c>
      <c r="F12" s="55" t="s">
        <v>135</v>
      </c>
      <c r="H12" s="72" t="s">
        <v>136</v>
      </c>
      <c r="K12" s="50" t="s">
        <v>137</v>
      </c>
    </row>
    <row r="13" spans="2:11">
      <c r="B13" s="71" t="s">
        <v>138</v>
      </c>
      <c r="F13" s="57" t="s">
        <v>139</v>
      </c>
      <c r="H13" s="75" t="s">
        <v>140</v>
      </c>
    </row>
    <row r="14" spans="2:11">
      <c r="B14" s="71" t="s">
        <v>141</v>
      </c>
      <c r="D14" s="58"/>
      <c r="F14" s="55" t="s">
        <v>142</v>
      </c>
      <c r="H14" s="76" t="s">
        <v>143</v>
      </c>
    </row>
    <row r="15" spans="2:11">
      <c r="B15" s="71" t="s">
        <v>144</v>
      </c>
      <c r="D15" s="59"/>
      <c r="F15" s="57" t="s">
        <v>145</v>
      </c>
      <c r="H15" s="76" t="s">
        <v>146</v>
      </c>
    </row>
    <row r="16" spans="2:11">
      <c r="B16" s="71" t="s">
        <v>147</v>
      </c>
      <c r="D16" s="59"/>
      <c r="F16" s="55" t="s">
        <v>148</v>
      </c>
      <c r="H16" s="76" t="s">
        <v>149</v>
      </c>
    </row>
    <row r="17" spans="2:8" ht="27.6">
      <c r="B17" s="71" t="s">
        <v>150</v>
      </c>
      <c r="D17" s="59"/>
      <c r="F17" s="57" t="s">
        <v>151</v>
      </c>
      <c r="H17" s="76" t="s">
        <v>152</v>
      </c>
    </row>
    <row r="18" spans="2:8">
      <c r="B18" s="71" t="s">
        <v>153</v>
      </c>
      <c r="D18" s="59"/>
      <c r="F18" s="55" t="s">
        <v>154</v>
      </c>
      <c r="H18" s="75" t="s">
        <v>155</v>
      </c>
    </row>
    <row r="19" spans="2:8">
      <c r="B19" s="71" t="s">
        <v>156</v>
      </c>
      <c r="D19" s="59"/>
      <c r="F19" s="57" t="s">
        <v>157</v>
      </c>
      <c r="H19" s="76" t="s">
        <v>158</v>
      </c>
    </row>
    <row r="20" spans="2:8">
      <c r="B20" s="71" t="s">
        <v>159</v>
      </c>
      <c r="D20" s="59"/>
      <c r="F20" s="55" t="s">
        <v>160</v>
      </c>
      <c r="H20" s="75" t="s">
        <v>161</v>
      </c>
    </row>
    <row r="21" spans="2:8">
      <c r="B21" s="71" t="s">
        <v>162</v>
      </c>
      <c r="D21" s="59"/>
      <c r="F21" s="57" t="s">
        <v>163</v>
      </c>
      <c r="H21" s="75" t="s">
        <v>164</v>
      </c>
    </row>
    <row r="22" spans="2:8">
      <c r="B22" s="71" t="s">
        <v>165</v>
      </c>
      <c r="D22" s="59"/>
      <c r="F22" s="55" t="s">
        <v>166</v>
      </c>
      <c r="H22" s="75" t="s">
        <v>167</v>
      </c>
    </row>
    <row r="23" spans="2:8">
      <c r="B23" s="71" t="s">
        <v>168</v>
      </c>
      <c r="D23" s="59"/>
      <c r="F23" s="57" t="s">
        <v>169</v>
      </c>
      <c r="H23" s="73" t="s">
        <v>170</v>
      </c>
    </row>
    <row r="24" spans="2:8">
      <c r="B24" s="71" t="s">
        <v>171</v>
      </c>
      <c r="D24" s="59"/>
      <c r="F24" s="55" t="s">
        <v>172</v>
      </c>
      <c r="H24" s="75" t="s">
        <v>173</v>
      </c>
    </row>
    <row r="25" spans="2:8">
      <c r="B25" s="71" t="s">
        <v>174</v>
      </c>
      <c r="D25" s="59"/>
      <c r="F25" s="57" t="s">
        <v>175</v>
      </c>
      <c r="H25" s="77" t="s">
        <v>176</v>
      </c>
    </row>
    <row r="26" spans="2:8">
      <c r="B26" s="71" t="s">
        <v>177</v>
      </c>
      <c r="F26" s="55" t="s">
        <v>178</v>
      </c>
      <c r="H26" s="78" t="s">
        <v>179</v>
      </c>
    </row>
    <row r="27" spans="2:8">
      <c r="B27" s="71" t="s">
        <v>180</v>
      </c>
      <c r="D27" s="59"/>
      <c r="F27" s="57" t="s">
        <v>181</v>
      </c>
      <c r="H27" s="79" t="s">
        <v>182</v>
      </c>
    </row>
    <row r="28" spans="2:8">
      <c r="B28" s="71" t="s">
        <v>183</v>
      </c>
      <c r="D28" s="59"/>
      <c r="F28" s="55" t="s">
        <v>184</v>
      </c>
      <c r="H28" s="78" t="s">
        <v>185</v>
      </c>
    </row>
    <row r="29" spans="2:8">
      <c r="B29" s="71" t="s">
        <v>186</v>
      </c>
      <c r="F29" s="57" t="s">
        <v>187</v>
      </c>
      <c r="H29" s="80" t="s">
        <v>188</v>
      </c>
    </row>
    <row r="30" spans="2:8">
      <c r="B30" s="71" t="s">
        <v>189</v>
      </c>
      <c r="F30" s="55" t="s">
        <v>190</v>
      </c>
      <c r="H30" s="79" t="s">
        <v>191</v>
      </c>
    </row>
    <row r="31" spans="2:8">
      <c r="B31" s="71" t="s">
        <v>192</v>
      </c>
      <c r="F31" s="57" t="s">
        <v>193</v>
      </c>
      <c r="H31" s="79" t="s">
        <v>194</v>
      </c>
    </row>
    <row r="32" spans="2:8">
      <c r="B32" s="71" t="s">
        <v>195</v>
      </c>
      <c r="F32" s="55" t="s">
        <v>196</v>
      </c>
      <c r="H32" s="79" t="s">
        <v>197</v>
      </c>
    </row>
    <row r="33" spans="2:8">
      <c r="B33" s="71" t="s">
        <v>198</v>
      </c>
      <c r="F33" s="57" t="s">
        <v>199</v>
      </c>
      <c r="H33" s="79" t="s">
        <v>200</v>
      </c>
    </row>
    <row r="34" spans="2:8">
      <c r="B34" s="71" t="s">
        <v>201</v>
      </c>
      <c r="F34" s="55" t="s">
        <v>202</v>
      </c>
      <c r="H34" s="79" t="s">
        <v>203</v>
      </c>
    </row>
    <row r="35" spans="2:8">
      <c r="B35" s="71" t="s">
        <v>204</v>
      </c>
      <c r="F35" s="57" t="s">
        <v>53</v>
      </c>
      <c r="H35" s="79" t="s">
        <v>205</v>
      </c>
    </row>
    <row r="36" spans="2:8">
      <c r="B36" s="71" t="s">
        <v>206</v>
      </c>
      <c r="F36" s="55" t="s">
        <v>207</v>
      </c>
      <c r="H36" s="79" t="s">
        <v>208</v>
      </c>
    </row>
    <row r="37" spans="2:8">
      <c r="B37" s="71" t="s">
        <v>209</v>
      </c>
      <c r="F37" s="55" t="s">
        <v>210</v>
      </c>
      <c r="H37" s="79" t="s">
        <v>211</v>
      </c>
    </row>
    <row r="38" spans="2:8">
      <c r="B38" s="71" t="s">
        <v>212</v>
      </c>
      <c r="F38" s="55" t="s">
        <v>60</v>
      </c>
      <c r="H38" s="79" t="s">
        <v>213</v>
      </c>
    </row>
    <row r="39" spans="2:8">
      <c r="B39" s="71" t="s">
        <v>214</v>
      </c>
      <c r="F39" s="55" t="s">
        <v>215</v>
      </c>
      <c r="H39" s="79" t="s">
        <v>216</v>
      </c>
    </row>
    <row r="40" spans="2:8">
      <c r="B40" s="71" t="s">
        <v>217</v>
      </c>
      <c r="H40" s="79" t="s">
        <v>218</v>
      </c>
    </row>
    <row r="41" spans="2:8">
      <c r="B41" s="62"/>
      <c r="D41" s="63"/>
      <c r="H41" s="72" t="s">
        <v>219</v>
      </c>
    </row>
    <row r="42" spans="2:8">
      <c r="B42" s="60"/>
      <c r="H42" s="79" t="s">
        <v>220</v>
      </c>
    </row>
    <row r="43" spans="2:8">
      <c r="H43" s="78" t="s">
        <v>221</v>
      </c>
    </row>
    <row r="44" spans="2:8">
      <c r="B44" s="61"/>
      <c r="H44" s="79" t="s">
        <v>222</v>
      </c>
    </row>
    <row r="45" spans="2:8">
      <c r="H45" s="79" t="s">
        <v>223</v>
      </c>
    </row>
    <row r="46" spans="2:8">
      <c r="H46" s="79" t="s">
        <v>224</v>
      </c>
    </row>
    <row r="47" spans="2:8">
      <c r="B47" s="61"/>
      <c r="H47" s="79" t="s">
        <v>225</v>
      </c>
    </row>
    <row r="48" spans="2:8">
      <c r="H48" s="78" t="s">
        <v>226</v>
      </c>
    </row>
    <row r="49" spans="8:8">
      <c r="H49" s="78" t="s">
        <v>227</v>
      </c>
    </row>
    <row r="50" spans="8:8">
      <c r="H50" s="78" t="s">
        <v>228</v>
      </c>
    </row>
    <row r="51" spans="8:8">
      <c r="H51" s="78" t="s">
        <v>229</v>
      </c>
    </row>
    <row r="52" spans="8:8">
      <c r="H52" s="65" t="s">
        <v>230</v>
      </c>
    </row>
    <row r="53" spans="8:8">
      <c r="H53" s="64" t="s">
        <v>231</v>
      </c>
    </row>
    <row r="54" spans="8:8">
      <c r="H54" s="65" t="s">
        <v>68</v>
      </c>
    </row>
    <row r="55" spans="8:8" ht="15" thickBot="1">
      <c r="H55" s="66" t="s">
        <v>232</v>
      </c>
    </row>
    <row r="56" spans="8:8" ht="15" thickBot="1">
      <c r="H56" s="70" t="s">
        <v>1</v>
      </c>
    </row>
    <row r="57" spans="8:8" ht="15" thickBot="1">
      <c r="H57" s="70"/>
    </row>
    <row r="58" spans="8:8" ht="15" thickBot="1">
      <c r="H58" s="67"/>
    </row>
    <row r="59" spans="8:8" ht="15" thickBot="1">
      <c r="H59" s="67"/>
    </row>
    <row r="60" spans="8:8" ht="15" thickBot="1">
      <c r="H60" s="68"/>
    </row>
    <row r="61" spans="8:8" ht="15" thickBot="1">
      <c r="H61" s="69"/>
    </row>
    <row r="62" spans="8:8" ht="15" thickBot="1">
      <c r="H62" s="67"/>
    </row>
  </sheetData>
  <sortState xmlns:xlrd2="http://schemas.microsoft.com/office/spreadsheetml/2017/richdata2" ref="B5:B87">
    <sortCondition ref="B87"/>
  </sortState>
  <pageMargins left="0.7" right="0.7" top="0.75" bottom="0.75" header="0.3" footer="0.3"/>
  <headerFooter>
    <oddFooter>&amp;L_x000D_&amp;1#&amp;"Calibri"&amp;8&amp;K000000 Classified as Confidential</oddFooter>
  </headerFooter>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A673424E99D044B4A1FB44474552A9" ma:contentTypeVersion="11" ma:contentTypeDescription="Create a new document." ma:contentTypeScope="" ma:versionID="541cb6b9fee9288be1513af1acd9efd1">
  <xsd:schema xmlns:xsd="http://www.w3.org/2001/XMLSchema" xmlns:xs="http://www.w3.org/2001/XMLSchema" xmlns:p="http://schemas.microsoft.com/office/2006/metadata/properties" xmlns:ns2="d277ce56-8de3-43c1-b9ce-ff5033dad840" xmlns:ns3="0b8b2123-f09a-47bf-9044-f6e489c8d7a1" targetNamespace="http://schemas.microsoft.com/office/2006/metadata/properties" ma:root="true" ma:fieldsID="073d35413c2933ae4492be48b3c2f5c2" ns2:_="" ns3:_="">
    <xsd:import namespace="d277ce56-8de3-43c1-b9ce-ff5033dad840"/>
    <xsd:import namespace="0b8b2123-f09a-47bf-9044-f6e489c8d7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77ce56-8de3-43c1-b9ce-ff5033dad8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cce2594-6122-4e3a-901b-0eca72ea52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8b2123-f09a-47bf-9044-f6e489c8d7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baeda32-f816-49b3-b408-e16626ce47b5}" ma:internalName="TaxCatchAll" ma:showField="CatchAllData" ma:web="0b8b2123-f09a-47bf-9044-f6e489c8d7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277ce56-8de3-43c1-b9ce-ff5033dad840">
      <Terms xmlns="http://schemas.microsoft.com/office/infopath/2007/PartnerControls"/>
    </lcf76f155ced4ddcb4097134ff3c332f>
    <TaxCatchAll xmlns="0b8b2123-f09a-47bf-9044-f6e489c8d7a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597F34-68E9-44A3-B7DE-FB6D3B54314D}"/>
</file>

<file path=customXml/itemProps2.xml><?xml version="1.0" encoding="utf-8"?>
<ds:datastoreItem xmlns:ds="http://schemas.openxmlformats.org/officeDocument/2006/customXml" ds:itemID="{5F8A9645-7AF3-460D-890E-7C485D7E067D}"/>
</file>

<file path=customXml/itemProps3.xml><?xml version="1.0" encoding="utf-8"?>
<ds:datastoreItem xmlns:ds="http://schemas.openxmlformats.org/officeDocument/2006/customXml" ds:itemID="{A4061753-4EE1-4065-89FB-0775A4B40D30}"/>
</file>

<file path=docMetadata/LabelInfo.xml><?xml version="1.0" encoding="utf-8"?>
<clbl:labelList xmlns:clbl="http://schemas.microsoft.com/office/2020/mipLabelMetadata">
  <clbl:label id="{5138fff4-6130-46cf-adb5-ec5d984d54d5}" enabled="1" method="Privileged" siteId="{174c7352-9c5c-4558-b848-be140b444e7d}" contentBits="2"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Zanele Khumalo</dc:creator>
  <cp:keywords/>
  <dc:description/>
  <cp:lastModifiedBy>Karabo Tsaoane</cp:lastModifiedBy>
  <cp:revision/>
  <dcterms:created xsi:type="dcterms:W3CDTF">2020-04-02T09:04:10Z</dcterms:created>
  <dcterms:modified xsi:type="dcterms:W3CDTF">2025-03-31T16:16:24Z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0x010100DEA673424E99D044B4A1FB44474552A9</vt:lpwstr>
  </property>
  <property fmtid="{D5CDD505-2E9C-101B-9397-08002B2CF9AE}" pid="3" name="MediaServiceImageTags">
    <vt:lpwstr/>
  </property>
</Properties>
</file>