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mc:AlternateContent xmlns:mc="http://schemas.openxmlformats.org/markup-compatibility/2006">
    <mc:Choice Requires="x15">
      <x15ac:absPath xmlns:x15ac="http://schemas.microsoft.com/office/spreadsheetml/2010/11/ac" url="https://northerndata-my.sharepoint.com/personal/muzuvukile_nqwiliso_sambeconsulting_com/Documents/Documents/Personal Documents/"/>
    </mc:Choice>
  </mc:AlternateContent>
  <xr:revisionPtr revIDLastSave="317" documentId="13_ncr:1_{14D3A681-9E7D-4131-8FD0-E42F6B671399}" xr6:coauthVersionLast="47" xr6:coauthVersionMax="47" xr10:uidLastSave="{A87BC742-4213-43D5-9777-72181B6E6442}"/>
  <bookViews>
    <workbookView xWindow="-108" yWindow="-108" windowWidth="23256" windowHeight="13176" firstSheet="7" activeTab="7" xr2:uid="{1C8F8026-B005-4B08-94D3-371A77F74D8F}"/>
  </bookViews>
  <sheets>
    <sheet name="Apr" sheetId="10" r:id="rId1"/>
    <sheet name="May" sheetId="1" r:id="rId2"/>
    <sheet name="Jun" sheetId="3" r:id="rId3"/>
    <sheet name="Jul" sheetId="4" r:id="rId4"/>
    <sheet name="Aug" sheetId="5" r:id="rId5"/>
    <sheet name="Sep" sheetId="6" r:id="rId6"/>
    <sheet name="Expense Claim" sheetId="8" r:id="rId7"/>
    <sheet name="Leave" sheetId="9" r:id="rId8"/>
    <sheet name="Key" sheetId="2"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5" i="10" l="1"/>
  <c r="H57" i="10"/>
  <c r="H56" i="10"/>
  <c r="H49" i="10"/>
  <c r="H48" i="10"/>
  <c r="H46" i="10"/>
  <c r="H44" i="10"/>
  <c r="H37" i="10"/>
  <c r="H36" i="10"/>
  <c r="H33" i="10"/>
  <c r="H32" i="10"/>
  <c r="H34" i="10"/>
  <c r="H26" i="10"/>
  <c r="H27" i="10"/>
  <c r="H24" i="10"/>
  <c r="H22" i="10"/>
  <c r="H20" i="10"/>
  <c r="H21" i="10"/>
  <c r="H13" i="10"/>
  <c r="H11" i="10"/>
  <c r="H9" i="10"/>
  <c r="H15" i="10"/>
  <c r="F44" i="6"/>
  <c r="F43" i="6"/>
  <c r="F45" i="4"/>
  <c r="F44" i="4"/>
  <c r="F44" i="3"/>
  <c r="F43" i="3"/>
  <c r="F45" i="1"/>
  <c r="F44" i="1"/>
  <c r="H9" i="6"/>
  <c r="H32" i="6"/>
  <c r="F45" i="5"/>
  <c r="F44" i="5"/>
  <c r="H9" i="5"/>
  <c r="H37" i="5"/>
  <c r="H38" i="5"/>
  <c r="H39" i="5"/>
  <c r="H9" i="4"/>
  <c r="H10" i="1"/>
  <c r="H39" i="1"/>
  <c r="H39" i="4"/>
  <c r="H15" i="1"/>
  <c r="D14" i="9"/>
  <c r="F17" i="8"/>
  <c r="B6" i="8" s="1"/>
  <c r="H10" i="10" l="1"/>
  <c r="H55" i="10"/>
  <c r="H54" i="10"/>
  <c r="H53" i="10"/>
  <c r="H52" i="10"/>
  <c r="H51" i="10"/>
  <c r="H50" i="10"/>
  <c r="H47" i="10"/>
  <c r="H45" i="10"/>
  <c r="H43" i="10"/>
  <c r="H42" i="10"/>
  <c r="H41" i="10"/>
  <c r="H40" i="10"/>
  <c r="H39" i="10"/>
  <c r="H38" i="10"/>
  <c r="H35" i="10"/>
  <c r="H31" i="10"/>
  <c r="H30" i="10"/>
  <c r="H29" i="10"/>
  <c r="H28" i="10"/>
  <c r="H25" i="10"/>
  <c r="H23" i="10"/>
  <c r="H19" i="10"/>
  <c r="H18" i="10"/>
  <c r="H17" i="10"/>
  <c r="H16" i="10"/>
  <c r="H14" i="10"/>
  <c r="H12" i="10"/>
  <c r="H31" i="3"/>
  <c r="F64" i="10" l="1"/>
  <c r="H12" i="4"/>
  <c r="H10" i="4"/>
  <c r="H11" i="4"/>
  <c r="H32" i="3"/>
  <c r="H11" i="1"/>
  <c r="H10" i="5"/>
  <c r="H9" i="3"/>
  <c r="F66" i="10" l="1"/>
  <c r="B6" i="10"/>
  <c r="H9" i="1"/>
  <c r="H17" i="4"/>
  <c r="H18" i="4"/>
  <c r="H16" i="4"/>
  <c r="H15" i="4"/>
  <c r="H14" i="4"/>
  <c r="H13" i="4"/>
  <c r="H38" i="3"/>
  <c r="H37" i="3"/>
  <c r="H36" i="3"/>
  <c r="H13" i="6" l="1"/>
  <c r="H14" i="6"/>
  <c r="H15" i="6"/>
  <c r="H16" i="6"/>
  <c r="H17" i="6"/>
  <c r="H18" i="6"/>
  <c r="H19" i="6"/>
  <c r="H20" i="6"/>
  <c r="H21" i="6"/>
  <c r="H22" i="6"/>
  <c r="H23" i="6"/>
  <c r="H24" i="6"/>
  <c r="H25" i="6"/>
  <c r="H26" i="6"/>
  <c r="H27" i="6"/>
  <c r="H28" i="6"/>
  <c r="H29" i="6"/>
  <c r="H30" i="6"/>
  <c r="H31" i="6"/>
  <c r="H33" i="6"/>
  <c r="H34" i="6"/>
  <c r="H35" i="6"/>
  <c r="H36" i="6"/>
  <c r="H37" i="6"/>
  <c r="H38" i="6"/>
  <c r="H11" i="5"/>
  <c r="H12" i="5"/>
  <c r="H13" i="5"/>
  <c r="H14" i="5"/>
  <c r="H15" i="5"/>
  <c r="H16" i="5"/>
  <c r="H17" i="5"/>
  <c r="H18" i="5"/>
  <c r="H19" i="5"/>
  <c r="H20" i="5"/>
  <c r="H21" i="5"/>
  <c r="H22" i="5"/>
  <c r="H23" i="5"/>
  <c r="H24" i="5"/>
  <c r="H25" i="5"/>
  <c r="H26" i="5"/>
  <c r="H27" i="5"/>
  <c r="H28" i="5"/>
  <c r="H29" i="5"/>
  <c r="H30" i="5"/>
  <c r="H31" i="5"/>
  <c r="H32" i="5"/>
  <c r="H33" i="5"/>
  <c r="H34" i="5"/>
  <c r="H35" i="5"/>
  <c r="H36" i="5"/>
  <c r="H19" i="4"/>
  <c r="H20" i="4"/>
  <c r="H21" i="4"/>
  <c r="H22" i="4"/>
  <c r="H23" i="4"/>
  <c r="H24" i="4"/>
  <c r="H25" i="4"/>
  <c r="H26" i="4"/>
  <c r="H27" i="4"/>
  <c r="H28" i="4"/>
  <c r="H29" i="4"/>
  <c r="H30" i="4"/>
  <c r="H31" i="4"/>
  <c r="H32" i="4"/>
  <c r="H33" i="4"/>
  <c r="H34" i="4"/>
  <c r="H35" i="4"/>
  <c r="H36" i="4"/>
  <c r="H37" i="4"/>
  <c r="H38" i="4"/>
  <c r="H14" i="3"/>
  <c r="H15" i="3"/>
  <c r="H16" i="3"/>
  <c r="H17" i="3"/>
  <c r="H18" i="3"/>
  <c r="H19" i="3"/>
  <c r="H20" i="3"/>
  <c r="H21" i="3"/>
  <c r="H22" i="3"/>
  <c r="H23" i="3"/>
  <c r="H24" i="3"/>
  <c r="H25" i="3"/>
  <c r="H26" i="3"/>
  <c r="H27" i="3"/>
  <c r="H28" i="3"/>
  <c r="H29" i="3"/>
  <c r="H30" i="3"/>
  <c r="H33" i="3"/>
  <c r="H34" i="3"/>
  <c r="H35" i="3"/>
  <c r="H12" i="1"/>
  <c r="H13" i="1"/>
  <c r="H14" i="1"/>
  <c r="H16" i="1"/>
  <c r="H17" i="1"/>
  <c r="H18" i="1"/>
  <c r="H19" i="1"/>
  <c r="H20" i="1"/>
  <c r="H21" i="1"/>
  <c r="H22" i="1"/>
  <c r="H23" i="1"/>
  <c r="H24" i="1"/>
  <c r="H25" i="1"/>
  <c r="H26" i="1"/>
  <c r="H27" i="1"/>
  <c r="H28" i="1"/>
  <c r="H29" i="1"/>
  <c r="H30" i="1"/>
  <c r="H31" i="1"/>
  <c r="H32" i="1"/>
  <c r="H33" i="1"/>
  <c r="H34" i="1"/>
  <c r="H35" i="1"/>
  <c r="H36" i="1"/>
  <c r="H37" i="1"/>
  <c r="H38" i="1"/>
  <c r="H10" i="6" l="1"/>
  <c r="H11" i="6"/>
  <c r="H12" i="6"/>
  <c r="H10" i="3"/>
  <c r="H11" i="3"/>
  <c r="H12" i="3"/>
  <c r="H13" i="3"/>
  <c r="F41" i="1"/>
  <c r="F46" i="4" l="1"/>
  <c r="F46" i="5"/>
  <c r="F45" i="6"/>
  <c r="B6" i="6"/>
  <c r="B6" i="5"/>
  <c r="B6" i="4"/>
  <c r="F45" i="3"/>
  <c r="B6" i="3"/>
  <c r="F46" i="1"/>
  <c r="B6" i="1"/>
</calcChain>
</file>

<file path=xl/sharedStrings.xml><?xml version="1.0" encoding="utf-8"?>
<sst xmlns="http://schemas.openxmlformats.org/spreadsheetml/2006/main" count="766" uniqueCount="261">
  <si>
    <t>Consultant</t>
  </si>
  <si>
    <t>Muzuvukile</t>
  </si>
  <si>
    <t>Total Billable Hours</t>
  </si>
  <si>
    <t>Date</t>
  </si>
  <si>
    <t>D of Week</t>
  </si>
  <si>
    <t>Client</t>
  </si>
  <si>
    <t>Client Project Name</t>
  </si>
  <si>
    <t>Description</t>
  </si>
  <si>
    <t>Billable or Non Billable</t>
  </si>
  <si>
    <t>Comments</t>
  </si>
  <si>
    <t>Total Hours</t>
  </si>
  <si>
    <t>Start Time</t>
  </si>
  <si>
    <t>End Time</t>
  </si>
  <si>
    <t>Tuesday</t>
  </si>
  <si>
    <t>Internal Sambe</t>
  </si>
  <si>
    <t>Graduate Programme</t>
  </si>
  <si>
    <t>Meeting</t>
  </si>
  <si>
    <t>Non-Billable</t>
  </si>
  <si>
    <t>We had a stand-up meeting with Clement to discuss any potential blockers. At 11 AM, we had a follow-up meeting to provide a progress update. Clement inquired about the status of the Udemy courses, specifically the Soft Skills and Linux training.</t>
  </si>
  <si>
    <t>After lunch, I worked on Linux and practiced pushing commands to GitHub. In the afternoon session, we met with both mentors to present our progress on the Soft Skills course.</t>
  </si>
  <si>
    <t>Wednesday</t>
  </si>
  <si>
    <t>During the stand-up meeting with Clement, we reviewed the completion status of the Linux course. Team members who had not yet finished were expected to complete it promptly. Clement also introduced a new feature for the GitHub Actions project, which involved implementing a GitHub Actions template and error handling (try-catch). At the 11 AM progress check-in, he followed up on outstanding items, including the Linux course completion, documentation updates, and Jira board tracking.</t>
  </si>
  <si>
    <t>In the afternoon, I worked on both the GitHub Actions project and the SSRS project, which had a Thursday deadline for team members who needed to resubmit after Monday's presentation. Later, during the afternoon mentoring session, we met with two mentors to review progress on the Soft Skills course.</t>
  </si>
  <si>
    <t>Thursday</t>
  </si>
  <si>
    <t>We had our daily stand-up meeting with Clement. At the 11 am follow-up, he requested a progress update on the SSRS project to assess our current status.</t>
  </si>
  <si>
    <t>For the afternoon session we met with our two mentors to present the SSRS project again. We were given a new Course Microsoft SQL Server Report Service</t>
  </si>
  <si>
    <t>Friday</t>
  </si>
  <si>
    <t>We had a stand-up meeting with Clement. He wanted to see if we have blockers. At 10:30 am me my AP and we had a meeting with Clement and at 11 am we met with for progress report with the team and Clement.</t>
  </si>
  <si>
    <t>In the afternoon, my associate and I met with Clement to continue our discussion. Later, we joined an afternoon session with both mentors and previous program graduates.</t>
  </si>
  <si>
    <t>Saturday</t>
  </si>
  <si>
    <t>Sunday</t>
  </si>
  <si>
    <t>Monday</t>
  </si>
  <si>
    <t>During our morning stand-up meeting with Clement, he introduced the new 'Power Automate and SharePoint' course and assigned a task to create video presentations showcasing our GitHub Actions projects. At 11:00 AM, each project team presented their videos for review and discussion.</t>
  </si>
  <si>
    <t>In the afternoon, I focused on completing modules from the 'Power Automate and SharePoint' training course. Later, I participated in a mentoring session with two mentors where we reviewed key concepts from our soft skills development program and discussed practical applications in our work.</t>
  </si>
  <si>
    <t>During the morning stand-up meeting with Clement where we discussed current blockers and workflow challenges. Later at 11:00 AM, I met with Clement again to provide a progress update on both the Power Apps course and Soft Skills training program, reviewing key learnings and next steps.</t>
  </si>
  <si>
    <t>In the afternoon, I dedicated time to progressing through the 'Power Automate and SharePoint' training course. Later, I participated in a mentoring session with two mentors where we reviewed concepts from the soft skills development program and discussed their practical application.</t>
  </si>
  <si>
    <t>During the morning stand-up meeting with Clement to review blockers and updates. At 9:30 AM, I participated in a training session led by Angela and Shaila on the Data Life Cycle. As part of the session, we were assigned a task to prepare and deliver a presentation on this topic by April 17, 2025.</t>
  </si>
  <si>
    <t>In the afternoon, I continued working on the 'Power Automate and SharePoint' training course. Later, I attended a mentoring session with two colleagues where we discussed key concepts from the soft skills development program.</t>
  </si>
  <si>
    <t>During the morning stand-up meeting with Clement to discuss about blockers. At 11:00 AM, I followed up with Clement for a progress review session to discuss updates and next steps.</t>
  </si>
  <si>
    <t>In the afternoon, I progressed through the Power Automate course as part of the 'Building Solutions with Power Apps, Power Automate, and SharePoint' course. Later, I attended a mentoring session with my two mentors, where we reviewed key concepts from the course and were assigned a new project to apply our learning.</t>
  </si>
  <si>
    <t>During the morning stand-up meeting,with Bongani to discuss updates and blockers. Later, at 11 AM, we with Clement to review progress and provide a status report on ongoing tasks</t>
  </si>
  <si>
    <t>In the afternoon, I continued working on the Power Apps course as part of the 'Building Solutions with Power Apps, Power Automate, and SharePoint' course. Later, I joined a meeting with my two mentors to discuss key takeaways and insights from the book Atomic Habits.</t>
  </si>
  <si>
    <t xml:space="preserve">We had a stand-up meeting with Clement to discuss any potential blockers. </t>
  </si>
  <si>
    <t>After lunch, we had a progress check with Clement for the Course Building Solutions with Power Apps and Power Automate. Then, after the session, I continued with the course. Later, with both mentors discussed the sections we have completed on the course.</t>
  </si>
  <si>
    <t>We had a stand-up meeting with Clement to discuss any potential blockers. At 10:45 am, we held a meeting with BANKSITA.</t>
  </si>
  <si>
    <t>Then, after the session, I continued with the course. Later, with both mentors discussed the sections we have completed on the course.</t>
  </si>
  <si>
    <t>We had a stand-up meeting with Clement to discuss any potential blockers. At 9:30 am, we had a meeting with Angela and Shaila Application Life Cycle. At 11:30 am, we had a progress report check with Clement</t>
  </si>
  <si>
    <t>We had a stand-up meeting with Clement to discuss any potential blockers. I met with my group at 9:00 am to practice about presentation.</t>
  </si>
  <si>
    <t>After lunch, I worked on the Power platform Apps course.</t>
  </si>
  <si>
    <t>Public Holiday</t>
  </si>
  <si>
    <t>Good Friday</t>
  </si>
  <si>
    <t>Family Day</t>
  </si>
  <si>
    <t>We had a stand-up meeting with Clement to discuss the Power Apps course and what blockers we are facing. At 11:00 am, we had a progress report check up with Clement</t>
  </si>
  <si>
    <t>After Lunch, I was working on the course for Power Apps, then after I completed the course, I worked on the Project that we were given by Bongani. In the afternoon session, we had an afternoon session with Bongani and Clement to discuss the Power Apps course.</t>
  </si>
  <si>
    <t>During our stand-up with Clement, we were given a new course by Clement for the ITIL 4 course on Udemy. At 10:30, we had a presentation on Data Life Cycle with Shaila and Angela.</t>
  </si>
  <si>
    <t>After lunch, we met with Clement for the progress check-up. Then, in the afternoon session with Bongani, we were discussing the needs of the project.</t>
  </si>
  <si>
    <t>During a stand-up with Clement, we were discussing the project and how far we are with it. At 11:00 am, we had a progress report when Clement wanted us to present the project to him.</t>
  </si>
  <si>
    <t>After lunch, I was working on the project until 16:00, when we presented the App for Bongani.</t>
  </si>
  <si>
    <t>During the stand-up up Clement was checking if we had any Blockers at 11:00 am We had a progress report check-up for the ITIL 4 course.</t>
  </si>
  <si>
    <t>In the afternoon session, we were socialising with both mentors and other grads.</t>
  </si>
  <si>
    <t xml:space="preserve">Freedom Day </t>
  </si>
  <si>
    <t>Freedom Day - OBS</t>
  </si>
  <si>
    <t>We had a stand-up meeting with Clement, and he asked for the ITIL 4 course and blockers. At 11:00 am, we had a progress report check-up.</t>
  </si>
  <si>
    <t>After lunch, I continued with the ITIL 4. In the afternoon session, we had a meeting with both mentors we discussed about ITIL 4 course.</t>
  </si>
  <si>
    <t>We had a stand-up meeting with Clement, and he asked for the ITIL 4 course and blockers.</t>
  </si>
  <si>
    <t>We had a stand-up meeting with Clement, and he asked for the ITIL 4 course and blockers, and we socialised.</t>
  </si>
  <si>
    <t>Forcasted Hours</t>
  </si>
  <si>
    <t>Forcasted Work Days this month</t>
  </si>
  <si>
    <t>Line Manager :</t>
  </si>
  <si>
    <t>Billable Hours</t>
  </si>
  <si>
    <t>Contractor:</t>
  </si>
  <si>
    <t>Non Billable Hours</t>
  </si>
  <si>
    <t>Total of All Hours</t>
  </si>
  <si>
    <t>Plus: Hours worked, not claimed</t>
  </si>
  <si>
    <t>Example</t>
  </si>
  <si>
    <t>Worker's Day</t>
  </si>
  <si>
    <t>.NET code</t>
  </si>
  <si>
    <t>Billable</t>
  </si>
  <si>
    <t>Detailed Description of task(s) done</t>
  </si>
  <si>
    <t>Youth Day</t>
  </si>
  <si>
    <t>National Women's Day</t>
  </si>
  <si>
    <t>Heritage Day</t>
  </si>
  <si>
    <t>Total Claim</t>
  </si>
  <si>
    <t>Details</t>
  </si>
  <si>
    <t>Month</t>
  </si>
  <si>
    <t>Expense Description</t>
  </si>
  <si>
    <t>Type</t>
  </si>
  <si>
    <t>ZAR COST</t>
  </si>
  <si>
    <t>Vodacom (Example line)</t>
  </si>
  <si>
    <t>Phone</t>
  </si>
  <si>
    <t xml:space="preserve">Do not add the R symbol when capturing the amount. Use the comma not the full stop. </t>
  </si>
  <si>
    <t>MTN (Example line)</t>
  </si>
  <si>
    <t>WiFi / Internet / Data</t>
  </si>
  <si>
    <t>Afrihost (Example line)</t>
  </si>
  <si>
    <t xml:space="preserve">TOTAL </t>
  </si>
  <si>
    <t>Date From</t>
  </si>
  <si>
    <t>Date To</t>
  </si>
  <si>
    <t>Please select applicable Leave and state number of days</t>
  </si>
  <si>
    <t>Type of Leave</t>
  </si>
  <si>
    <t>Start Date</t>
  </si>
  <si>
    <t>End Date</t>
  </si>
  <si>
    <t xml:space="preserve">Number of days </t>
  </si>
  <si>
    <t>Approval Obtained</t>
  </si>
  <si>
    <t>Sick Note</t>
  </si>
  <si>
    <t>Study Leave</t>
  </si>
  <si>
    <t>Yes</t>
  </si>
  <si>
    <t>Address and Telephone Number during Annual Leave</t>
  </si>
  <si>
    <t>Employee Signature</t>
  </si>
  <si>
    <t>Client Signature</t>
  </si>
  <si>
    <t>Work</t>
  </si>
  <si>
    <t>Resource</t>
  </si>
  <si>
    <t>ADVTech</t>
  </si>
  <si>
    <t>Recording Cvs on Workbook Sheet</t>
  </si>
  <si>
    <t>Albert</t>
  </si>
  <si>
    <t>AFA Sasfin</t>
  </si>
  <si>
    <t>Placing Cvs in Templates</t>
  </si>
  <si>
    <t>Admin</t>
  </si>
  <si>
    <t>Amanda</t>
  </si>
  <si>
    <t>Artist Proof Studio</t>
  </si>
  <si>
    <t>Screening</t>
  </si>
  <si>
    <t>Analysis</t>
  </si>
  <si>
    <t xml:space="preserve">Andile </t>
  </si>
  <si>
    <t>Assimil8 - AGA</t>
  </si>
  <si>
    <t>Headhunting</t>
  </si>
  <si>
    <t>Architecture</t>
  </si>
  <si>
    <t>Angela</t>
  </si>
  <si>
    <t>Base 3</t>
  </si>
  <si>
    <t>Interviews</t>
  </si>
  <si>
    <t>Training</t>
  </si>
  <si>
    <t>Aubrey</t>
  </si>
  <si>
    <t>C. Steinweg</t>
  </si>
  <si>
    <t>Fixed Assets</t>
  </si>
  <si>
    <t>Configuration</t>
  </si>
  <si>
    <t>Avinash</t>
  </si>
  <si>
    <t>WiFi</t>
  </si>
  <si>
    <t>Conekt AGSA SharePoint</t>
  </si>
  <si>
    <t>Recruitment Work</t>
  </si>
  <si>
    <t>Cubes</t>
  </si>
  <si>
    <t>Bhavesh</t>
  </si>
  <si>
    <t>Conekt – Meridian</t>
  </si>
  <si>
    <t>Team Meeting</t>
  </si>
  <si>
    <t>Database</t>
  </si>
  <si>
    <t>Bihaag</t>
  </si>
  <si>
    <t>Conekt – Altron - AGSA</t>
  </si>
  <si>
    <t>Recruitment team meeting</t>
  </si>
  <si>
    <t>Demo</t>
  </si>
  <si>
    <t>Boaz</t>
  </si>
  <si>
    <t>Conekt – Clientele</t>
  </si>
  <si>
    <t>Deployment</t>
  </si>
  <si>
    <t>Brian</t>
  </si>
  <si>
    <t>No</t>
  </si>
  <si>
    <t>Conekt – Winning Business</t>
  </si>
  <si>
    <t>Design</t>
  </si>
  <si>
    <t>Charles</t>
  </si>
  <si>
    <t>Conekt – Internal Meeting</t>
  </si>
  <si>
    <t>Documentation</t>
  </si>
  <si>
    <t>Clement</t>
  </si>
  <si>
    <t>Dentons</t>
  </si>
  <si>
    <t>Events</t>
  </si>
  <si>
    <t xml:space="preserve">David </t>
  </si>
  <si>
    <t>Discovery</t>
  </si>
  <si>
    <t>ETL</t>
  </si>
  <si>
    <t>Diederik</t>
  </si>
  <si>
    <t>Discovery Information Governance and Security</t>
  </si>
  <si>
    <t>FrontEnd</t>
  </si>
  <si>
    <t>Diptendubala</t>
  </si>
  <si>
    <t>Discovery Bank</t>
  </si>
  <si>
    <t>Installing</t>
  </si>
  <si>
    <t>Edmond</t>
  </si>
  <si>
    <t>Discovery CSI</t>
  </si>
  <si>
    <t>Elijah</t>
  </si>
  <si>
    <t>Discovery Health</t>
  </si>
  <si>
    <t>Lunch</t>
  </si>
  <si>
    <t>Elize</t>
  </si>
  <si>
    <t>Discovery People</t>
  </si>
  <si>
    <t>Other</t>
  </si>
  <si>
    <t>Engelina</t>
  </si>
  <si>
    <t xml:space="preserve">Discovery Skills </t>
  </si>
  <si>
    <t>Presenting</t>
  </si>
  <si>
    <t>Ernest</t>
  </si>
  <si>
    <t>Discovery Vitality</t>
  </si>
  <si>
    <t>Project Management</t>
  </si>
  <si>
    <t>Eugene</t>
  </si>
  <si>
    <t>Gyro</t>
  </si>
  <si>
    <t>Research</t>
  </si>
  <si>
    <t>Evashan</t>
  </si>
  <si>
    <t>Healthforce</t>
  </si>
  <si>
    <t>Sales call</t>
  </si>
  <si>
    <t>KFC Digistics</t>
  </si>
  <si>
    <t>SharePoint</t>
  </si>
  <si>
    <t>Fayruz</t>
  </si>
  <si>
    <t>Medi-Charge</t>
  </si>
  <si>
    <t>Testing</t>
  </si>
  <si>
    <t>Hamerl</t>
  </si>
  <si>
    <t>MICA Build</t>
  </si>
  <si>
    <t>Travel</t>
  </si>
  <si>
    <t>Ian</t>
  </si>
  <si>
    <t>Michelin</t>
  </si>
  <si>
    <t>Troubleshooting</t>
  </si>
  <si>
    <t>Itumeleng</t>
  </si>
  <si>
    <t>Mistro Foods</t>
  </si>
  <si>
    <t>Waiting on client</t>
  </si>
  <si>
    <t>Iviwe</t>
  </si>
  <si>
    <t>OK Furnitures</t>
  </si>
  <si>
    <t>Website content</t>
  </si>
  <si>
    <t>Joseph</t>
  </si>
  <si>
    <t>Olympic Paints</t>
  </si>
  <si>
    <t>Website and collateral</t>
  </si>
  <si>
    <t>Juan</t>
  </si>
  <si>
    <t>RMB CM Data Warehouse support</t>
  </si>
  <si>
    <t>Annual Leave</t>
  </si>
  <si>
    <t>Jubhele</t>
  </si>
  <si>
    <t>RMB CORE NRTI</t>
  </si>
  <si>
    <t>Sick leave</t>
  </si>
  <si>
    <t>Kanelo</t>
  </si>
  <si>
    <t>RMB Liesha</t>
  </si>
  <si>
    <t>Karabo</t>
  </si>
  <si>
    <t>RMB Tumelo</t>
  </si>
  <si>
    <t>Family Responsibility Leave</t>
  </si>
  <si>
    <t>Karusha</t>
  </si>
  <si>
    <t>Sachar Mobile</t>
  </si>
  <si>
    <t>Birthday leave</t>
  </si>
  <si>
    <t>Kavish</t>
  </si>
  <si>
    <t>SBV</t>
  </si>
  <si>
    <t>Keown</t>
  </si>
  <si>
    <t>Sibanya</t>
  </si>
  <si>
    <t>Sick Leave - half day</t>
  </si>
  <si>
    <t>Kiaan</t>
  </si>
  <si>
    <t>Transport Holdings</t>
  </si>
  <si>
    <t>Lazarus</t>
  </si>
  <si>
    <t>Lehlohonolo</t>
  </si>
  <si>
    <t xml:space="preserve">Lucky </t>
  </si>
  <si>
    <t xml:space="preserve">Mamello </t>
  </si>
  <si>
    <t>Nagendra</t>
  </si>
  <si>
    <t>Nathalia</t>
  </si>
  <si>
    <t xml:space="preserve">Ndivhudzannyi </t>
  </si>
  <si>
    <t>Neo</t>
  </si>
  <si>
    <t>Ongeziwe</t>
  </si>
  <si>
    <t xml:space="preserve">Paballo </t>
  </si>
  <si>
    <t xml:space="preserve">Pascal  </t>
  </si>
  <si>
    <t>Pranav</t>
  </si>
  <si>
    <t>Ravi</t>
  </si>
  <si>
    <t>Rivashan</t>
  </si>
  <si>
    <t>Sahur</t>
  </si>
  <si>
    <t>Sanele</t>
  </si>
  <si>
    <t>Sarah</t>
  </si>
  <si>
    <t>Shaila</t>
  </si>
  <si>
    <t>Shaylin</t>
  </si>
  <si>
    <t>Siemon</t>
  </si>
  <si>
    <t xml:space="preserve">Siphenathi </t>
  </si>
  <si>
    <t>Siyakhanya</t>
  </si>
  <si>
    <t>Tatenda</t>
  </si>
  <si>
    <t>Tendo</t>
  </si>
  <si>
    <t>Thabang</t>
  </si>
  <si>
    <t>Timothy</t>
  </si>
  <si>
    <t>Tutu</t>
  </si>
  <si>
    <t>Tyson</t>
  </si>
  <si>
    <t>Vincent</t>
  </si>
  <si>
    <t>Yazeed</t>
  </si>
  <si>
    <t xml:space="preserve">Yugeshin </t>
  </si>
  <si>
    <t>Zola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</si>
</sst>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h:mm;@"/>
    <numFmt numFmtId="166" formatCode="_ [$R-1C09]\ * #,##0.00_ ;_ [$R-1C09]\ * \-#,##0.00_ ;_ [$R-1C09]\ * &quot;-&quot;??_ ;_ @_ "/>
    <numFmt numFmtId="167" formatCode="[$R-1C09]#,##0.00;\-[$R-1C09]#,##0.00"/>
  </numFmts>
  <fonts count="21">
    <font>
      <sz val="11"/>
      <color theme="1"/>
      <name val="Tw Cen MT"/>
      <family val="2"/>
      <scheme val="minor"/>
    </font>
    <font>
      <b/>
      <sz val="11"/>
      <color theme="1"/>
      <name val="Tw Cen MT"/>
      <family val="2"/>
      <scheme val="minor"/>
    </font>
    <font>
      <b/>
      <sz val="10"/>
      <color theme="1"/>
      <name val="Tw Cen MT"/>
      <family val="2"/>
      <scheme val="minor"/>
    </font>
    <font>
      <sz val="10"/>
      <color theme="1"/>
      <name val="Tw Cen MT"/>
      <family val="2"/>
      <scheme val="minor"/>
    </font>
    <font>
      <sz val="10"/>
      <color theme="1"/>
      <name val="Verdana"/>
      <family val="2"/>
    </font>
    <font>
      <b/>
      <sz val="9"/>
      <name val="Tw Cen MT"/>
      <family val="2"/>
      <scheme val="minor"/>
    </font>
    <font>
      <b/>
      <sz val="11"/>
      <name val="Tw Cen MT"/>
      <family val="2"/>
      <scheme val="minor"/>
    </font>
    <font>
      <b/>
      <u/>
      <sz val="9"/>
      <name val="Tw Cen MT"/>
      <family val="2"/>
      <scheme val="minor"/>
    </font>
    <font>
      <b/>
      <sz val="9"/>
      <color indexed="12"/>
      <name val="Tw Cen MT"/>
      <family val="2"/>
      <scheme val="minor"/>
    </font>
    <font>
      <b/>
      <sz val="10"/>
      <name val="Tw Cen MT"/>
      <family val="2"/>
      <scheme val="minor"/>
    </font>
    <font>
      <sz val="8"/>
      <name val="Tw Cen MT"/>
      <family val="2"/>
      <scheme val="minor"/>
    </font>
    <font>
      <sz val="11"/>
      <color theme="1"/>
      <name val="Calibri"/>
      <family val="2"/>
    </font>
    <font>
      <b/>
      <sz val="10"/>
      <color theme="1"/>
      <name val="Verdana"/>
      <family val="2"/>
    </font>
    <font>
      <b/>
      <sz val="10"/>
      <color theme="0"/>
      <name val="Verdana"/>
      <family val="2"/>
    </font>
    <font>
      <b/>
      <sz val="11"/>
      <color theme="0"/>
      <name val="Calibri"/>
      <family val="2"/>
    </font>
    <font>
      <sz val="11"/>
      <color rgb="FF000000"/>
      <name val="Calibri"/>
      <family val="2"/>
    </font>
    <font>
      <b/>
      <u/>
      <sz val="11"/>
      <color theme="1"/>
      <name val="Calibri"/>
      <family val="2"/>
    </font>
    <font>
      <sz val="10"/>
      <color rgb="FF000000"/>
      <name val="Calibri"/>
      <family val="2"/>
    </font>
    <font>
      <sz val="10"/>
      <color theme="1"/>
      <name val="Calibri"/>
      <family val="2"/>
    </font>
    <font>
      <b/>
      <u/>
      <sz val="18"/>
      <color theme="1"/>
      <name val="Verdana"/>
      <family val="2"/>
    </font>
    <font>
      <u/>
      <sz val="10"/>
      <color theme="1"/>
      <name val="Verdana"/>
      <family val="2"/>
    </font>
  </fonts>
  <fills count="15">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indexed="64"/>
      </patternFill>
    </fill>
    <fill>
      <patternFill patternType="solid">
        <fgColor rgb="FFDCE6F1"/>
        <bgColor indexed="64"/>
      </patternFill>
    </fill>
    <fill>
      <patternFill patternType="solid">
        <fgColor rgb="FFFFFFFF"/>
        <bgColor rgb="FFFFFFFF"/>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D8D8D8"/>
        <bgColor rgb="FFD8D8D8"/>
      </patternFill>
    </fill>
    <fill>
      <patternFill patternType="solid">
        <fgColor theme="4"/>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right style="medium">
        <color auto="1"/>
      </right>
      <top style="medium">
        <color auto="1"/>
      </top>
      <bottom/>
      <diagonal/>
    </border>
    <border>
      <left/>
      <right style="medium">
        <color indexed="64"/>
      </right>
      <top/>
      <bottom/>
      <diagonal/>
    </border>
    <border>
      <left style="medium">
        <color indexed="64"/>
      </left>
      <right/>
      <top/>
      <bottom/>
      <diagonal/>
    </border>
    <border>
      <left style="medium">
        <color theme="3"/>
      </left>
      <right style="medium">
        <color theme="3"/>
      </right>
      <top style="medium">
        <color theme="3"/>
      </top>
      <bottom style="medium">
        <color theme="3"/>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medium">
        <color rgb="FF4D90FE"/>
      </top>
      <bottom/>
      <diagonal/>
    </border>
    <border>
      <left/>
      <right style="medium">
        <color rgb="FF4D90FE"/>
      </right>
      <top/>
      <bottom/>
      <diagonal/>
    </border>
    <border>
      <left/>
      <right style="medium">
        <color theme="3"/>
      </right>
      <top style="medium">
        <color theme="3"/>
      </top>
      <bottom style="medium">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theme="3"/>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theme="4" tint="0.39997558519241921"/>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1">
    <xf numFmtId="0" fontId="0" fillId="0" borderId="0"/>
  </cellStyleXfs>
  <cellXfs count="154">
    <xf numFmtId="0" fontId="0" fillId="0" borderId="0" xfId="0"/>
    <xf numFmtId="0" fontId="2" fillId="0" borderId="2" xfId="0" applyFont="1" applyBorder="1"/>
    <xf numFmtId="0" fontId="3" fillId="0" borderId="0" xfId="0" applyFont="1"/>
    <xf numFmtId="0" fontId="2" fillId="0" borderId="1" xfId="0" applyFont="1" applyBorder="1"/>
    <xf numFmtId="0" fontId="5" fillId="0" borderId="0" xfId="0" applyFont="1"/>
    <xf numFmtId="164" fontId="5" fillId="0" borderId="0" xfId="0" applyNumberFormat="1" applyFont="1"/>
    <xf numFmtId="0" fontId="5" fillId="0" borderId="0" xfId="0" applyFont="1" applyAlignment="1">
      <alignment horizontal="right"/>
    </xf>
    <xf numFmtId="0" fontId="3" fillId="0" borderId="1" xfId="0" applyFont="1" applyBorder="1"/>
    <xf numFmtId="0" fontId="2" fillId="0" borderId="7" xfId="0" applyFont="1" applyBorder="1" applyAlignment="1">
      <alignment horizontal="right" wrapText="1"/>
    </xf>
    <xf numFmtId="20" fontId="5" fillId="0" borderId="0" xfId="0" applyNumberFormat="1" applyFont="1"/>
    <xf numFmtId="0" fontId="3" fillId="0" borderId="3" xfId="0" applyFont="1" applyBorder="1"/>
    <xf numFmtId="0" fontId="3" fillId="0" borderId="5" xfId="0" applyFont="1" applyBorder="1" applyAlignment="1">
      <alignment horizontal="right" wrapText="1"/>
    </xf>
    <xf numFmtId="49" fontId="5" fillId="0" borderId="0" xfId="0" applyNumberFormat="1" applyFont="1" applyAlignment="1">
      <alignment vertical="top"/>
    </xf>
    <xf numFmtId="0" fontId="7" fillId="0" borderId="0" xfId="0" applyFont="1" applyAlignment="1">
      <alignment horizontal="left" vertical="top"/>
    </xf>
    <xf numFmtId="0" fontId="1" fillId="0" borderId="1" xfId="0" applyFont="1" applyBorder="1"/>
    <xf numFmtId="164" fontId="3" fillId="0" borderId="7" xfId="0" applyNumberFormat="1" applyFont="1" applyBorder="1" applyAlignment="1">
      <alignment horizontal="right" wrapText="1"/>
    </xf>
    <xf numFmtId="49" fontId="8" fillId="0" borderId="8" xfId="0" applyNumberFormat="1" applyFont="1" applyBorder="1" applyAlignment="1">
      <alignment vertical="top"/>
    </xf>
    <xf numFmtId="0" fontId="1" fillId="0" borderId="9" xfId="0" applyFont="1" applyBorder="1"/>
    <xf numFmtId="164" fontId="3" fillId="0" borderId="8" xfId="0" applyNumberFormat="1" applyFont="1" applyBorder="1" applyAlignment="1">
      <alignment horizontal="right" wrapText="1"/>
    </xf>
    <xf numFmtId="0" fontId="1" fillId="0" borderId="10" xfId="0" applyFont="1" applyBorder="1"/>
    <xf numFmtId="0" fontId="9" fillId="0" borderId="11" xfId="0" applyFont="1" applyBorder="1" applyAlignment="1">
      <alignment horizontal="left"/>
    </xf>
    <xf numFmtId="0" fontId="3" fillId="0" borderId="12" xfId="0" applyFont="1" applyBorder="1" applyAlignment="1">
      <alignment wrapText="1"/>
    </xf>
    <xf numFmtId="14" fontId="4" fillId="0" borderId="6" xfId="0" applyNumberFormat="1" applyFont="1" applyBorder="1"/>
    <xf numFmtId="0" fontId="4" fillId="0" borderId="0" xfId="0" applyFont="1"/>
    <xf numFmtId="0" fontId="13" fillId="4" borderId="13" xfId="0" applyFont="1" applyFill="1" applyBorder="1"/>
    <xf numFmtId="0" fontId="13" fillId="4" borderId="14" xfId="0" applyFont="1" applyFill="1" applyBorder="1"/>
    <xf numFmtId="0" fontId="13" fillId="4" borderId="14" xfId="0" applyFont="1" applyFill="1" applyBorder="1" applyAlignment="1">
      <alignment horizontal="center" wrapText="1"/>
    </xf>
    <xf numFmtId="0" fontId="4" fillId="0" borderId="6" xfId="0" applyFont="1" applyBorder="1"/>
    <xf numFmtId="0" fontId="4" fillId="0" borderId="6" xfId="0" applyFont="1" applyBorder="1" applyAlignment="1">
      <alignment wrapText="1"/>
    </xf>
    <xf numFmtId="165" fontId="4" fillId="0" borderId="6" xfId="0" applyNumberFormat="1" applyFont="1" applyBorder="1"/>
    <xf numFmtId="165" fontId="4" fillId="0" borderId="6" xfId="0" applyNumberFormat="1" applyFont="1" applyBorder="1" applyAlignment="1">
      <alignment wrapText="1"/>
    </xf>
    <xf numFmtId="14" fontId="4" fillId="3" borderId="6" xfId="0" applyNumberFormat="1" applyFont="1" applyFill="1" applyBorder="1"/>
    <xf numFmtId="0" fontId="4" fillId="3" borderId="6" xfId="0" applyFont="1" applyFill="1" applyBorder="1"/>
    <xf numFmtId="0" fontId="4" fillId="3" borderId="6" xfId="0" applyFont="1" applyFill="1" applyBorder="1" applyAlignment="1">
      <alignment wrapText="1"/>
    </xf>
    <xf numFmtId="165" fontId="4" fillId="3" borderId="6" xfId="0" applyNumberFormat="1" applyFont="1" applyFill="1" applyBorder="1"/>
    <xf numFmtId="165" fontId="4" fillId="3" borderId="6" xfId="0" applyNumberFormat="1" applyFont="1" applyFill="1" applyBorder="1" applyAlignment="1">
      <alignment wrapText="1"/>
    </xf>
    <xf numFmtId="165" fontId="12" fillId="0" borderId="0" xfId="0" applyNumberFormat="1" applyFont="1"/>
    <xf numFmtId="0" fontId="12" fillId="0" borderId="0" xfId="0" applyFont="1"/>
    <xf numFmtId="164" fontId="4" fillId="0" borderId="0" xfId="0" applyNumberFormat="1" applyFont="1"/>
    <xf numFmtId="0" fontId="4" fillId="0" borderId="12" xfId="0" applyFont="1" applyBorder="1" applyAlignment="1">
      <alignment wrapText="1"/>
    </xf>
    <xf numFmtId="0" fontId="4" fillId="0" borderId="0" xfId="0" applyFont="1" applyAlignment="1">
      <alignment wrapText="1"/>
    </xf>
    <xf numFmtId="0" fontId="4" fillId="0" borderId="0" xfId="0" applyFont="1" applyAlignment="1">
      <alignment horizontal="left"/>
    </xf>
    <xf numFmtId="0" fontId="13" fillId="4" borderId="14" xfId="0" applyFont="1" applyFill="1" applyBorder="1" applyAlignment="1">
      <alignment wrapText="1"/>
    </xf>
    <xf numFmtId="0" fontId="13" fillId="4" borderId="15" xfId="0" applyFont="1" applyFill="1" applyBorder="1" applyAlignment="1">
      <alignment horizontal="center" wrapText="1"/>
    </xf>
    <xf numFmtId="164" fontId="3" fillId="0" borderId="19" xfId="0" applyNumberFormat="1" applyFont="1" applyBorder="1" applyAlignment="1">
      <alignment wrapText="1"/>
    </xf>
    <xf numFmtId="0" fontId="2" fillId="0" borderId="0" xfId="0" applyFont="1"/>
    <xf numFmtId="14" fontId="4" fillId="0" borderId="0" xfId="0" applyNumberFormat="1" applyFont="1"/>
    <xf numFmtId="14" fontId="4" fillId="7" borderId="6" xfId="0" applyNumberFormat="1" applyFont="1" applyFill="1" applyBorder="1"/>
    <xf numFmtId="0" fontId="4" fillId="7" borderId="6" xfId="0" applyFont="1" applyFill="1" applyBorder="1"/>
    <xf numFmtId="0" fontId="4" fillId="7" borderId="6" xfId="0" applyFont="1" applyFill="1" applyBorder="1" applyAlignment="1">
      <alignment wrapText="1"/>
    </xf>
    <xf numFmtId="165" fontId="4" fillId="7" borderId="6" xfId="0" applyNumberFormat="1" applyFont="1" applyFill="1" applyBorder="1"/>
    <xf numFmtId="165" fontId="4" fillId="7" borderId="6" xfId="0" applyNumberFormat="1" applyFont="1" applyFill="1" applyBorder="1" applyAlignment="1">
      <alignment wrapText="1"/>
    </xf>
    <xf numFmtId="0" fontId="11" fillId="0" borderId="0" xfId="0" applyFont="1"/>
    <xf numFmtId="0" fontId="14" fillId="4" borderId="16" xfId="0" applyFont="1" applyFill="1" applyBorder="1"/>
    <xf numFmtId="0" fontId="11" fillId="0" borderId="16" xfId="0" applyFont="1" applyBorder="1"/>
    <xf numFmtId="0" fontId="15" fillId="9" borderId="17" xfId="0" applyFont="1" applyFill="1" applyBorder="1"/>
    <xf numFmtId="0" fontId="15" fillId="8" borderId="18" xfId="0" applyFont="1" applyFill="1" applyBorder="1"/>
    <xf numFmtId="0" fontId="15" fillId="8" borderId="0" xfId="0" applyFont="1" applyFill="1"/>
    <xf numFmtId="0" fontId="15" fillId="9" borderId="18" xfId="0" applyFont="1" applyFill="1" applyBorder="1"/>
    <xf numFmtId="0" fontId="15" fillId="9" borderId="0" xfId="0" applyFont="1" applyFill="1"/>
    <xf numFmtId="0" fontId="16" fillId="0" borderId="0" xfId="0" applyFont="1" applyAlignment="1">
      <alignment vertical="center"/>
    </xf>
    <xf numFmtId="0" fontId="11" fillId="0" borderId="0" xfId="0" applyFont="1" applyAlignment="1">
      <alignment vertical="center"/>
    </xf>
    <xf numFmtId="0" fontId="15" fillId="8" borderId="0" xfId="0" applyFont="1" applyFill="1" applyProtection="1">
      <protection locked="0"/>
    </xf>
    <xf numFmtId="0" fontId="15" fillId="9" borderId="0" xfId="0" applyFont="1" applyFill="1" applyProtection="1">
      <protection locked="0"/>
    </xf>
    <xf numFmtId="0" fontId="11" fillId="0" borderId="0" xfId="0" applyFont="1" applyProtection="1">
      <protection locked="0"/>
    </xf>
    <xf numFmtId="0" fontId="11" fillId="0" borderId="37" xfId="0" applyFont="1" applyBorder="1"/>
    <xf numFmtId="165" fontId="4" fillId="0" borderId="0" xfId="0" applyNumberFormat="1" applyFont="1"/>
    <xf numFmtId="165" fontId="4" fillId="0" borderId="0" xfId="0" applyNumberFormat="1" applyFont="1" applyAlignment="1">
      <alignment wrapText="1"/>
    </xf>
    <xf numFmtId="0" fontId="17" fillId="13" borderId="36" xfId="0" applyFont="1" applyFill="1" applyBorder="1" applyAlignment="1">
      <alignment horizontal="left" wrapText="1" readingOrder="1"/>
    </xf>
    <xf numFmtId="0" fontId="17" fillId="0" borderId="36" xfId="0" applyFont="1" applyBorder="1" applyAlignment="1">
      <alignment horizontal="left"/>
    </xf>
    <xf numFmtId="0" fontId="17" fillId="0" borderId="36" xfId="0" applyFont="1" applyBorder="1"/>
    <xf numFmtId="0" fontId="17" fillId="0" borderId="6" xfId="0" applyFont="1" applyBorder="1" applyAlignment="1">
      <alignment horizontal="left"/>
    </xf>
    <xf numFmtId="0" fontId="17" fillId="0" borderId="6" xfId="0" applyFont="1" applyBorder="1"/>
    <xf numFmtId="0" fontId="11" fillId="12" borderId="16" xfId="0" applyFont="1" applyFill="1" applyBorder="1"/>
    <xf numFmtId="164" fontId="4" fillId="2" borderId="0" xfId="0" applyNumberFormat="1" applyFont="1" applyFill="1" applyAlignment="1">
      <alignment wrapText="1"/>
    </xf>
    <xf numFmtId="14" fontId="4" fillId="0" borderId="9" xfId="0" applyNumberFormat="1" applyFont="1" applyBorder="1" applyAlignment="1">
      <alignment horizontal="right" vertical="center"/>
    </xf>
    <xf numFmtId="0" fontId="4" fillId="0" borderId="0" xfId="0" applyFont="1" applyAlignment="1">
      <alignment horizontal="left" vertical="center"/>
    </xf>
    <xf numFmtId="0" fontId="12" fillId="6" borderId="0" xfId="0" applyFont="1" applyFill="1" applyAlignment="1">
      <alignment horizontal="right" vertical="center"/>
    </xf>
    <xf numFmtId="166" fontId="12" fillId="5" borderId="23" xfId="0" applyNumberFormat="1" applyFont="1" applyFill="1" applyBorder="1" applyAlignment="1">
      <alignment horizontal="center" vertical="center"/>
    </xf>
    <xf numFmtId="167" fontId="4" fillId="0" borderId="26" xfId="0" applyNumberFormat="1" applyFont="1" applyBorder="1" applyAlignment="1">
      <alignment horizontal="center" vertical="center"/>
    </xf>
    <xf numFmtId="17" fontId="4" fillId="0" borderId="24" xfId="0" applyNumberFormat="1" applyFont="1" applyBorder="1" applyAlignment="1">
      <alignment horizontal="right" vertical="center"/>
    </xf>
    <xf numFmtId="0" fontId="12" fillId="0" borderId="0" xfId="0" applyFont="1" applyAlignment="1">
      <alignment vertical="center"/>
    </xf>
    <xf numFmtId="0" fontId="19" fillId="0" borderId="0" xfId="0" applyFont="1" applyAlignment="1">
      <alignment vertical="center"/>
    </xf>
    <xf numFmtId="166" fontId="4" fillId="2" borderId="0" xfId="0" applyNumberFormat="1" applyFont="1" applyFill="1" applyAlignment="1">
      <alignment vertical="center"/>
    </xf>
    <xf numFmtId="0" fontId="4" fillId="5" borderId="38" xfId="0" applyFont="1" applyFill="1" applyBorder="1" applyAlignment="1">
      <alignment horizontal="center" vertical="center"/>
    </xf>
    <xf numFmtId="166" fontId="4" fillId="5" borderId="5"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6"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32" xfId="0" applyFont="1" applyBorder="1" applyAlignment="1">
      <alignment horizontal="center" vertical="center" wrapText="1"/>
    </xf>
    <xf numFmtId="0" fontId="12" fillId="0" borderId="32"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7" xfId="0" applyFont="1" applyBorder="1"/>
    <xf numFmtId="0" fontId="4" fillId="0" borderId="29" xfId="0" applyFont="1" applyBorder="1"/>
    <xf numFmtId="0" fontId="4" fillId="0" borderId="30" xfId="0" applyFont="1" applyBorder="1"/>
    <xf numFmtId="0" fontId="12" fillId="0" borderId="0" xfId="0" applyFont="1" applyAlignment="1">
      <alignment vertical="center" wrapText="1"/>
    </xf>
    <xf numFmtId="0" fontId="4" fillId="0" borderId="9" xfId="0" applyFont="1" applyBorder="1" applyAlignment="1">
      <alignment vertical="center" wrapText="1"/>
    </xf>
    <xf numFmtId="0" fontId="2" fillId="3" borderId="6" xfId="0" applyFont="1" applyFill="1" applyBorder="1"/>
    <xf numFmtId="0" fontId="12" fillId="3" borderId="6" xfId="0" applyFont="1" applyFill="1" applyBorder="1"/>
    <xf numFmtId="0" fontId="17" fillId="12" borderId="36" xfId="0" applyFont="1" applyFill="1" applyBorder="1" applyAlignment="1">
      <alignment horizontal="left"/>
    </xf>
    <xf numFmtId="0" fontId="17" fillId="12" borderId="36" xfId="0" applyFont="1" applyFill="1" applyBorder="1" applyAlignment="1">
      <alignment horizontal="left" vertical="center" wrapText="1"/>
    </xf>
    <xf numFmtId="0" fontId="18" fillId="12" borderId="36" xfId="0" applyFont="1" applyFill="1" applyBorder="1" applyAlignment="1">
      <alignment vertical="center"/>
    </xf>
    <xf numFmtId="0" fontId="17" fillId="12" borderId="36" xfId="0" applyFont="1" applyFill="1" applyBorder="1"/>
    <xf numFmtId="0" fontId="17" fillId="12" borderId="44" xfId="0" applyFont="1" applyFill="1" applyBorder="1" applyAlignment="1">
      <alignment horizontal="left"/>
    </xf>
    <xf numFmtId="0" fontId="17" fillId="0" borderId="44" xfId="0" applyFont="1" applyBorder="1"/>
    <xf numFmtId="0" fontId="17" fillId="0" borderId="44" xfId="0" applyFont="1" applyBorder="1" applyAlignment="1">
      <alignment horizontal="left"/>
    </xf>
    <xf numFmtId="0" fontId="17" fillId="12" borderId="44" xfId="0" applyFont="1" applyFill="1" applyBorder="1"/>
    <xf numFmtId="0" fontId="17" fillId="0" borderId="44" xfId="0" applyFont="1" applyBorder="1" applyAlignment="1">
      <alignment horizontal="left" vertical="center" wrapText="1"/>
    </xf>
    <xf numFmtId="0" fontId="17" fillId="12" borderId="42" xfId="0" applyFont="1" applyFill="1" applyBorder="1"/>
    <xf numFmtId="0" fontId="17" fillId="0" borderId="6" xfId="0" applyFont="1" applyBorder="1" applyAlignment="1">
      <alignment horizontal="left" vertical="center" wrapText="1"/>
    </xf>
    <xf numFmtId="0" fontId="17" fillId="12" borderId="6" xfId="0" applyFont="1" applyFill="1" applyBorder="1" applyAlignment="1">
      <alignment horizontal="left"/>
    </xf>
    <xf numFmtId="0" fontId="17" fillId="12" borderId="6" xfId="0" applyFont="1" applyFill="1" applyBorder="1" applyAlignment="1">
      <alignment horizontal="left" vertical="center" wrapText="1"/>
    </xf>
    <xf numFmtId="0" fontId="17" fillId="12" borderId="6" xfId="0" applyFont="1" applyFill="1" applyBorder="1"/>
    <xf numFmtId="0" fontId="17" fillId="12" borderId="42" xfId="0" applyFont="1" applyFill="1" applyBorder="1" applyAlignment="1">
      <alignment horizontal="left" vertical="center" wrapText="1"/>
    </xf>
    <xf numFmtId="0" fontId="17" fillId="0" borderId="43" xfId="0" applyFont="1" applyBorder="1" applyAlignment="1">
      <alignment horizontal="left" vertical="center" wrapText="1"/>
    </xf>
    <xf numFmtId="0" fontId="17" fillId="12" borderId="45" xfId="0" applyFont="1" applyFill="1" applyBorder="1" applyAlignment="1">
      <alignment horizontal="left" vertical="center" wrapText="1"/>
    </xf>
    <xf numFmtId="0" fontId="17" fillId="10" borderId="6" xfId="0" applyFont="1" applyFill="1" applyBorder="1" applyAlignment="1">
      <alignment horizontal="left"/>
    </xf>
    <xf numFmtId="15" fontId="12" fillId="0" borderId="0" xfId="0" applyNumberFormat="1" applyFont="1" applyAlignment="1">
      <alignment vertical="center"/>
    </xf>
    <xf numFmtId="15" fontId="12" fillId="0" borderId="0" xfId="0" applyNumberFormat="1" applyFont="1" applyAlignment="1">
      <alignment vertical="center" wrapText="1"/>
    </xf>
    <xf numFmtId="15" fontId="4" fillId="0" borderId="6" xfId="0" applyNumberFormat="1" applyFont="1" applyBorder="1" applyAlignment="1">
      <alignment horizontal="center" vertical="center" wrapText="1"/>
    </xf>
    <xf numFmtId="49" fontId="6" fillId="0" borderId="4" xfId="0" applyNumberFormat="1" applyFont="1" applyBorder="1" applyAlignment="1">
      <alignment horizontal="left" vertical="top"/>
    </xf>
    <xf numFmtId="0" fontId="6" fillId="0" borderId="4" xfId="0" applyFont="1" applyBorder="1" applyAlignment="1">
      <alignment horizontal="left" vertical="top" wrapText="1"/>
    </xf>
    <xf numFmtId="0" fontId="4" fillId="0" borderId="20" xfId="0" applyFont="1" applyBorder="1" applyAlignment="1">
      <alignment horizontal="left" vertical="center"/>
    </xf>
    <xf numFmtId="0" fontId="4" fillId="0" borderId="21" xfId="0" applyFont="1" applyBorder="1" applyAlignment="1">
      <alignment horizontal="left" vertical="center"/>
    </xf>
    <xf numFmtId="0" fontId="4" fillId="0" borderId="25" xfId="0" applyFont="1" applyBorder="1" applyAlignment="1">
      <alignment horizontal="left" vertical="center"/>
    </xf>
    <xf numFmtId="0" fontId="12" fillId="5" borderId="11" xfId="0" applyFont="1" applyFill="1" applyBorder="1" applyAlignment="1">
      <alignment horizontal="left" vertical="center"/>
    </xf>
    <xf numFmtId="0" fontId="12" fillId="5" borderId="32" xfId="0" applyFont="1" applyFill="1" applyBorder="1" applyAlignment="1">
      <alignment horizontal="left" vertical="center"/>
    </xf>
    <xf numFmtId="0" fontId="12" fillId="5" borderId="22" xfId="0" applyFont="1" applyFill="1" applyBorder="1" applyAlignment="1">
      <alignment horizontal="left"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13" fillId="14" borderId="0" xfId="0" applyFont="1" applyFill="1" applyAlignment="1">
      <alignment horizontal="center" vertical="center"/>
    </xf>
    <xf numFmtId="0" fontId="4" fillId="11" borderId="9" xfId="0" applyFont="1" applyFill="1" applyBorder="1" applyAlignment="1">
      <alignment horizontal="center"/>
    </xf>
    <xf numFmtId="0" fontId="4" fillId="11" borderId="0" xfId="0" applyFont="1" applyFill="1" applyAlignment="1">
      <alignment horizontal="center"/>
    </xf>
    <xf numFmtId="0" fontId="4" fillId="5" borderId="39" xfId="0" applyFont="1" applyFill="1" applyBorder="1" applyAlignment="1">
      <alignment horizontal="center" vertical="center"/>
    </xf>
    <xf numFmtId="0" fontId="4" fillId="5" borderId="40" xfId="0" applyFont="1" applyFill="1" applyBorder="1" applyAlignment="1">
      <alignment horizontal="center" vertical="center"/>
    </xf>
    <xf numFmtId="0" fontId="12" fillId="0" borderId="0" xfId="0" applyFont="1" applyAlignment="1">
      <alignment vertical="center" wrapText="1"/>
    </xf>
    <xf numFmtId="0" fontId="4" fillId="0" borderId="9" xfId="0" applyFont="1" applyBorder="1" applyAlignment="1">
      <alignment horizontal="center" vertical="center" wrapText="1"/>
    </xf>
    <xf numFmtId="0" fontId="4" fillId="0" borderId="0" xfId="0" applyFont="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28" xfId="0" applyFont="1" applyBorder="1" applyAlignment="1">
      <alignment horizontal="center"/>
    </xf>
    <xf numFmtId="0" fontId="4" fillId="0" borderId="33" xfId="0" applyFont="1" applyBorder="1" applyAlignment="1">
      <alignment horizontal="center"/>
    </xf>
    <xf numFmtId="0" fontId="4" fillId="0" borderId="6" xfId="0" applyFont="1" applyBorder="1" applyAlignment="1">
      <alignment horizontal="center"/>
    </xf>
    <xf numFmtId="0" fontId="4" fillId="0" borderId="34" xfId="0" applyFont="1" applyBorder="1" applyAlignment="1">
      <alignment horizontal="center"/>
    </xf>
    <xf numFmtId="0" fontId="4" fillId="0" borderId="31" xfId="0" applyFont="1" applyBorder="1" applyAlignment="1">
      <alignment horizontal="center"/>
    </xf>
    <xf numFmtId="0" fontId="4" fillId="0" borderId="35" xfId="0" applyFont="1" applyBorder="1" applyAlignment="1">
      <alignment horizontal="center"/>
    </xf>
    <xf numFmtId="0" fontId="13" fillId="4" borderId="41" xfId="0" applyFont="1" applyFill="1" applyBorder="1" applyAlignment="1">
      <alignment horizontal="center"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7" xfId="0" applyFont="1" applyBorder="1" applyAlignment="1">
      <alignment horizontal="center" vertical="center" wrapText="1"/>
    </xf>
  </cellXfs>
  <cellStyles count="1">
    <cellStyle name="Normal" xfId="0" builtinId="0"/>
  </cellStyles>
  <dxfs count="103">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dxf>
    <dxf>
      <font>
        <b val="0"/>
        <i val="0"/>
        <strike val="0"/>
        <condense val="0"/>
        <extend val="0"/>
        <outline val="0"/>
        <shadow val="0"/>
        <u val="none"/>
        <vertAlign val="baseline"/>
        <sz val="11"/>
        <color theme="1"/>
        <name val="Calibri"/>
        <family val="2"/>
        <scheme val="none"/>
      </font>
    </dxf>
    <dxf>
      <font>
        <strike val="0"/>
        <outline val="0"/>
        <shadow val="0"/>
        <vertAlign val="baseline"/>
        <sz val="10"/>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0"/>
        <color rgb="FF000000"/>
        <name val="Calibri"/>
        <family val="2"/>
        <scheme val="none"/>
      </font>
    </dxf>
    <dxf>
      <font>
        <strike val="0"/>
        <outline val="0"/>
        <shadow val="0"/>
        <vertAlign val="baseline"/>
        <sz val="11"/>
        <name val="Calibri"/>
        <family val="2"/>
        <scheme val="none"/>
      </font>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s>
  <tableStyles count="1" defaultTableStyle="TableStyleMedium2" defaultPivotStyle="PivotStyleLight16">
    <tableStyle name="Invisible" pivot="0" table="0" count="0" xr9:uid="{6758C6CA-2356-4535-9D9D-86230C4232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2" name="Picture 1">
          <a:extLst>
            <a:ext uri="{FF2B5EF4-FFF2-40B4-BE49-F238E27FC236}">
              <a16:creationId xmlns:a16="http://schemas.microsoft.com/office/drawing/2014/main" id="{B527A185-3469-4256-8135-AE06214E76F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133A3341-8035-4661-A5C3-AF866020A28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6DEDDFA-4F77-4A2A-9E3F-42B2D8D7D07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99031BC8-5919-45D4-9396-242446A7F4D1}"/>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DEE98BF-3F62-4D9B-ACDC-AC1BFA0C986F}"/>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EBDA61E3-4EA9-4DFC-8D10-CC7ABE1356E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47755</xdr:colOff>
      <xdr:row>3</xdr:row>
      <xdr:rowOff>93901</xdr:rowOff>
    </xdr:to>
    <xdr:pic>
      <xdr:nvPicPr>
        <xdr:cNvPr id="2" name="Picture 1">
          <a:extLst>
            <a:ext uri="{FF2B5EF4-FFF2-40B4-BE49-F238E27FC236}">
              <a16:creationId xmlns:a16="http://schemas.microsoft.com/office/drawing/2014/main" id="{A3A15F1F-E2D6-422B-9DE6-17F4BDF3A2F2}"/>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775889</xdr:colOff>
      <xdr:row>3</xdr:row>
      <xdr:rowOff>93901</xdr:rowOff>
    </xdr:to>
    <xdr:pic>
      <xdr:nvPicPr>
        <xdr:cNvPr id="2" name="Picture 1">
          <a:extLst>
            <a:ext uri="{FF2B5EF4-FFF2-40B4-BE49-F238E27FC236}">
              <a16:creationId xmlns:a16="http://schemas.microsoft.com/office/drawing/2014/main" id="{FB3CC2B0-EA9F-4C12-B282-00CD0E23FFC4}"/>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876225-7964-4082-91F1-C6221C464408}" name="WorkType" displayName="WorkType" ref="H2:H72" totalsRowShown="0" headerRowDxfId="6" dataDxfId="5">
  <autoFilter ref="H2:H72" xr:uid="{2E876225-7964-4082-91F1-C6221C464408}"/>
  <tableColumns count="1">
    <tableColumn id="2" xr3:uid="{234A6588-4DEA-4067-9367-AEAFE02CA40D}" name="Resourc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9CFBE-03DA-4A5C-8F86-52A53133C863}" name="ProjectTable" displayName="ProjectTable" ref="F2:F39" totalsRowShown="0" headerRowDxfId="3" dataDxfId="2" tableBorderDxfId="1">
  <autoFilter ref="F2:F39" xr:uid="{B149CFBE-03DA-4A5C-8F86-52A53133C863}"/>
  <sortState xmlns:xlrd2="http://schemas.microsoft.com/office/spreadsheetml/2017/richdata2" ref="F3:F19">
    <sortCondition ref="F2:F19"/>
  </sortState>
  <tableColumns count="1">
    <tableColumn id="1" xr3:uid="{D9788319-59C4-447A-9364-6F4EF6730453}" name="Description"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3D3D5-6C83-45F2-B2A7-43EE15BF1EF3}">
  <dimension ref="A5:J69"/>
  <sheetViews>
    <sheetView topLeftCell="A50" zoomScale="75" zoomScaleNormal="75" workbookViewId="0">
      <selection activeCell="G62" sqref="G62"/>
    </sheetView>
  </sheetViews>
  <sheetFormatPr defaultColWidth="8.75" defaultRowHeight="12.6"/>
  <cols>
    <col min="1" max="1" width="12" style="23" customWidth="1"/>
    <col min="2" max="2" width="13.125" style="23" customWidth="1"/>
    <col min="3" max="3" width="16.25" style="23" customWidth="1"/>
    <col min="4" max="5" width="20" style="23" customWidth="1"/>
    <col min="6" max="6" width="23.125" style="23" customWidth="1"/>
    <col min="7" max="7" width="34" style="23" customWidth="1"/>
    <col min="8" max="16384" width="8.75" style="23"/>
  </cols>
  <sheetData>
    <row r="5" spans="1:10">
      <c r="A5" s="37" t="s">
        <v>0</v>
      </c>
      <c r="B5" s="23" t="s">
        <v>1</v>
      </c>
      <c r="H5" s="40"/>
    </row>
    <row r="6" spans="1:10">
      <c r="A6" s="37" t="s">
        <v>2</v>
      </c>
      <c r="B6" s="74">
        <f>F64</f>
        <v>0</v>
      </c>
      <c r="C6" s="37"/>
      <c r="H6" s="40"/>
      <c r="J6" s="41"/>
    </row>
    <row r="7" spans="1:10">
      <c r="A7" s="37"/>
      <c r="B7" s="46"/>
      <c r="C7" s="37"/>
      <c r="D7" s="37"/>
      <c r="E7" s="37"/>
      <c r="H7" s="40"/>
      <c r="J7" s="41"/>
    </row>
    <row r="8" spans="1:10" ht="25.15">
      <c r="A8" s="24" t="s">
        <v>3</v>
      </c>
      <c r="B8" s="25" t="s">
        <v>4</v>
      </c>
      <c r="C8" s="25" t="s">
        <v>5</v>
      </c>
      <c r="D8" s="25" t="s">
        <v>6</v>
      </c>
      <c r="E8" s="25" t="s">
        <v>7</v>
      </c>
      <c r="F8" s="25" t="s">
        <v>8</v>
      </c>
      <c r="G8" s="42" t="s">
        <v>9</v>
      </c>
      <c r="H8" s="26" t="s">
        <v>10</v>
      </c>
      <c r="I8" s="26" t="s">
        <v>11</v>
      </c>
      <c r="J8" s="43" t="s">
        <v>12</v>
      </c>
    </row>
    <row r="9" spans="1:10" ht="100.9">
      <c r="A9" s="22">
        <v>45748</v>
      </c>
      <c r="B9" s="22" t="s">
        <v>13</v>
      </c>
      <c r="C9" s="27" t="s">
        <v>14</v>
      </c>
      <c r="D9" s="27" t="s">
        <v>15</v>
      </c>
      <c r="E9" s="27" t="s">
        <v>16</v>
      </c>
      <c r="F9" s="27" t="s">
        <v>17</v>
      </c>
      <c r="G9" s="28" t="s">
        <v>18</v>
      </c>
      <c r="H9" s="29">
        <f t="shared" ref="H9" si="0">J9-I9</f>
        <v>0.16666666666666669</v>
      </c>
      <c r="I9" s="30">
        <v>0.33333333333333331</v>
      </c>
      <c r="J9" s="30">
        <v>0.5</v>
      </c>
    </row>
    <row r="10" spans="1:10" ht="75.599999999999994">
      <c r="A10" s="22">
        <v>45748</v>
      </c>
      <c r="B10" s="22" t="s">
        <v>13</v>
      </c>
      <c r="C10" s="27" t="s">
        <v>14</v>
      </c>
      <c r="D10" s="27" t="s">
        <v>15</v>
      </c>
      <c r="E10" s="27" t="s">
        <v>16</v>
      </c>
      <c r="F10" s="27" t="s">
        <v>17</v>
      </c>
      <c r="G10" s="28" t="s">
        <v>19</v>
      </c>
      <c r="H10" s="29">
        <f t="shared" ref="H10:H11" si="1">J10-I10</f>
        <v>0.19027777777777777</v>
      </c>
      <c r="I10" s="30">
        <v>0.54166666666666663</v>
      </c>
      <c r="J10" s="30">
        <v>0.7319444444444444</v>
      </c>
    </row>
    <row r="11" spans="1:10" ht="201.6">
      <c r="A11" s="22">
        <v>45749</v>
      </c>
      <c r="B11" s="22" t="s">
        <v>20</v>
      </c>
      <c r="C11" s="27" t="s">
        <v>14</v>
      </c>
      <c r="D11" s="27" t="s">
        <v>15</v>
      </c>
      <c r="E11" s="27" t="s">
        <v>16</v>
      </c>
      <c r="F11" s="27" t="s">
        <v>17</v>
      </c>
      <c r="G11" s="28" t="s">
        <v>21</v>
      </c>
      <c r="H11" s="29">
        <f t="shared" si="1"/>
        <v>0.16666666666666669</v>
      </c>
      <c r="I11" s="30">
        <v>0.33333333333333331</v>
      </c>
      <c r="J11" s="30">
        <v>0.5</v>
      </c>
    </row>
    <row r="12" spans="1:10" ht="113.45">
      <c r="A12" s="22">
        <v>45749</v>
      </c>
      <c r="B12" s="22" t="s">
        <v>20</v>
      </c>
      <c r="C12" s="27" t="s">
        <v>14</v>
      </c>
      <c r="D12" s="27" t="s">
        <v>15</v>
      </c>
      <c r="E12" s="27" t="s">
        <v>16</v>
      </c>
      <c r="F12" s="27" t="s">
        <v>17</v>
      </c>
      <c r="G12" s="28" t="s">
        <v>22</v>
      </c>
      <c r="H12" s="29">
        <f t="shared" ref="H12:H55" si="2">J12-I12</f>
        <v>0.17500000000000004</v>
      </c>
      <c r="I12" s="30">
        <v>0.54166666666666663</v>
      </c>
      <c r="J12" s="30">
        <v>0.71666666666666667</v>
      </c>
    </row>
    <row r="13" spans="1:10" ht="63">
      <c r="A13" s="22">
        <v>45750</v>
      </c>
      <c r="B13" s="22" t="s">
        <v>23</v>
      </c>
      <c r="C13" s="27" t="s">
        <v>14</v>
      </c>
      <c r="D13" s="27" t="s">
        <v>15</v>
      </c>
      <c r="E13" s="27" t="s">
        <v>16</v>
      </c>
      <c r="F13" s="27" t="s">
        <v>17</v>
      </c>
      <c r="G13" s="28" t="s">
        <v>24</v>
      </c>
      <c r="H13" s="29">
        <f t="shared" ref="H13" si="3">J13-I13</f>
        <v>0.16666666666666669</v>
      </c>
      <c r="I13" s="30">
        <v>0.33333333333333331</v>
      </c>
      <c r="J13" s="30">
        <v>0.5</v>
      </c>
    </row>
    <row r="14" spans="1:10" ht="63">
      <c r="A14" s="22">
        <v>45750</v>
      </c>
      <c r="B14" s="22" t="s">
        <v>23</v>
      </c>
      <c r="C14" s="27" t="s">
        <v>14</v>
      </c>
      <c r="D14" s="27" t="s">
        <v>15</v>
      </c>
      <c r="E14" s="27" t="s">
        <v>16</v>
      </c>
      <c r="F14" s="27" t="s">
        <v>17</v>
      </c>
      <c r="G14" s="28" t="s">
        <v>25</v>
      </c>
      <c r="H14" s="29">
        <f t="shared" si="2"/>
        <v>0.21388888888888891</v>
      </c>
      <c r="I14" s="30">
        <v>0.54166666666666663</v>
      </c>
      <c r="J14" s="30">
        <v>0.75555555555555554</v>
      </c>
    </row>
    <row r="15" spans="1:10" ht="88.15">
      <c r="A15" s="22">
        <v>45751</v>
      </c>
      <c r="B15" s="22" t="s">
        <v>26</v>
      </c>
      <c r="C15" s="27" t="s">
        <v>14</v>
      </c>
      <c r="D15" s="27" t="s">
        <v>15</v>
      </c>
      <c r="E15" s="27" t="s">
        <v>16</v>
      </c>
      <c r="F15" s="27" t="s">
        <v>17</v>
      </c>
      <c r="G15" s="28" t="s">
        <v>27</v>
      </c>
      <c r="H15" s="29">
        <f t="shared" ref="H15" si="4">J15-I15</f>
        <v>0.16666666666666669</v>
      </c>
      <c r="I15" s="30">
        <v>0.33333333333333331</v>
      </c>
      <c r="J15" s="30">
        <v>0.5</v>
      </c>
    </row>
    <row r="16" spans="1:10" ht="63">
      <c r="A16" s="22">
        <v>45751</v>
      </c>
      <c r="B16" s="22" t="s">
        <v>26</v>
      </c>
      <c r="C16" s="27" t="s">
        <v>14</v>
      </c>
      <c r="D16" s="27" t="s">
        <v>15</v>
      </c>
      <c r="E16" s="27" t="s">
        <v>16</v>
      </c>
      <c r="F16" s="27" t="s">
        <v>17</v>
      </c>
      <c r="G16" s="28" t="s">
        <v>28</v>
      </c>
      <c r="H16" s="29">
        <f t="shared" si="2"/>
        <v>0.20138888888888895</v>
      </c>
      <c r="I16" s="30">
        <v>0.54166666666666663</v>
      </c>
      <c r="J16" s="30">
        <v>0.74305555555555558</v>
      </c>
    </row>
    <row r="17" spans="1:10">
      <c r="A17" s="31">
        <v>45752</v>
      </c>
      <c r="B17" s="31" t="s">
        <v>29</v>
      </c>
      <c r="C17" s="32"/>
      <c r="D17" s="32"/>
      <c r="E17" s="32"/>
      <c r="F17" s="32"/>
      <c r="G17" s="33"/>
      <c r="H17" s="34">
        <f t="shared" si="2"/>
        <v>0</v>
      </c>
      <c r="I17" s="35"/>
      <c r="J17" s="35"/>
    </row>
    <row r="18" spans="1:10">
      <c r="A18" s="31">
        <v>45753</v>
      </c>
      <c r="B18" s="31" t="s">
        <v>30</v>
      </c>
      <c r="C18" s="32"/>
      <c r="D18" s="32"/>
      <c r="E18" s="32"/>
      <c r="F18" s="32"/>
      <c r="G18" s="33"/>
      <c r="H18" s="34">
        <f t="shared" si="2"/>
        <v>0</v>
      </c>
      <c r="I18" s="35"/>
      <c r="J18" s="35"/>
    </row>
    <row r="19" spans="1:10" ht="113.45">
      <c r="A19" s="22">
        <v>45754</v>
      </c>
      <c r="B19" s="22" t="s">
        <v>31</v>
      </c>
      <c r="C19" s="27" t="s">
        <v>14</v>
      </c>
      <c r="D19" s="27" t="s">
        <v>15</v>
      </c>
      <c r="E19" s="27" t="s">
        <v>16</v>
      </c>
      <c r="F19" s="27" t="s">
        <v>17</v>
      </c>
      <c r="G19" s="28" t="s">
        <v>32</v>
      </c>
      <c r="H19" s="29">
        <f t="shared" si="2"/>
        <v>0.16666666666666669</v>
      </c>
      <c r="I19" s="30">
        <v>0.33333333333333331</v>
      </c>
      <c r="J19" s="30">
        <v>0.5</v>
      </c>
    </row>
    <row r="20" spans="1:10" ht="113.45">
      <c r="A20" s="22">
        <v>45754</v>
      </c>
      <c r="B20" s="22" t="s">
        <v>31</v>
      </c>
      <c r="C20" s="27" t="s">
        <v>14</v>
      </c>
      <c r="D20" s="27" t="s">
        <v>15</v>
      </c>
      <c r="E20" s="27" t="s">
        <v>16</v>
      </c>
      <c r="F20" s="27" t="s">
        <v>17</v>
      </c>
      <c r="G20" s="28" t="s">
        <v>33</v>
      </c>
      <c r="H20" s="29">
        <f t="shared" ref="H20" si="5">J20-I20</f>
        <v>0.19236111111111109</v>
      </c>
      <c r="I20" s="30">
        <v>0.54166666666666663</v>
      </c>
      <c r="J20" s="30">
        <v>0.73402777777777772</v>
      </c>
    </row>
    <row r="21" spans="1:10" ht="113.45">
      <c r="A21" s="22">
        <v>45755</v>
      </c>
      <c r="B21" s="22" t="s">
        <v>13</v>
      </c>
      <c r="C21" s="27" t="s">
        <v>14</v>
      </c>
      <c r="D21" s="27" t="s">
        <v>15</v>
      </c>
      <c r="E21" s="27" t="s">
        <v>16</v>
      </c>
      <c r="F21" s="27" t="s">
        <v>17</v>
      </c>
      <c r="G21" s="28" t="s">
        <v>34</v>
      </c>
      <c r="H21" s="29">
        <f t="shared" si="2"/>
        <v>0.16666666666666669</v>
      </c>
      <c r="I21" s="30">
        <v>0.33333333333333331</v>
      </c>
      <c r="J21" s="30">
        <v>0.5</v>
      </c>
    </row>
    <row r="22" spans="1:10" ht="113.45">
      <c r="A22" s="22">
        <v>45755</v>
      </c>
      <c r="B22" s="22" t="s">
        <v>13</v>
      </c>
      <c r="C22" s="27" t="s">
        <v>14</v>
      </c>
      <c r="D22" s="27" t="s">
        <v>15</v>
      </c>
      <c r="E22" s="27" t="s">
        <v>16</v>
      </c>
      <c r="F22" s="27" t="s">
        <v>17</v>
      </c>
      <c r="G22" s="28" t="s">
        <v>35</v>
      </c>
      <c r="H22" s="29">
        <f t="shared" ref="H22" si="6">J22-I22</f>
        <v>0.19027777777777777</v>
      </c>
      <c r="I22" s="30">
        <v>0.54166666666666663</v>
      </c>
      <c r="J22" s="30">
        <v>0.7319444444444444</v>
      </c>
    </row>
    <row r="23" spans="1:10" ht="113.45">
      <c r="A23" s="22">
        <v>45756</v>
      </c>
      <c r="B23" s="22" t="s">
        <v>20</v>
      </c>
      <c r="C23" s="27" t="s">
        <v>14</v>
      </c>
      <c r="D23" s="27" t="s">
        <v>15</v>
      </c>
      <c r="E23" s="27" t="s">
        <v>16</v>
      </c>
      <c r="F23" s="27" t="s">
        <v>17</v>
      </c>
      <c r="G23" s="28" t="s">
        <v>36</v>
      </c>
      <c r="H23" s="29">
        <f t="shared" si="2"/>
        <v>0.16666666666666669</v>
      </c>
      <c r="I23" s="30">
        <v>0.33333333333333331</v>
      </c>
      <c r="J23" s="30">
        <v>0.5</v>
      </c>
    </row>
    <row r="24" spans="1:10" ht="88.15">
      <c r="A24" s="22">
        <v>45756</v>
      </c>
      <c r="B24" s="22" t="s">
        <v>20</v>
      </c>
      <c r="C24" s="27" t="s">
        <v>14</v>
      </c>
      <c r="D24" s="27" t="s">
        <v>15</v>
      </c>
      <c r="E24" s="27" t="s">
        <v>16</v>
      </c>
      <c r="F24" s="27" t="s">
        <v>17</v>
      </c>
      <c r="G24" s="28" t="s">
        <v>37</v>
      </c>
      <c r="H24" s="29">
        <f t="shared" ref="H24" si="7">J24-I24</f>
        <v>0.20208333333333339</v>
      </c>
      <c r="I24" s="30">
        <v>0.54166666666666663</v>
      </c>
      <c r="J24" s="30">
        <v>0.74375000000000002</v>
      </c>
    </row>
    <row r="25" spans="1:10" ht="75.599999999999994">
      <c r="A25" s="22">
        <v>45757</v>
      </c>
      <c r="B25" s="22" t="s">
        <v>23</v>
      </c>
      <c r="C25" s="27" t="s">
        <v>14</v>
      </c>
      <c r="D25" s="27" t="s">
        <v>15</v>
      </c>
      <c r="E25" s="27" t="s">
        <v>16</v>
      </c>
      <c r="F25" s="27" t="s">
        <v>17</v>
      </c>
      <c r="G25" s="28" t="s">
        <v>38</v>
      </c>
      <c r="H25" s="29">
        <f t="shared" si="2"/>
        <v>0.16666666666666669</v>
      </c>
      <c r="I25" s="30">
        <v>0.33333333333333331</v>
      </c>
      <c r="J25" s="30">
        <v>0.5</v>
      </c>
    </row>
    <row r="26" spans="1:10" ht="126">
      <c r="A26" s="22">
        <v>45757</v>
      </c>
      <c r="B26" s="22" t="s">
        <v>23</v>
      </c>
      <c r="C26" s="27" t="s">
        <v>14</v>
      </c>
      <c r="D26" s="27" t="s">
        <v>15</v>
      </c>
      <c r="E26" s="27" t="s">
        <v>16</v>
      </c>
      <c r="F26" s="27" t="s">
        <v>17</v>
      </c>
      <c r="G26" s="28" t="s">
        <v>39</v>
      </c>
      <c r="H26" s="29">
        <f t="shared" ref="H26" si="8">J26-I26</f>
        <v>0.18958333333333333</v>
      </c>
      <c r="I26" s="30">
        <v>0.54166666666666663</v>
      </c>
      <c r="J26" s="30">
        <v>0.73124999999999996</v>
      </c>
    </row>
    <row r="27" spans="1:10" ht="75.599999999999994">
      <c r="A27" s="22">
        <v>45758</v>
      </c>
      <c r="B27" s="22" t="s">
        <v>26</v>
      </c>
      <c r="C27" s="27" t="s">
        <v>14</v>
      </c>
      <c r="D27" s="27" t="s">
        <v>15</v>
      </c>
      <c r="E27" s="27" t="s">
        <v>16</v>
      </c>
      <c r="F27" s="27" t="s">
        <v>17</v>
      </c>
      <c r="G27" s="28" t="s">
        <v>40</v>
      </c>
      <c r="H27" s="29">
        <f t="shared" ref="H27" si="9">J27-I27</f>
        <v>0.16666666666666669</v>
      </c>
      <c r="I27" s="30">
        <v>0.33333333333333331</v>
      </c>
      <c r="J27" s="30">
        <v>0.5</v>
      </c>
    </row>
    <row r="28" spans="1:10" ht="100.9">
      <c r="A28" s="22">
        <v>45758</v>
      </c>
      <c r="B28" s="22" t="s">
        <v>26</v>
      </c>
      <c r="C28" s="27" t="s">
        <v>14</v>
      </c>
      <c r="D28" s="27" t="s">
        <v>15</v>
      </c>
      <c r="E28" s="27" t="s">
        <v>16</v>
      </c>
      <c r="F28" s="27" t="s">
        <v>17</v>
      </c>
      <c r="G28" s="28" t="s">
        <v>41</v>
      </c>
      <c r="H28" s="29">
        <f t="shared" si="2"/>
        <v>0.18125000000000002</v>
      </c>
      <c r="I28" s="30">
        <v>0.54166666666666663</v>
      </c>
      <c r="J28" s="30">
        <v>0.72291666666666665</v>
      </c>
    </row>
    <row r="29" spans="1:10">
      <c r="A29" s="31">
        <v>45759</v>
      </c>
      <c r="B29" s="31" t="s">
        <v>29</v>
      </c>
      <c r="C29" s="32"/>
      <c r="D29" s="32"/>
      <c r="E29" s="32"/>
      <c r="F29" s="32"/>
      <c r="G29" s="33"/>
      <c r="H29" s="34">
        <f t="shared" si="2"/>
        <v>0</v>
      </c>
      <c r="I29" s="35"/>
      <c r="J29" s="35"/>
    </row>
    <row r="30" spans="1:10">
      <c r="A30" s="31">
        <v>45760</v>
      </c>
      <c r="B30" s="31" t="s">
        <v>30</v>
      </c>
      <c r="C30" s="32"/>
      <c r="D30" s="32"/>
      <c r="E30" s="32"/>
      <c r="F30" s="32"/>
      <c r="G30" s="33"/>
      <c r="H30" s="34">
        <f t="shared" si="2"/>
        <v>0</v>
      </c>
      <c r="I30" s="35"/>
      <c r="J30" s="35"/>
    </row>
    <row r="31" spans="1:10" ht="37.9">
      <c r="A31" s="22">
        <v>45761</v>
      </c>
      <c r="B31" s="22" t="s">
        <v>31</v>
      </c>
      <c r="C31" s="27" t="s">
        <v>14</v>
      </c>
      <c r="D31" s="27" t="s">
        <v>15</v>
      </c>
      <c r="E31" s="27" t="s">
        <v>16</v>
      </c>
      <c r="F31" s="27" t="s">
        <v>17</v>
      </c>
      <c r="G31" s="28" t="s">
        <v>42</v>
      </c>
      <c r="H31" s="29">
        <f t="shared" si="2"/>
        <v>0.16666666666666669</v>
      </c>
      <c r="I31" s="30">
        <v>0.33333333333333331</v>
      </c>
      <c r="J31" s="30">
        <v>0.5</v>
      </c>
    </row>
    <row r="32" spans="1:10" ht="100.9">
      <c r="A32" s="22">
        <v>45761</v>
      </c>
      <c r="B32" s="22" t="s">
        <v>31</v>
      </c>
      <c r="C32" s="27" t="s">
        <v>14</v>
      </c>
      <c r="D32" s="27" t="s">
        <v>15</v>
      </c>
      <c r="E32" s="27" t="s">
        <v>16</v>
      </c>
      <c r="F32" s="27" t="s">
        <v>17</v>
      </c>
      <c r="G32" s="28" t="s">
        <v>43</v>
      </c>
      <c r="H32" s="29">
        <f t="shared" ref="H32:H33" si="10">J32-I32</f>
        <v>0.19375000000000009</v>
      </c>
      <c r="I32" s="30">
        <v>0.54166666666666663</v>
      </c>
      <c r="J32" s="30">
        <v>0.73541666666666672</v>
      </c>
    </row>
    <row r="33" spans="1:10" ht="50.45">
      <c r="A33" s="22">
        <v>45762</v>
      </c>
      <c r="B33" s="22" t="s">
        <v>13</v>
      </c>
      <c r="C33" s="27" t="s">
        <v>14</v>
      </c>
      <c r="D33" s="27" t="s">
        <v>15</v>
      </c>
      <c r="E33" s="27" t="s">
        <v>16</v>
      </c>
      <c r="F33" s="27" t="s">
        <v>17</v>
      </c>
      <c r="G33" s="28" t="s">
        <v>44</v>
      </c>
      <c r="H33" s="29">
        <f t="shared" si="10"/>
        <v>0.16666666666666669</v>
      </c>
      <c r="I33" s="30">
        <v>0.33333333333333331</v>
      </c>
      <c r="J33" s="30">
        <v>0.5</v>
      </c>
    </row>
    <row r="34" spans="1:10" ht="50.45">
      <c r="A34" s="22">
        <v>45762</v>
      </c>
      <c r="B34" s="22" t="s">
        <v>13</v>
      </c>
      <c r="C34" s="27" t="s">
        <v>14</v>
      </c>
      <c r="D34" s="27" t="s">
        <v>15</v>
      </c>
      <c r="E34" s="27" t="s">
        <v>16</v>
      </c>
      <c r="F34" s="27" t="s">
        <v>17</v>
      </c>
      <c r="G34" s="28" t="s">
        <v>45</v>
      </c>
      <c r="H34" s="29">
        <f t="shared" si="2"/>
        <v>0.24791666666666667</v>
      </c>
      <c r="I34" s="30">
        <v>0.54166666666666663</v>
      </c>
      <c r="J34" s="30">
        <v>0.7895833333333333</v>
      </c>
    </row>
    <row r="35" spans="1:10" ht="88.15">
      <c r="A35" s="22">
        <v>45763</v>
      </c>
      <c r="B35" s="22" t="s">
        <v>20</v>
      </c>
      <c r="C35" s="27" t="s">
        <v>14</v>
      </c>
      <c r="D35" s="27" t="s">
        <v>15</v>
      </c>
      <c r="E35" s="27" t="s">
        <v>16</v>
      </c>
      <c r="F35" s="27" t="s">
        <v>17</v>
      </c>
      <c r="G35" s="28" t="s">
        <v>46</v>
      </c>
      <c r="H35" s="29">
        <f t="shared" si="2"/>
        <v>0.16666666666666669</v>
      </c>
      <c r="I35" s="30">
        <v>0.33333333333333331</v>
      </c>
      <c r="J35" s="30">
        <v>0.5</v>
      </c>
    </row>
    <row r="36" spans="1:10" ht="50.45">
      <c r="A36" s="22">
        <v>45763</v>
      </c>
      <c r="B36" s="22" t="s">
        <v>20</v>
      </c>
      <c r="C36" s="27" t="s">
        <v>14</v>
      </c>
      <c r="D36" s="27" t="s">
        <v>15</v>
      </c>
      <c r="E36" s="27" t="s">
        <v>16</v>
      </c>
      <c r="F36" s="27" t="s">
        <v>17</v>
      </c>
      <c r="G36" s="28" t="s">
        <v>45</v>
      </c>
      <c r="H36" s="29">
        <f t="shared" ref="H36" si="11">J36-I36</f>
        <v>0.18333333333333335</v>
      </c>
      <c r="I36" s="30">
        <v>0.54166666666666663</v>
      </c>
      <c r="J36" s="30">
        <v>0.72499999999999998</v>
      </c>
    </row>
    <row r="37" spans="1:10" ht="63">
      <c r="A37" s="22">
        <v>45764</v>
      </c>
      <c r="B37" s="22" t="s">
        <v>23</v>
      </c>
      <c r="C37" s="27" t="s">
        <v>14</v>
      </c>
      <c r="D37" s="27" t="s">
        <v>15</v>
      </c>
      <c r="E37" s="27" t="s">
        <v>16</v>
      </c>
      <c r="F37" s="27" t="s">
        <v>17</v>
      </c>
      <c r="G37" s="28" t="s">
        <v>47</v>
      </c>
      <c r="H37" s="29">
        <f>J37-I37</f>
        <v>0.16666666666666669</v>
      </c>
      <c r="I37" s="30">
        <v>0.33333333333333331</v>
      </c>
      <c r="J37" s="30">
        <v>0.5</v>
      </c>
    </row>
    <row r="38" spans="1:10" ht="25.15">
      <c r="A38" s="22">
        <v>45764</v>
      </c>
      <c r="B38" s="22" t="s">
        <v>23</v>
      </c>
      <c r="C38" s="27" t="s">
        <v>14</v>
      </c>
      <c r="D38" s="27" t="s">
        <v>15</v>
      </c>
      <c r="E38" s="27" t="s">
        <v>16</v>
      </c>
      <c r="F38" s="27" t="s">
        <v>17</v>
      </c>
      <c r="G38" s="28" t="s">
        <v>48</v>
      </c>
      <c r="H38" s="29">
        <f>J38-I38</f>
        <v>0.35625000000000001</v>
      </c>
      <c r="I38" s="30">
        <v>0.33333333333333331</v>
      </c>
      <c r="J38" s="30">
        <v>0.68958333333333333</v>
      </c>
    </row>
    <row r="39" spans="1:10">
      <c r="A39" s="47">
        <v>45765</v>
      </c>
      <c r="B39" s="47" t="s">
        <v>26</v>
      </c>
      <c r="C39" s="48" t="s">
        <v>14</v>
      </c>
      <c r="D39" s="48"/>
      <c r="E39" s="48" t="s">
        <v>49</v>
      </c>
      <c r="F39" s="48" t="s">
        <v>17</v>
      </c>
      <c r="G39" s="49" t="s">
        <v>50</v>
      </c>
      <c r="H39" s="50">
        <f t="shared" si="2"/>
        <v>0.33333333333333331</v>
      </c>
      <c r="I39" s="51">
        <v>0.33333333333333331</v>
      </c>
      <c r="J39" s="51">
        <v>0.66666666666666663</v>
      </c>
    </row>
    <row r="40" spans="1:10">
      <c r="A40" s="31">
        <v>45766</v>
      </c>
      <c r="B40" s="31" t="s">
        <v>29</v>
      </c>
      <c r="C40" s="32"/>
      <c r="D40" s="32"/>
      <c r="E40" s="32"/>
      <c r="F40" s="32"/>
      <c r="G40" s="33"/>
      <c r="H40" s="34">
        <f t="shared" si="2"/>
        <v>0</v>
      </c>
      <c r="I40" s="35"/>
      <c r="J40" s="35"/>
    </row>
    <row r="41" spans="1:10">
      <c r="A41" s="31">
        <v>45767</v>
      </c>
      <c r="B41" s="31" t="s">
        <v>30</v>
      </c>
      <c r="C41" s="32"/>
      <c r="D41" s="32"/>
      <c r="E41" s="32"/>
      <c r="F41" s="32"/>
      <c r="G41" s="33"/>
      <c r="H41" s="34">
        <f t="shared" si="2"/>
        <v>0</v>
      </c>
      <c r="I41" s="35"/>
      <c r="J41" s="35"/>
    </row>
    <row r="42" spans="1:10">
      <c r="A42" s="47">
        <v>45768</v>
      </c>
      <c r="B42" s="47" t="s">
        <v>31</v>
      </c>
      <c r="C42" s="48" t="s">
        <v>14</v>
      </c>
      <c r="D42" s="48"/>
      <c r="E42" s="48" t="s">
        <v>49</v>
      </c>
      <c r="F42" s="48" t="s">
        <v>17</v>
      </c>
      <c r="G42" s="49" t="s">
        <v>51</v>
      </c>
      <c r="H42" s="50">
        <f t="shared" si="2"/>
        <v>0.33333333333333331</v>
      </c>
      <c r="I42" s="51">
        <v>0.33333333333333331</v>
      </c>
      <c r="J42" s="51">
        <v>0.66666666666666663</v>
      </c>
    </row>
    <row r="43" spans="1:10" ht="75.599999999999994">
      <c r="A43" s="22">
        <v>45769</v>
      </c>
      <c r="B43" s="22" t="s">
        <v>13</v>
      </c>
      <c r="C43" s="27" t="s">
        <v>14</v>
      </c>
      <c r="D43" s="27" t="s">
        <v>15</v>
      </c>
      <c r="E43" s="27" t="s">
        <v>16</v>
      </c>
      <c r="F43" s="27" t="s">
        <v>17</v>
      </c>
      <c r="G43" s="28" t="s">
        <v>52</v>
      </c>
      <c r="H43" s="29">
        <f t="shared" si="2"/>
        <v>0.16666666666666669</v>
      </c>
      <c r="I43" s="30">
        <v>0.33333333333333331</v>
      </c>
      <c r="J43" s="30">
        <v>0.5</v>
      </c>
    </row>
    <row r="44" spans="1:10" ht="100.9">
      <c r="A44" s="22">
        <v>45769</v>
      </c>
      <c r="B44" s="22" t="s">
        <v>13</v>
      </c>
      <c r="C44" s="27" t="s">
        <v>14</v>
      </c>
      <c r="D44" s="27" t="s">
        <v>15</v>
      </c>
      <c r="E44" s="27" t="s">
        <v>16</v>
      </c>
      <c r="F44" s="27" t="s">
        <v>17</v>
      </c>
      <c r="G44" s="28" t="s">
        <v>53</v>
      </c>
      <c r="H44" s="29">
        <f t="shared" ref="H44" si="12">J44-I44</f>
        <v>0.18402777777777779</v>
      </c>
      <c r="I44" s="30">
        <v>0.54166666666666663</v>
      </c>
      <c r="J44" s="30">
        <v>0.72569444444444442</v>
      </c>
    </row>
    <row r="45" spans="1:10" ht="75.599999999999994">
      <c r="A45" s="22">
        <v>45770</v>
      </c>
      <c r="B45" s="22" t="s">
        <v>20</v>
      </c>
      <c r="C45" s="27" t="s">
        <v>14</v>
      </c>
      <c r="D45" s="27" t="s">
        <v>15</v>
      </c>
      <c r="E45" s="27" t="s">
        <v>16</v>
      </c>
      <c r="F45" s="27" t="s">
        <v>17</v>
      </c>
      <c r="G45" s="28" t="s">
        <v>54</v>
      </c>
      <c r="H45" s="29">
        <f t="shared" si="2"/>
        <v>0.21527777777777785</v>
      </c>
      <c r="I45" s="30">
        <v>0.33333333333333331</v>
      </c>
      <c r="J45" s="30">
        <v>0.54861111111111116</v>
      </c>
    </row>
    <row r="46" spans="1:10" ht="63">
      <c r="A46" s="22">
        <v>45770</v>
      </c>
      <c r="B46" s="22" t="s">
        <v>20</v>
      </c>
      <c r="C46" s="27" t="s">
        <v>14</v>
      </c>
      <c r="D46" s="27" t="s">
        <v>15</v>
      </c>
      <c r="E46" s="27" t="s">
        <v>16</v>
      </c>
      <c r="F46" s="27" t="s">
        <v>17</v>
      </c>
      <c r="G46" s="28" t="s">
        <v>55</v>
      </c>
      <c r="H46" s="29">
        <f t="shared" ref="H46" si="13">J46-I46</f>
        <v>0.12430555555555556</v>
      </c>
      <c r="I46" s="30">
        <v>0.58472222222222225</v>
      </c>
      <c r="J46" s="30">
        <v>0.70902777777777781</v>
      </c>
    </row>
    <row r="47" spans="1:10" ht="75.599999999999994">
      <c r="A47" s="22">
        <v>45771</v>
      </c>
      <c r="B47" s="22" t="s">
        <v>23</v>
      </c>
      <c r="C47" s="27" t="s">
        <v>14</v>
      </c>
      <c r="D47" s="27" t="s">
        <v>15</v>
      </c>
      <c r="E47" s="27" t="s">
        <v>16</v>
      </c>
      <c r="F47" s="27" t="s">
        <v>17</v>
      </c>
      <c r="G47" s="28" t="s">
        <v>56</v>
      </c>
      <c r="H47" s="29">
        <f t="shared" si="2"/>
        <v>0.16666666666666669</v>
      </c>
      <c r="I47" s="30">
        <v>0.33333333333333331</v>
      </c>
      <c r="J47" s="30">
        <v>0.5</v>
      </c>
    </row>
    <row r="48" spans="1:10" ht="43.15" customHeight="1">
      <c r="A48" s="22">
        <v>45771</v>
      </c>
      <c r="B48" s="22" t="s">
        <v>23</v>
      </c>
      <c r="C48" s="27" t="s">
        <v>14</v>
      </c>
      <c r="D48" s="27" t="s">
        <v>15</v>
      </c>
      <c r="E48" s="27" t="s">
        <v>16</v>
      </c>
      <c r="F48" s="27" t="s">
        <v>17</v>
      </c>
      <c r="G48" s="28" t="s">
        <v>57</v>
      </c>
      <c r="H48" s="29">
        <f t="shared" ref="H48:H49" si="14">J48-I48</f>
        <v>0.22430555555555565</v>
      </c>
      <c r="I48" s="30">
        <v>0.54166666666666663</v>
      </c>
      <c r="J48" s="30">
        <v>0.76597222222222228</v>
      </c>
    </row>
    <row r="49" spans="1:10" ht="50.45">
      <c r="A49" s="22">
        <v>45772</v>
      </c>
      <c r="B49" s="22" t="s">
        <v>26</v>
      </c>
      <c r="C49" s="27" t="s">
        <v>14</v>
      </c>
      <c r="D49" s="27" t="s">
        <v>15</v>
      </c>
      <c r="E49" s="27" t="s">
        <v>16</v>
      </c>
      <c r="F49" s="27" t="s">
        <v>17</v>
      </c>
      <c r="G49" s="28" t="s">
        <v>58</v>
      </c>
      <c r="H49" s="29">
        <f t="shared" si="14"/>
        <v>0.16666666666666669</v>
      </c>
      <c r="I49" s="30">
        <v>0.33333333333333331</v>
      </c>
      <c r="J49" s="30">
        <v>0.5</v>
      </c>
    </row>
    <row r="50" spans="1:10" ht="37.9">
      <c r="A50" s="22">
        <v>45772</v>
      </c>
      <c r="B50" s="22" t="s">
        <v>26</v>
      </c>
      <c r="C50" s="27" t="s">
        <v>14</v>
      </c>
      <c r="D50" s="27" t="s">
        <v>15</v>
      </c>
      <c r="E50" s="27" t="s">
        <v>16</v>
      </c>
      <c r="F50" s="27" t="s">
        <v>17</v>
      </c>
      <c r="G50" s="28" t="s">
        <v>59</v>
      </c>
      <c r="H50" s="29">
        <f t="shared" si="2"/>
        <v>0.19861111111111118</v>
      </c>
      <c r="I50" s="30">
        <v>0.54166666666666663</v>
      </c>
      <c r="J50" s="30">
        <v>0.74027777777777781</v>
      </c>
    </row>
    <row r="51" spans="1:10">
      <c r="A51" s="31">
        <v>45773</v>
      </c>
      <c r="B51" s="31" t="s">
        <v>29</v>
      </c>
      <c r="C51" s="32"/>
      <c r="D51" s="32"/>
      <c r="E51" s="32"/>
      <c r="F51" s="32"/>
      <c r="G51" s="33"/>
      <c r="H51" s="34">
        <f t="shared" si="2"/>
        <v>0</v>
      </c>
      <c r="I51" s="35"/>
      <c r="J51" s="35"/>
    </row>
    <row r="52" spans="1:10">
      <c r="A52" s="31">
        <v>45774</v>
      </c>
      <c r="B52" s="31" t="s">
        <v>30</v>
      </c>
      <c r="C52" s="32"/>
      <c r="D52" s="32"/>
      <c r="E52" s="32"/>
      <c r="F52" s="32"/>
      <c r="G52" s="33" t="s">
        <v>60</v>
      </c>
      <c r="H52" s="34">
        <f t="shared" si="2"/>
        <v>0</v>
      </c>
      <c r="I52" s="35"/>
      <c r="J52" s="35"/>
    </row>
    <row r="53" spans="1:10">
      <c r="A53" s="47">
        <v>45775</v>
      </c>
      <c r="B53" s="47" t="s">
        <v>31</v>
      </c>
      <c r="C53" s="48" t="s">
        <v>14</v>
      </c>
      <c r="D53" s="48"/>
      <c r="E53" s="48" t="s">
        <v>49</v>
      </c>
      <c r="F53" s="48" t="s">
        <v>17</v>
      </c>
      <c r="G53" s="49" t="s">
        <v>61</v>
      </c>
      <c r="H53" s="50">
        <f t="shared" si="2"/>
        <v>0.33333333333333331</v>
      </c>
      <c r="I53" s="51">
        <v>0.33333333333333331</v>
      </c>
      <c r="J53" s="51">
        <v>0.66666666666666663</v>
      </c>
    </row>
    <row r="54" spans="1:10" ht="50.45">
      <c r="A54" s="22">
        <v>45776</v>
      </c>
      <c r="B54" s="22" t="s">
        <v>13</v>
      </c>
      <c r="C54" s="27" t="s">
        <v>14</v>
      </c>
      <c r="D54" s="27" t="s">
        <v>15</v>
      </c>
      <c r="E54" s="27" t="s">
        <v>16</v>
      </c>
      <c r="F54" s="27" t="s">
        <v>17</v>
      </c>
      <c r="G54" s="28" t="s">
        <v>62</v>
      </c>
      <c r="H54" s="29">
        <f t="shared" si="2"/>
        <v>0.16666666666666669</v>
      </c>
      <c r="I54" s="30">
        <v>0.33333333333333331</v>
      </c>
      <c r="J54" s="30">
        <v>0.5</v>
      </c>
    </row>
    <row r="55" spans="1:10" ht="50.45">
      <c r="A55" s="22">
        <v>45776</v>
      </c>
      <c r="B55" s="22" t="s">
        <v>13</v>
      </c>
      <c r="C55" s="27" t="s">
        <v>14</v>
      </c>
      <c r="D55" s="27" t="s">
        <v>15</v>
      </c>
      <c r="E55" s="23" t="s">
        <v>16</v>
      </c>
      <c r="F55" s="27" t="s">
        <v>17</v>
      </c>
      <c r="G55" s="28" t="s">
        <v>63</v>
      </c>
      <c r="H55" s="29">
        <f t="shared" si="2"/>
        <v>0.19097222222222221</v>
      </c>
      <c r="I55" s="30">
        <v>0.54166666666666663</v>
      </c>
      <c r="J55" s="30">
        <v>0.73263888888888884</v>
      </c>
    </row>
    <row r="56" spans="1:10" ht="37.9">
      <c r="A56" s="22">
        <v>45777</v>
      </c>
      <c r="B56" s="22" t="s">
        <v>20</v>
      </c>
      <c r="C56" s="27" t="s">
        <v>14</v>
      </c>
      <c r="D56" s="27" t="s">
        <v>15</v>
      </c>
      <c r="E56" s="27" t="s">
        <v>16</v>
      </c>
      <c r="F56" s="27" t="s">
        <v>17</v>
      </c>
      <c r="G56" s="28" t="s">
        <v>64</v>
      </c>
      <c r="H56" s="29">
        <f t="shared" ref="H56:H57" si="15">J56-I56</f>
        <v>0.16666666666666669</v>
      </c>
      <c r="I56" s="30">
        <v>0.33333333333333331</v>
      </c>
      <c r="J56" s="30">
        <v>0.5</v>
      </c>
    </row>
    <row r="57" spans="1:10" ht="50.45">
      <c r="A57" s="22">
        <v>45777</v>
      </c>
      <c r="B57" s="22" t="s">
        <v>20</v>
      </c>
      <c r="C57" s="27" t="s">
        <v>14</v>
      </c>
      <c r="D57" s="27" t="s">
        <v>15</v>
      </c>
      <c r="E57" s="27" t="s">
        <v>16</v>
      </c>
      <c r="F57" s="27" t="s">
        <v>17</v>
      </c>
      <c r="G57" s="28" t="s">
        <v>65</v>
      </c>
      <c r="H57" s="29">
        <f t="shared" si="15"/>
        <v>0.18402777777777779</v>
      </c>
      <c r="I57" s="30">
        <v>0.54166666666666663</v>
      </c>
      <c r="J57" s="30">
        <v>0.72569444444444442</v>
      </c>
    </row>
    <row r="58" spans="1:10">
      <c r="A58" s="46"/>
      <c r="B58" s="46"/>
      <c r="G58" s="40"/>
      <c r="H58" s="66"/>
      <c r="I58" s="67"/>
      <c r="J58" s="67"/>
    </row>
    <row r="59" spans="1:10">
      <c r="A59" s="46"/>
      <c r="B59" s="46"/>
      <c r="G59" s="40"/>
      <c r="H59" s="66"/>
      <c r="I59" s="67"/>
      <c r="J59" s="67"/>
    </row>
    <row r="60" spans="1:10" ht="13.9" customHeight="1" thickBot="1">
      <c r="A60" s="46"/>
      <c r="B60" s="46"/>
      <c r="G60" s="40"/>
      <c r="H60" s="66"/>
      <c r="I60" s="67"/>
      <c r="J60" s="67"/>
    </row>
    <row r="61" spans="1:10" ht="13.9" customHeight="1">
      <c r="A61" s="4"/>
      <c r="B61" s="4"/>
      <c r="C61" s="5"/>
      <c r="D61" s="6"/>
      <c r="E61" s="7" t="s">
        <v>66</v>
      </c>
      <c r="F61" s="8">
        <v>152</v>
      </c>
      <c r="H61" s="40"/>
    </row>
    <row r="62" spans="1:10" ht="13.9" customHeight="1" thickBot="1">
      <c r="A62" s="4"/>
      <c r="B62" s="4"/>
      <c r="C62" s="9"/>
      <c r="D62" s="2"/>
      <c r="E62" s="10" t="s">
        <v>67</v>
      </c>
      <c r="F62" s="11">
        <v>19</v>
      </c>
      <c r="H62" s="40"/>
    </row>
    <row r="63" spans="1:10" ht="13.9" customHeight="1" thickBot="1">
      <c r="A63" s="122" t="s">
        <v>68</v>
      </c>
      <c r="B63" s="122"/>
      <c r="C63" s="122"/>
      <c r="D63" s="12"/>
      <c r="E63" s="2"/>
      <c r="F63" s="2"/>
      <c r="H63" s="40"/>
    </row>
    <row r="64" spans="1:10" ht="13.9">
      <c r="A64" s="13"/>
      <c r="B64" s="13"/>
      <c r="C64" s="6"/>
      <c r="D64" s="6"/>
      <c r="E64" s="14" t="s">
        <v>69</v>
      </c>
      <c r="F64" s="15">
        <f>SUMIF(F10:F55,"Billable",H10:H55)</f>
        <v>0</v>
      </c>
      <c r="H64" s="38"/>
    </row>
    <row r="65" spans="1:8" ht="15" customHeight="1" thickBot="1">
      <c r="A65" s="123" t="s">
        <v>70</v>
      </c>
      <c r="B65" s="123"/>
      <c r="C65" s="123"/>
      <c r="D65" s="16"/>
      <c r="E65" s="17" t="s">
        <v>71</v>
      </c>
      <c r="F65" s="18">
        <f>SUMIF(F10:F57,"Non-Billable",H10:H57)</f>
        <v>7.8722222222222236</v>
      </c>
      <c r="H65" s="40"/>
    </row>
    <row r="66" spans="1:8" ht="14.45" thickBot="1">
      <c r="A66" s="2"/>
      <c r="B66" s="2"/>
      <c r="C66" s="2"/>
      <c r="D66" s="2"/>
      <c r="E66" s="19" t="s">
        <v>72</v>
      </c>
      <c r="F66" s="44">
        <f>F64+F65</f>
        <v>7.8722222222222236</v>
      </c>
      <c r="H66" s="40"/>
    </row>
    <row r="67" spans="1:8" ht="13.9" thickBot="1">
      <c r="A67" s="2"/>
      <c r="B67" s="2"/>
      <c r="C67" s="2"/>
      <c r="D67" s="2"/>
      <c r="E67" s="2"/>
      <c r="F67" s="2"/>
      <c r="H67" s="40"/>
    </row>
    <row r="68" spans="1:8" ht="13.9" thickBot="1">
      <c r="A68" s="2"/>
      <c r="B68" s="2"/>
      <c r="C68" s="2"/>
      <c r="D68" s="2"/>
      <c r="E68" s="20" t="s">
        <v>73</v>
      </c>
      <c r="F68" s="21"/>
      <c r="H68" s="40"/>
    </row>
    <row r="69" spans="1:8" ht="13.15" thickBot="1">
      <c r="E69" s="39"/>
      <c r="H69" s="40"/>
    </row>
  </sheetData>
  <mergeCells count="2">
    <mergeCell ref="A63:C63"/>
    <mergeCell ref="A65:C65"/>
  </mergeCells>
  <phoneticPr fontId="10" type="noConversion"/>
  <conditionalFormatting sqref="A6:B6 D7:E7">
    <cfRule type="containsText" dxfId="102" priority="12" operator="containsText" text="Religious Leave">
      <formula>NOT(ISERROR(SEARCH("Religious Leave",A6)))</formula>
    </cfRule>
    <cfRule type="containsText" dxfId="101" priority="13" operator="containsText" text="Birthday Leave">
      <formula>NOT(ISERROR(SEARCH("Birthday Leave",A6)))</formula>
    </cfRule>
    <cfRule type="containsText" dxfId="100" priority="14" operator="containsText" text="Study Leave">
      <formula>NOT(ISERROR(SEARCH("Study Leave",A6)))</formula>
    </cfRule>
    <cfRule type="containsText" dxfId="99" priority="15" operator="containsText" text="Family Responsibility Leave">
      <formula>NOT(ISERROR(SEARCH("Family Responsibility Leave",A6)))</formula>
    </cfRule>
    <cfRule type="containsText" dxfId="98" priority="16" operator="containsText" text="Sick Leave">
      <formula>NOT(ISERROR(SEARCH("Sick Leave",A6)))</formula>
    </cfRule>
    <cfRule type="containsText" dxfId="97" priority="17" operator="containsText" text="Annual Leave">
      <formula>NOT(ISERROR(SEARCH("Annual Leave",A6)))</formula>
    </cfRule>
    <cfRule type="cellIs" dxfId="96" priority="18" operator="equal">
      <formula>"Public Holiday"</formula>
    </cfRule>
  </conditionalFormatting>
  <conditionalFormatting sqref="B8:B69">
    <cfRule type="containsText" dxfId="95" priority="1" operator="containsText" text="Saturday">
      <formula>NOT(ISERROR(SEARCH("Saturday",B8)))</formula>
    </cfRule>
    <cfRule type="containsText" dxfId="94" priority="2" operator="containsText" text="Sunday">
      <formula>NOT(ISERROR(SEARCH("Sunday",B8)))</formula>
    </cfRule>
  </conditionalFormatting>
  <conditionalFormatting sqref="D61:E61 D63:E65 E68">
    <cfRule type="containsText" dxfId="93" priority="3" operator="containsText" text="Religious Leave">
      <formula>NOT(ISERROR(SEARCH("Religious Leave",D61)))</formula>
    </cfRule>
    <cfRule type="containsText" dxfId="92" priority="4" operator="containsText" text="Birthday Leave">
      <formula>NOT(ISERROR(SEARCH("Birthday Leave",D61)))</formula>
    </cfRule>
    <cfRule type="containsText" dxfId="91" priority="5" operator="containsText" text="Study Leave">
      <formula>NOT(ISERROR(SEARCH("Study Leave",D61)))</formula>
    </cfRule>
    <cfRule type="containsText" dxfId="90" priority="6" operator="containsText" text="Family Responsibility Leave">
      <formula>NOT(ISERROR(SEARCH("Family Responsibility Leave",D61)))</formula>
    </cfRule>
    <cfRule type="containsText" dxfId="89" priority="7" operator="containsText" text="Sick Leave">
      <formula>NOT(ISERROR(SEARCH("Sick Leave",D61)))</formula>
    </cfRule>
    <cfRule type="containsText" dxfId="88" priority="8" operator="containsText" text="Annual Leave">
      <formula>NOT(ISERROR(SEARCH("Annual Leave",D61)))</formula>
    </cfRule>
    <cfRule type="cellIs" dxfId="87" priority="9" operator="equal">
      <formula>"Public Holiday"</formula>
    </cfRule>
  </conditionalFormatting>
  <dataValidations count="1">
    <dataValidation type="time" allowBlank="1" showErrorMessage="1" errorTitle="Invalid Time Format" error="Please input a valid time. For e.g. 08:00" sqref="I9:J60" xr:uid="{68437EC4-DD9C-463B-9F8D-7339DE1FDE4C}">
      <formula1>0</formula1>
      <formula2>0.999988425925926</formula2>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C171C48C-979E-452A-9BA2-E995ACE2BE06}">
          <x14:formula1>
            <xm:f>Key!$H$3:$H$76</xm:f>
          </x14:formula1>
          <xm:sqref>B5</xm:sqref>
        </x14:dataValidation>
        <x14:dataValidation type="list" allowBlank="1" showInputMessage="1" showErrorMessage="1" xr:uid="{D3F3BEC1-F54D-4034-9200-E177F5F22F68}">
          <x14:formula1>
            <xm:f>Key!$K$3:$K$4</xm:f>
          </x14:formula1>
          <xm:sqref>F9:F60</xm:sqref>
        </x14:dataValidation>
        <x14:dataValidation type="list" allowBlank="1" showInputMessage="1" showErrorMessage="1" xr:uid="{2056345A-D817-415C-BFFF-52AAC88A616B}">
          <x14:formula1>
            <xm:f>Key!$B$2:$B$43</xm:f>
          </x14:formula1>
          <xm:sqref>C9:C60</xm:sqref>
        </x14:dataValidation>
        <x14:dataValidation type="list" allowBlank="1" showInputMessage="1" showErrorMessage="1" xr:uid="{8D174978-0CE3-4483-935A-E2D2B6171911}">
          <x14:formula1>
            <xm:f>Key!$F$3:$F$47</xm:f>
          </x14:formula1>
          <xm:sqref>E60 E9:E54 E56:E57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E93A-CBFB-4D27-9D4A-1E2332DAE6F0}">
  <dimension ref="A5:J49"/>
  <sheetViews>
    <sheetView zoomScale="75" zoomScaleNormal="75" workbookViewId="0">
      <selection activeCell="E22" sqref="E22"/>
    </sheetView>
  </sheetViews>
  <sheetFormatPr defaultColWidth="8.75" defaultRowHeight="12.6"/>
  <cols>
    <col min="1" max="1" width="12" style="23" customWidth="1"/>
    <col min="2" max="2" width="13.125" style="23" customWidth="1"/>
    <col min="3" max="3" width="16.25" style="23" customWidth="1"/>
    <col min="4" max="5" width="20" style="23" customWidth="1"/>
    <col min="6" max="6" width="23.125" style="23" customWidth="1"/>
    <col min="7" max="7" width="34" style="23" customWidth="1"/>
    <col min="8" max="16384" width="8.75" style="23"/>
  </cols>
  <sheetData>
    <row r="5" spans="1:10">
      <c r="A5" s="37" t="s">
        <v>0</v>
      </c>
      <c r="B5" s="23" t="s">
        <v>74</v>
      </c>
      <c r="C5" s="37"/>
      <c r="H5" s="40"/>
    </row>
    <row r="6" spans="1:10">
      <c r="A6" s="37" t="s">
        <v>2</v>
      </c>
      <c r="B6" s="74">
        <f>F44</f>
        <v>0.33333333333333331</v>
      </c>
      <c r="C6" s="37"/>
      <c r="D6" s="37"/>
      <c r="E6" s="37"/>
      <c r="H6" s="40"/>
      <c r="J6" s="41"/>
    </row>
    <row r="7" spans="1:10">
      <c r="H7" s="40"/>
    </row>
    <row r="8" spans="1:10" ht="25.15">
      <c r="A8" s="24" t="s">
        <v>3</v>
      </c>
      <c r="B8" s="25" t="s">
        <v>4</v>
      </c>
      <c r="C8" s="25" t="s">
        <v>5</v>
      </c>
      <c r="D8" s="25" t="s">
        <v>6</v>
      </c>
      <c r="E8" s="25" t="s">
        <v>7</v>
      </c>
      <c r="F8" s="25" t="s">
        <v>8</v>
      </c>
      <c r="G8" s="42" t="s">
        <v>9</v>
      </c>
      <c r="H8" s="26" t="s">
        <v>10</v>
      </c>
      <c r="I8" s="26" t="s">
        <v>11</v>
      </c>
      <c r="J8" s="43" t="s">
        <v>12</v>
      </c>
    </row>
    <row r="9" spans="1:10">
      <c r="A9" s="47">
        <v>45778</v>
      </c>
      <c r="B9" s="47" t="s">
        <v>23</v>
      </c>
      <c r="C9" s="48" t="s">
        <v>14</v>
      </c>
      <c r="D9" s="48"/>
      <c r="E9" s="48" t="s">
        <v>49</v>
      </c>
      <c r="F9" s="48" t="s">
        <v>17</v>
      </c>
      <c r="G9" s="49" t="s">
        <v>75</v>
      </c>
      <c r="H9" s="50">
        <f t="shared" ref="H9:H39" si="0">J9-I9</f>
        <v>0.33333333333333331</v>
      </c>
      <c r="I9" s="51">
        <v>0.33333333333333331</v>
      </c>
      <c r="J9" s="51">
        <v>0.66666666666666663</v>
      </c>
    </row>
    <row r="10" spans="1:10">
      <c r="A10" s="22">
        <v>45779</v>
      </c>
      <c r="B10" s="22" t="s">
        <v>26</v>
      </c>
      <c r="C10" s="27" t="s">
        <v>14</v>
      </c>
      <c r="D10" s="27" t="s">
        <v>74</v>
      </c>
      <c r="E10" s="27" t="s">
        <v>76</v>
      </c>
      <c r="F10" s="27" t="s">
        <v>77</v>
      </c>
      <c r="G10" s="28" t="s">
        <v>78</v>
      </c>
      <c r="H10" s="29">
        <f t="shared" ref="H10" si="1">J10-I10</f>
        <v>0.33333333333333331</v>
      </c>
      <c r="I10" s="30">
        <v>0.33333333333333331</v>
      </c>
      <c r="J10" s="30">
        <v>0.66666666666666663</v>
      </c>
    </row>
    <row r="11" spans="1:10">
      <c r="A11" s="31">
        <v>45780</v>
      </c>
      <c r="B11" s="31" t="s">
        <v>29</v>
      </c>
      <c r="C11" s="32"/>
      <c r="D11" s="32"/>
      <c r="E11" s="32"/>
      <c r="F11" s="32"/>
      <c r="G11" s="33"/>
      <c r="H11" s="34">
        <f>J11-I11</f>
        <v>0</v>
      </c>
      <c r="I11" s="35"/>
      <c r="J11" s="35"/>
    </row>
    <row r="12" spans="1:10">
      <c r="A12" s="31">
        <v>45781</v>
      </c>
      <c r="B12" s="31" t="s">
        <v>30</v>
      </c>
      <c r="C12" s="32"/>
      <c r="D12" s="32"/>
      <c r="E12" s="32"/>
      <c r="F12" s="32"/>
      <c r="G12" s="33"/>
      <c r="H12" s="34">
        <f t="shared" si="0"/>
        <v>0</v>
      </c>
      <c r="I12" s="35"/>
      <c r="J12" s="35"/>
    </row>
    <row r="13" spans="1:10">
      <c r="A13" s="22">
        <v>45782</v>
      </c>
      <c r="B13" s="22" t="s">
        <v>31</v>
      </c>
      <c r="C13" s="27"/>
      <c r="D13" s="27"/>
      <c r="E13" s="27"/>
      <c r="F13" s="27"/>
      <c r="G13" s="28"/>
      <c r="H13" s="29">
        <f t="shared" si="0"/>
        <v>0</v>
      </c>
      <c r="I13" s="30"/>
      <c r="J13" s="30"/>
    </row>
    <row r="14" spans="1:10">
      <c r="A14" s="22">
        <v>45783</v>
      </c>
      <c r="B14" s="22" t="s">
        <v>13</v>
      </c>
      <c r="C14" s="27"/>
      <c r="D14" s="27"/>
      <c r="E14" s="27"/>
      <c r="F14" s="27"/>
      <c r="G14" s="28"/>
      <c r="H14" s="29">
        <f t="shared" si="0"/>
        <v>0</v>
      </c>
      <c r="I14" s="30"/>
      <c r="J14" s="30"/>
    </row>
    <row r="15" spans="1:10">
      <c r="A15" s="22">
        <v>45784</v>
      </c>
      <c r="B15" s="22" t="s">
        <v>20</v>
      </c>
      <c r="C15" s="27"/>
      <c r="D15" s="27"/>
      <c r="E15" s="27"/>
      <c r="F15" s="27"/>
      <c r="G15" s="28"/>
      <c r="H15" s="29">
        <f>J15-I15</f>
        <v>0</v>
      </c>
      <c r="I15" s="30"/>
      <c r="J15" s="30"/>
    </row>
    <row r="16" spans="1:10">
      <c r="A16" s="22">
        <v>45785</v>
      </c>
      <c r="B16" s="22" t="s">
        <v>23</v>
      </c>
      <c r="C16" s="27"/>
      <c r="D16" s="27"/>
      <c r="E16" s="27"/>
      <c r="F16" s="27"/>
      <c r="G16" s="28"/>
      <c r="H16" s="29">
        <f t="shared" si="0"/>
        <v>0</v>
      </c>
      <c r="I16" s="30"/>
      <c r="J16" s="30"/>
    </row>
    <row r="17" spans="1:10">
      <c r="A17" s="22">
        <v>45786</v>
      </c>
      <c r="B17" s="22" t="s">
        <v>26</v>
      </c>
      <c r="C17" s="27"/>
      <c r="D17" s="27"/>
      <c r="E17" s="27"/>
      <c r="F17" s="27"/>
      <c r="G17" s="28"/>
      <c r="H17" s="29">
        <f t="shared" si="0"/>
        <v>0</v>
      </c>
      <c r="I17" s="30"/>
      <c r="J17" s="30"/>
    </row>
    <row r="18" spans="1:10">
      <c r="A18" s="31">
        <v>45787</v>
      </c>
      <c r="B18" s="31" t="s">
        <v>29</v>
      </c>
      <c r="C18" s="32"/>
      <c r="D18" s="32"/>
      <c r="E18" s="32"/>
      <c r="F18" s="32"/>
      <c r="G18" s="33"/>
      <c r="H18" s="34">
        <f t="shared" si="0"/>
        <v>0</v>
      </c>
      <c r="I18" s="35"/>
      <c r="J18" s="35"/>
    </row>
    <row r="19" spans="1:10">
      <c r="A19" s="31">
        <v>45788</v>
      </c>
      <c r="B19" s="31" t="s">
        <v>30</v>
      </c>
      <c r="C19" s="32"/>
      <c r="D19" s="32"/>
      <c r="E19" s="32"/>
      <c r="F19" s="32"/>
      <c r="G19" s="33"/>
      <c r="H19" s="34">
        <f t="shared" si="0"/>
        <v>0</v>
      </c>
      <c r="I19" s="35"/>
      <c r="J19" s="35"/>
    </row>
    <row r="20" spans="1:10">
      <c r="A20" s="22">
        <v>45789</v>
      </c>
      <c r="B20" s="22" t="s">
        <v>31</v>
      </c>
      <c r="C20" s="27"/>
      <c r="D20" s="27"/>
      <c r="E20" s="27"/>
      <c r="F20" s="27"/>
      <c r="G20" s="28"/>
      <c r="H20" s="29">
        <f t="shared" si="0"/>
        <v>0</v>
      </c>
      <c r="I20" s="30"/>
      <c r="J20" s="30"/>
    </row>
    <row r="21" spans="1:10">
      <c r="A21" s="22">
        <v>45790</v>
      </c>
      <c r="B21" s="22" t="s">
        <v>13</v>
      </c>
      <c r="C21" s="27"/>
      <c r="D21" s="27"/>
      <c r="E21" s="27"/>
      <c r="F21" s="27"/>
      <c r="G21" s="28"/>
      <c r="H21" s="29">
        <f t="shared" si="0"/>
        <v>0</v>
      </c>
      <c r="I21" s="30"/>
      <c r="J21" s="30"/>
    </row>
    <row r="22" spans="1:10">
      <c r="A22" s="22">
        <v>45791</v>
      </c>
      <c r="B22" s="22" t="s">
        <v>20</v>
      </c>
      <c r="C22" s="27"/>
      <c r="D22" s="27"/>
      <c r="E22" s="27"/>
      <c r="F22" s="27"/>
      <c r="G22" s="28"/>
      <c r="H22" s="29">
        <f t="shared" si="0"/>
        <v>0</v>
      </c>
      <c r="I22" s="30"/>
      <c r="J22" s="30"/>
    </row>
    <row r="23" spans="1:10">
      <c r="A23" s="22">
        <v>45792</v>
      </c>
      <c r="B23" s="22" t="s">
        <v>23</v>
      </c>
      <c r="C23" s="27"/>
      <c r="D23" s="27"/>
      <c r="E23" s="27"/>
      <c r="F23" s="27"/>
      <c r="G23" s="28"/>
      <c r="H23" s="29">
        <f t="shared" si="0"/>
        <v>0</v>
      </c>
      <c r="I23" s="30"/>
      <c r="J23" s="30"/>
    </row>
    <row r="24" spans="1:10">
      <c r="A24" s="22">
        <v>45793</v>
      </c>
      <c r="B24" s="22" t="s">
        <v>26</v>
      </c>
      <c r="C24" s="27"/>
      <c r="D24" s="27"/>
      <c r="E24" s="27"/>
      <c r="F24" s="27"/>
      <c r="G24" s="28"/>
      <c r="H24" s="29">
        <f t="shared" si="0"/>
        <v>0</v>
      </c>
      <c r="I24" s="30"/>
      <c r="J24" s="30"/>
    </row>
    <row r="25" spans="1:10">
      <c r="A25" s="31">
        <v>45794</v>
      </c>
      <c r="B25" s="31" t="s">
        <v>29</v>
      </c>
      <c r="C25" s="32"/>
      <c r="D25" s="32"/>
      <c r="E25" s="32"/>
      <c r="F25" s="32"/>
      <c r="G25" s="33"/>
      <c r="H25" s="34">
        <f t="shared" si="0"/>
        <v>0</v>
      </c>
      <c r="I25" s="35"/>
      <c r="J25" s="35"/>
    </row>
    <row r="26" spans="1:10">
      <c r="A26" s="31">
        <v>45795</v>
      </c>
      <c r="B26" s="31" t="s">
        <v>30</v>
      </c>
      <c r="C26" s="32"/>
      <c r="D26" s="32"/>
      <c r="E26" s="32"/>
      <c r="F26" s="32"/>
      <c r="G26" s="33"/>
      <c r="H26" s="34">
        <f t="shared" si="0"/>
        <v>0</v>
      </c>
      <c r="I26" s="35"/>
      <c r="J26" s="35"/>
    </row>
    <row r="27" spans="1:10">
      <c r="A27" s="22">
        <v>45796</v>
      </c>
      <c r="B27" s="22" t="s">
        <v>31</v>
      </c>
      <c r="C27" s="27"/>
      <c r="D27" s="27"/>
      <c r="E27" s="27"/>
      <c r="F27" s="27"/>
      <c r="G27" s="28"/>
      <c r="H27" s="29">
        <f t="shared" si="0"/>
        <v>0</v>
      </c>
      <c r="I27" s="30"/>
      <c r="J27" s="30"/>
    </row>
    <row r="28" spans="1:10">
      <c r="A28" s="22">
        <v>45797</v>
      </c>
      <c r="B28" s="22" t="s">
        <v>13</v>
      </c>
      <c r="C28" s="27"/>
      <c r="D28" s="27"/>
      <c r="E28" s="27"/>
      <c r="F28" s="27"/>
      <c r="G28" s="28"/>
      <c r="H28" s="29">
        <f t="shared" si="0"/>
        <v>0</v>
      </c>
      <c r="I28" s="30"/>
      <c r="J28" s="30"/>
    </row>
    <row r="29" spans="1:10">
      <c r="A29" s="22">
        <v>45798</v>
      </c>
      <c r="B29" s="22" t="s">
        <v>20</v>
      </c>
      <c r="C29" s="27"/>
      <c r="D29" s="27"/>
      <c r="E29" s="27"/>
      <c r="F29" s="27"/>
      <c r="G29" s="28"/>
      <c r="H29" s="29">
        <f t="shared" si="0"/>
        <v>0</v>
      </c>
      <c r="I29" s="30"/>
      <c r="J29" s="30"/>
    </row>
    <row r="30" spans="1:10">
      <c r="A30" s="22">
        <v>45799</v>
      </c>
      <c r="B30" s="22" t="s">
        <v>23</v>
      </c>
      <c r="C30" s="27"/>
      <c r="D30" s="27"/>
      <c r="E30" s="27"/>
      <c r="F30" s="27"/>
      <c r="G30" s="28"/>
      <c r="H30" s="29">
        <f t="shared" si="0"/>
        <v>0</v>
      </c>
      <c r="I30" s="30"/>
      <c r="J30" s="30"/>
    </row>
    <row r="31" spans="1:10">
      <c r="A31" s="22">
        <v>45800</v>
      </c>
      <c r="B31" s="22" t="s">
        <v>26</v>
      </c>
      <c r="C31" s="27"/>
      <c r="D31" s="27"/>
      <c r="E31" s="27"/>
      <c r="F31" s="27"/>
      <c r="G31" s="28"/>
      <c r="H31" s="29">
        <f t="shared" si="0"/>
        <v>0</v>
      </c>
      <c r="I31" s="30"/>
      <c r="J31" s="30"/>
    </row>
    <row r="32" spans="1:10">
      <c r="A32" s="31">
        <v>45801</v>
      </c>
      <c r="B32" s="31" t="s">
        <v>29</v>
      </c>
      <c r="C32" s="32"/>
      <c r="D32" s="32"/>
      <c r="E32" s="32"/>
      <c r="F32" s="32"/>
      <c r="G32" s="33"/>
      <c r="H32" s="34">
        <f t="shared" si="0"/>
        <v>0</v>
      </c>
      <c r="I32" s="35"/>
      <c r="J32" s="35"/>
    </row>
    <row r="33" spans="1:10">
      <c r="A33" s="31">
        <v>45802</v>
      </c>
      <c r="B33" s="31" t="s">
        <v>30</v>
      </c>
      <c r="C33" s="32"/>
      <c r="D33" s="32"/>
      <c r="E33" s="32"/>
      <c r="F33" s="32"/>
      <c r="G33" s="33"/>
      <c r="H33" s="34">
        <f t="shared" si="0"/>
        <v>0</v>
      </c>
      <c r="I33" s="35"/>
      <c r="J33" s="35"/>
    </row>
    <row r="34" spans="1:10">
      <c r="A34" s="22">
        <v>45803</v>
      </c>
      <c r="B34" s="22" t="s">
        <v>31</v>
      </c>
      <c r="C34" s="27"/>
      <c r="D34" s="27"/>
      <c r="E34" s="27"/>
      <c r="F34" s="27"/>
      <c r="G34" s="28"/>
      <c r="H34" s="29">
        <f t="shared" si="0"/>
        <v>0</v>
      </c>
      <c r="I34" s="30"/>
      <c r="J34" s="30"/>
    </row>
    <row r="35" spans="1:10">
      <c r="A35" s="22">
        <v>45804</v>
      </c>
      <c r="B35" s="22" t="s">
        <v>13</v>
      </c>
      <c r="C35" s="27"/>
      <c r="D35" s="27"/>
      <c r="E35" s="27"/>
      <c r="F35" s="27"/>
      <c r="G35" s="28"/>
      <c r="H35" s="29">
        <f t="shared" si="0"/>
        <v>0</v>
      </c>
      <c r="I35" s="30"/>
      <c r="J35" s="30"/>
    </row>
    <row r="36" spans="1:10">
      <c r="A36" s="22">
        <v>45805</v>
      </c>
      <c r="B36" s="22" t="s">
        <v>20</v>
      </c>
      <c r="C36" s="27"/>
      <c r="D36" s="27"/>
      <c r="E36" s="27"/>
      <c r="F36" s="27"/>
      <c r="G36" s="28"/>
      <c r="H36" s="29">
        <f t="shared" si="0"/>
        <v>0</v>
      </c>
      <c r="I36" s="30"/>
      <c r="J36" s="30"/>
    </row>
    <row r="37" spans="1:10">
      <c r="A37" s="22">
        <v>45806</v>
      </c>
      <c r="B37" s="22" t="s">
        <v>23</v>
      </c>
      <c r="C37" s="27"/>
      <c r="D37" s="27"/>
      <c r="E37" s="27"/>
      <c r="F37" s="27"/>
      <c r="G37" s="28"/>
      <c r="H37" s="29">
        <f t="shared" si="0"/>
        <v>0</v>
      </c>
      <c r="I37" s="30"/>
      <c r="J37" s="30"/>
    </row>
    <row r="38" spans="1:10">
      <c r="A38" s="22">
        <v>45807</v>
      </c>
      <c r="B38" s="22" t="s">
        <v>26</v>
      </c>
      <c r="C38" s="27"/>
      <c r="D38" s="27"/>
      <c r="E38" s="27"/>
      <c r="F38" s="27"/>
      <c r="G38" s="28"/>
      <c r="H38" s="29">
        <f t="shared" si="0"/>
        <v>0</v>
      </c>
      <c r="I38" s="30"/>
      <c r="J38" s="30"/>
    </row>
    <row r="39" spans="1:10" ht="13.9" customHeight="1">
      <c r="A39" s="31">
        <v>45808</v>
      </c>
      <c r="B39" s="31" t="s">
        <v>29</v>
      </c>
      <c r="C39" s="99"/>
      <c r="D39" s="99"/>
      <c r="E39" s="99"/>
      <c r="F39" s="32"/>
      <c r="G39" s="99"/>
      <c r="H39" s="34">
        <f t="shared" si="0"/>
        <v>0</v>
      </c>
      <c r="I39" s="100"/>
      <c r="J39" s="32"/>
    </row>
    <row r="40" spans="1:10" ht="13.9" customHeight="1" thickBot="1">
      <c r="A40" s="46"/>
      <c r="B40" s="45"/>
      <c r="C40" s="45"/>
      <c r="D40" s="45"/>
      <c r="E40" s="45"/>
      <c r="F40" s="45"/>
      <c r="G40" s="45"/>
      <c r="H40" s="36"/>
      <c r="I40" s="37"/>
    </row>
    <row r="41" spans="1:10" ht="13.9" customHeight="1">
      <c r="A41" s="4"/>
      <c r="B41" s="4"/>
      <c r="C41" s="5"/>
      <c r="D41" s="6"/>
      <c r="E41" s="7" t="s">
        <v>66</v>
      </c>
      <c r="F41" s="8">
        <f>F42*8</f>
        <v>168</v>
      </c>
      <c r="H41" s="40"/>
    </row>
    <row r="42" spans="1:10" ht="13.9" customHeight="1" thickBot="1">
      <c r="A42" s="4"/>
      <c r="B42" s="4"/>
      <c r="C42" s="9"/>
      <c r="D42" s="2"/>
      <c r="E42" s="10" t="s">
        <v>67</v>
      </c>
      <c r="F42" s="11">
        <v>21</v>
      </c>
      <c r="H42" s="40"/>
    </row>
    <row r="43" spans="1:10" ht="13.9" customHeight="1" thickBot="1">
      <c r="A43" s="122" t="s">
        <v>68</v>
      </c>
      <c r="B43" s="122"/>
      <c r="C43" s="122"/>
      <c r="D43" s="12"/>
      <c r="E43" s="2"/>
      <c r="F43" s="2"/>
      <c r="H43" s="40"/>
    </row>
    <row r="44" spans="1:10" ht="13.9">
      <c r="A44" s="13"/>
      <c r="B44" s="13"/>
      <c r="C44" s="6"/>
      <c r="D44" s="6"/>
      <c r="E44" s="14" t="s">
        <v>69</v>
      </c>
      <c r="F44" s="15">
        <f>SUMIF(F9:F39,"Billable",H9:H39)</f>
        <v>0.33333333333333331</v>
      </c>
      <c r="H44" s="38"/>
    </row>
    <row r="45" spans="1:10" ht="15" customHeight="1" thickBot="1">
      <c r="A45" s="123" t="s">
        <v>70</v>
      </c>
      <c r="B45" s="123"/>
      <c r="C45" s="123"/>
      <c r="D45" s="16"/>
      <c r="E45" s="17" t="s">
        <v>71</v>
      </c>
      <c r="F45" s="18">
        <f>SUMIF(F9:F39,"Non-Billable",H9:H39)</f>
        <v>0.33333333333333331</v>
      </c>
      <c r="H45" s="40"/>
    </row>
    <row r="46" spans="1:10" ht="14.45" thickBot="1">
      <c r="A46" s="2"/>
      <c r="B46" s="2"/>
      <c r="C46" s="2"/>
      <c r="D46" s="2"/>
      <c r="E46" s="19" t="s">
        <v>72</v>
      </c>
      <c r="F46" s="44">
        <f>F44+F45</f>
        <v>0.66666666666666663</v>
      </c>
      <c r="H46" s="40"/>
    </row>
    <row r="47" spans="1:10" ht="13.9" thickBot="1">
      <c r="A47" s="2"/>
      <c r="B47" s="2"/>
      <c r="C47" s="2"/>
      <c r="D47" s="2"/>
      <c r="E47" s="2"/>
      <c r="F47" s="2"/>
      <c r="H47" s="40"/>
    </row>
    <row r="48" spans="1:10" ht="13.9" thickBot="1">
      <c r="A48" s="2"/>
      <c r="B48" s="2"/>
      <c r="C48" s="2"/>
      <c r="D48" s="2"/>
      <c r="E48" s="20" t="s">
        <v>73</v>
      </c>
      <c r="F48" s="21"/>
      <c r="H48" s="40"/>
    </row>
    <row r="49" spans="5:8" ht="13.15" thickBot="1">
      <c r="E49" s="39"/>
      <c r="H49" s="40"/>
    </row>
  </sheetData>
  <mergeCells count="2">
    <mergeCell ref="A43:C43"/>
    <mergeCell ref="A45:C45"/>
  </mergeCells>
  <phoneticPr fontId="10" type="noConversion"/>
  <conditionalFormatting sqref="A6:B6 D6:E7">
    <cfRule type="containsText" dxfId="86" priority="21" operator="containsText" text="Religious Leave">
      <formula>NOT(ISERROR(SEARCH("Religious Leave",A6)))</formula>
    </cfRule>
    <cfRule type="containsText" dxfId="85" priority="22" operator="containsText" text="Birthday Leave">
      <formula>NOT(ISERROR(SEARCH("Birthday Leave",A6)))</formula>
    </cfRule>
    <cfRule type="containsText" dxfId="84" priority="23" operator="containsText" text="Study Leave">
      <formula>NOT(ISERROR(SEARCH("Study Leave",A6)))</formula>
    </cfRule>
    <cfRule type="containsText" dxfId="83" priority="24" operator="containsText" text="Family Responsibility Leave">
      <formula>NOT(ISERROR(SEARCH("Family Responsibility Leave",A6)))</formula>
    </cfRule>
    <cfRule type="containsText" dxfId="82" priority="25" operator="containsText" text="Sick Leave">
      <formula>NOT(ISERROR(SEARCH("Sick Leave",A6)))</formula>
    </cfRule>
    <cfRule type="containsText" dxfId="81" priority="26" operator="containsText" text="Annual Leave">
      <formula>NOT(ISERROR(SEARCH("Annual Leave",A6)))</formula>
    </cfRule>
    <cfRule type="cellIs" dxfId="80" priority="27" operator="equal">
      <formula>"Public Holiday"</formula>
    </cfRule>
  </conditionalFormatting>
  <conditionalFormatting sqref="B7:B49">
    <cfRule type="containsText" dxfId="79" priority="8" operator="containsText" text="Saturday">
      <formula>NOT(ISERROR(SEARCH("Saturday",B7)))</formula>
    </cfRule>
    <cfRule type="containsText" dxfId="78" priority="9" operator="containsText" text="Sunday">
      <formula>NOT(ISERROR(SEARCH("Sunday",B7)))</formula>
    </cfRule>
  </conditionalFormatting>
  <conditionalFormatting sqref="D39:E41 D43:E45 E48">
    <cfRule type="containsText" dxfId="77" priority="1" operator="containsText" text="Religious Leave">
      <formula>NOT(ISERROR(SEARCH("Religious Leave",D39)))</formula>
    </cfRule>
    <cfRule type="containsText" dxfId="76" priority="2" operator="containsText" text="Birthday Leave">
      <formula>NOT(ISERROR(SEARCH("Birthday Leave",D39)))</formula>
    </cfRule>
    <cfRule type="containsText" dxfId="75" priority="3" operator="containsText" text="Study Leave">
      <formula>NOT(ISERROR(SEARCH("Study Leave",D39)))</formula>
    </cfRule>
    <cfRule type="containsText" dxfId="74" priority="4" operator="containsText" text="Family Responsibility Leave">
      <formula>NOT(ISERROR(SEARCH("Family Responsibility Leave",D39)))</formula>
    </cfRule>
    <cfRule type="containsText" dxfId="73" priority="5" operator="containsText" text="Sick Leave">
      <formula>NOT(ISERROR(SEARCH("Sick Leave",D39)))</formula>
    </cfRule>
    <cfRule type="containsText" dxfId="72" priority="6" operator="containsText" text="Annual Leave">
      <formula>NOT(ISERROR(SEARCH("Annual Leave",D39)))</formula>
    </cfRule>
    <cfRule type="cellIs" dxfId="71" priority="7" operator="equal">
      <formula>"Public Holiday"</formula>
    </cfRule>
  </conditionalFormatting>
  <dataValidations count="1">
    <dataValidation type="time" allowBlank="1" showErrorMessage="1" errorTitle="Invalid Time Format" error="Please input a valid time. For e.g. 08:00" sqref="I9:J38" xr:uid="{BD26AAF6-378B-4691-A188-8206158BA92F}">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D5B6F42-7851-492E-BD1E-CF1438F5F87C}">
          <x14:formula1>
            <xm:f>Key!$K$3:$K$4</xm:f>
          </x14:formula1>
          <xm:sqref>F9:F39</xm:sqref>
        </x14:dataValidation>
        <x14:dataValidation type="list" allowBlank="1" showInputMessage="1" showErrorMessage="1" xr:uid="{6D37C029-6824-4E5B-BA42-C38962DEC5F9}">
          <x14:formula1>
            <xm:f>Key!$B$2:$B$48</xm:f>
          </x14:formula1>
          <xm:sqref>C9:C38</xm:sqref>
        </x14:dataValidation>
        <x14:dataValidation type="list" allowBlank="1" showInputMessage="1" showErrorMessage="1" xr:uid="{C97E0D12-88E3-4A10-AA0D-A710F2C4A1C7}">
          <x14:formula1>
            <xm:f>Key!$F$3:$F$48</xm:f>
          </x14:formula1>
          <xm:sqref>E9:E38</xm:sqref>
        </x14:dataValidation>
        <x14:dataValidation type="list" allowBlank="1" showInputMessage="1" showErrorMessage="1" xr:uid="{D2E40F83-7CA7-478E-877A-2530D69CF151}">
          <x14:formula1>
            <xm:f>Key!$H$5:$H$79</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C92ED-F226-4107-8C14-FCA383B998C3}">
  <dimension ref="A5:J48"/>
  <sheetViews>
    <sheetView zoomScale="75" zoomScaleNormal="75" workbookViewId="0">
      <selection activeCell="C18" sqref="C18"/>
    </sheetView>
  </sheetViews>
  <sheetFormatPr defaultColWidth="8.75" defaultRowHeight="12.6"/>
  <cols>
    <col min="1" max="1" width="12" style="23" customWidth="1"/>
    <col min="2" max="2" width="13.125" style="23" customWidth="1"/>
    <col min="3" max="3" width="16.25" style="23" customWidth="1"/>
    <col min="4" max="5" width="20" style="23" customWidth="1"/>
    <col min="6" max="6" width="23.125" style="23" customWidth="1"/>
    <col min="7" max="7" width="34" style="23" customWidth="1"/>
    <col min="8" max="16384" width="8.75" style="23"/>
  </cols>
  <sheetData>
    <row r="5" spans="1:10">
      <c r="A5" s="37" t="s">
        <v>0</v>
      </c>
      <c r="B5" s="23" t="s">
        <v>74</v>
      </c>
      <c r="C5" s="37"/>
      <c r="H5" s="40"/>
    </row>
    <row r="6" spans="1:10">
      <c r="A6" s="37" t="s">
        <v>2</v>
      </c>
      <c r="B6" s="74">
        <f>F43</f>
        <v>0.33333333333333331</v>
      </c>
      <c r="C6" s="37"/>
      <c r="D6" s="37"/>
      <c r="E6" s="37"/>
      <c r="H6" s="40"/>
      <c r="J6" s="41"/>
    </row>
    <row r="7" spans="1:10">
      <c r="H7" s="40"/>
    </row>
    <row r="8" spans="1:10" ht="25.15">
      <c r="A8" s="24" t="s">
        <v>3</v>
      </c>
      <c r="B8" s="25" t="s">
        <v>4</v>
      </c>
      <c r="C8" s="25" t="s">
        <v>5</v>
      </c>
      <c r="D8" s="25" t="s">
        <v>6</v>
      </c>
      <c r="E8" s="25" t="s">
        <v>7</v>
      </c>
      <c r="F8" s="25" t="s">
        <v>8</v>
      </c>
      <c r="G8" s="42" t="s">
        <v>9</v>
      </c>
      <c r="H8" s="26" t="s">
        <v>10</v>
      </c>
      <c r="I8" s="26" t="s">
        <v>11</v>
      </c>
      <c r="J8" s="43" t="s">
        <v>12</v>
      </c>
    </row>
    <row r="9" spans="1:10">
      <c r="A9" s="31">
        <v>45809</v>
      </c>
      <c r="B9" s="31" t="s">
        <v>30</v>
      </c>
      <c r="C9" s="32"/>
      <c r="D9" s="32"/>
      <c r="E9" s="32"/>
      <c r="F9" s="32"/>
      <c r="G9" s="33"/>
      <c r="H9" s="34">
        <f>J9-I9</f>
        <v>0</v>
      </c>
      <c r="I9" s="35"/>
      <c r="J9" s="35"/>
    </row>
    <row r="10" spans="1:10">
      <c r="A10" s="22">
        <v>45810</v>
      </c>
      <c r="B10" s="22" t="s">
        <v>31</v>
      </c>
      <c r="C10" s="27" t="s">
        <v>14</v>
      </c>
      <c r="D10" s="27" t="s">
        <v>74</v>
      </c>
      <c r="E10" s="27" t="s">
        <v>76</v>
      </c>
      <c r="F10" s="27" t="s">
        <v>77</v>
      </c>
      <c r="G10" s="28" t="s">
        <v>78</v>
      </c>
      <c r="H10" s="29">
        <f t="shared" ref="H10:H35" si="0">J10-I10</f>
        <v>0.33333333333333331</v>
      </c>
      <c r="I10" s="30">
        <v>0.33333333333333331</v>
      </c>
      <c r="J10" s="30">
        <v>0.66666666666666663</v>
      </c>
    </row>
    <row r="11" spans="1:10">
      <c r="A11" s="22">
        <v>45811</v>
      </c>
      <c r="B11" s="22" t="s">
        <v>13</v>
      </c>
      <c r="C11" s="27"/>
      <c r="D11" s="27"/>
      <c r="E11" s="27"/>
      <c r="F11" s="27"/>
      <c r="G11" s="28"/>
      <c r="H11" s="29">
        <f t="shared" si="0"/>
        <v>0</v>
      </c>
      <c r="I11" s="30"/>
      <c r="J11" s="30"/>
    </row>
    <row r="12" spans="1:10">
      <c r="A12" s="22">
        <v>45812</v>
      </c>
      <c r="B12" s="22" t="s">
        <v>20</v>
      </c>
      <c r="C12" s="27"/>
      <c r="D12" s="27"/>
      <c r="E12" s="27"/>
      <c r="F12" s="27"/>
      <c r="G12" s="28"/>
      <c r="H12" s="29">
        <f t="shared" si="0"/>
        <v>0</v>
      </c>
      <c r="I12" s="30"/>
      <c r="J12" s="30"/>
    </row>
    <row r="13" spans="1:10">
      <c r="A13" s="22">
        <v>45813</v>
      </c>
      <c r="B13" s="22" t="s">
        <v>23</v>
      </c>
      <c r="C13" s="27"/>
      <c r="D13" s="27"/>
      <c r="E13" s="27"/>
      <c r="F13" s="27"/>
      <c r="G13" s="28"/>
      <c r="H13" s="29">
        <f t="shared" si="0"/>
        <v>0</v>
      </c>
      <c r="I13" s="30"/>
      <c r="J13" s="30"/>
    </row>
    <row r="14" spans="1:10">
      <c r="A14" s="22">
        <v>45814</v>
      </c>
      <c r="B14" s="22" t="s">
        <v>26</v>
      </c>
      <c r="C14" s="27"/>
      <c r="D14" s="27"/>
      <c r="E14" s="27"/>
      <c r="F14" s="27"/>
      <c r="G14" s="28"/>
      <c r="H14" s="29">
        <f t="shared" si="0"/>
        <v>0</v>
      </c>
      <c r="I14" s="30"/>
      <c r="J14" s="30"/>
    </row>
    <row r="15" spans="1:10">
      <c r="A15" s="31">
        <v>45815</v>
      </c>
      <c r="B15" s="31" t="s">
        <v>29</v>
      </c>
      <c r="C15" s="32"/>
      <c r="D15" s="32"/>
      <c r="E15" s="32"/>
      <c r="F15" s="32"/>
      <c r="G15" s="33"/>
      <c r="H15" s="34">
        <f t="shared" si="0"/>
        <v>0</v>
      </c>
      <c r="I15" s="35"/>
      <c r="J15" s="35"/>
    </row>
    <row r="16" spans="1:10">
      <c r="A16" s="31">
        <v>45816</v>
      </c>
      <c r="B16" s="31" t="s">
        <v>30</v>
      </c>
      <c r="C16" s="32"/>
      <c r="D16" s="32"/>
      <c r="E16" s="32"/>
      <c r="F16" s="32"/>
      <c r="G16" s="33"/>
      <c r="H16" s="34">
        <f t="shared" si="0"/>
        <v>0</v>
      </c>
      <c r="I16" s="35"/>
      <c r="J16" s="35"/>
    </row>
    <row r="17" spans="1:10">
      <c r="A17" s="22">
        <v>45817</v>
      </c>
      <c r="B17" s="22" t="s">
        <v>31</v>
      </c>
      <c r="C17" s="27"/>
      <c r="D17" s="27"/>
      <c r="E17" s="27"/>
      <c r="F17" s="27"/>
      <c r="G17" s="28"/>
      <c r="H17" s="29">
        <f t="shared" si="0"/>
        <v>0</v>
      </c>
      <c r="I17" s="30"/>
      <c r="J17" s="30"/>
    </row>
    <row r="18" spans="1:10">
      <c r="A18" s="22">
        <v>45818</v>
      </c>
      <c r="B18" s="22" t="s">
        <v>13</v>
      </c>
      <c r="C18" s="27"/>
      <c r="D18" s="27"/>
      <c r="E18" s="27"/>
      <c r="F18" s="27"/>
      <c r="G18" s="28"/>
      <c r="H18" s="29">
        <f t="shared" si="0"/>
        <v>0</v>
      </c>
      <c r="I18" s="30"/>
      <c r="J18" s="30"/>
    </row>
    <row r="19" spans="1:10">
      <c r="A19" s="22">
        <v>45819</v>
      </c>
      <c r="B19" s="22" t="s">
        <v>20</v>
      </c>
      <c r="C19" s="27"/>
      <c r="D19" s="27"/>
      <c r="E19" s="27"/>
      <c r="F19" s="27"/>
      <c r="G19" s="28"/>
      <c r="H19" s="29">
        <f t="shared" si="0"/>
        <v>0</v>
      </c>
      <c r="I19" s="30"/>
      <c r="J19" s="30"/>
    </row>
    <row r="20" spans="1:10">
      <c r="A20" s="22">
        <v>45820</v>
      </c>
      <c r="B20" s="22" t="s">
        <v>23</v>
      </c>
      <c r="C20" s="27"/>
      <c r="D20" s="27"/>
      <c r="E20" s="27"/>
      <c r="F20" s="27"/>
      <c r="G20" s="28"/>
      <c r="H20" s="29">
        <f t="shared" si="0"/>
        <v>0</v>
      </c>
      <c r="I20" s="30"/>
      <c r="J20" s="30"/>
    </row>
    <row r="21" spans="1:10">
      <c r="A21" s="22">
        <v>45821</v>
      </c>
      <c r="B21" s="22" t="s">
        <v>26</v>
      </c>
      <c r="C21" s="27"/>
      <c r="D21" s="27"/>
      <c r="E21" s="27"/>
      <c r="F21" s="27"/>
      <c r="G21" s="28"/>
      <c r="H21" s="29">
        <f t="shared" si="0"/>
        <v>0</v>
      </c>
      <c r="I21" s="30"/>
      <c r="J21" s="30"/>
    </row>
    <row r="22" spans="1:10">
      <c r="A22" s="31">
        <v>45822</v>
      </c>
      <c r="B22" s="31" t="s">
        <v>29</v>
      </c>
      <c r="C22" s="32"/>
      <c r="D22" s="32"/>
      <c r="E22" s="32"/>
      <c r="F22" s="32"/>
      <c r="G22" s="33"/>
      <c r="H22" s="34">
        <f t="shared" si="0"/>
        <v>0</v>
      </c>
      <c r="I22" s="35"/>
      <c r="J22" s="35"/>
    </row>
    <row r="23" spans="1:10">
      <c r="A23" s="31">
        <v>45823</v>
      </c>
      <c r="B23" s="31" t="s">
        <v>30</v>
      </c>
      <c r="C23" s="32"/>
      <c r="D23" s="32"/>
      <c r="E23" s="32"/>
      <c r="F23" s="32"/>
      <c r="G23" s="33"/>
      <c r="H23" s="34">
        <f t="shared" si="0"/>
        <v>0</v>
      </c>
      <c r="I23" s="35"/>
      <c r="J23" s="35"/>
    </row>
    <row r="24" spans="1:10">
      <c r="A24" s="47">
        <v>45824</v>
      </c>
      <c r="B24" s="47" t="s">
        <v>31</v>
      </c>
      <c r="C24" s="48" t="s">
        <v>14</v>
      </c>
      <c r="D24" s="48"/>
      <c r="E24" s="48" t="s">
        <v>49</v>
      </c>
      <c r="F24" s="48" t="s">
        <v>17</v>
      </c>
      <c r="G24" s="49" t="s">
        <v>79</v>
      </c>
      <c r="H24" s="50">
        <f t="shared" si="0"/>
        <v>0.33333333333333331</v>
      </c>
      <c r="I24" s="51">
        <v>0.33333333333333331</v>
      </c>
      <c r="J24" s="51">
        <v>0.66666666666666663</v>
      </c>
    </row>
    <row r="25" spans="1:10">
      <c r="A25" s="22">
        <v>45825</v>
      </c>
      <c r="B25" s="22" t="s">
        <v>13</v>
      </c>
      <c r="C25" s="27"/>
      <c r="D25" s="27"/>
      <c r="E25" s="27"/>
      <c r="F25" s="27"/>
      <c r="G25" s="28"/>
      <c r="H25" s="29">
        <f t="shared" si="0"/>
        <v>0</v>
      </c>
      <c r="I25" s="30"/>
      <c r="J25" s="30"/>
    </row>
    <row r="26" spans="1:10">
      <c r="A26" s="22">
        <v>45826</v>
      </c>
      <c r="B26" s="22" t="s">
        <v>20</v>
      </c>
      <c r="C26" s="27"/>
      <c r="D26" s="27"/>
      <c r="E26" s="27"/>
      <c r="F26" s="27"/>
      <c r="G26" s="28"/>
      <c r="H26" s="29">
        <f t="shared" si="0"/>
        <v>0</v>
      </c>
      <c r="I26" s="30"/>
      <c r="J26" s="30"/>
    </row>
    <row r="27" spans="1:10">
      <c r="A27" s="22">
        <v>45827</v>
      </c>
      <c r="B27" s="22" t="s">
        <v>23</v>
      </c>
      <c r="C27" s="27"/>
      <c r="D27" s="27"/>
      <c r="E27" s="27"/>
      <c r="F27" s="27"/>
      <c r="G27" s="28"/>
      <c r="H27" s="29">
        <f t="shared" si="0"/>
        <v>0</v>
      </c>
      <c r="I27" s="30"/>
      <c r="J27" s="30"/>
    </row>
    <row r="28" spans="1:10">
      <c r="A28" s="22">
        <v>45828</v>
      </c>
      <c r="B28" s="22" t="s">
        <v>26</v>
      </c>
      <c r="C28" s="27"/>
      <c r="D28" s="27"/>
      <c r="E28" s="27"/>
      <c r="F28" s="27"/>
      <c r="G28" s="28"/>
      <c r="H28" s="29">
        <f t="shared" si="0"/>
        <v>0</v>
      </c>
      <c r="I28" s="30"/>
      <c r="J28" s="30"/>
    </row>
    <row r="29" spans="1:10">
      <c r="A29" s="31">
        <v>45829</v>
      </c>
      <c r="B29" s="31" t="s">
        <v>29</v>
      </c>
      <c r="C29" s="32"/>
      <c r="D29" s="32"/>
      <c r="E29" s="32"/>
      <c r="F29" s="32"/>
      <c r="G29" s="33"/>
      <c r="H29" s="34">
        <f t="shared" si="0"/>
        <v>0</v>
      </c>
      <c r="I29" s="35"/>
      <c r="J29" s="35"/>
    </row>
    <row r="30" spans="1:10">
      <c r="A30" s="31">
        <v>45830</v>
      </c>
      <c r="B30" s="31" t="s">
        <v>30</v>
      </c>
      <c r="C30" s="32"/>
      <c r="D30" s="32"/>
      <c r="E30" s="32"/>
      <c r="F30" s="32"/>
      <c r="G30" s="33"/>
      <c r="H30" s="34">
        <f t="shared" si="0"/>
        <v>0</v>
      </c>
      <c r="I30" s="35"/>
      <c r="J30" s="35"/>
    </row>
    <row r="31" spans="1:10">
      <c r="A31" s="22">
        <v>45831</v>
      </c>
      <c r="B31" s="22" t="s">
        <v>31</v>
      </c>
      <c r="C31" s="27"/>
      <c r="D31" s="27"/>
      <c r="E31" s="27"/>
      <c r="F31" s="27"/>
      <c r="G31" s="28"/>
      <c r="H31" s="29">
        <f t="shared" si="0"/>
        <v>0</v>
      </c>
      <c r="I31" s="30"/>
      <c r="J31" s="30"/>
    </row>
    <row r="32" spans="1:10">
      <c r="A32" s="22">
        <v>45832</v>
      </c>
      <c r="B32" s="22" t="s">
        <v>13</v>
      </c>
      <c r="C32" s="27"/>
      <c r="D32" s="27"/>
      <c r="E32" s="27"/>
      <c r="F32" s="27"/>
      <c r="G32" s="28"/>
      <c r="H32" s="29">
        <f t="shared" ref="H32" si="1">J32-I32</f>
        <v>0</v>
      </c>
      <c r="I32" s="30"/>
      <c r="J32" s="30"/>
    </row>
    <row r="33" spans="1:10">
      <c r="A33" s="22">
        <v>45833</v>
      </c>
      <c r="B33" s="22" t="s">
        <v>20</v>
      </c>
      <c r="C33" s="27"/>
      <c r="D33" s="27"/>
      <c r="E33" s="27"/>
      <c r="F33" s="27"/>
      <c r="G33" s="28"/>
      <c r="H33" s="29">
        <f t="shared" si="0"/>
        <v>0</v>
      </c>
      <c r="I33" s="30"/>
      <c r="J33" s="30"/>
    </row>
    <row r="34" spans="1:10">
      <c r="A34" s="22">
        <v>45834</v>
      </c>
      <c r="B34" s="22" t="s">
        <v>23</v>
      </c>
      <c r="C34" s="27"/>
      <c r="D34" s="27"/>
      <c r="E34" s="27"/>
      <c r="F34" s="27"/>
      <c r="G34" s="28"/>
      <c r="H34" s="29">
        <f t="shared" si="0"/>
        <v>0</v>
      </c>
      <c r="I34" s="30"/>
      <c r="J34" s="30"/>
    </row>
    <row r="35" spans="1:10">
      <c r="A35" s="22">
        <v>45835</v>
      </c>
      <c r="B35" s="22" t="s">
        <v>26</v>
      </c>
      <c r="C35" s="27"/>
      <c r="D35" s="27"/>
      <c r="E35" s="27"/>
      <c r="F35" s="27"/>
      <c r="G35" s="28"/>
      <c r="H35" s="29">
        <f t="shared" si="0"/>
        <v>0</v>
      </c>
      <c r="I35" s="30"/>
      <c r="J35" s="30"/>
    </row>
    <row r="36" spans="1:10">
      <c r="A36" s="31">
        <v>45836</v>
      </c>
      <c r="B36" s="31" t="s">
        <v>29</v>
      </c>
      <c r="C36" s="32"/>
      <c r="D36" s="32"/>
      <c r="E36" s="32"/>
      <c r="F36" s="32"/>
      <c r="G36" s="33"/>
      <c r="H36" s="34">
        <f t="shared" ref="H36:H38" si="2">J36-I36</f>
        <v>0</v>
      </c>
      <c r="I36" s="35"/>
      <c r="J36" s="35"/>
    </row>
    <row r="37" spans="1:10">
      <c r="A37" s="31">
        <v>45837</v>
      </c>
      <c r="B37" s="31" t="s">
        <v>30</v>
      </c>
      <c r="C37" s="32"/>
      <c r="D37" s="32"/>
      <c r="E37" s="32"/>
      <c r="F37" s="32"/>
      <c r="G37" s="33"/>
      <c r="H37" s="34">
        <f t="shared" si="2"/>
        <v>0</v>
      </c>
      <c r="I37" s="35"/>
      <c r="J37" s="35"/>
    </row>
    <row r="38" spans="1:10" ht="13.15" thickBot="1">
      <c r="A38" s="22">
        <v>45838</v>
      </c>
      <c r="B38" s="22" t="s">
        <v>31</v>
      </c>
      <c r="C38" s="27"/>
      <c r="D38" s="27"/>
      <c r="E38" s="27"/>
      <c r="F38" s="27"/>
      <c r="G38" s="28"/>
      <c r="H38" s="29">
        <f t="shared" si="2"/>
        <v>0</v>
      </c>
      <c r="I38" s="30"/>
      <c r="J38" s="30"/>
    </row>
    <row r="39" spans="1:10" ht="13.9" customHeight="1" thickBot="1">
      <c r="A39" s="45"/>
      <c r="B39" s="45"/>
      <c r="C39" s="45"/>
      <c r="D39" s="45"/>
      <c r="E39" s="1"/>
      <c r="F39" s="1"/>
      <c r="G39" s="45"/>
      <c r="H39" s="36"/>
      <c r="I39" s="37"/>
    </row>
    <row r="40" spans="1:10" ht="13.9" customHeight="1">
      <c r="A40" s="4"/>
      <c r="B40" s="4"/>
      <c r="C40" s="5"/>
      <c r="D40" s="6"/>
      <c r="E40" s="7" t="s">
        <v>66</v>
      </c>
      <c r="F40" s="8">
        <v>160</v>
      </c>
      <c r="H40" s="40"/>
    </row>
    <row r="41" spans="1:10" ht="13.9" customHeight="1" thickBot="1">
      <c r="A41" s="4"/>
      <c r="B41" s="4"/>
      <c r="C41" s="9"/>
      <c r="D41" s="2"/>
      <c r="E41" s="10" t="s">
        <v>67</v>
      </c>
      <c r="F41" s="11">
        <v>20</v>
      </c>
      <c r="H41" s="40"/>
    </row>
    <row r="42" spans="1:10" ht="13.9" customHeight="1" thickBot="1">
      <c r="A42" s="122" t="s">
        <v>68</v>
      </c>
      <c r="B42" s="122"/>
      <c r="C42" s="122"/>
      <c r="D42" s="12"/>
      <c r="E42" s="2"/>
      <c r="F42" s="2"/>
      <c r="H42" s="40"/>
    </row>
    <row r="43" spans="1:10" ht="13.9">
      <c r="A43" s="13"/>
      <c r="B43" s="13"/>
      <c r="C43" s="6"/>
      <c r="D43" s="6"/>
      <c r="E43" s="14" t="s">
        <v>69</v>
      </c>
      <c r="F43" s="15">
        <f>SUMIF(F9:F38,"Billable",H9:H38)</f>
        <v>0.33333333333333331</v>
      </c>
      <c r="H43" s="38"/>
    </row>
    <row r="44" spans="1:10" ht="15" customHeight="1" thickBot="1">
      <c r="A44" s="123" t="s">
        <v>70</v>
      </c>
      <c r="B44" s="123"/>
      <c r="C44" s="123"/>
      <c r="D44" s="16"/>
      <c r="E44" s="17" t="s">
        <v>71</v>
      </c>
      <c r="F44" s="18">
        <f>SUMIF(F9:F38,"Non-Billable",H9:H38)</f>
        <v>0.33333333333333331</v>
      </c>
      <c r="H44" s="40"/>
    </row>
    <row r="45" spans="1:10" ht="14.45" thickBot="1">
      <c r="A45" s="2"/>
      <c r="B45" s="2"/>
      <c r="C45" s="2"/>
      <c r="D45" s="2"/>
      <c r="E45" s="19" t="s">
        <v>72</v>
      </c>
      <c r="F45" s="44">
        <f>F43+F44</f>
        <v>0.66666666666666663</v>
      </c>
      <c r="H45" s="40"/>
    </row>
    <row r="46" spans="1:10" ht="13.9" thickBot="1">
      <c r="A46" s="2"/>
      <c r="B46" s="2"/>
      <c r="C46" s="2"/>
      <c r="D46" s="2"/>
      <c r="E46" s="2"/>
      <c r="F46" s="2"/>
      <c r="H46" s="40"/>
    </row>
    <row r="47" spans="1:10" ht="13.9" thickBot="1">
      <c r="A47" s="2"/>
      <c r="B47" s="2"/>
      <c r="C47" s="2"/>
      <c r="D47" s="2"/>
      <c r="E47" s="20" t="s">
        <v>73</v>
      </c>
      <c r="F47" s="21"/>
      <c r="H47" s="40"/>
    </row>
    <row r="48" spans="1:10" ht="13.15" thickBot="1">
      <c r="E48" s="39"/>
      <c r="H48" s="40"/>
    </row>
  </sheetData>
  <mergeCells count="2">
    <mergeCell ref="A42:C42"/>
    <mergeCell ref="A44:C44"/>
  </mergeCells>
  <phoneticPr fontId="10" type="noConversion"/>
  <conditionalFormatting sqref="A6:B6 D6:E7">
    <cfRule type="containsText" dxfId="70" priority="14" operator="containsText" text="Religious Leave">
      <formula>NOT(ISERROR(SEARCH("Religious Leave",A6)))</formula>
    </cfRule>
    <cfRule type="containsText" dxfId="69" priority="15" operator="containsText" text="Birthday Leave">
      <formula>NOT(ISERROR(SEARCH("Birthday Leave",A6)))</formula>
    </cfRule>
    <cfRule type="containsText" dxfId="68" priority="16" operator="containsText" text="Study Leave">
      <formula>NOT(ISERROR(SEARCH("Study Leave",A6)))</formula>
    </cfRule>
    <cfRule type="containsText" dxfId="67" priority="17" operator="containsText" text="Family Responsibility Leave">
      <formula>NOT(ISERROR(SEARCH("Family Responsibility Leave",A6)))</formula>
    </cfRule>
    <cfRule type="containsText" dxfId="66" priority="18" operator="containsText" text="Sick Leave">
      <formula>NOT(ISERROR(SEARCH("Sick Leave",A6)))</formula>
    </cfRule>
    <cfRule type="containsText" dxfId="65" priority="19" operator="containsText" text="Annual Leave">
      <formula>NOT(ISERROR(SEARCH("Annual Leave",A6)))</formula>
    </cfRule>
    <cfRule type="cellIs" dxfId="64" priority="20" operator="equal">
      <formula>"Public Holiday"</formula>
    </cfRule>
  </conditionalFormatting>
  <conditionalFormatting sqref="B7:B48">
    <cfRule type="containsText" dxfId="63" priority="8" operator="containsText" text="Saturday">
      <formula>NOT(ISERROR(SEARCH("Saturday",B7)))</formula>
    </cfRule>
    <cfRule type="containsText" dxfId="62" priority="9" operator="containsText" text="Sunday">
      <formula>NOT(ISERROR(SEARCH("Sunday",B7)))</formula>
    </cfRule>
  </conditionalFormatting>
  <conditionalFormatting sqref="D39:E40 D42:E44 E47">
    <cfRule type="containsText" dxfId="61" priority="1" operator="containsText" text="Religious Leave">
      <formula>NOT(ISERROR(SEARCH("Religious Leave",D39)))</formula>
    </cfRule>
    <cfRule type="containsText" dxfId="60" priority="2" operator="containsText" text="Birthday Leave">
      <formula>NOT(ISERROR(SEARCH("Birthday Leave",D39)))</formula>
    </cfRule>
    <cfRule type="containsText" dxfId="59" priority="3" operator="containsText" text="Study Leave">
      <formula>NOT(ISERROR(SEARCH("Study Leave",D39)))</formula>
    </cfRule>
    <cfRule type="containsText" dxfId="58" priority="4" operator="containsText" text="Family Responsibility Leave">
      <formula>NOT(ISERROR(SEARCH("Family Responsibility Leave",D39)))</formula>
    </cfRule>
    <cfRule type="containsText" dxfId="57" priority="5" operator="containsText" text="Sick Leave">
      <formula>NOT(ISERROR(SEARCH("Sick Leave",D39)))</formula>
    </cfRule>
    <cfRule type="containsText" dxfId="56" priority="6" operator="containsText" text="Annual Leave">
      <formula>NOT(ISERROR(SEARCH("Annual Leave",D39)))</formula>
    </cfRule>
    <cfRule type="cellIs" dxfId="55" priority="7" operator="equal">
      <formula>"Public Holiday"</formula>
    </cfRule>
  </conditionalFormatting>
  <dataValidations count="1">
    <dataValidation type="time" allowBlank="1" showErrorMessage="1" errorTitle="Invalid Time Format" error="Please input a valid time. For e.g. 08:00" sqref="I9:J38" xr:uid="{AE0E279A-3651-4C53-B5BE-9320AB8ED8A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405EFAEA-09F9-426C-8EB4-C1D3371FF589}">
          <x14:formula1>
            <xm:f>Key!$K$3:$K$4</xm:f>
          </x14:formula1>
          <xm:sqref>F9:F38</xm:sqref>
        </x14:dataValidation>
        <x14:dataValidation type="list" allowBlank="1" showInputMessage="1" showErrorMessage="1" xr:uid="{F1A338DF-EA25-4B08-9176-04DE4DDAE78D}">
          <x14:formula1>
            <xm:f>Key!$B$2:$B$50</xm:f>
          </x14:formula1>
          <xm:sqref>C9:C38</xm:sqref>
        </x14:dataValidation>
        <x14:dataValidation type="list" allowBlank="1" showInputMessage="1" showErrorMessage="1" xr:uid="{BDB7910B-48F8-4AC3-8296-7ACE2245BF91}">
          <x14:formula1>
            <xm:f>Key!$F$3:$F$46</xm:f>
          </x14:formula1>
          <xm:sqref>E9:E38</xm:sqref>
        </x14:dataValidation>
        <x14:dataValidation type="list" allowBlank="1" showInputMessage="1" showErrorMessage="1" xr:uid="{522C5510-2B16-443A-8CBA-93200EDDFB81}">
          <x14:formula1>
            <xm:f>Key!$H$3:$H$79</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7AC14-6A48-4DDF-A891-D5BFFE7E5F3C}">
  <dimension ref="A5:J49"/>
  <sheetViews>
    <sheetView zoomScale="75" zoomScaleNormal="75" workbookViewId="0">
      <selection activeCell="B5" sqref="B5"/>
    </sheetView>
  </sheetViews>
  <sheetFormatPr defaultColWidth="8.75" defaultRowHeight="12.6"/>
  <cols>
    <col min="1" max="1" width="12" style="23" customWidth="1"/>
    <col min="2" max="2" width="13.125" style="23" customWidth="1"/>
    <col min="3" max="3" width="16.25" style="23" customWidth="1"/>
    <col min="4" max="5" width="20" style="23" customWidth="1"/>
    <col min="6" max="6" width="23.125" style="23" customWidth="1"/>
    <col min="7" max="7" width="34" style="23" customWidth="1"/>
    <col min="8" max="16384" width="8.75" style="23"/>
  </cols>
  <sheetData>
    <row r="5" spans="1:10">
      <c r="A5" s="37" t="s">
        <v>0</v>
      </c>
      <c r="B5" s="23" t="s">
        <v>74</v>
      </c>
      <c r="C5" s="37"/>
      <c r="H5" s="40"/>
    </row>
    <row r="6" spans="1:10">
      <c r="A6" s="37" t="s">
        <v>2</v>
      </c>
      <c r="B6" s="74">
        <f>F44</f>
        <v>0.33333333333333331</v>
      </c>
      <c r="C6" s="37"/>
      <c r="D6" s="37"/>
      <c r="E6" s="37"/>
      <c r="H6" s="40"/>
      <c r="J6" s="41"/>
    </row>
    <row r="7" spans="1:10">
      <c r="H7" s="40"/>
    </row>
    <row r="8" spans="1:10" ht="25.15">
      <c r="A8" s="24" t="s">
        <v>3</v>
      </c>
      <c r="B8" s="25" t="s">
        <v>4</v>
      </c>
      <c r="C8" s="25" t="s">
        <v>5</v>
      </c>
      <c r="D8" s="25" t="s">
        <v>6</v>
      </c>
      <c r="E8" s="25" t="s">
        <v>7</v>
      </c>
      <c r="F8" s="25" t="s">
        <v>8</v>
      </c>
      <c r="G8" s="42" t="s">
        <v>9</v>
      </c>
      <c r="H8" s="26" t="s">
        <v>10</v>
      </c>
      <c r="I8" s="26" t="s">
        <v>11</v>
      </c>
      <c r="J8" s="43" t="s">
        <v>12</v>
      </c>
    </row>
    <row r="9" spans="1:10">
      <c r="A9" s="22">
        <v>45839</v>
      </c>
      <c r="B9" s="22" t="s">
        <v>13</v>
      </c>
      <c r="C9" s="27" t="s">
        <v>14</v>
      </c>
      <c r="D9" s="27" t="s">
        <v>74</v>
      </c>
      <c r="E9" s="27" t="s">
        <v>76</v>
      </c>
      <c r="F9" s="27" t="s">
        <v>77</v>
      </c>
      <c r="G9" s="28" t="s">
        <v>78</v>
      </c>
      <c r="H9" s="29">
        <f>J9-I9</f>
        <v>0.33333333333333331</v>
      </c>
      <c r="I9" s="30">
        <v>0.33333333333333331</v>
      </c>
      <c r="J9" s="30">
        <v>0.66666666666666663</v>
      </c>
    </row>
    <row r="10" spans="1:10">
      <c r="A10" s="22">
        <v>45840</v>
      </c>
      <c r="B10" s="22" t="s">
        <v>20</v>
      </c>
      <c r="C10" s="27"/>
      <c r="D10" s="27"/>
      <c r="E10" s="27"/>
      <c r="F10" s="27"/>
      <c r="G10" s="28"/>
      <c r="H10" s="29">
        <f>J10-I10</f>
        <v>0</v>
      </c>
      <c r="I10" s="30"/>
      <c r="J10" s="30"/>
    </row>
    <row r="11" spans="1:10">
      <c r="A11" s="22">
        <v>45841</v>
      </c>
      <c r="B11" s="22" t="s">
        <v>23</v>
      </c>
      <c r="C11" s="27"/>
      <c r="D11" s="27"/>
      <c r="E11" s="27"/>
      <c r="F11" s="27"/>
      <c r="G11" s="28"/>
      <c r="H11" s="29">
        <f>J11-I11</f>
        <v>0</v>
      </c>
      <c r="I11" s="30"/>
      <c r="J11" s="30"/>
    </row>
    <row r="12" spans="1:10">
      <c r="A12" s="22">
        <v>45842</v>
      </c>
      <c r="B12" s="22" t="s">
        <v>26</v>
      </c>
      <c r="C12" s="27"/>
      <c r="D12" s="27"/>
      <c r="E12" s="27"/>
      <c r="F12" s="27"/>
      <c r="G12" s="28"/>
      <c r="H12" s="29">
        <f t="shared" ref="H12" si="0">J12-I12</f>
        <v>0</v>
      </c>
      <c r="I12" s="30"/>
      <c r="J12" s="30"/>
    </row>
    <row r="13" spans="1:10">
      <c r="A13" s="31">
        <v>45843</v>
      </c>
      <c r="B13" s="31" t="s">
        <v>29</v>
      </c>
      <c r="C13" s="32"/>
      <c r="D13" s="32"/>
      <c r="E13" s="32"/>
      <c r="F13" s="32"/>
      <c r="G13" s="33"/>
      <c r="H13" s="34">
        <f t="shared" ref="H13:H38" si="1">J13-I13</f>
        <v>0</v>
      </c>
      <c r="I13" s="35"/>
      <c r="J13" s="35"/>
    </row>
    <row r="14" spans="1:10">
      <c r="A14" s="31">
        <v>45844</v>
      </c>
      <c r="B14" s="31" t="s">
        <v>30</v>
      </c>
      <c r="C14" s="32"/>
      <c r="D14" s="32"/>
      <c r="E14" s="32"/>
      <c r="F14" s="32"/>
      <c r="G14" s="33"/>
      <c r="H14" s="34">
        <f t="shared" si="1"/>
        <v>0</v>
      </c>
      <c r="I14" s="35"/>
      <c r="J14" s="35"/>
    </row>
    <row r="15" spans="1:10">
      <c r="A15" s="22">
        <v>45845</v>
      </c>
      <c r="B15" s="22" t="s">
        <v>31</v>
      </c>
      <c r="C15" s="27"/>
      <c r="D15" s="27"/>
      <c r="E15" s="27"/>
      <c r="F15" s="27"/>
      <c r="G15" s="28"/>
      <c r="H15" s="29">
        <f t="shared" si="1"/>
        <v>0</v>
      </c>
      <c r="I15" s="30"/>
      <c r="J15" s="30"/>
    </row>
    <row r="16" spans="1:10">
      <c r="A16" s="22">
        <v>45846</v>
      </c>
      <c r="B16" s="22" t="s">
        <v>13</v>
      </c>
      <c r="C16" s="27"/>
      <c r="D16" s="27"/>
      <c r="E16" s="27"/>
      <c r="F16" s="27"/>
      <c r="G16" s="28"/>
      <c r="H16" s="29">
        <f t="shared" si="1"/>
        <v>0</v>
      </c>
      <c r="I16" s="30"/>
      <c r="J16" s="30"/>
    </row>
    <row r="17" spans="1:10">
      <c r="A17" s="22">
        <v>45847</v>
      </c>
      <c r="B17" s="22" t="s">
        <v>20</v>
      </c>
      <c r="C17" s="27"/>
      <c r="D17" s="27"/>
      <c r="E17" s="27"/>
      <c r="F17" s="27"/>
      <c r="G17" s="28"/>
      <c r="H17" s="29">
        <f t="shared" ref="H17" si="2">J17-I17</f>
        <v>0</v>
      </c>
      <c r="I17" s="30"/>
      <c r="J17" s="30"/>
    </row>
    <row r="18" spans="1:10">
      <c r="A18" s="22">
        <v>45848</v>
      </c>
      <c r="B18" s="22" t="s">
        <v>23</v>
      </c>
      <c r="C18" s="27"/>
      <c r="D18" s="27"/>
      <c r="E18" s="27"/>
      <c r="F18" s="27"/>
      <c r="G18" s="28"/>
      <c r="H18" s="29">
        <f t="shared" si="1"/>
        <v>0</v>
      </c>
      <c r="I18" s="30"/>
      <c r="J18" s="30"/>
    </row>
    <row r="19" spans="1:10">
      <c r="A19" s="22">
        <v>45849</v>
      </c>
      <c r="B19" s="22" t="s">
        <v>26</v>
      </c>
      <c r="C19" s="27"/>
      <c r="D19" s="27"/>
      <c r="E19" s="27"/>
      <c r="F19" s="27"/>
      <c r="G19" s="28"/>
      <c r="H19" s="29">
        <f t="shared" si="1"/>
        <v>0</v>
      </c>
      <c r="I19" s="30"/>
      <c r="J19" s="30"/>
    </row>
    <row r="20" spans="1:10">
      <c r="A20" s="31">
        <v>45850</v>
      </c>
      <c r="B20" s="31" t="s">
        <v>29</v>
      </c>
      <c r="C20" s="32"/>
      <c r="D20" s="32"/>
      <c r="E20" s="32"/>
      <c r="F20" s="32"/>
      <c r="G20" s="33"/>
      <c r="H20" s="34">
        <f t="shared" si="1"/>
        <v>0</v>
      </c>
      <c r="I20" s="35"/>
      <c r="J20" s="35"/>
    </row>
    <row r="21" spans="1:10">
      <c r="A21" s="31">
        <v>45851</v>
      </c>
      <c r="B21" s="31" t="s">
        <v>30</v>
      </c>
      <c r="C21" s="32"/>
      <c r="D21" s="32"/>
      <c r="E21" s="32"/>
      <c r="F21" s="32"/>
      <c r="G21" s="33"/>
      <c r="H21" s="34">
        <f t="shared" si="1"/>
        <v>0</v>
      </c>
      <c r="I21" s="35"/>
      <c r="J21" s="35"/>
    </row>
    <row r="22" spans="1:10">
      <c r="A22" s="22">
        <v>45852</v>
      </c>
      <c r="B22" s="22" t="s">
        <v>31</v>
      </c>
      <c r="C22" s="27"/>
      <c r="D22" s="27"/>
      <c r="E22" s="27"/>
      <c r="F22" s="27"/>
      <c r="G22" s="28"/>
      <c r="H22" s="29">
        <f t="shared" si="1"/>
        <v>0</v>
      </c>
      <c r="I22" s="30"/>
      <c r="J22" s="30"/>
    </row>
    <row r="23" spans="1:10">
      <c r="A23" s="22">
        <v>45853</v>
      </c>
      <c r="B23" s="22" t="s">
        <v>13</v>
      </c>
      <c r="C23" s="27"/>
      <c r="D23" s="27"/>
      <c r="E23" s="27"/>
      <c r="F23" s="27"/>
      <c r="G23" s="28"/>
      <c r="H23" s="29">
        <f t="shared" si="1"/>
        <v>0</v>
      </c>
      <c r="I23" s="30"/>
      <c r="J23" s="30"/>
    </row>
    <row r="24" spans="1:10">
      <c r="A24" s="22">
        <v>45854</v>
      </c>
      <c r="B24" s="22" t="s">
        <v>20</v>
      </c>
      <c r="C24" s="27"/>
      <c r="D24" s="27"/>
      <c r="E24" s="27"/>
      <c r="F24" s="27"/>
      <c r="G24" s="28"/>
      <c r="H24" s="29">
        <f t="shared" si="1"/>
        <v>0</v>
      </c>
      <c r="I24" s="30"/>
      <c r="J24" s="30"/>
    </row>
    <row r="25" spans="1:10">
      <c r="A25" s="22">
        <v>45855</v>
      </c>
      <c r="B25" s="22" t="s">
        <v>23</v>
      </c>
      <c r="C25" s="27"/>
      <c r="D25" s="27"/>
      <c r="E25" s="27"/>
      <c r="F25" s="27"/>
      <c r="G25" s="28"/>
      <c r="H25" s="29">
        <f t="shared" si="1"/>
        <v>0</v>
      </c>
      <c r="I25" s="30"/>
      <c r="J25" s="30"/>
    </row>
    <row r="26" spans="1:10">
      <c r="A26" s="22">
        <v>45856</v>
      </c>
      <c r="B26" s="22" t="s">
        <v>26</v>
      </c>
      <c r="C26" s="27"/>
      <c r="D26" s="27"/>
      <c r="E26" s="27"/>
      <c r="F26" s="27"/>
      <c r="G26" s="28"/>
      <c r="H26" s="29">
        <f t="shared" si="1"/>
        <v>0</v>
      </c>
      <c r="I26" s="30"/>
      <c r="J26" s="30"/>
    </row>
    <row r="27" spans="1:10">
      <c r="A27" s="31">
        <v>45857</v>
      </c>
      <c r="B27" s="31" t="s">
        <v>29</v>
      </c>
      <c r="C27" s="32"/>
      <c r="D27" s="32"/>
      <c r="E27" s="32"/>
      <c r="F27" s="32"/>
      <c r="G27" s="33"/>
      <c r="H27" s="34">
        <f t="shared" si="1"/>
        <v>0</v>
      </c>
      <c r="I27" s="35"/>
      <c r="J27" s="35"/>
    </row>
    <row r="28" spans="1:10">
      <c r="A28" s="31">
        <v>45858</v>
      </c>
      <c r="B28" s="31" t="s">
        <v>30</v>
      </c>
      <c r="C28" s="32"/>
      <c r="D28" s="32"/>
      <c r="E28" s="32"/>
      <c r="F28" s="32"/>
      <c r="G28" s="33"/>
      <c r="H28" s="34">
        <f t="shared" si="1"/>
        <v>0</v>
      </c>
      <c r="I28" s="35"/>
      <c r="J28" s="35"/>
    </row>
    <row r="29" spans="1:10">
      <c r="A29" s="22">
        <v>45859</v>
      </c>
      <c r="B29" s="22" t="s">
        <v>31</v>
      </c>
      <c r="C29" s="27"/>
      <c r="D29" s="27"/>
      <c r="E29" s="27"/>
      <c r="F29" s="27"/>
      <c r="G29" s="28"/>
      <c r="H29" s="29">
        <f t="shared" si="1"/>
        <v>0</v>
      </c>
      <c r="I29" s="30"/>
      <c r="J29" s="30"/>
    </row>
    <row r="30" spans="1:10">
      <c r="A30" s="22">
        <v>45860</v>
      </c>
      <c r="B30" s="22" t="s">
        <v>13</v>
      </c>
      <c r="C30" s="27"/>
      <c r="D30" s="27"/>
      <c r="E30" s="27"/>
      <c r="F30" s="27"/>
      <c r="G30" s="28"/>
      <c r="H30" s="29">
        <f t="shared" si="1"/>
        <v>0</v>
      </c>
      <c r="I30" s="30"/>
      <c r="J30" s="30"/>
    </row>
    <row r="31" spans="1:10">
      <c r="A31" s="22">
        <v>45861</v>
      </c>
      <c r="B31" s="22" t="s">
        <v>20</v>
      </c>
      <c r="C31" s="27"/>
      <c r="D31" s="27"/>
      <c r="E31" s="27"/>
      <c r="F31" s="27"/>
      <c r="G31" s="28"/>
      <c r="H31" s="29">
        <f t="shared" si="1"/>
        <v>0</v>
      </c>
      <c r="I31" s="30"/>
      <c r="J31" s="30"/>
    </row>
    <row r="32" spans="1:10">
      <c r="A32" s="22">
        <v>45862</v>
      </c>
      <c r="B32" s="22" t="s">
        <v>23</v>
      </c>
      <c r="C32" s="27"/>
      <c r="D32" s="27"/>
      <c r="E32" s="27"/>
      <c r="F32" s="27"/>
      <c r="G32" s="28"/>
      <c r="H32" s="29">
        <f t="shared" si="1"/>
        <v>0</v>
      </c>
      <c r="I32" s="30"/>
      <c r="J32" s="30"/>
    </row>
    <row r="33" spans="1:10">
      <c r="A33" s="22">
        <v>45863</v>
      </c>
      <c r="B33" s="22" t="s">
        <v>26</v>
      </c>
      <c r="C33" s="27"/>
      <c r="D33" s="27"/>
      <c r="E33" s="27"/>
      <c r="F33" s="27"/>
      <c r="G33" s="28"/>
      <c r="H33" s="29">
        <f t="shared" si="1"/>
        <v>0</v>
      </c>
      <c r="I33" s="30"/>
      <c r="J33" s="30"/>
    </row>
    <row r="34" spans="1:10">
      <c r="A34" s="31">
        <v>45864</v>
      </c>
      <c r="B34" s="31" t="s">
        <v>29</v>
      </c>
      <c r="C34" s="32"/>
      <c r="D34" s="32"/>
      <c r="E34" s="32"/>
      <c r="F34" s="32"/>
      <c r="G34" s="33"/>
      <c r="H34" s="34">
        <f t="shared" si="1"/>
        <v>0</v>
      </c>
      <c r="I34" s="35"/>
      <c r="J34" s="35"/>
    </row>
    <row r="35" spans="1:10">
      <c r="A35" s="31">
        <v>45865</v>
      </c>
      <c r="B35" s="31" t="s">
        <v>30</v>
      </c>
      <c r="C35" s="32"/>
      <c r="D35" s="32"/>
      <c r="E35" s="32"/>
      <c r="F35" s="32"/>
      <c r="G35" s="33"/>
      <c r="H35" s="34">
        <f t="shared" si="1"/>
        <v>0</v>
      </c>
      <c r="I35" s="35"/>
      <c r="J35" s="35"/>
    </row>
    <row r="36" spans="1:10">
      <c r="A36" s="22">
        <v>45866</v>
      </c>
      <c r="B36" s="22" t="s">
        <v>31</v>
      </c>
      <c r="C36" s="27"/>
      <c r="D36" s="27"/>
      <c r="E36" s="27"/>
      <c r="F36" s="27"/>
      <c r="G36" s="28"/>
      <c r="H36" s="29">
        <f t="shared" si="1"/>
        <v>0</v>
      </c>
      <c r="I36" s="30"/>
      <c r="J36" s="30"/>
    </row>
    <row r="37" spans="1:10">
      <c r="A37" s="22">
        <v>45867</v>
      </c>
      <c r="B37" s="22" t="s">
        <v>13</v>
      </c>
      <c r="C37" s="27"/>
      <c r="D37" s="27"/>
      <c r="E37" s="27"/>
      <c r="F37" s="27"/>
      <c r="G37" s="28"/>
      <c r="H37" s="29">
        <f t="shared" si="1"/>
        <v>0</v>
      </c>
      <c r="I37" s="30"/>
      <c r="J37" s="30"/>
    </row>
    <row r="38" spans="1:10">
      <c r="A38" s="22">
        <v>45868</v>
      </c>
      <c r="B38" s="22" t="s">
        <v>20</v>
      </c>
      <c r="C38" s="27"/>
      <c r="D38" s="27"/>
      <c r="E38" s="27"/>
      <c r="F38" s="27"/>
      <c r="G38" s="28"/>
      <c r="H38" s="29">
        <f t="shared" si="1"/>
        <v>0</v>
      </c>
      <c r="I38" s="30"/>
      <c r="J38" s="30"/>
    </row>
    <row r="39" spans="1:10" ht="13.15" thickBot="1">
      <c r="A39" s="22">
        <v>45869</v>
      </c>
      <c r="B39" s="22" t="s">
        <v>23</v>
      </c>
      <c r="C39" s="27"/>
      <c r="D39" s="27"/>
      <c r="E39" s="27"/>
      <c r="F39" s="27"/>
      <c r="G39" s="28"/>
      <c r="H39" s="29">
        <f>J39-I39</f>
        <v>0</v>
      </c>
      <c r="I39" s="30"/>
      <c r="J39" s="30"/>
    </row>
    <row r="40" spans="1:10" ht="13.9" customHeight="1" thickBot="1">
      <c r="A40" s="3"/>
      <c r="B40" s="1"/>
      <c r="C40" s="1"/>
      <c r="D40" s="1"/>
      <c r="E40" s="1"/>
      <c r="F40" s="1"/>
      <c r="G40" s="1"/>
      <c r="H40" s="36"/>
      <c r="I40" s="37"/>
    </row>
    <row r="41" spans="1:10" ht="13.9" customHeight="1">
      <c r="A41" s="4"/>
      <c r="B41" s="4"/>
      <c r="C41" s="5"/>
      <c r="D41" s="6"/>
      <c r="E41" s="7" t="s">
        <v>66</v>
      </c>
      <c r="F41" s="8">
        <v>184</v>
      </c>
      <c r="H41" s="40"/>
    </row>
    <row r="42" spans="1:10" ht="13.9" customHeight="1" thickBot="1">
      <c r="A42" s="4"/>
      <c r="B42" s="4"/>
      <c r="C42" s="9"/>
      <c r="D42" s="2"/>
      <c r="E42" s="10" t="s">
        <v>67</v>
      </c>
      <c r="F42" s="11">
        <v>23</v>
      </c>
      <c r="H42" s="40"/>
    </row>
    <row r="43" spans="1:10" ht="13.9" customHeight="1" thickBot="1">
      <c r="A43" s="122" t="s">
        <v>68</v>
      </c>
      <c r="B43" s="122"/>
      <c r="C43" s="122"/>
      <c r="D43" s="12"/>
      <c r="E43" s="2"/>
      <c r="F43" s="2"/>
      <c r="H43" s="40"/>
    </row>
    <row r="44" spans="1:10" ht="13.9">
      <c r="A44" s="13"/>
      <c r="B44" s="13"/>
      <c r="C44" s="6"/>
      <c r="D44" s="6"/>
      <c r="E44" s="14" t="s">
        <v>69</v>
      </c>
      <c r="F44" s="15">
        <f>SUMIF(F9:F39,"Billable",H9:H39)</f>
        <v>0.33333333333333331</v>
      </c>
      <c r="H44" s="38"/>
    </row>
    <row r="45" spans="1:10" ht="15" customHeight="1" thickBot="1">
      <c r="A45" s="123" t="s">
        <v>70</v>
      </c>
      <c r="B45" s="123"/>
      <c r="C45" s="123"/>
      <c r="D45" s="16"/>
      <c r="E45" s="17" t="s">
        <v>71</v>
      </c>
      <c r="F45" s="18">
        <f>SUMIF(F9:F39,"Non-Billable",H9:H39)</f>
        <v>0</v>
      </c>
      <c r="H45" s="40"/>
    </row>
    <row r="46" spans="1:10" ht="14.45" thickBot="1">
      <c r="A46" s="2"/>
      <c r="B46" s="2"/>
      <c r="C46" s="2"/>
      <c r="D46" s="2"/>
      <c r="E46" s="19" t="s">
        <v>72</v>
      </c>
      <c r="F46" s="44">
        <f>F44+F45</f>
        <v>0.33333333333333331</v>
      </c>
      <c r="H46" s="40"/>
    </row>
    <row r="47" spans="1:10" ht="13.9" thickBot="1">
      <c r="A47" s="2"/>
      <c r="B47" s="2"/>
      <c r="C47" s="2"/>
      <c r="D47" s="2"/>
      <c r="E47" s="2"/>
      <c r="F47" s="2"/>
      <c r="H47" s="40"/>
    </row>
    <row r="48" spans="1:10" ht="13.9" thickBot="1">
      <c r="A48" s="2"/>
      <c r="B48" s="2"/>
      <c r="C48" s="2"/>
      <c r="D48" s="2"/>
      <c r="E48" s="20" t="s">
        <v>73</v>
      </c>
      <c r="F48" s="21"/>
      <c r="H48" s="40"/>
    </row>
    <row r="49" spans="5:8" ht="13.15" thickBot="1">
      <c r="E49" s="39"/>
      <c r="H49" s="40"/>
    </row>
  </sheetData>
  <mergeCells count="2">
    <mergeCell ref="A43:C43"/>
    <mergeCell ref="A45:C45"/>
  </mergeCells>
  <phoneticPr fontId="10" type="noConversion"/>
  <conditionalFormatting sqref="A6:B6 D6:E7">
    <cfRule type="containsText" dxfId="54" priority="14" operator="containsText" text="Religious Leave">
      <formula>NOT(ISERROR(SEARCH("Religious Leave",A6)))</formula>
    </cfRule>
    <cfRule type="containsText" dxfId="53" priority="15" operator="containsText" text="Birthday Leave">
      <formula>NOT(ISERROR(SEARCH("Birthday Leave",A6)))</formula>
    </cfRule>
    <cfRule type="containsText" dxfId="52" priority="16" operator="containsText" text="Study Leave">
      <formula>NOT(ISERROR(SEARCH("Study Leave",A6)))</formula>
    </cfRule>
    <cfRule type="containsText" dxfId="51" priority="17" operator="containsText" text="Family Responsibility Leave">
      <formula>NOT(ISERROR(SEARCH("Family Responsibility Leave",A6)))</formula>
    </cfRule>
    <cfRule type="containsText" dxfId="50" priority="18" operator="containsText" text="Sick Leave">
      <formula>NOT(ISERROR(SEARCH("Sick Leave",A6)))</formula>
    </cfRule>
    <cfRule type="containsText" dxfId="49" priority="19" operator="containsText" text="Annual Leave">
      <formula>NOT(ISERROR(SEARCH("Annual Leave",A6)))</formula>
    </cfRule>
    <cfRule type="cellIs" dxfId="48" priority="20" operator="equal">
      <formula>"Public Holiday"</formula>
    </cfRule>
  </conditionalFormatting>
  <conditionalFormatting sqref="B7:B49">
    <cfRule type="containsText" dxfId="47" priority="8" operator="containsText" text="Saturday">
      <formula>NOT(ISERROR(SEARCH("Saturday",B7)))</formula>
    </cfRule>
    <cfRule type="containsText" dxfId="46" priority="9" operator="containsText" text="Sunday">
      <formula>NOT(ISERROR(SEARCH("Sunday",B7)))</formula>
    </cfRule>
  </conditionalFormatting>
  <conditionalFormatting sqref="D40:E41 D43:E45 E48">
    <cfRule type="containsText" dxfId="45" priority="1" operator="containsText" text="Religious Leave">
      <formula>NOT(ISERROR(SEARCH("Religious Leave",D40)))</formula>
    </cfRule>
    <cfRule type="containsText" dxfId="44" priority="2" operator="containsText" text="Birthday Leave">
      <formula>NOT(ISERROR(SEARCH("Birthday Leave",D40)))</formula>
    </cfRule>
    <cfRule type="containsText" dxfId="43" priority="3" operator="containsText" text="Study Leave">
      <formula>NOT(ISERROR(SEARCH("Study Leave",D40)))</formula>
    </cfRule>
    <cfRule type="containsText" dxfId="42" priority="4" operator="containsText" text="Family Responsibility Leave">
      <formula>NOT(ISERROR(SEARCH("Family Responsibility Leave",D40)))</formula>
    </cfRule>
    <cfRule type="containsText" dxfId="41" priority="5" operator="containsText" text="Sick Leave">
      <formula>NOT(ISERROR(SEARCH("Sick Leave",D40)))</formula>
    </cfRule>
    <cfRule type="containsText" dxfId="40" priority="6" operator="containsText" text="Annual Leave">
      <formula>NOT(ISERROR(SEARCH("Annual Leave",D40)))</formula>
    </cfRule>
    <cfRule type="cellIs" dxfId="39" priority="7" operator="equal">
      <formula>"Public Holiday"</formula>
    </cfRule>
  </conditionalFormatting>
  <dataValidations count="2">
    <dataValidation type="time" allowBlank="1" showErrorMessage="1" errorTitle="Invlaid Time Format" error="Please input a valid time. For e.g. 08:00" sqref="I11:J39" xr:uid="{81BC4890-4524-4142-A9B9-69FAFFB0E5CE}">
      <formula1>0</formula1>
      <formula2>0.999988425925926</formula2>
    </dataValidation>
    <dataValidation type="time" allowBlank="1" showErrorMessage="1" errorTitle="Invalid Time Format" error="Please input a valid time. For e.g. 08:00" sqref="I9:J10" xr:uid="{99D57180-5C01-4272-A84B-165A7128D72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9142AB6D-2C06-4B9B-9ABE-55BAC187A508}">
          <x14:formula1>
            <xm:f>Key!$K$3:$K$4</xm:f>
          </x14:formula1>
          <xm:sqref>F9:F39</xm:sqref>
        </x14:dataValidation>
        <x14:dataValidation type="list" allowBlank="1" showInputMessage="1" showErrorMessage="1" xr:uid="{5C5F83BA-9649-414D-9B5C-5ED3D81B12A6}">
          <x14:formula1>
            <xm:f>Key!$B$2:$B$55</xm:f>
          </x14:formula1>
          <xm:sqref>C11:C39</xm:sqref>
        </x14:dataValidation>
        <x14:dataValidation type="list" allowBlank="1" showInputMessage="1" showErrorMessage="1" xr:uid="{2695E27C-DD60-4A5C-9DB5-B57EE9107204}">
          <x14:formula1>
            <xm:f>Key!$F$3:$F$43</xm:f>
          </x14:formula1>
          <xm:sqref>E11:E39</xm:sqref>
        </x14:dataValidation>
        <x14:dataValidation type="list" allowBlank="1" showInputMessage="1" showErrorMessage="1" xr:uid="{A41922FB-F5DC-441A-BE8B-CEC1E90C261B}">
          <x14:formula1>
            <xm:f>Key!$F$3:$F$46</xm:f>
          </x14:formula1>
          <xm:sqref>E9:E10</xm:sqref>
        </x14:dataValidation>
        <x14:dataValidation type="list" allowBlank="1" showInputMessage="1" showErrorMessage="1" xr:uid="{50ADD4F9-3582-48D4-9C7B-FE16B0BB7F7D}">
          <x14:formula1>
            <xm:f>Key!$B$2:$B$50</xm:f>
          </x14:formula1>
          <xm:sqref>C9:C10</xm:sqref>
        </x14:dataValidation>
        <x14:dataValidation type="list" allowBlank="1" showInputMessage="1" showErrorMessage="1" xr:uid="{59DFADC5-E3B8-482B-925E-D0C90DB0047C}">
          <x14:formula1>
            <xm:f>Key!$H$3:$H$81</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F808-4CDC-4429-9978-CAD26FE6591A}">
  <dimension ref="A5:J49"/>
  <sheetViews>
    <sheetView zoomScale="75" zoomScaleNormal="75" workbookViewId="0">
      <selection activeCell="D37" sqref="D37"/>
    </sheetView>
  </sheetViews>
  <sheetFormatPr defaultColWidth="8.75" defaultRowHeight="12.6"/>
  <cols>
    <col min="1" max="1" width="12" style="23" customWidth="1"/>
    <col min="2" max="2" width="13.125" style="23" customWidth="1"/>
    <col min="3" max="3" width="16.25" style="23" customWidth="1"/>
    <col min="4" max="5" width="20" style="23" customWidth="1"/>
    <col min="6" max="6" width="23.125" style="23" customWidth="1"/>
    <col min="7" max="7" width="34" style="23" customWidth="1"/>
    <col min="8" max="16384" width="8.75" style="23"/>
  </cols>
  <sheetData>
    <row r="5" spans="1:10">
      <c r="A5" s="37" t="s">
        <v>0</v>
      </c>
      <c r="B5" s="23" t="s">
        <v>74</v>
      </c>
      <c r="C5" s="37"/>
      <c r="H5" s="40"/>
    </row>
    <row r="6" spans="1:10">
      <c r="A6" s="37" t="s">
        <v>2</v>
      </c>
      <c r="B6" s="74">
        <f>F44</f>
        <v>0.33333333333333331</v>
      </c>
      <c r="C6" s="37"/>
      <c r="D6" s="37"/>
      <c r="E6" s="37"/>
      <c r="H6" s="40"/>
      <c r="J6" s="41"/>
    </row>
    <row r="7" spans="1:10">
      <c r="H7" s="40"/>
    </row>
    <row r="8" spans="1:10" ht="25.15">
      <c r="A8" s="24" t="s">
        <v>3</v>
      </c>
      <c r="B8" s="25" t="s">
        <v>4</v>
      </c>
      <c r="C8" s="25" t="s">
        <v>5</v>
      </c>
      <c r="D8" s="25" t="s">
        <v>6</v>
      </c>
      <c r="E8" s="25" t="s">
        <v>7</v>
      </c>
      <c r="F8" s="25" t="s">
        <v>8</v>
      </c>
      <c r="G8" s="42" t="s">
        <v>9</v>
      </c>
      <c r="H8" s="26" t="s">
        <v>10</v>
      </c>
      <c r="I8" s="26" t="s">
        <v>11</v>
      </c>
      <c r="J8" s="43" t="s">
        <v>12</v>
      </c>
    </row>
    <row r="9" spans="1:10">
      <c r="A9" s="22">
        <v>45870</v>
      </c>
      <c r="B9" s="22" t="s">
        <v>26</v>
      </c>
      <c r="C9" s="27" t="s">
        <v>14</v>
      </c>
      <c r="D9" s="27" t="s">
        <v>74</v>
      </c>
      <c r="E9" s="27" t="s">
        <v>76</v>
      </c>
      <c r="F9" s="27" t="s">
        <v>77</v>
      </c>
      <c r="G9" s="28" t="s">
        <v>78</v>
      </c>
      <c r="H9" s="29">
        <f t="shared" ref="H9" si="0">J9-I9</f>
        <v>0.33333333333333331</v>
      </c>
      <c r="I9" s="30">
        <v>0.33333333333333331</v>
      </c>
      <c r="J9" s="30">
        <v>0.66666666666666663</v>
      </c>
    </row>
    <row r="10" spans="1:10">
      <c r="A10" s="31">
        <v>45871</v>
      </c>
      <c r="B10" s="31" t="s">
        <v>29</v>
      </c>
      <c r="C10" s="32"/>
      <c r="D10" s="32"/>
      <c r="E10" s="32"/>
      <c r="F10" s="32"/>
      <c r="G10" s="33"/>
      <c r="H10" s="34">
        <f>J10-I10</f>
        <v>0</v>
      </c>
      <c r="I10" s="35"/>
      <c r="J10" s="35"/>
    </row>
    <row r="11" spans="1:10">
      <c r="A11" s="31">
        <v>45872</v>
      </c>
      <c r="B11" s="31" t="s">
        <v>30</v>
      </c>
      <c r="C11" s="32"/>
      <c r="D11" s="32"/>
      <c r="E11" s="32"/>
      <c r="F11" s="32"/>
      <c r="G11" s="33"/>
      <c r="H11" s="34">
        <f t="shared" ref="H11:H36" si="1">J11-I11</f>
        <v>0</v>
      </c>
      <c r="I11" s="35"/>
      <c r="J11" s="35"/>
    </row>
    <row r="12" spans="1:10">
      <c r="A12" s="22">
        <v>45873</v>
      </c>
      <c r="B12" s="22" t="s">
        <v>31</v>
      </c>
      <c r="C12" s="27"/>
      <c r="D12" s="27"/>
      <c r="E12" s="27"/>
      <c r="F12" s="27"/>
      <c r="G12" s="28"/>
      <c r="H12" s="29">
        <f t="shared" si="1"/>
        <v>0</v>
      </c>
      <c r="I12" s="30"/>
      <c r="J12" s="30"/>
    </row>
    <row r="13" spans="1:10">
      <c r="A13" s="22">
        <v>45874</v>
      </c>
      <c r="B13" s="22" t="s">
        <v>13</v>
      </c>
      <c r="C13" s="27"/>
      <c r="D13" s="27"/>
      <c r="E13" s="27"/>
      <c r="F13" s="27"/>
      <c r="G13" s="28"/>
      <c r="H13" s="29">
        <f t="shared" si="1"/>
        <v>0</v>
      </c>
      <c r="I13" s="30"/>
      <c r="J13" s="30"/>
    </row>
    <row r="14" spans="1:10">
      <c r="A14" s="22">
        <v>45875</v>
      </c>
      <c r="B14" s="22" t="s">
        <v>20</v>
      </c>
      <c r="C14" s="27"/>
      <c r="D14" s="27"/>
      <c r="E14" s="27"/>
      <c r="F14" s="27"/>
      <c r="G14" s="28"/>
      <c r="H14" s="29">
        <f t="shared" si="1"/>
        <v>0</v>
      </c>
      <c r="I14" s="30"/>
      <c r="J14" s="30"/>
    </row>
    <row r="15" spans="1:10">
      <c r="A15" s="22">
        <v>45876</v>
      </c>
      <c r="B15" s="22" t="s">
        <v>23</v>
      </c>
      <c r="C15" s="27"/>
      <c r="D15" s="27"/>
      <c r="E15" s="27"/>
      <c r="F15" s="27"/>
      <c r="G15" s="28"/>
      <c r="H15" s="29">
        <f t="shared" si="1"/>
        <v>0</v>
      </c>
      <c r="I15" s="30"/>
      <c r="J15" s="30"/>
    </row>
    <row r="16" spans="1:10">
      <c r="A16" s="22">
        <v>45877</v>
      </c>
      <c r="B16" s="22" t="s">
        <v>26</v>
      </c>
      <c r="C16" s="27"/>
      <c r="D16" s="27"/>
      <c r="E16" s="27"/>
      <c r="F16" s="27"/>
      <c r="G16" s="28"/>
      <c r="H16" s="29">
        <f t="shared" si="1"/>
        <v>0</v>
      </c>
      <c r="I16" s="30"/>
      <c r="J16" s="30"/>
    </row>
    <row r="17" spans="1:10">
      <c r="A17" s="31">
        <v>45878</v>
      </c>
      <c r="B17" s="31" t="s">
        <v>29</v>
      </c>
      <c r="C17" s="32"/>
      <c r="D17" s="32"/>
      <c r="E17" s="32"/>
      <c r="F17" s="32"/>
      <c r="G17" s="33" t="s">
        <v>80</v>
      </c>
      <c r="H17" s="34">
        <f t="shared" si="1"/>
        <v>0</v>
      </c>
      <c r="I17" s="35"/>
      <c r="J17" s="35"/>
    </row>
    <row r="18" spans="1:10">
      <c r="A18" s="31">
        <v>45879</v>
      </c>
      <c r="B18" s="31" t="s">
        <v>30</v>
      </c>
      <c r="C18" s="32"/>
      <c r="D18" s="32"/>
      <c r="E18" s="32"/>
      <c r="F18" s="32"/>
      <c r="G18" s="33"/>
      <c r="H18" s="34">
        <f t="shared" si="1"/>
        <v>0</v>
      </c>
      <c r="I18" s="35"/>
      <c r="J18" s="35"/>
    </row>
    <row r="19" spans="1:10">
      <c r="A19" s="22">
        <v>45880</v>
      </c>
      <c r="B19" s="22" t="s">
        <v>31</v>
      </c>
      <c r="C19" s="27"/>
      <c r="D19" s="27"/>
      <c r="E19" s="27"/>
      <c r="F19" s="27"/>
      <c r="G19" s="28"/>
      <c r="H19" s="29">
        <f t="shared" si="1"/>
        <v>0</v>
      </c>
      <c r="I19" s="30"/>
      <c r="J19" s="30"/>
    </row>
    <row r="20" spans="1:10">
      <c r="A20" s="22">
        <v>45881</v>
      </c>
      <c r="B20" s="22" t="s">
        <v>13</v>
      </c>
      <c r="C20" s="27"/>
      <c r="D20" s="27"/>
      <c r="E20" s="27"/>
      <c r="F20" s="27"/>
      <c r="G20" s="28"/>
      <c r="H20" s="29">
        <f t="shared" si="1"/>
        <v>0</v>
      </c>
      <c r="I20" s="30"/>
      <c r="J20" s="30"/>
    </row>
    <row r="21" spans="1:10">
      <c r="A21" s="22">
        <v>45882</v>
      </c>
      <c r="B21" s="22" t="s">
        <v>20</v>
      </c>
      <c r="C21" s="27"/>
      <c r="D21" s="27"/>
      <c r="E21" s="27"/>
      <c r="F21" s="27"/>
      <c r="G21" s="28"/>
      <c r="H21" s="29">
        <f t="shared" si="1"/>
        <v>0</v>
      </c>
      <c r="I21" s="30"/>
      <c r="J21" s="30"/>
    </row>
    <row r="22" spans="1:10">
      <c r="A22" s="22">
        <v>45883</v>
      </c>
      <c r="B22" s="22" t="s">
        <v>23</v>
      </c>
      <c r="C22" s="27"/>
      <c r="D22" s="27"/>
      <c r="E22" s="27"/>
      <c r="F22" s="27"/>
      <c r="G22" s="28"/>
      <c r="H22" s="29">
        <f t="shared" si="1"/>
        <v>0</v>
      </c>
      <c r="I22" s="30"/>
      <c r="J22" s="30"/>
    </row>
    <row r="23" spans="1:10">
      <c r="A23" s="22">
        <v>45884</v>
      </c>
      <c r="B23" s="22" t="s">
        <v>26</v>
      </c>
      <c r="C23" s="27"/>
      <c r="D23" s="27"/>
      <c r="E23" s="27"/>
      <c r="F23" s="27"/>
      <c r="G23" s="28"/>
      <c r="H23" s="29">
        <f t="shared" si="1"/>
        <v>0</v>
      </c>
      <c r="I23" s="30"/>
      <c r="J23" s="30"/>
    </row>
    <row r="24" spans="1:10">
      <c r="A24" s="31">
        <v>45885</v>
      </c>
      <c r="B24" s="31" t="s">
        <v>29</v>
      </c>
      <c r="C24" s="32"/>
      <c r="D24" s="32"/>
      <c r="E24" s="32"/>
      <c r="F24" s="32"/>
      <c r="G24" s="33"/>
      <c r="H24" s="34">
        <f t="shared" si="1"/>
        <v>0</v>
      </c>
      <c r="I24" s="35"/>
      <c r="J24" s="35"/>
    </row>
    <row r="25" spans="1:10">
      <c r="A25" s="31">
        <v>45886</v>
      </c>
      <c r="B25" s="31" t="s">
        <v>30</v>
      </c>
      <c r="C25" s="32"/>
      <c r="D25" s="32"/>
      <c r="E25" s="32"/>
      <c r="F25" s="32"/>
      <c r="G25" s="33"/>
      <c r="H25" s="34">
        <f t="shared" si="1"/>
        <v>0</v>
      </c>
      <c r="I25" s="35"/>
      <c r="J25" s="35"/>
    </row>
    <row r="26" spans="1:10">
      <c r="A26" s="22">
        <v>45887</v>
      </c>
      <c r="B26" s="22" t="s">
        <v>31</v>
      </c>
      <c r="C26" s="27"/>
      <c r="D26" s="27"/>
      <c r="E26" s="27"/>
      <c r="F26" s="27"/>
      <c r="G26" s="28"/>
      <c r="H26" s="29">
        <f t="shared" si="1"/>
        <v>0</v>
      </c>
      <c r="I26" s="30"/>
      <c r="J26" s="30"/>
    </row>
    <row r="27" spans="1:10">
      <c r="A27" s="22">
        <v>45888</v>
      </c>
      <c r="B27" s="22" t="s">
        <v>13</v>
      </c>
      <c r="C27" s="27"/>
      <c r="D27" s="27"/>
      <c r="E27" s="27"/>
      <c r="F27" s="27"/>
      <c r="G27" s="28"/>
      <c r="H27" s="29">
        <f t="shared" si="1"/>
        <v>0</v>
      </c>
      <c r="I27" s="30"/>
      <c r="J27" s="30"/>
    </row>
    <row r="28" spans="1:10">
      <c r="A28" s="22">
        <v>45889</v>
      </c>
      <c r="B28" s="22" t="s">
        <v>20</v>
      </c>
      <c r="C28" s="27"/>
      <c r="D28" s="27"/>
      <c r="E28" s="27"/>
      <c r="F28" s="27"/>
      <c r="G28" s="28"/>
      <c r="H28" s="29">
        <f t="shared" si="1"/>
        <v>0</v>
      </c>
      <c r="I28" s="30"/>
      <c r="J28" s="30"/>
    </row>
    <row r="29" spans="1:10">
      <c r="A29" s="22">
        <v>45890</v>
      </c>
      <c r="B29" s="22" t="s">
        <v>23</v>
      </c>
      <c r="C29" s="27"/>
      <c r="D29" s="27"/>
      <c r="E29" s="27"/>
      <c r="F29" s="27"/>
      <c r="G29" s="28"/>
      <c r="H29" s="29">
        <f t="shared" si="1"/>
        <v>0</v>
      </c>
      <c r="I29" s="30"/>
      <c r="J29" s="30"/>
    </row>
    <row r="30" spans="1:10">
      <c r="A30" s="22">
        <v>45891</v>
      </c>
      <c r="B30" s="22" t="s">
        <v>26</v>
      </c>
      <c r="C30" s="27"/>
      <c r="D30" s="27"/>
      <c r="E30" s="27"/>
      <c r="F30" s="27"/>
      <c r="G30" s="28"/>
      <c r="H30" s="29">
        <f t="shared" si="1"/>
        <v>0</v>
      </c>
      <c r="I30" s="30"/>
      <c r="J30" s="30"/>
    </row>
    <row r="31" spans="1:10">
      <c r="A31" s="31">
        <v>45892</v>
      </c>
      <c r="B31" s="31" t="s">
        <v>29</v>
      </c>
      <c r="C31" s="32"/>
      <c r="D31" s="32"/>
      <c r="E31" s="32"/>
      <c r="F31" s="32"/>
      <c r="G31" s="33"/>
      <c r="H31" s="34">
        <f t="shared" si="1"/>
        <v>0</v>
      </c>
      <c r="I31" s="35"/>
      <c r="J31" s="35"/>
    </row>
    <row r="32" spans="1:10">
      <c r="A32" s="31">
        <v>45893</v>
      </c>
      <c r="B32" s="31" t="s">
        <v>30</v>
      </c>
      <c r="C32" s="32"/>
      <c r="D32" s="32"/>
      <c r="E32" s="32"/>
      <c r="F32" s="32"/>
      <c r="G32" s="33"/>
      <c r="H32" s="34">
        <f t="shared" si="1"/>
        <v>0</v>
      </c>
      <c r="I32" s="35"/>
      <c r="J32" s="35"/>
    </row>
    <row r="33" spans="1:10">
      <c r="A33" s="22">
        <v>45894</v>
      </c>
      <c r="B33" s="22" t="s">
        <v>31</v>
      </c>
      <c r="C33" s="27"/>
      <c r="D33" s="27"/>
      <c r="E33" s="27"/>
      <c r="F33" s="27"/>
      <c r="G33" s="28"/>
      <c r="H33" s="29">
        <f t="shared" si="1"/>
        <v>0</v>
      </c>
      <c r="I33" s="30"/>
      <c r="J33" s="30"/>
    </row>
    <row r="34" spans="1:10">
      <c r="A34" s="22">
        <v>45895</v>
      </c>
      <c r="B34" s="22" t="s">
        <v>13</v>
      </c>
      <c r="C34" s="27"/>
      <c r="D34" s="27"/>
      <c r="E34" s="27"/>
      <c r="F34" s="27"/>
      <c r="G34" s="28"/>
      <c r="H34" s="29">
        <f t="shared" si="1"/>
        <v>0</v>
      </c>
      <c r="I34" s="30"/>
      <c r="J34" s="30"/>
    </row>
    <row r="35" spans="1:10">
      <c r="A35" s="22">
        <v>45896</v>
      </c>
      <c r="B35" s="22" t="s">
        <v>20</v>
      </c>
      <c r="C35" s="27"/>
      <c r="D35" s="27"/>
      <c r="E35" s="27"/>
      <c r="F35" s="27"/>
      <c r="G35" s="28"/>
      <c r="H35" s="29">
        <f t="shared" si="1"/>
        <v>0</v>
      </c>
      <c r="I35" s="30"/>
      <c r="J35" s="30"/>
    </row>
    <row r="36" spans="1:10">
      <c r="A36" s="22">
        <v>45897</v>
      </c>
      <c r="B36" s="22" t="s">
        <v>23</v>
      </c>
      <c r="C36" s="27"/>
      <c r="D36" s="27"/>
      <c r="E36" s="27"/>
      <c r="F36" s="27"/>
      <c r="G36" s="28"/>
      <c r="H36" s="29">
        <f t="shared" si="1"/>
        <v>0</v>
      </c>
      <c r="I36" s="30"/>
      <c r="J36" s="30"/>
    </row>
    <row r="37" spans="1:10">
      <c r="A37" s="22">
        <v>45898</v>
      </c>
      <c r="B37" s="22" t="s">
        <v>26</v>
      </c>
      <c r="C37" s="27"/>
      <c r="D37" s="27"/>
      <c r="E37" s="27"/>
      <c r="F37" s="27"/>
      <c r="G37" s="28"/>
      <c r="H37" s="29">
        <f t="shared" ref="H37:H39" si="2">J37-I37</f>
        <v>0</v>
      </c>
      <c r="I37" s="30"/>
      <c r="J37" s="30"/>
    </row>
    <row r="38" spans="1:10">
      <c r="A38" s="31">
        <v>45899</v>
      </c>
      <c r="B38" s="31" t="s">
        <v>29</v>
      </c>
      <c r="C38" s="32"/>
      <c r="D38" s="32"/>
      <c r="E38" s="32"/>
      <c r="F38" s="32"/>
      <c r="G38" s="33"/>
      <c r="H38" s="34">
        <f t="shared" si="2"/>
        <v>0</v>
      </c>
      <c r="I38" s="35"/>
      <c r="J38" s="35"/>
    </row>
    <row r="39" spans="1:10" ht="13.9" customHeight="1">
      <c r="A39" s="31">
        <v>45900</v>
      </c>
      <c r="B39" s="31" t="s">
        <v>30</v>
      </c>
      <c r="C39" s="32"/>
      <c r="D39" s="32"/>
      <c r="E39" s="32"/>
      <c r="F39" s="32"/>
      <c r="G39" s="33"/>
      <c r="H39" s="34">
        <f t="shared" si="2"/>
        <v>0</v>
      </c>
      <c r="I39" s="35"/>
      <c r="J39" s="35"/>
    </row>
    <row r="40" spans="1:10" ht="13.9" customHeight="1" thickBot="1">
      <c r="A40" s="46"/>
      <c r="B40" s="45"/>
      <c r="C40" s="45"/>
      <c r="D40" s="45"/>
      <c r="E40" s="45"/>
      <c r="F40" s="45"/>
      <c r="G40" s="45"/>
      <c r="H40" s="36"/>
      <c r="I40" s="37"/>
    </row>
    <row r="41" spans="1:10" ht="13.9" customHeight="1">
      <c r="A41" s="4"/>
      <c r="B41" s="4"/>
      <c r="C41" s="5"/>
      <c r="D41" s="6"/>
      <c r="E41" s="7" t="s">
        <v>66</v>
      </c>
      <c r="F41" s="8">
        <v>168</v>
      </c>
      <c r="H41" s="40"/>
    </row>
    <row r="42" spans="1:10" ht="13.9" customHeight="1" thickBot="1">
      <c r="A42" s="4"/>
      <c r="B42" s="4"/>
      <c r="C42" s="9"/>
      <c r="D42" s="2"/>
      <c r="E42" s="10" t="s">
        <v>67</v>
      </c>
      <c r="F42" s="11">
        <v>21</v>
      </c>
      <c r="H42" s="40"/>
    </row>
    <row r="43" spans="1:10" ht="13.9" customHeight="1" thickBot="1">
      <c r="A43" s="122" t="s">
        <v>68</v>
      </c>
      <c r="B43" s="122"/>
      <c r="C43" s="122"/>
      <c r="D43" s="12"/>
      <c r="E43" s="2"/>
      <c r="F43" s="2"/>
      <c r="H43" s="40"/>
    </row>
    <row r="44" spans="1:10" ht="13.9">
      <c r="A44" s="13"/>
      <c r="B44" s="13"/>
      <c r="C44" s="6"/>
      <c r="D44" s="6"/>
      <c r="E44" s="14" t="s">
        <v>69</v>
      </c>
      <c r="F44" s="15">
        <f>SUMIF(F9:F39,"Billable",H9:H39)</f>
        <v>0.33333333333333331</v>
      </c>
      <c r="H44" s="38"/>
    </row>
    <row r="45" spans="1:10" ht="15" customHeight="1" thickBot="1">
      <c r="A45" s="123" t="s">
        <v>70</v>
      </c>
      <c r="B45" s="123"/>
      <c r="C45" s="123"/>
      <c r="D45" s="16"/>
      <c r="E45" s="17" t="s">
        <v>71</v>
      </c>
      <c r="F45" s="18">
        <f>SUMIF(F9:F39,"Non-Billable",H9:H39)</f>
        <v>0</v>
      </c>
      <c r="H45" s="40"/>
    </row>
    <row r="46" spans="1:10" ht="14.45" thickBot="1">
      <c r="A46" s="2"/>
      <c r="B46" s="2"/>
      <c r="C46" s="2"/>
      <c r="D46" s="2"/>
      <c r="E46" s="19" t="s">
        <v>72</v>
      </c>
      <c r="F46" s="44">
        <f>F44+F45</f>
        <v>0.33333333333333331</v>
      </c>
      <c r="H46" s="40"/>
    </row>
    <row r="47" spans="1:10" ht="13.9" thickBot="1">
      <c r="A47" s="2"/>
      <c r="B47" s="2"/>
      <c r="C47" s="2"/>
      <c r="D47" s="2"/>
      <c r="E47" s="2"/>
      <c r="F47" s="2"/>
      <c r="H47" s="40"/>
    </row>
    <row r="48" spans="1:10" ht="13.9" thickBot="1">
      <c r="A48" s="2"/>
      <c r="B48" s="2"/>
      <c r="C48" s="2"/>
      <c r="D48" s="2"/>
      <c r="E48" s="20" t="s">
        <v>73</v>
      </c>
      <c r="F48" s="21"/>
      <c r="H48" s="40"/>
    </row>
    <row r="49" spans="5:8" ht="13.15" thickBot="1">
      <c r="E49" s="39"/>
      <c r="H49" s="40"/>
    </row>
  </sheetData>
  <mergeCells count="2">
    <mergeCell ref="A43:C43"/>
    <mergeCell ref="A45:C45"/>
  </mergeCells>
  <phoneticPr fontId="10" type="noConversion"/>
  <conditionalFormatting sqref="A6:B6 D6:E7">
    <cfRule type="containsText" dxfId="38" priority="14" operator="containsText" text="Religious Leave">
      <formula>NOT(ISERROR(SEARCH("Religious Leave",A6)))</formula>
    </cfRule>
    <cfRule type="containsText" dxfId="37" priority="15" operator="containsText" text="Birthday Leave">
      <formula>NOT(ISERROR(SEARCH("Birthday Leave",A6)))</formula>
    </cfRule>
    <cfRule type="containsText" dxfId="36" priority="16" operator="containsText" text="Study Leave">
      <formula>NOT(ISERROR(SEARCH("Study Leave",A6)))</formula>
    </cfRule>
    <cfRule type="containsText" dxfId="35" priority="17" operator="containsText" text="Family Responsibility Leave">
      <formula>NOT(ISERROR(SEARCH("Family Responsibility Leave",A6)))</formula>
    </cfRule>
    <cfRule type="containsText" dxfId="34" priority="18" operator="containsText" text="Sick Leave">
      <formula>NOT(ISERROR(SEARCH("Sick Leave",A6)))</formula>
    </cfRule>
    <cfRule type="containsText" dxfId="33" priority="19" operator="containsText" text="Annual Leave">
      <formula>NOT(ISERROR(SEARCH("Annual Leave",A6)))</formula>
    </cfRule>
    <cfRule type="cellIs" dxfId="32" priority="20" operator="equal">
      <formula>"Public Holiday"</formula>
    </cfRule>
  </conditionalFormatting>
  <conditionalFormatting sqref="B7:B49">
    <cfRule type="containsText" dxfId="31" priority="8" operator="containsText" text="Saturday">
      <formula>NOT(ISERROR(SEARCH("Saturday",B7)))</formula>
    </cfRule>
    <cfRule type="containsText" dxfId="30" priority="9" operator="containsText" text="Sunday">
      <formula>NOT(ISERROR(SEARCH("Sunday",B7)))</formula>
    </cfRule>
  </conditionalFormatting>
  <conditionalFormatting sqref="D40:E41 D43:E45 E48">
    <cfRule type="containsText" dxfId="29" priority="1" operator="containsText" text="Religious Leave">
      <formula>NOT(ISERROR(SEARCH("Religious Leave",D40)))</formula>
    </cfRule>
    <cfRule type="containsText" dxfId="28" priority="2" operator="containsText" text="Birthday Leave">
      <formula>NOT(ISERROR(SEARCH("Birthday Leave",D40)))</formula>
    </cfRule>
    <cfRule type="containsText" dxfId="27" priority="3" operator="containsText" text="Study Leave">
      <formula>NOT(ISERROR(SEARCH("Study Leave",D40)))</formula>
    </cfRule>
    <cfRule type="containsText" dxfId="26" priority="4" operator="containsText" text="Family Responsibility Leave">
      <formula>NOT(ISERROR(SEARCH("Family Responsibility Leave",D40)))</formula>
    </cfRule>
    <cfRule type="containsText" dxfId="25" priority="5" operator="containsText" text="Sick Leave">
      <formula>NOT(ISERROR(SEARCH("Sick Leave",D40)))</formula>
    </cfRule>
    <cfRule type="containsText" dxfId="24" priority="6" operator="containsText" text="Annual Leave">
      <formula>NOT(ISERROR(SEARCH("Annual Leave",D40)))</formula>
    </cfRule>
    <cfRule type="cellIs" dxfId="23" priority="7" operator="equal">
      <formula>"Public Holiday"</formula>
    </cfRule>
  </conditionalFormatting>
  <dataValidations count="1">
    <dataValidation type="time" allowBlank="1" showErrorMessage="1" errorTitle="Invlaid Time Format" error="Please input a valid time. For e.g. 08:00" sqref="I9:J39" xr:uid="{CE0786D6-D6FC-4D29-A71B-4E1546091D4D}">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30989AD-23D3-40C7-8F80-A5E41B510EE5}">
          <x14:formula1>
            <xm:f>Key!$K$3:$K$4</xm:f>
          </x14:formula1>
          <xm:sqref>F9:F39</xm:sqref>
        </x14:dataValidation>
        <x14:dataValidation type="list" allowBlank="1" showInputMessage="1" showErrorMessage="1" xr:uid="{B2DFC771-5C46-4C68-BCEC-AB576F2398A7}">
          <x14:formula1>
            <xm:f>Key!$B$2:$B$48</xm:f>
          </x14:formula1>
          <xm:sqref>C9:C39</xm:sqref>
        </x14:dataValidation>
        <x14:dataValidation type="list" allowBlank="1" showInputMessage="1" showErrorMessage="1" xr:uid="{55545D3E-18E2-4FBA-A7F1-0F256C99991F}">
          <x14:formula1>
            <xm:f>Key!$F$3:$F$54</xm:f>
          </x14:formula1>
          <xm:sqref>E9:E39</xm:sqref>
        </x14:dataValidation>
        <x14:dataValidation type="list" allowBlank="1" showInputMessage="1" showErrorMessage="1" xr:uid="{6375413B-0301-4C39-BE43-5A483338A0E5}">
          <x14:formula1>
            <xm:f>Key!$H$3:$H$80</xm:f>
          </x14:formula1>
          <xm:sqref>B5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6D5-46F5-410C-BC9F-D56DCF566D28}">
  <dimension ref="A5:J48"/>
  <sheetViews>
    <sheetView zoomScale="75" zoomScaleNormal="75" workbookViewId="0">
      <selection activeCell="F45" sqref="F45"/>
    </sheetView>
  </sheetViews>
  <sheetFormatPr defaultColWidth="8.75" defaultRowHeight="12.6"/>
  <cols>
    <col min="1" max="1" width="12" style="23" customWidth="1"/>
    <col min="2" max="2" width="13.125" style="23" customWidth="1"/>
    <col min="3" max="3" width="16.25" style="23" customWidth="1"/>
    <col min="4" max="5" width="20" style="23" customWidth="1"/>
    <col min="6" max="6" width="23.125" style="23" customWidth="1"/>
    <col min="7" max="7" width="34" style="23" customWidth="1"/>
    <col min="8" max="16384" width="8.75" style="23"/>
  </cols>
  <sheetData>
    <row r="5" spans="1:10">
      <c r="A5" s="37" t="s">
        <v>0</v>
      </c>
      <c r="B5" s="23" t="s">
        <v>74</v>
      </c>
      <c r="C5" s="37"/>
      <c r="H5" s="40"/>
    </row>
    <row r="6" spans="1:10">
      <c r="A6" s="37" t="s">
        <v>2</v>
      </c>
      <c r="B6" s="74">
        <f>F43</f>
        <v>0.33333333333333331</v>
      </c>
      <c r="C6" s="37"/>
      <c r="D6" s="37"/>
      <c r="E6" s="37"/>
      <c r="H6" s="40"/>
      <c r="J6" s="41"/>
    </row>
    <row r="7" spans="1:10">
      <c r="H7" s="40"/>
    </row>
    <row r="8" spans="1:10" ht="25.15">
      <c r="A8" s="24" t="s">
        <v>3</v>
      </c>
      <c r="B8" s="25" t="s">
        <v>4</v>
      </c>
      <c r="C8" s="25" t="s">
        <v>5</v>
      </c>
      <c r="D8" s="25" t="s">
        <v>6</v>
      </c>
      <c r="E8" s="25" t="s">
        <v>7</v>
      </c>
      <c r="F8" s="25" t="s">
        <v>8</v>
      </c>
      <c r="G8" s="42" t="s">
        <v>9</v>
      </c>
      <c r="H8" s="26" t="s">
        <v>10</v>
      </c>
      <c r="I8" s="26" t="s">
        <v>11</v>
      </c>
      <c r="J8" s="43" t="s">
        <v>12</v>
      </c>
    </row>
    <row r="9" spans="1:10">
      <c r="A9" s="22">
        <v>45901</v>
      </c>
      <c r="B9" s="22" t="s">
        <v>31</v>
      </c>
      <c r="C9" s="27" t="s">
        <v>14</v>
      </c>
      <c r="D9" s="27" t="s">
        <v>74</v>
      </c>
      <c r="E9" s="27" t="s">
        <v>76</v>
      </c>
      <c r="F9" s="27" t="s">
        <v>77</v>
      </c>
      <c r="G9" s="28" t="s">
        <v>78</v>
      </c>
      <c r="H9" s="29">
        <f t="shared" ref="H9" si="0">J9-I9</f>
        <v>0.33333333333333331</v>
      </c>
      <c r="I9" s="30">
        <v>0.33333333333333331</v>
      </c>
      <c r="J9" s="30">
        <v>0.66666666666666663</v>
      </c>
    </row>
    <row r="10" spans="1:10">
      <c r="A10" s="22">
        <v>45902</v>
      </c>
      <c r="B10" s="22" t="s">
        <v>13</v>
      </c>
      <c r="C10" s="27"/>
      <c r="D10" s="27"/>
      <c r="E10" s="27"/>
      <c r="F10" s="27"/>
      <c r="G10" s="28"/>
      <c r="H10" s="29">
        <f t="shared" ref="H10:H38" si="1">J10-I10</f>
        <v>0</v>
      </c>
      <c r="I10" s="30"/>
      <c r="J10" s="30"/>
    </row>
    <row r="11" spans="1:10">
      <c r="A11" s="22">
        <v>45903</v>
      </c>
      <c r="B11" s="22" t="s">
        <v>20</v>
      </c>
      <c r="C11" s="27"/>
      <c r="D11" s="27"/>
      <c r="E11" s="27"/>
      <c r="F11" s="27"/>
      <c r="G11" s="28"/>
      <c r="H11" s="29">
        <f t="shared" si="1"/>
        <v>0</v>
      </c>
      <c r="I11" s="30"/>
      <c r="J11" s="30"/>
    </row>
    <row r="12" spans="1:10">
      <c r="A12" s="22">
        <v>45904</v>
      </c>
      <c r="B12" s="22" t="s">
        <v>23</v>
      </c>
      <c r="C12" s="27"/>
      <c r="D12" s="27"/>
      <c r="E12" s="27"/>
      <c r="F12" s="27"/>
      <c r="G12" s="28"/>
      <c r="H12" s="29">
        <f t="shared" si="1"/>
        <v>0</v>
      </c>
      <c r="I12" s="30"/>
      <c r="J12" s="30"/>
    </row>
    <row r="13" spans="1:10">
      <c r="A13" s="22">
        <v>45905</v>
      </c>
      <c r="B13" s="22" t="s">
        <v>26</v>
      </c>
      <c r="C13" s="27"/>
      <c r="D13" s="27"/>
      <c r="E13" s="27"/>
      <c r="F13" s="27"/>
      <c r="G13" s="28"/>
      <c r="H13" s="29">
        <f t="shared" si="1"/>
        <v>0</v>
      </c>
      <c r="I13" s="30"/>
      <c r="J13" s="30"/>
    </row>
    <row r="14" spans="1:10">
      <c r="A14" s="31">
        <v>45906</v>
      </c>
      <c r="B14" s="31" t="s">
        <v>29</v>
      </c>
      <c r="C14" s="32"/>
      <c r="D14" s="32"/>
      <c r="E14" s="32"/>
      <c r="F14" s="32"/>
      <c r="G14" s="33"/>
      <c r="H14" s="34">
        <f t="shared" si="1"/>
        <v>0</v>
      </c>
      <c r="I14" s="35"/>
      <c r="J14" s="35"/>
    </row>
    <row r="15" spans="1:10">
      <c r="A15" s="31">
        <v>45907</v>
      </c>
      <c r="B15" s="31" t="s">
        <v>30</v>
      </c>
      <c r="C15" s="32"/>
      <c r="D15" s="32"/>
      <c r="E15" s="32"/>
      <c r="F15" s="32"/>
      <c r="G15" s="33"/>
      <c r="H15" s="34">
        <f t="shared" si="1"/>
        <v>0</v>
      </c>
      <c r="I15" s="35"/>
      <c r="J15" s="35"/>
    </row>
    <row r="16" spans="1:10">
      <c r="A16" s="22">
        <v>45908</v>
      </c>
      <c r="B16" s="22" t="s">
        <v>31</v>
      </c>
      <c r="C16" s="27"/>
      <c r="D16" s="27"/>
      <c r="E16" s="27"/>
      <c r="F16" s="27"/>
      <c r="G16" s="28"/>
      <c r="H16" s="29">
        <f t="shared" si="1"/>
        <v>0</v>
      </c>
      <c r="I16" s="30"/>
      <c r="J16" s="30"/>
    </row>
    <row r="17" spans="1:10">
      <c r="A17" s="22">
        <v>45909</v>
      </c>
      <c r="B17" s="22" t="s">
        <v>13</v>
      </c>
      <c r="C17" s="27"/>
      <c r="D17" s="27"/>
      <c r="E17" s="27"/>
      <c r="F17" s="27"/>
      <c r="G17" s="28"/>
      <c r="H17" s="29">
        <f t="shared" si="1"/>
        <v>0</v>
      </c>
      <c r="I17" s="30"/>
      <c r="J17" s="30"/>
    </row>
    <row r="18" spans="1:10">
      <c r="A18" s="22">
        <v>45910</v>
      </c>
      <c r="B18" s="22" t="s">
        <v>20</v>
      </c>
      <c r="C18" s="27"/>
      <c r="D18" s="27"/>
      <c r="E18" s="27"/>
      <c r="F18" s="27"/>
      <c r="G18" s="28"/>
      <c r="H18" s="29">
        <f t="shared" si="1"/>
        <v>0</v>
      </c>
      <c r="I18" s="30"/>
      <c r="J18" s="30"/>
    </row>
    <row r="19" spans="1:10">
      <c r="A19" s="22">
        <v>45911</v>
      </c>
      <c r="B19" s="22" t="s">
        <v>23</v>
      </c>
      <c r="C19" s="27"/>
      <c r="D19" s="27"/>
      <c r="E19" s="27"/>
      <c r="F19" s="27"/>
      <c r="G19" s="28"/>
      <c r="H19" s="29">
        <f t="shared" si="1"/>
        <v>0</v>
      </c>
      <c r="I19" s="30"/>
      <c r="J19" s="30"/>
    </row>
    <row r="20" spans="1:10">
      <c r="A20" s="22">
        <v>45912</v>
      </c>
      <c r="B20" s="22" t="s">
        <v>26</v>
      </c>
      <c r="C20" s="27"/>
      <c r="D20" s="27"/>
      <c r="E20" s="27"/>
      <c r="F20" s="27"/>
      <c r="G20" s="28"/>
      <c r="H20" s="29">
        <f t="shared" si="1"/>
        <v>0</v>
      </c>
      <c r="I20" s="30"/>
      <c r="J20" s="30"/>
    </row>
    <row r="21" spans="1:10">
      <c r="A21" s="31">
        <v>45913</v>
      </c>
      <c r="B21" s="31" t="s">
        <v>29</v>
      </c>
      <c r="C21" s="32"/>
      <c r="D21" s="32"/>
      <c r="E21" s="32"/>
      <c r="F21" s="32"/>
      <c r="G21" s="33"/>
      <c r="H21" s="34">
        <f t="shared" si="1"/>
        <v>0</v>
      </c>
      <c r="I21" s="35"/>
      <c r="J21" s="35"/>
    </row>
    <row r="22" spans="1:10">
      <c r="A22" s="31">
        <v>45914</v>
      </c>
      <c r="B22" s="31" t="s">
        <v>30</v>
      </c>
      <c r="C22" s="32"/>
      <c r="D22" s="32"/>
      <c r="E22" s="32"/>
      <c r="F22" s="32"/>
      <c r="G22" s="33"/>
      <c r="H22" s="34">
        <f t="shared" si="1"/>
        <v>0</v>
      </c>
      <c r="I22" s="35"/>
      <c r="J22" s="35"/>
    </row>
    <row r="23" spans="1:10">
      <c r="A23" s="22">
        <v>45915</v>
      </c>
      <c r="B23" s="22" t="s">
        <v>31</v>
      </c>
      <c r="C23" s="27"/>
      <c r="D23" s="27"/>
      <c r="E23" s="27"/>
      <c r="F23" s="27"/>
      <c r="G23" s="28"/>
      <c r="H23" s="29">
        <f t="shared" si="1"/>
        <v>0</v>
      </c>
      <c r="I23" s="30"/>
      <c r="J23" s="30"/>
    </row>
    <row r="24" spans="1:10">
      <c r="A24" s="22">
        <v>45916</v>
      </c>
      <c r="B24" s="22" t="s">
        <v>13</v>
      </c>
      <c r="C24" s="27"/>
      <c r="D24" s="27"/>
      <c r="E24" s="27"/>
      <c r="F24" s="27"/>
      <c r="G24" s="28"/>
      <c r="H24" s="29">
        <f t="shared" si="1"/>
        <v>0</v>
      </c>
      <c r="I24" s="30"/>
      <c r="J24" s="30"/>
    </row>
    <row r="25" spans="1:10">
      <c r="A25" s="22">
        <v>45917</v>
      </c>
      <c r="B25" s="22" t="s">
        <v>20</v>
      </c>
      <c r="C25" s="27"/>
      <c r="D25" s="27"/>
      <c r="E25" s="27"/>
      <c r="F25" s="27"/>
      <c r="G25" s="28"/>
      <c r="H25" s="29">
        <f t="shared" si="1"/>
        <v>0</v>
      </c>
      <c r="I25" s="30"/>
      <c r="J25" s="30"/>
    </row>
    <row r="26" spans="1:10">
      <c r="A26" s="22">
        <v>45918</v>
      </c>
      <c r="B26" s="22" t="s">
        <v>23</v>
      </c>
      <c r="C26" s="27"/>
      <c r="D26" s="27"/>
      <c r="E26" s="27"/>
      <c r="F26" s="27"/>
      <c r="G26" s="28"/>
      <c r="H26" s="29">
        <f t="shared" si="1"/>
        <v>0</v>
      </c>
      <c r="I26" s="30"/>
      <c r="J26" s="30"/>
    </row>
    <row r="27" spans="1:10">
      <c r="A27" s="22">
        <v>45919</v>
      </c>
      <c r="B27" s="22" t="s">
        <v>26</v>
      </c>
      <c r="C27" s="27"/>
      <c r="D27" s="27"/>
      <c r="E27" s="27"/>
      <c r="F27" s="27"/>
      <c r="G27" s="28"/>
      <c r="H27" s="29">
        <f t="shared" si="1"/>
        <v>0</v>
      </c>
      <c r="I27" s="30"/>
      <c r="J27" s="30"/>
    </row>
    <row r="28" spans="1:10">
      <c r="A28" s="31">
        <v>45920</v>
      </c>
      <c r="B28" s="31" t="s">
        <v>29</v>
      </c>
      <c r="C28" s="32"/>
      <c r="D28" s="32"/>
      <c r="E28" s="32"/>
      <c r="F28" s="32"/>
      <c r="G28" s="33"/>
      <c r="H28" s="34">
        <f t="shared" si="1"/>
        <v>0</v>
      </c>
      <c r="I28" s="35"/>
      <c r="J28" s="35"/>
    </row>
    <row r="29" spans="1:10">
      <c r="A29" s="31">
        <v>45921</v>
      </c>
      <c r="B29" s="31" t="s">
        <v>30</v>
      </c>
      <c r="C29" s="32"/>
      <c r="D29" s="32"/>
      <c r="E29" s="32"/>
      <c r="F29" s="32"/>
      <c r="G29" s="33"/>
      <c r="H29" s="34">
        <f t="shared" si="1"/>
        <v>0</v>
      </c>
      <c r="I29" s="35"/>
      <c r="J29" s="35"/>
    </row>
    <row r="30" spans="1:10">
      <c r="A30" s="22">
        <v>45922</v>
      </c>
      <c r="B30" s="22" t="s">
        <v>31</v>
      </c>
      <c r="C30" s="27"/>
      <c r="D30" s="27"/>
      <c r="E30" s="27"/>
      <c r="F30" s="27"/>
      <c r="G30" s="28"/>
      <c r="H30" s="29">
        <f t="shared" si="1"/>
        <v>0</v>
      </c>
      <c r="I30" s="30"/>
      <c r="J30" s="30"/>
    </row>
    <row r="31" spans="1:10">
      <c r="A31" s="22">
        <v>45923</v>
      </c>
      <c r="B31" s="22" t="s">
        <v>13</v>
      </c>
      <c r="C31" s="27"/>
      <c r="D31" s="27"/>
      <c r="E31" s="27"/>
      <c r="F31" s="27"/>
      <c r="G31" s="28"/>
      <c r="H31" s="29">
        <f t="shared" si="1"/>
        <v>0</v>
      </c>
      <c r="I31" s="30"/>
      <c r="J31" s="30"/>
    </row>
    <row r="32" spans="1:10">
      <c r="A32" s="47">
        <v>45924</v>
      </c>
      <c r="B32" s="47" t="s">
        <v>20</v>
      </c>
      <c r="C32" s="48" t="s">
        <v>14</v>
      </c>
      <c r="D32" s="48"/>
      <c r="E32" s="48" t="s">
        <v>49</v>
      </c>
      <c r="F32" s="48" t="s">
        <v>17</v>
      </c>
      <c r="G32" s="49" t="s">
        <v>81</v>
      </c>
      <c r="H32" s="50">
        <f t="shared" ref="H32" si="2">J32-I32</f>
        <v>0.33333333333333331</v>
      </c>
      <c r="I32" s="51">
        <v>0.33333333333333331</v>
      </c>
      <c r="J32" s="51">
        <v>0.66666666666666663</v>
      </c>
    </row>
    <row r="33" spans="1:10">
      <c r="A33" s="22">
        <v>45925</v>
      </c>
      <c r="B33" s="22" t="s">
        <v>23</v>
      </c>
      <c r="C33" s="27"/>
      <c r="D33" s="27"/>
      <c r="E33" s="27"/>
      <c r="F33" s="27"/>
      <c r="G33" s="28"/>
      <c r="H33" s="29">
        <f t="shared" si="1"/>
        <v>0</v>
      </c>
      <c r="I33" s="30"/>
      <c r="J33" s="30"/>
    </row>
    <row r="34" spans="1:10">
      <c r="A34" s="22">
        <v>45926</v>
      </c>
      <c r="B34" s="22" t="s">
        <v>26</v>
      </c>
      <c r="C34" s="27"/>
      <c r="D34" s="27"/>
      <c r="E34" s="27"/>
      <c r="F34" s="27"/>
      <c r="G34" s="28"/>
      <c r="H34" s="29">
        <f t="shared" si="1"/>
        <v>0</v>
      </c>
      <c r="I34" s="30"/>
      <c r="J34" s="30"/>
    </row>
    <row r="35" spans="1:10">
      <c r="A35" s="31">
        <v>45927</v>
      </c>
      <c r="B35" s="31" t="s">
        <v>29</v>
      </c>
      <c r="C35" s="32"/>
      <c r="D35" s="32"/>
      <c r="E35" s="32"/>
      <c r="F35" s="32"/>
      <c r="G35" s="33"/>
      <c r="H35" s="34">
        <f t="shared" si="1"/>
        <v>0</v>
      </c>
      <c r="I35" s="35"/>
      <c r="J35" s="35"/>
    </row>
    <row r="36" spans="1:10">
      <c r="A36" s="31">
        <v>45928</v>
      </c>
      <c r="B36" s="31" t="s">
        <v>30</v>
      </c>
      <c r="C36" s="32"/>
      <c r="D36" s="32"/>
      <c r="E36" s="32"/>
      <c r="F36" s="32"/>
      <c r="G36" s="33"/>
      <c r="H36" s="34">
        <f t="shared" si="1"/>
        <v>0</v>
      </c>
      <c r="I36" s="35"/>
      <c r="J36" s="35"/>
    </row>
    <row r="37" spans="1:10">
      <c r="A37" s="22">
        <v>45929</v>
      </c>
      <c r="B37" s="22" t="s">
        <v>31</v>
      </c>
      <c r="C37" s="27"/>
      <c r="D37" s="27"/>
      <c r="E37" s="27"/>
      <c r="F37" s="27"/>
      <c r="G37" s="28"/>
      <c r="H37" s="29">
        <f t="shared" si="1"/>
        <v>0</v>
      </c>
      <c r="I37" s="30"/>
      <c r="J37" s="30"/>
    </row>
    <row r="38" spans="1:10">
      <c r="A38" s="22">
        <v>45930</v>
      </c>
      <c r="B38" s="22" t="s">
        <v>13</v>
      </c>
      <c r="C38" s="27"/>
      <c r="D38" s="27"/>
      <c r="E38" s="27"/>
      <c r="F38" s="27"/>
      <c r="G38" s="28"/>
      <c r="H38" s="29">
        <f t="shared" si="1"/>
        <v>0</v>
      </c>
      <c r="I38" s="30"/>
      <c r="J38" s="30"/>
    </row>
    <row r="39" spans="1:10" ht="13.9" customHeight="1" thickBot="1">
      <c r="A39" s="46"/>
      <c r="B39" s="46"/>
      <c r="C39" s="45"/>
      <c r="D39" s="45"/>
      <c r="E39" s="45"/>
      <c r="F39" s="45"/>
      <c r="G39" s="45"/>
      <c r="H39" s="36"/>
      <c r="I39" s="37"/>
    </row>
    <row r="40" spans="1:10" ht="13.9" customHeight="1">
      <c r="A40" s="4"/>
      <c r="B40" s="4"/>
      <c r="C40" s="5"/>
      <c r="D40" s="6"/>
      <c r="E40" s="7" t="s">
        <v>66</v>
      </c>
      <c r="F40" s="8">
        <v>168</v>
      </c>
      <c r="H40" s="40"/>
    </row>
    <row r="41" spans="1:10" ht="13.9" customHeight="1" thickBot="1">
      <c r="A41" s="4"/>
      <c r="B41" s="4"/>
      <c r="C41" s="9"/>
      <c r="D41" s="2"/>
      <c r="E41" s="10" t="s">
        <v>67</v>
      </c>
      <c r="F41" s="11">
        <v>21</v>
      </c>
      <c r="H41" s="40"/>
    </row>
    <row r="42" spans="1:10" ht="13.9" customHeight="1" thickBot="1">
      <c r="A42" s="122" t="s">
        <v>68</v>
      </c>
      <c r="B42" s="122"/>
      <c r="C42" s="122"/>
      <c r="D42" s="12"/>
      <c r="E42" s="2"/>
      <c r="F42" s="2"/>
      <c r="H42" s="40"/>
    </row>
    <row r="43" spans="1:10" ht="13.9">
      <c r="A43" s="13"/>
      <c r="B43" s="13"/>
      <c r="C43" s="6"/>
      <c r="D43" s="6"/>
      <c r="E43" s="14" t="s">
        <v>69</v>
      </c>
      <c r="F43" s="15">
        <f>SUMIF(F9:F38,"Billable",H9:H38)</f>
        <v>0.33333333333333331</v>
      </c>
      <c r="H43" s="38"/>
    </row>
    <row r="44" spans="1:10" ht="15" customHeight="1" thickBot="1">
      <c r="A44" s="123" t="s">
        <v>70</v>
      </c>
      <c r="B44" s="123"/>
      <c r="C44" s="123"/>
      <c r="D44" s="16"/>
      <c r="E44" s="17" t="s">
        <v>71</v>
      </c>
      <c r="F44" s="18">
        <f>SUMIF(F9:F38,"Non-Billable",H9:H38)</f>
        <v>0.33333333333333331</v>
      </c>
      <c r="H44" s="40"/>
    </row>
    <row r="45" spans="1:10" ht="14.45" thickBot="1">
      <c r="A45" s="2"/>
      <c r="B45" s="2"/>
      <c r="C45" s="2"/>
      <c r="D45" s="2"/>
      <c r="E45" s="19" t="s">
        <v>72</v>
      </c>
      <c r="F45" s="44">
        <f>F43+F44</f>
        <v>0.66666666666666663</v>
      </c>
      <c r="H45" s="40"/>
    </row>
    <row r="46" spans="1:10" ht="13.9" thickBot="1">
      <c r="A46" s="2"/>
      <c r="B46" s="2"/>
      <c r="C46" s="2"/>
      <c r="D46" s="2"/>
      <c r="E46" s="2"/>
      <c r="F46" s="2"/>
      <c r="H46" s="40"/>
    </row>
    <row r="47" spans="1:10" ht="13.9" thickBot="1">
      <c r="A47" s="2"/>
      <c r="B47" s="2"/>
      <c r="C47" s="2"/>
      <c r="D47" s="2"/>
      <c r="E47" s="20" t="s">
        <v>73</v>
      </c>
      <c r="F47" s="21"/>
      <c r="H47" s="40"/>
    </row>
    <row r="48" spans="1:10" ht="13.15" thickBot="1">
      <c r="E48" s="39"/>
      <c r="H48" s="40"/>
    </row>
  </sheetData>
  <mergeCells count="2">
    <mergeCell ref="A42:C42"/>
    <mergeCell ref="A44:C44"/>
  </mergeCells>
  <phoneticPr fontId="10" type="noConversion"/>
  <conditionalFormatting sqref="A6:B6 D6:E7 D39:E40">
    <cfRule type="containsText" dxfId="22" priority="14" operator="containsText" text="Religious Leave">
      <formula>NOT(ISERROR(SEARCH("Religious Leave",A6)))</formula>
    </cfRule>
    <cfRule type="containsText" dxfId="21" priority="15" operator="containsText" text="Birthday Leave">
      <formula>NOT(ISERROR(SEARCH("Birthday Leave",A6)))</formula>
    </cfRule>
    <cfRule type="containsText" dxfId="20" priority="16" operator="containsText" text="Study Leave">
      <formula>NOT(ISERROR(SEARCH("Study Leave",A6)))</formula>
    </cfRule>
    <cfRule type="containsText" dxfId="19" priority="17" operator="containsText" text="Family Responsibility Leave">
      <formula>NOT(ISERROR(SEARCH("Family Responsibility Leave",A6)))</formula>
    </cfRule>
    <cfRule type="containsText" dxfId="18" priority="18" operator="containsText" text="Sick Leave">
      <formula>NOT(ISERROR(SEARCH("Sick Leave",A6)))</formula>
    </cfRule>
    <cfRule type="containsText" dxfId="17" priority="19" operator="containsText" text="Annual Leave">
      <formula>NOT(ISERROR(SEARCH("Annual Leave",A6)))</formula>
    </cfRule>
    <cfRule type="cellIs" dxfId="16" priority="20" operator="equal">
      <formula>"Public Holiday"</formula>
    </cfRule>
  </conditionalFormatting>
  <conditionalFormatting sqref="B7:B48">
    <cfRule type="containsText" dxfId="15" priority="8" operator="containsText" text="Saturday">
      <formula>NOT(ISERROR(SEARCH("Saturday",B7)))</formula>
    </cfRule>
    <cfRule type="containsText" dxfId="14" priority="9" operator="containsText" text="Sunday">
      <formula>NOT(ISERROR(SEARCH("Sunday",B7)))</formula>
    </cfRule>
  </conditionalFormatting>
  <conditionalFormatting sqref="D42:E44 E47">
    <cfRule type="containsText" dxfId="13" priority="1" operator="containsText" text="Religious Leave">
      <formula>NOT(ISERROR(SEARCH("Religious Leave",D42)))</formula>
    </cfRule>
    <cfRule type="containsText" dxfId="12" priority="2" operator="containsText" text="Birthday Leave">
      <formula>NOT(ISERROR(SEARCH("Birthday Leave",D42)))</formula>
    </cfRule>
    <cfRule type="containsText" dxfId="11" priority="3" operator="containsText" text="Study Leave">
      <formula>NOT(ISERROR(SEARCH("Study Leave",D42)))</formula>
    </cfRule>
    <cfRule type="containsText" dxfId="10" priority="4" operator="containsText" text="Family Responsibility Leave">
      <formula>NOT(ISERROR(SEARCH("Family Responsibility Leave",D42)))</formula>
    </cfRule>
    <cfRule type="containsText" dxfId="9" priority="5" operator="containsText" text="Sick Leave">
      <formula>NOT(ISERROR(SEARCH("Sick Leave",D42)))</formula>
    </cfRule>
    <cfRule type="containsText" dxfId="8" priority="6" operator="containsText" text="Annual Leave">
      <formula>NOT(ISERROR(SEARCH("Annual Leave",D42)))</formula>
    </cfRule>
    <cfRule type="cellIs" dxfId="7" priority="7" operator="equal">
      <formula>"Public Holiday"</formula>
    </cfRule>
  </conditionalFormatting>
  <dataValidations count="1">
    <dataValidation type="time" allowBlank="1" showErrorMessage="1" errorTitle="Invalid Time Format" error="Please input a valid time. For e.g. 08:00" sqref="I9:J38" xr:uid="{1C94E27B-8E5C-4C1F-AD20-3494675EE945}">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39A6A8E-1249-4B2F-AB25-70B85A400C15}">
          <x14:formula1>
            <xm:f>Key!$K$3:$K$4</xm:f>
          </x14:formula1>
          <xm:sqref>F9:F38</xm:sqref>
        </x14:dataValidation>
        <x14:dataValidation type="list" allowBlank="1" showInputMessage="1" showErrorMessage="1" xr:uid="{21903AE5-45BA-428F-AFA8-22E9A01182F3}">
          <x14:formula1>
            <xm:f>Key!$B$2:$B$51</xm:f>
          </x14:formula1>
          <xm:sqref>C9:C38</xm:sqref>
        </x14:dataValidation>
        <x14:dataValidation type="list" allowBlank="1" showInputMessage="1" showErrorMessage="1" xr:uid="{B11ED7AE-D90D-41B0-B483-088E73216738}">
          <x14:formula1>
            <xm:f>Key!$F$3:$F$52</xm:f>
          </x14:formula1>
          <xm:sqref>E9:E38</xm:sqref>
        </x14:dataValidation>
        <x14:dataValidation type="list" allowBlank="1" showInputMessage="1" showErrorMessage="1" xr:uid="{5693F761-715B-45CE-AC76-906C43DF08FA}">
          <x14:formula1>
            <xm:f>Key!$H$3:$H$76</xm:f>
          </x14:formula1>
          <xm:sqref>B5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8809-782A-4EC8-A7EE-23E6EB29126F}">
  <dimension ref="A1:O18"/>
  <sheetViews>
    <sheetView zoomScale="75" zoomScaleNormal="75" workbookViewId="0">
      <selection activeCell="B5" sqref="B5"/>
    </sheetView>
  </sheetViews>
  <sheetFormatPr defaultColWidth="8.75" defaultRowHeight="12.6"/>
  <cols>
    <col min="1" max="1" width="12" style="23" customWidth="1"/>
    <col min="2" max="2" width="13.125" style="23" customWidth="1"/>
    <col min="3" max="3" width="16.25" style="23" bestFit="1" customWidth="1"/>
    <col min="4" max="4" width="8.75" style="23"/>
    <col min="5" max="5" width="13.25" style="23" customWidth="1"/>
    <col min="6" max="6" width="14.5" style="23" customWidth="1"/>
    <col min="7" max="16384" width="8.75" style="23"/>
  </cols>
  <sheetData>
    <row r="1" spans="1:15" ht="13.5" customHeight="1">
      <c r="A1" s="82"/>
      <c r="B1" s="82"/>
      <c r="C1" s="82"/>
      <c r="D1" s="82"/>
      <c r="E1" s="82"/>
      <c r="F1" s="82"/>
    </row>
    <row r="2" spans="1:15">
      <c r="A2" s="81"/>
      <c r="B2" s="81"/>
      <c r="C2" s="86"/>
      <c r="D2" s="86"/>
      <c r="E2" s="86"/>
      <c r="F2" s="86"/>
    </row>
    <row r="3" spans="1:15">
      <c r="A3" s="81"/>
      <c r="B3" s="81"/>
      <c r="C3" s="87"/>
      <c r="D3" s="87"/>
      <c r="E3" s="87"/>
      <c r="F3" s="87"/>
    </row>
    <row r="4" spans="1:15">
      <c r="A4" s="81"/>
      <c r="B4" s="81"/>
      <c r="C4" s="88"/>
      <c r="D4" s="88"/>
      <c r="E4" s="88"/>
      <c r="F4" s="88"/>
    </row>
    <row r="5" spans="1:15">
      <c r="A5" s="37" t="s">
        <v>0</v>
      </c>
      <c r="B5" s="23" t="s">
        <v>74</v>
      </c>
      <c r="C5" s="88"/>
      <c r="D5" s="88"/>
      <c r="E5" s="88"/>
      <c r="F5" s="88"/>
    </row>
    <row r="6" spans="1:15">
      <c r="A6" s="81" t="s">
        <v>82</v>
      </c>
      <c r="B6" s="83">
        <f>F17</f>
        <v>200</v>
      </c>
      <c r="C6" s="86"/>
      <c r="D6" s="87"/>
      <c r="E6" s="87"/>
      <c r="F6" s="87"/>
    </row>
    <row r="7" spans="1:15" ht="13.5" customHeight="1">
      <c r="A7" s="75"/>
      <c r="B7" s="76"/>
      <c r="C7" s="76"/>
      <c r="D7" s="87"/>
      <c r="E7" s="87"/>
      <c r="F7" s="87"/>
    </row>
    <row r="8" spans="1:15" ht="27.4" customHeight="1">
      <c r="A8" s="132" t="s">
        <v>83</v>
      </c>
      <c r="B8" s="132"/>
      <c r="C8" s="132"/>
      <c r="D8" s="132"/>
      <c r="E8" s="132"/>
      <c r="F8" s="132"/>
    </row>
    <row r="9" spans="1:15" ht="13.5" customHeight="1" thickBot="1">
      <c r="A9" s="84" t="s">
        <v>84</v>
      </c>
      <c r="B9" s="135" t="s">
        <v>85</v>
      </c>
      <c r="C9" s="136"/>
      <c r="D9" s="135" t="s">
        <v>86</v>
      </c>
      <c r="E9" s="136"/>
      <c r="F9" s="85" t="s">
        <v>87</v>
      </c>
    </row>
    <row r="10" spans="1:15">
      <c r="A10" s="80">
        <v>45566</v>
      </c>
      <c r="B10" s="126" t="s">
        <v>88</v>
      </c>
      <c r="C10" s="126"/>
      <c r="D10" s="126" t="s">
        <v>89</v>
      </c>
      <c r="E10" s="126"/>
      <c r="F10" s="79">
        <v>200</v>
      </c>
      <c r="G10" s="133" t="s">
        <v>90</v>
      </c>
      <c r="H10" s="134"/>
      <c r="I10" s="134"/>
      <c r="J10" s="134"/>
      <c r="K10" s="134"/>
      <c r="L10" s="134"/>
      <c r="M10" s="134"/>
      <c r="N10" s="134"/>
      <c r="O10" s="134"/>
    </row>
    <row r="11" spans="1:15">
      <c r="A11" s="80">
        <v>45566</v>
      </c>
      <c r="B11" s="124" t="s">
        <v>91</v>
      </c>
      <c r="C11" s="125"/>
      <c r="D11" s="126" t="s">
        <v>92</v>
      </c>
      <c r="E11" s="126"/>
      <c r="F11" s="79"/>
    </row>
    <row r="12" spans="1:15">
      <c r="A12" s="80">
        <v>45566</v>
      </c>
      <c r="B12" s="124" t="s">
        <v>93</v>
      </c>
      <c r="C12" s="125"/>
      <c r="D12" s="126"/>
      <c r="E12" s="126"/>
      <c r="F12" s="79"/>
    </row>
    <row r="13" spans="1:15">
      <c r="A13" s="80">
        <v>45566</v>
      </c>
      <c r="B13" s="124"/>
      <c r="C13" s="125"/>
      <c r="D13" s="126"/>
      <c r="E13" s="126"/>
      <c r="F13" s="79"/>
    </row>
    <row r="14" spans="1:15">
      <c r="A14" s="80">
        <v>45566</v>
      </c>
      <c r="B14" s="124"/>
      <c r="C14" s="125"/>
      <c r="D14" s="126"/>
      <c r="E14" s="126"/>
      <c r="F14" s="79"/>
    </row>
    <row r="15" spans="1:15">
      <c r="A15" s="80">
        <v>45566</v>
      </c>
      <c r="B15" s="130"/>
      <c r="C15" s="131"/>
      <c r="D15" s="126"/>
      <c r="E15" s="126"/>
      <c r="F15" s="79"/>
    </row>
    <row r="16" spans="1:15" ht="13.15" thickBot="1">
      <c r="A16" s="80">
        <v>45566</v>
      </c>
      <c r="B16" s="124"/>
      <c r="C16" s="125"/>
      <c r="D16" s="126"/>
      <c r="E16" s="126"/>
      <c r="F16" s="79"/>
    </row>
    <row r="17" spans="1:6" ht="13.5" customHeight="1" thickBot="1">
      <c r="A17" s="127" t="s">
        <v>94</v>
      </c>
      <c r="B17" s="128"/>
      <c r="C17" s="128"/>
      <c r="D17" s="128"/>
      <c r="E17" s="129"/>
      <c r="F17" s="78">
        <f>SUM(F10:F16)</f>
        <v>200</v>
      </c>
    </row>
    <row r="18" spans="1:6">
      <c r="A18" s="75"/>
      <c r="B18" s="76"/>
      <c r="C18" s="76"/>
      <c r="D18" s="76"/>
      <c r="E18" s="77"/>
      <c r="F18" s="77"/>
    </row>
  </sheetData>
  <mergeCells count="19">
    <mergeCell ref="G10:O10"/>
    <mergeCell ref="B9:C9"/>
    <mergeCell ref="D9:E9"/>
    <mergeCell ref="B10:C10"/>
    <mergeCell ref="D10:E10"/>
    <mergeCell ref="A8:F8"/>
    <mergeCell ref="B11:C11"/>
    <mergeCell ref="D11:E11"/>
    <mergeCell ref="B12:C12"/>
    <mergeCell ref="D12:E12"/>
    <mergeCell ref="B13:C13"/>
    <mergeCell ref="D13:E13"/>
    <mergeCell ref="A17:E17"/>
    <mergeCell ref="B14:C14"/>
    <mergeCell ref="D14:E14"/>
    <mergeCell ref="B15:C15"/>
    <mergeCell ref="D15:E15"/>
    <mergeCell ref="B16:C16"/>
    <mergeCell ref="D16:E16"/>
  </mergeCells>
  <dataValidations count="1">
    <dataValidation type="list" allowBlank="1" showInputMessage="1" showErrorMessage="1" sqref="D7 D18" xr:uid="{517DF1E8-3052-48CF-9AE1-C19E6ECB6686}">
      <formula1>$H$2:$H$4</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7896F57-C723-4B2F-A817-4B0B599756FB}">
          <x14:formula1>
            <xm:f>Key!$H$3:$H$82</xm:f>
          </x14:formula1>
          <xm:sqref>B5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D5F3-AC91-43ED-96BB-0299CBED5EE0}">
  <dimension ref="A4:F23"/>
  <sheetViews>
    <sheetView tabSelected="1" zoomScale="75" zoomScaleNormal="75" workbookViewId="0">
      <selection activeCell="B21" sqref="B21:F21"/>
    </sheetView>
  </sheetViews>
  <sheetFormatPr defaultColWidth="8.75" defaultRowHeight="12.6"/>
  <cols>
    <col min="1" max="1" width="15.5" style="23" bestFit="1" customWidth="1"/>
    <col min="2" max="2" width="11.75" style="23" customWidth="1"/>
    <col min="3" max="3" width="10.625" style="23" bestFit="1" customWidth="1"/>
    <col min="4" max="16384" width="8.75" style="23"/>
  </cols>
  <sheetData>
    <row r="4" spans="1:6">
      <c r="A4" s="137"/>
      <c r="B4" s="137"/>
    </row>
    <row r="5" spans="1:6">
      <c r="A5" s="37" t="s">
        <v>0</v>
      </c>
      <c r="B5" s="23" t="s">
        <v>1</v>
      </c>
    </row>
    <row r="6" spans="1:6">
      <c r="A6" s="81" t="s">
        <v>95</v>
      </c>
      <c r="B6" s="119">
        <v>45789</v>
      </c>
    </row>
    <row r="7" spans="1:6">
      <c r="A7" s="97" t="s">
        <v>96</v>
      </c>
      <c r="B7" s="120">
        <v>45790</v>
      </c>
    </row>
    <row r="8" spans="1:6">
      <c r="A8" s="98"/>
      <c r="B8" s="87"/>
    </row>
    <row r="9" spans="1:6" ht="27.4" customHeight="1">
      <c r="A9" s="150" t="s">
        <v>97</v>
      </c>
      <c r="B9" s="150"/>
      <c r="C9" s="150"/>
      <c r="D9" s="150"/>
      <c r="E9" s="150"/>
      <c r="F9" s="150"/>
    </row>
    <row r="10" spans="1:6" ht="25.15">
      <c r="A10" s="89" t="s">
        <v>98</v>
      </c>
      <c r="B10" s="89" t="s">
        <v>99</v>
      </c>
      <c r="C10" s="89" t="s">
        <v>100</v>
      </c>
      <c r="D10" s="89" t="s">
        <v>101</v>
      </c>
      <c r="E10" s="89" t="s">
        <v>102</v>
      </c>
      <c r="F10" s="89" t="s">
        <v>103</v>
      </c>
    </row>
    <row r="11" spans="1:6">
      <c r="A11" s="89" t="s">
        <v>104</v>
      </c>
      <c r="B11" s="121">
        <v>45789</v>
      </c>
      <c r="C11" s="121">
        <v>45790</v>
      </c>
      <c r="D11" s="89">
        <v>2</v>
      </c>
      <c r="E11" s="89" t="s">
        <v>105</v>
      </c>
      <c r="F11" s="89"/>
    </row>
    <row r="12" spans="1:6">
      <c r="A12" s="89"/>
      <c r="B12" s="89"/>
      <c r="C12" s="89"/>
      <c r="D12" s="89"/>
      <c r="E12" s="89"/>
      <c r="F12" s="89"/>
    </row>
    <row r="13" spans="1:6" ht="13.15" thickBot="1">
      <c r="A13" s="89"/>
      <c r="B13" s="89"/>
      <c r="C13" s="89"/>
      <c r="D13" s="89"/>
      <c r="E13" s="89"/>
      <c r="F13" s="89"/>
    </row>
    <row r="14" spans="1:6" ht="13.15" thickBot="1">
      <c r="A14" s="90"/>
      <c r="B14" s="91"/>
      <c r="C14" s="91"/>
      <c r="D14" s="92">
        <f>SUM(D11:D13)</f>
        <v>2</v>
      </c>
      <c r="E14" s="91"/>
      <c r="F14" s="93"/>
    </row>
    <row r="15" spans="1:6" ht="13.15" thickBot="1">
      <c r="A15" s="141"/>
      <c r="B15" s="142"/>
      <c r="C15" s="142"/>
      <c r="D15" s="142"/>
      <c r="E15" s="142"/>
      <c r="F15" s="142"/>
    </row>
    <row r="16" spans="1:6">
      <c r="A16" s="151" t="s">
        <v>106</v>
      </c>
      <c r="B16" s="152"/>
      <c r="C16" s="152"/>
      <c r="D16" s="152"/>
      <c r="E16" s="152"/>
      <c r="F16" s="153"/>
    </row>
    <row r="17" spans="1:6">
      <c r="A17" s="138"/>
      <c r="B17" s="139"/>
      <c r="C17" s="139"/>
      <c r="D17" s="139"/>
      <c r="E17" s="139"/>
      <c r="F17" s="140"/>
    </row>
    <row r="18" spans="1:6">
      <c r="A18" s="138"/>
      <c r="B18" s="139"/>
      <c r="C18" s="139"/>
      <c r="D18" s="139"/>
      <c r="E18" s="139"/>
      <c r="F18" s="140"/>
    </row>
    <row r="19" spans="1:6" ht="13.15" thickBot="1">
      <c r="A19" s="141"/>
      <c r="B19" s="142"/>
      <c r="C19" s="142"/>
      <c r="D19" s="142"/>
      <c r="E19" s="142"/>
      <c r="F19" s="143"/>
    </row>
    <row r="20" spans="1:6" ht="13.15" thickBot="1"/>
    <row r="21" spans="1:6">
      <c r="A21" s="94" t="s">
        <v>3</v>
      </c>
      <c r="B21" s="144"/>
      <c r="C21" s="144"/>
      <c r="D21" s="144"/>
      <c r="E21" s="144"/>
      <c r="F21" s="145"/>
    </row>
    <row r="22" spans="1:6">
      <c r="A22" s="95" t="s">
        <v>107</v>
      </c>
      <c r="B22" s="146"/>
      <c r="C22" s="146"/>
      <c r="D22" s="146"/>
      <c r="E22" s="146"/>
      <c r="F22" s="147"/>
    </row>
    <row r="23" spans="1:6" ht="13.15" thickBot="1">
      <c r="A23" s="96" t="s">
        <v>108</v>
      </c>
      <c r="B23" s="148"/>
      <c r="C23" s="148"/>
      <c r="D23" s="148"/>
      <c r="E23" s="148"/>
      <c r="F23" s="149"/>
    </row>
  </sheetData>
  <mergeCells count="8">
    <mergeCell ref="A4:B4"/>
    <mergeCell ref="A17:F19"/>
    <mergeCell ref="B21:F21"/>
    <mergeCell ref="B22:F22"/>
    <mergeCell ref="B23:F23"/>
    <mergeCell ref="A9:F9"/>
    <mergeCell ref="A15:F15"/>
    <mergeCell ref="A16:F16"/>
  </mergeCells>
  <dataValidations count="1">
    <dataValidation type="list" allowBlank="1" showInputMessage="1" showErrorMessage="1" sqref="A10" xr:uid="{CEFCDC94-987C-4D1C-815A-6BA49170943C}">
      <formula1>$H$2:$H$12</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E3D3C50-50E6-4476-A1AC-B75CC367015A}">
          <x14:formula1>
            <xm:f>Key!#REF!</xm:f>
          </x14:formula1>
          <xm:sqref>C4:F4</xm:sqref>
        </x14:dataValidation>
        <x14:dataValidation type="list" allowBlank="1" showInputMessage="1" showErrorMessage="1" xr:uid="{10ADA8E5-0E67-4753-AB35-24D5F605BBCC}">
          <x14:formula1>
            <xm:f>Key!$F$33:$F$40</xm:f>
          </x14:formula1>
          <xm:sqref>A11:A14</xm:sqref>
        </x14:dataValidation>
        <x14:dataValidation type="list" allowBlank="1" showInputMessage="1" showErrorMessage="1" xr:uid="{39EE865D-1893-4D91-9C9E-FAFF9DC830A7}">
          <x14:formula1>
            <xm:f>Key!$H$3:$H$80</xm:f>
          </x14:formula1>
          <xm:sqref>B5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B26B-3D49-4153-AAFE-5F32086A9ABD}">
  <sheetPr>
    <tabColor theme="4"/>
  </sheetPr>
  <dimension ref="B2:K72"/>
  <sheetViews>
    <sheetView workbookViewId="0">
      <selection activeCell="H25" sqref="H25"/>
    </sheetView>
  </sheetViews>
  <sheetFormatPr defaultColWidth="8.75" defaultRowHeight="14.45"/>
  <cols>
    <col min="1" max="1" width="8.75" style="52"/>
    <col min="2" max="2" width="25.5" style="52" customWidth="1"/>
    <col min="3" max="3" width="8.75" style="52"/>
    <col min="4" max="4" width="19.25" style="52" customWidth="1"/>
    <col min="5" max="5" width="8.75" style="52"/>
    <col min="6" max="6" width="21.75" style="52" customWidth="1"/>
    <col min="7" max="16384" width="8.75" style="52"/>
  </cols>
  <sheetData>
    <row r="2" spans="2:11" ht="15" thickBot="1">
      <c r="B2" s="68" t="s">
        <v>14</v>
      </c>
      <c r="D2" s="53" t="s">
        <v>109</v>
      </c>
      <c r="F2" s="52" t="s">
        <v>7</v>
      </c>
      <c r="H2" s="52" t="s">
        <v>110</v>
      </c>
      <c r="K2" s="53" t="s">
        <v>77</v>
      </c>
    </row>
    <row r="3" spans="2:11">
      <c r="B3" s="68" t="s">
        <v>111</v>
      </c>
      <c r="D3" s="73" t="s">
        <v>112</v>
      </c>
      <c r="F3" s="55" t="s">
        <v>76</v>
      </c>
      <c r="H3" s="101" t="s">
        <v>113</v>
      </c>
      <c r="K3" s="56" t="s">
        <v>17</v>
      </c>
    </row>
    <row r="4" spans="2:11">
      <c r="B4" s="68" t="s">
        <v>114</v>
      </c>
      <c r="D4" s="54" t="s">
        <v>115</v>
      </c>
      <c r="F4" s="57" t="s">
        <v>116</v>
      </c>
      <c r="H4" s="70" t="s">
        <v>117</v>
      </c>
      <c r="K4" s="58" t="s">
        <v>77</v>
      </c>
    </row>
    <row r="5" spans="2:11">
      <c r="B5" s="68" t="s">
        <v>118</v>
      </c>
      <c r="D5" s="73" t="s">
        <v>119</v>
      </c>
      <c r="F5" s="59" t="s">
        <v>120</v>
      </c>
      <c r="H5" s="102" t="s">
        <v>121</v>
      </c>
    </row>
    <row r="6" spans="2:11">
      <c r="B6" s="68" t="s">
        <v>122</v>
      </c>
      <c r="D6" s="54" t="s">
        <v>123</v>
      </c>
      <c r="F6" s="57" t="s">
        <v>124</v>
      </c>
      <c r="H6" s="103" t="s">
        <v>125</v>
      </c>
    </row>
    <row r="7" spans="2:11">
      <c r="B7" s="68" t="s">
        <v>126</v>
      </c>
      <c r="D7" s="73" t="s">
        <v>127</v>
      </c>
      <c r="F7" s="59" t="s">
        <v>128</v>
      </c>
      <c r="H7" s="70" t="s">
        <v>129</v>
      </c>
    </row>
    <row r="8" spans="2:11">
      <c r="B8" s="68" t="s">
        <v>130</v>
      </c>
      <c r="D8" s="54" t="s">
        <v>131</v>
      </c>
      <c r="F8" s="57" t="s">
        <v>132</v>
      </c>
      <c r="H8" s="101" t="s">
        <v>133</v>
      </c>
      <c r="K8" s="52" t="s">
        <v>134</v>
      </c>
    </row>
    <row r="9" spans="2:11">
      <c r="B9" s="68" t="s">
        <v>135</v>
      </c>
      <c r="D9" s="73" t="s">
        <v>136</v>
      </c>
      <c r="F9" s="59" t="s">
        <v>137</v>
      </c>
      <c r="H9" s="69" t="s">
        <v>138</v>
      </c>
      <c r="K9" s="52" t="s">
        <v>89</v>
      </c>
    </row>
    <row r="10" spans="2:11">
      <c r="B10" s="68" t="s">
        <v>139</v>
      </c>
      <c r="D10" s="54" t="s">
        <v>140</v>
      </c>
      <c r="F10" s="57" t="s">
        <v>141</v>
      </c>
      <c r="H10" s="104" t="s">
        <v>142</v>
      </c>
    </row>
    <row r="11" spans="2:11">
      <c r="B11" s="68" t="s">
        <v>143</v>
      </c>
      <c r="D11" s="73" t="s">
        <v>144</v>
      </c>
      <c r="F11" s="59" t="s">
        <v>145</v>
      </c>
      <c r="H11" s="70" t="s">
        <v>146</v>
      </c>
      <c r="K11" s="52" t="s">
        <v>105</v>
      </c>
    </row>
    <row r="12" spans="2:11">
      <c r="B12" s="68" t="s">
        <v>147</v>
      </c>
      <c r="F12" s="57" t="s">
        <v>148</v>
      </c>
      <c r="H12" s="105" t="s">
        <v>149</v>
      </c>
      <c r="K12" s="52" t="s">
        <v>150</v>
      </c>
    </row>
    <row r="13" spans="2:11">
      <c r="B13" s="68" t="s">
        <v>151</v>
      </c>
      <c r="F13" s="59" t="s">
        <v>152</v>
      </c>
      <c r="H13" s="105" t="s">
        <v>153</v>
      </c>
    </row>
    <row r="14" spans="2:11">
      <c r="B14" s="68" t="s">
        <v>154</v>
      </c>
      <c r="D14" s="60"/>
      <c r="F14" s="57" t="s">
        <v>155</v>
      </c>
      <c r="H14" s="106" t="s">
        <v>156</v>
      </c>
    </row>
    <row r="15" spans="2:11">
      <c r="B15" s="68" t="s">
        <v>157</v>
      </c>
      <c r="D15" s="61"/>
      <c r="F15" s="59" t="s">
        <v>158</v>
      </c>
      <c r="H15" s="105" t="s">
        <v>159</v>
      </c>
    </row>
    <row r="16" spans="2:11">
      <c r="B16" s="68" t="s">
        <v>160</v>
      </c>
      <c r="D16" s="61"/>
      <c r="F16" s="57" t="s">
        <v>161</v>
      </c>
      <c r="H16" s="107" t="s">
        <v>162</v>
      </c>
    </row>
    <row r="17" spans="2:8" ht="27.6">
      <c r="B17" s="68" t="s">
        <v>163</v>
      </c>
      <c r="D17" s="61"/>
      <c r="F17" s="59" t="s">
        <v>164</v>
      </c>
      <c r="H17" s="105" t="s">
        <v>165</v>
      </c>
    </row>
    <row r="18" spans="2:8">
      <c r="B18" s="68" t="s">
        <v>166</v>
      </c>
      <c r="D18" s="61"/>
      <c r="F18" s="57" t="s">
        <v>167</v>
      </c>
      <c r="H18" s="107" t="s">
        <v>168</v>
      </c>
    </row>
    <row r="19" spans="2:8">
      <c r="B19" s="68" t="s">
        <v>169</v>
      </c>
      <c r="D19" s="61"/>
      <c r="F19" s="59" t="s">
        <v>16</v>
      </c>
      <c r="H19" s="108" t="s">
        <v>170</v>
      </c>
    </row>
    <row r="20" spans="2:8">
      <c r="B20" s="68" t="s">
        <v>171</v>
      </c>
      <c r="D20" s="61"/>
      <c r="F20" s="57" t="s">
        <v>172</v>
      </c>
      <c r="H20" s="106" t="s">
        <v>173</v>
      </c>
    </row>
    <row r="21" spans="2:8">
      <c r="B21" s="68" t="s">
        <v>174</v>
      </c>
      <c r="D21" s="61"/>
      <c r="F21" s="59" t="s">
        <v>175</v>
      </c>
      <c r="H21" s="70" t="s">
        <v>176</v>
      </c>
    </row>
    <row r="22" spans="2:8">
      <c r="B22" s="68" t="s">
        <v>177</v>
      </c>
      <c r="D22" s="61"/>
      <c r="F22" s="57" t="s">
        <v>178</v>
      </c>
      <c r="H22" s="109" t="s">
        <v>179</v>
      </c>
    </row>
    <row r="23" spans="2:8">
      <c r="B23" s="68" t="s">
        <v>180</v>
      </c>
      <c r="D23" s="61"/>
      <c r="F23" s="59" t="s">
        <v>181</v>
      </c>
      <c r="H23" s="110" t="s">
        <v>182</v>
      </c>
    </row>
    <row r="24" spans="2:8">
      <c r="B24" s="68" t="s">
        <v>183</v>
      </c>
      <c r="D24" s="61"/>
      <c r="F24" s="57" t="s">
        <v>184</v>
      </c>
      <c r="H24" s="111" t="s">
        <v>185</v>
      </c>
    </row>
    <row r="25" spans="2:8">
      <c r="B25" s="68" t="s">
        <v>186</v>
      </c>
      <c r="D25" s="61"/>
      <c r="F25" s="59" t="s">
        <v>187</v>
      </c>
      <c r="H25" s="112" t="s">
        <v>74</v>
      </c>
    </row>
    <row r="26" spans="2:8">
      <c r="B26" s="68" t="s">
        <v>188</v>
      </c>
      <c r="F26" s="57" t="s">
        <v>189</v>
      </c>
      <c r="H26" s="72" t="s">
        <v>190</v>
      </c>
    </row>
    <row r="27" spans="2:8">
      <c r="B27" s="68" t="s">
        <v>191</v>
      </c>
      <c r="D27" s="61"/>
      <c r="F27" s="59" t="s">
        <v>192</v>
      </c>
      <c r="H27" s="110" t="s">
        <v>193</v>
      </c>
    </row>
    <row r="28" spans="2:8">
      <c r="B28" s="68" t="s">
        <v>194</v>
      </c>
      <c r="D28" s="61"/>
      <c r="F28" s="57" t="s">
        <v>195</v>
      </c>
      <c r="H28" s="72" t="s">
        <v>196</v>
      </c>
    </row>
    <row r="29" spans="2:8">
      <c r="B29" s="68" t="s">
        <v>197</v>
      </c>
      <c r="F29" s="59" t="s">
        <v>198</v>
      </c>
      <c r="H29" s="113" t="s">
        <v>199</v>
      </c>
    </row>
    <row r="30" spans="2:8">
      <c r="B30" s="68" t="s">
        <v>200</v>
      </c>
      <c r="F30" s="57" t="s">
        <v>201</v>
      </c>
      <c r="H30" s="111" t="s">
        <v>202</v>
      </c>
    </row>
    <row r="31" spans="2:8">
      <c r="B31" s="68" t="s">
        <v>203</v>
      </c>
      <c r="F31" s="59" t="s">
        <v>204</v>
      </c>
      <c r="H31" s="112" t="s">
        <v>205</v>
      </c>
    </row>
    <row r="32" spans="2:8">
      <c r="B32" s="68" t="s">
        <v>206</v>
      </c>
      <c r="F32" s="57" t="s">
        <v>207</v>
      </c>
      <c r="H32" s="71" t="s">
        <v>208</v>
      </c>
    </row>
    <row r="33" spans="2:8">
      <c r="B33" s="68" t="s">
        <v>209</v>
      </c>
      <c r="F33" s="59" t="s">
        <v>210</v>
      </c>
      <c r="H33" s="71" t="s">
        <v>211</v>
      </c>
    </row>
    <row r="34" spans="2:8">
      <c r="B34" s="68" t="s">
        <v>212</v>
      </c>
      <c r="F34" s="57" t="s">
        <v>213</v>
      </c>
      <c r="H34" s="114" t="s">
        <v>214</v>
      </c>
    </row>
    <row r="35" spans="2:8">
      <c r="B35" s="68" t="s">
        <v>215</v>
      </c>
      <c r="F35" s="59" t="s">
        <v>104</v>
      </c>
      <c r="H35" s="113" t="s">
        <v>216</v>
      </c>
    </row>
    <row r="36" spans="2:8">
      <c r="B36" s="68" t="s">
        <v>217</v>
      </c>
      <c r="F36" s="57" t="s">
        <v>218</v>
      </c>
      <c r="H36" s="104" t="s">
        <v>219</v>
      </c>
    </row>
    <row r="37" spans="2:8">
      <c r="B37" s="68" t="s">
        <v>220</v>
      </c>
      <c r="F37" s="57" t="s">
        <v>221</v>
      </c>
      <c r="H37" s="71" t="s">
        <v>222</v>
      </c>
    </row>
    <row r="38" spans="2:8">
      <c r="B38" s="68" t="s">
        <v>223</v>
      </c>
      <c r="F38" s="57" t="s">
        <v>49</v>
      </c>
      <c r="H38" s="111" t="s">
        <v>224</v>
      </c>
    </row>
    <row r="39" spans="2:8">
      <c r="B39" s="68" t="s">
        <v>225</v>
      </c>
      <c r="F39" s="57" t="s">
        <v>226</v>
      </c>
      <c r="H39" s="113" t="s">
        <v>227</v>
      </c>
    </row>
    <row r="40" spans="2:8">
      <c r="B40" s="68" t="s">
        <v>228</v>
      </c>
      <c r="H40" s="114" t="s">
        <v>229</v>
      </c>
    </row>
    <row r="41" spans="2:8">
      <c r="B41" s="64"/>
      <c r="D41" s="65"/>
      <c r="H41" s="72" t="s">
        <v>230</v>
      </c>
    </row>
    <row r="42" spans="2:8">
      <c r="B42" s="62"/>
      <c r="H42" s="111" t="s">
        <v>231</v>
      </c>
    </row>
    <row r="43" spans="2:8">
      <c r="H43" s="113" t="s">
        <v>232</v>
      </c>
    </row>
    <row r="44" spans="2:8" ht="27.6">
      <c r="B44" s="63"/>
      <c r="H44" s="111" t="s">
        <v>1</v>
      </c>
    </row>
    <row r="45" spans="2:8">
      <c r="H45" s="71" t="s">
        <v>233</v>
      </c>
    </row>
    <row r="46" spans="2:8">
      <c r="H46" s="115" t="s">
        <v>234</v>
      </c>
    </row>
    <row r="47" spans="2:8">
      <c r="B47" s="63"/>
      <c r="H47" s="114" t="s">
        <v>235</v>
      </c>
    </row>
    <row r="48" spans="2:8">
      <c r="H48" s="116" t="s">
        <v>236</v>
      </c>
    </row>
    <row r="49" spans="8:8">
      <c r="H49" s="102" t="s">
        <v>237</v>
      </c>
    </row>
    <row r="50" spans="8:8">
      <c r="H50" s="109" t="s">
        <v>238</v>
      </c>
    </row>
    <row r="51" spans="8:8">
      <c r="H51" s="113" t="s">
        <v>239</v>
      </c>
    </row>
    <row r="52" spans="8:8">
      <c r="H52" s="72" t="s">
        <v>240</v>
      </c>
    </row>
    <row r="53" spans="8:8">
      <c r="H53" s="114" t="s">
        <v>241</v>
      </c>
    </row>
    <row r="54" spans="8:8">
      <c r="H54" s="72" t="s">
        <v>242</v>
      </c>
    </row>
    <row r="55" spans="8:8">
      <c r="H55" s="114" t="s">
        <v>243</v>
      </c>
    </row>
    <row r="56" spans="8:8">
      <c r="H56" s="72" t="s">
        <v>244</v>
      </c>
    </row>
    <row r="57" spans="8:8">
      <c r="H57" s="114" t="s">
        <v>245</v>
      </c>
    </row>
    <row r="58" spans="8:8">
      <c r="H58" s="71" t="s">
        <v>246</v>
      </c>
    </row>
    <row r="59" spans="8:8">
      <c r="H59" s="114" t="s">
        <v>247</v>
      </c>
    </row>
    <row r="60" spans="8:8">
      <c r="H60" s="71" t="s">
        <v>248</v>
      </c>
    </row>
    <row r="61" spans="8:8">
      <c r="H61" s="117" t="s">
        <v>249</v>
      </c>
    </row>
    <row r="62" spans="8:8">
      <c r="H62" s="111" t="s">
        <v>250</v>
      </c>
    </row>
    <row r="63" spans="8:8">
      <c r="H63" s="114" t="s">
        <v>251</v>
      </c>
    </row>
    <row r="64" spans="8:8">
      <c r="H64" s="113" t="s">
        <v>252</v>
      </c>
    </row>
    <row r="65" spans="8:8">
      <c r="H65" s="111" t="s">
        <v>253</v>
      </c>
    </row>
    <row r="66" spans="8:8">
      <c r="H66" s="72" t="s">
        <v>254</v>
      </c>
    </row>
    <row r="67" spans="8:8">
      <c r="H67" s="114" t="s">
        <v>255</v>
      </c>
    </row>
    <row r="68" spans="8:8">
      <c r="H68" s="118" t="s">
        <v>256</v>
      </c>
    </row>
    <row r="69" spans="8:8">
      <c r="H69" s="71" t="s">
        <v>257</v>
      </c>
    </row>
    <row r="70" spans="8:8">
      <c r="H70" s="112" t="s">
        <v>258</v>
      </c>
    </row>
    <row r="71" spans="8:8">
      <c r="H71" s="71" t="s">
        <v>259</v>
      </c>
    </row>
    <row r="72" spans="8:8">
      <c r="H72" s="112" t="s">
        <v>260</v>
      </c>
    </row>
  </sheetData>
  <sortState xmlns:xlrd2="http://schemas.microsoft.com/office/spreadsheetml/2017/richdata2" ref="B5:B87">
    <sortCondition ref="B87"/>
  </sortState>
  <pageMargins left="0.7" right="0.7" top="0.75" bottom="0.75" header="0.3" footer="0.3"/>
  <headerFooter>
    <oddFooter>&amp;L_x000D_&amp;1#&amp;"Calibri"&amp;8&amp;K000000 Classified as Confidential</oddFooter>
  </headerFooter>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277ce56-8de3-43c1-b9ce-ff5033dad840">
      <Terms xmlns="http://schemas.microsoft.com/office/infopath/2007/PartnerControls"/>
    </lcf76f155ced4ddcb4097134ff3c332f>
    <TaxCatchAll xmlns="0b8b2123-f09a-47bf-9044-f6e489c8d7a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A673424E99D044B4A1FB44474552A9" ma:contentTypeVersion="11" ma:contentTypeDescription="Create a new document." ma:contentTypeScope="" ma:versionID="541cb6b9fee9288be1513af1acd9efd1">
  <xsd:schema xmlns:xsd="http://www.w3.org/2001/XMLSchema" xmlns:xs="http://www.w3.org/2001/XMLSchema" xmlns:p="http://schemas.microsoft.com/office/2006/metadata/properties" xmlns:ns2="d277ce56-8de3-43c1-b9ce-ff5033dad840" xmlns:ns3="0b8b2123-f09a-47bf-9044-f6e489c8d7a1" targetNamespace="http://schemas.microsoft.com/office/2006/metadata/properties" ma:root="true" ma:fieldsID="073d35413c2933ae4492be48b3c2f5c2" ns2:_="" ns3:_="">
    <xsd:import namespace="d277ce56-8de3-43c1-b9ce-ff5033dad840"/>
    <xsd:import namespace="0b8b2123-f09a-47bf-9044-f6e489c8d7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7ce56-8de3-43c1-b9ce-ff5033dad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ce2594-6122-4e3a-901b-0eca72ea52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8b2123-f09a-47bf-9044-f6e489c8d7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aeda32-f816-49b3-b408-e16626ce47b5}" ma:internalName="TaxCatchAll" ma:showField="CatchAllData" ma:web="0b8b2123-f09a-47bf-9044-f6e489c8d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E2328B-D26A-4382-BC3E-26E04DE94F6C}"/>
</file>

<file path=customXml/itemProps2.xml><?xml version="1.0" encoding="utf-8"?>
<ds:datastoreItem xmlns:ds="http://schemas.openxmlformats.org/officeDocument/2006/customXml" ds:itemID="{73218736-1FDC-4BE5-9673-D982810F384E}"/>
</file>

<file path=customXml/itemProps3.xml><?xml version="1.0" encoding="utf-8"?>
<ds:datastoreItem xmlns:ds="http://schemas.openxmlformats.org/officeDocument/2006/customXml" ds:itemID="{CA11E031-23A6-4AD5-AD61-D489E8972A24}"/>
</file>

<file path=docMetadata/LabelInfo.xml><?xml version="1.0" encoding="utf-8"?>
<clbl:labelList xmlns:clbl="http://schemas.microsoft.com/office/2020/mipLabelMetadata">
  <clbl:label id="{5138fff4-6130-46cf-adb5-ec5d984d54d5}" enabled="1" method="Privileged" siteId="{174c7352-9c5c-4558-b848-be140b444e7d}" contentBits="2"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Zanele Khumalo</dc:creator>
  <cp:keywords/>
  <dc:description/>
  <cp:lastModifiedBy>Muzuvukile Nqwiliso</cp:lastModifiedBy>
  <cp:revision/>
  <dcterms:created xsi:type="dcterms:W3CDTF">2020-04-02T09:04:10Z</dcterms:created>
  <dcterms:modified xsi:type="dcterms:W3CDTF">2025-04-30T15:11:14Z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0x010100DEA673424E99D044B4A1FB44474552A9</vt:lpwstr>
  </property>
  <property fmtid="{D5CDD505-2E9C-101B-9397-08002B2CF9AE}" pid="3" name="MediaServiceImageTags">
    <vt:lpwstr/>
  </property>
</Properties>
</file>