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C:\Users\MuzuvukileNqwiliso\Downloads\"/>
    </mc:Choice>
  </mc:AlternateContent>
  <xr:revisionPtr revIDLastSave="1" documentId="13_ncr:1_{12B18CF4-1425-44BE-8FE9-C04D4C47259E}" xr6:coauthVersionLast="47" xr6:coauthVersionMax="47" xr10:uidLastSave="{6DE0D8BE-1D7A-467D-8790-8D3E6A4FBD50}"/>
  <bookViews>
    <workbookView xWindow="-108" yWindow="-108" windowWidth="23256" windowHeight="13176" firstSheet="3" xr2:uid="{1C8F8026-B005-4B08-94D3-371A77F74D8F}"/>
  </bookViews>
  <sheets>
    <sheet name="Feb" sheetId="10" r:id="rId1"/>
    <sheet name="Mar" sheetId="6" r:id="rId2"/>
    <sheet name="Expense Claim" sheetId="8" r:id="rId3"/>
    <sheet name="Leave" sheetId="9" r:id="rId4"/>
    <sheet name="Key"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10" l="1"/>
  <c r="H51" i="10"/>
  <c r="H50" i="10"/>
  <c r="H49" i="10"/>
  <c r="H48" i="10"/>
  <c r="H47" i="10"/>
  <c r="H46" i="10"/>
  <c r="H45" i="10"/>
  <c r="H44" i="10"/>
  <c r="H43" i="10"/>
  <c r="H39" i="10"/>
  <c r="H40" i="10"/>
  <c r="H41" i="10"/>
  <c r="H42" i="10"/>
  <c r="H38" i="10"/>
  <c r="H27" i="10"/>
  <c r="H37" i="10"/>
  <c r="H14" i="10"/>
  <c r="D14" i="9"/>
  <c r="F17" i="8"/>
  <c r="B6" i="8" s="1"/>
  <c r="H9" i="10" l="1"/>
  <c r="F56" i="10"/>
  <c r="H36" i="10"/>
  <c r="H35" i="10"/>
  <c r="H34" i="10"/>
  <c r="H33" i="10"/>
  <c r="H32" i="10"/>
  <c r="H31" i="10"/>
  <c r="H30" i="10"/>
  <c r="H29" i="10"/>
  <c r="H28" i="10"/>
  <c r="H26" i="10"/>
  <c r="H25" i="10"/>
  <c r="H24" i="10"/>
  <c r="H23" i="10"/>
  <c r="H22" i="10"/>
  <c r="H21" i="10"/>
  <c r="H20" i="10"/>
  <c r="H19" i="10"/>
  <c r="H18" i="10"/>
  <c r="H17" i="10"/>
  <c r="H13" i="10"/>
  <c r="H12" i="10"/>
  <c r="H11" i="10"/>
  <c r="H10" i="10"/>
  <c r="F59" i="10" l="1"/>
  <c r="H39" i="6"/>
  <c r="H9" i="6"/>
  <c r="F61" i="10" l="1"/>
  <c r="B6" i="10"/>
  <c r="H13" i="6" l="1"/>
  <c r="H14" i="6"/>
  <c r="H15" i="6"/>
  <c r="H16" i="6"/>
  <c r="H17" i="6"/>
  <c r="H18" i="6"/>
  <c r="H19" i="6"/>
  <c r="H20" i="6"/>
  <c r="H21" i="6"/>
  <c r="H22" i="6"/>
  <c r="H23" i="6"/>
  <c r="H24" i="6"/>
  <c r="H25" i="6"/>
  <c r="H26" i="6"/>
  <c r="H27" i="6"/>
  <c r="H28" i="6"/>
  <c r="H29" i="6"/>
  <c r="F45" i="6" s="1"/>
  <c r="H30" i="6"/>
  <c r="H31" i="6"/>
  <c r="H32" i="6"/>
  <c r="H33" i="6"/>
  <c r="H34" i="6"/>
  <c r="H35" i="6"/>
  <c r="H36" i="6"/>
  <c r="H37" i="6"/>
  <c r="H38" i="6"/>
  <c r="H10" i="6" l="1"/>
  <c r="H11" i="6"/>
  <c r="F44" i="6" s="1"/>
  <c r="F41" i="6"/>
  <c r="H12" i="6"/>
  <c r="F46" i="6" l="1"/>
  <c r="B6" i="6"/>
</calcChain>
</file>

<file path=xl/sharedStrings.xml><?xml version="1.0" encoding="utf-8"?>
<sst xmlns="http://schemas.openxmlformats.org/spreadsheetml/2006/main" count="481" uniqueCount="235">
  <si>
    <t>Consultant</t>
  </si>
  <si>
    <t>Muzuvukile</t>
  </si>
  <si>
    <t>Total Billable Hours</t>
  </si>
  <si>
    <t>Date</t>
  </si>
  <si>
    <t>D of Week</t>
  </si>
  <si>
    <t>Client</t>
  </si>
  <si>
    <t>Client Project Name</t>
  </si>
  <si>
    <t>Description</t>
  </si>
  <si>
    <t>Billable or Non Billable</t>
  </si>
  <si>
    <t>Comments</t>
  </si>
  <si>
    <t>Total Hours</t>
  </si>
  <si>
    <t>Start Time</t>
  </si>
  <si>
    <t>End Time</t>
  </si>
  <si>
    <t>Monday</t>
  </si>
  <si>
    <t>Internal Sambe</t>
  </si>
  <si>
    <t>Graduate Programme</t>
  </si>
  <si>
    <t>Meeting</t>
  </si>
  <si>
    <t>Non-Billable</t>
  </si>
  <si>
    <t>I attended an online meeting, given a task to complete a dream board to present it on the 6 February 2025.</t>
  </si>
  <si>
    <t>Tuesday</t>
  </si>
  <si>
    <t>Other</t>
  </si>
  <si>
    <t>Researched how to make a dream board using YouTube and tested different Canva templates and after I started working on my dream board</t>
  </si>
  <si>
    <t>Wednesday</t>
  </si>
  <si>
    <t>Attended first meeting at Midrand SambeConsulting Office, presented my dream board, and met colleagues and the SambeConsulting team (Shalia, Zola, Angela, Ravi).</t>
  </si>
  <si>
    <t>Thursday</t>
  </si>
  <si>
    <t>Returned to Midrand SambeConsulting Office for the Graduation Programme, met mentors (Clement and Bongani), received and set up laptops, and had lunch at Mall of Africa.</t>
  </si>
  <si>
    <t>Friday</t>
  </si>
  <si>
    <t>Had a meeting with Clement and talked about Confluence and what are the challenges.</t>
  </si>
  <si>
    <t>Missed Bongani's meeting to buy a router at Mall of Africa. Informed Angela, Clement, and Bongani on Teams.</t>
  </si>
  <si>
    <t>Saturday</t>
  </si>
  <si>
    <t>Sunday</t>
  </si>
  <si>
    <t>Daily standup with Clement to discuss Friday's topics and address any blockers I encountered.</t>
  </si>
  <si>
    <t>Work on unfinished tasks (project management, GitHub, and Git) before meeting Bongani and Clement. Assigned tasks: create Confluence pages on DevOps, dive deeper into Git/GitHub, and explore database systems (SQL vs NoSQL).</t>
  </si>
  <si>
    <t>Daily standups with Clement to review Monday's topics, discuss blockers, and plan how to address them.</t>
  </si>
  <si>
    <t>Worked on completing tasks and understanding DevOps concepts before meeting Bongani and Clement. Assigned tasks: research project management, Agile vs Waterfall, Scrum vs Kanban, and Jira.</t>
  </si>
  <si>
    <t>Daily standup with Clement to discuss blockers from previous tasks and present on Agile vs Scrum.</t>
  </si>
  <si>
    <t>Practice on Jira to get familiar and prepare a presentation for Bongani and Clement.</t>
  </si>
  <si>
    <t>Daily standup with Clement to review previous work and explore project management methodologies.</t>
  </si>
  <si>
    <t>Research previous work, then meet Bongani and Clement to discuss SQL vs NoSQL, Structured vs Unstructured data, and assigned tasks on researching Structured vs Unstructured data and recommended database naming conventions.</t>
  </si>
  <si>
    <t>Daily standup, presented on Jira and did some practical exercises.</t>
  </si>
  <si>
    <t>Meet Bongani and Clement to review previous work and discuss expectations.</t>
  </si>
  <si>
    <t>Met with Clement to discuss Atlassian migration, database administration, SQL Server installation, and new Jira tasks.</t>
  </si>
  <si>
    <t>Met with Clement after lunch for clarification on SQL Server installation. Later, met with Clement and Bongani to outline the next steps and the Confluence documentation structure for Fix.</t>
  </si>
  <si>
    <t>Had a stand-up meeting with Clement to discuss completed tasks and blockers, followed by a check-in session.</t>
  </si>
  <si>
    <t>Discussing Relational and No-Relational Databases, NoSQL, and SQL with Clement and Bongani.</t>
  </si>
  <si>
    <t>Had meeting with Bongani to discuss SQL Transactions and to discuss our participation in class.</t>
  </si>
  <si>
    <t>Met with Bongani to discuss serialization, deserialization, OLAP, and OLTP.</t>
  </si>
  <si>
    <t>Had afternoon session with Clement  to disscuss about tasks done during the week.</t>
  </si>
  <si>
    <t>Had a stand-up meeting with Clement to discuss completed tasks and blockers. He assigned us tasks to learn Excel fundamentals and SQL basics.</t>
  </si>
  <si>
    <t>After lunch, we had a check-in session with Clement to address any blockers. Later, we met with mentors Bongani and Clement to discuss GitHub Actions and received tasks on Data Analysis, Microservices, High Availability, and Git branching.</t>
  </si>
  <si>
    <t>Had a stand-up meeting with Clement to do GitHub Actions practical with him</t>
  </si>
  <si>
    <t>Before our late session with Bongani, we had a check-in with Clement after lunch to continue the GitHub Actions demonstration. Later, we met with both mentors for an ETL and ELT session.</t>
  </si>
  <si>
    <t>Annual Leave</t>
  </si>
  <si>
    <t>I am on leave today. I submitted a request to Angela, and she approved it. I also informed both of my mentors. My leave was granted because I am relocating to a new place in Thembisa.</t>
  </si>
  <si>
    <t>Had a stand-up meeting with Clement to discuss completed tasks and blockers. He assigned us task to research further about Proxy Server</t>
  </si>
  <si>
    <t>I joined a session with Bongani today, along with others. He asked to see our repositories on GitHub and Jira. We also talked about Cluster Systems and Distributed Systems. He gave us a task to research these topics further.</t>
  </si>
  <si>
    <t>Had a stand-up session with Clement to discuss blockers and He demonstrated how VMs are created in Azure.</t>
  </si>
  <si>
    <t>Attended Interview training meeting with Angela and Shaila.</t>
  </si>
  <si>
    <t>Forcasted Hours</t>
  </si>
  <si>
    <t>Forcasted Work Days this month</t>
  </si>
  <si>
    <t>Line Manager :</t>
  </si>
  <si>
    <t>Billable Hours</t>
  </si>
  <si>
    <t>Contractor:</t>
  </si>
  <si>
    <t>Non Billable Hours</t>
  </si>
  <si>
    <t>Total of All Hours</t>
  </si>
  <si>
    <t>Plus: Hours worked, not claimed</t>
  </si>
  <si>
    <t>Example</t>
  </si>
  <si>
    <t>.NET code</t>
  </si>
  <si>
    <t>Billable</t>
  </si>
  <si>
    <t>Detailed Description of task(s) done</t>
  </si>
  <si>
    <t>Public Holiday</t>
  </si>
  <si>
    <t>Human Rights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</si>
  <si>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</si>
  <si>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</si>
  <si>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</si>
  <si>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</si>
  <si>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</si>
  <si>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</si>
  <si>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</si>
  <si>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</si>
  <si>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</si>
  <si>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</si>
  <si>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</si>
  <si>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</si>
  <si>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</si>
  <si>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</si>
  <si>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</si>
  <si>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</si>
  <si>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</si>
  <si>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</si>
  <si>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</si>
  <si>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</si>
  <si>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</si>
  <si>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</si>
  <si>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yes, by Angela</t>
  </si>
  <si>
    <t>I am relocating to a new place at Thembisa</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</si>
  <si>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</si>
  <si>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</si>
  <si>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</si>
  <si>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</si>
  <si>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</si>
  <si>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</si>
  <si>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</si>
  <si>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</si>
  <si>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</si>
  <si>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</si>
  <si>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</si>
  <si>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</si>
  <si>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</si>
  <si>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</si>
  <si>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</si>
  <si>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</si>
  <si>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</si>
  <si>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</si>
  <si>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</si>
  <si>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</si>
  <si>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</si>
  <si>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</si>
  <si>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Training</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</si>
  <si>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</si>
  <si>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</si>
  <si>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</si>
  <si>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</si>
  <si>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</si>
  <si>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</si>
  <si>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</si>
  <si>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</si>
  <si>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</si>
  <si>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</si>
  <si>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</si>
  <si>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</si>
  <si>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</si>
  <si>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</si>
  <si>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</si>
  <si>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</si>
  <si>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</si>
  <si>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</si>
  <si>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</si>
  <si>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</si>
  <si>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</si>
  <si>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</si>
  <si>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</si>
  <si>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</si>
  <si>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</si>
  <si>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</si>
  <si>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</si>
  <si>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</si>
  <si>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</si>
  <si>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</si>
  <si>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</si>
  <si>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</si>
  <si>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</si>
  <si>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</si>
  <si>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</si>
  <si>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</si>
  <si>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</si>
  <si>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</si>
  <si>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</si>
  <si>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</si>
  <si>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</si>
  <si>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</si>
  <si>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Elrida</t>
  </si>
  <si>
    <t>Discovery Health</t>
  </si>
  <si>
    <t>Lunch</t>
  </si>
  <si>
    <t>Engelina</t>
  </si>
  <si>
    <t>Discovery People</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</si>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</sst>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4">
    <xf numFmtId="0" fontId="0" fillId="0" borderId="0" xfId="0"/>
    <xf numFmtId="0" fontId="3" fillId="0" borderId="0" xfId="0" applyFont="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14" fontId="4" fillId="0" borderId="0" xfId="0" applyNumberFormat="1" applyFont="1" applyAlignment="1">
      <alignment vertical="center" wrapText="1"/>
    </xf>
    <xf numFmtId="14" fontId="4" fillId="0" borderId="6" xfId="0" applyNumberFormat="1" applyFont="1" applyBorder="1" applyAlignment="1">
      <alignment horizontal="center" vertical="center" wrapText="1"/>
    </xf>
    <xf numFmtId="0" fontId="4" fillId="0" borderId="6" xfId="0" applyFont="1" applyBorder="1" applyAlignment="1">
      <alignment horizontal="center" vertical="center"/>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39">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64"/>
  <sheetViews>
    <sheetView tabSelected="1" topLeftCell="A45" zoomScale="75" zoomScaleNormal="75" workbookViewId="0">
      <selection activeCell="G59" sqref="G59"/>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4" style="21" customWidth="1"/>
    <col min="8" max="16384" width="8.75" style="21"/>
  </cols>
  <sheetData>
    <row r="5" spans="1:10">
      <c r="A5" s="35" t="s">
        <v>0</v>
      </c>
      <c r="B5" s="21" t="s">
        <v>1</v>
      </c>
      <c r="H5" s="38"/>
    </row>
    <row r="6" spans="1:10">
      <c r="A6" s="35" t="s">
        <v>2</v>
      </c>
      <c r="B6" s="84">
        <f>F59</f>
        <v>0</v>
      </c>
      <c r="C6" s="35"/>
      <c r="H6" s="38"/>
      <c r="J6" s="39"/>
    </row>
    <row r="7" spans="1:10">
      <c r="A7" s="35"/>
      <c r="B7" s="44"/>
      <c r="C7" s="35"/>
      <c r="D7" s="35"/>
      <c r="E7" s="35"/>
      <c r="H7" s="38"/>
      <c r="J7" s="39"/>
    </row>
    <row r="8" spans="1:10" ht="25.15">
      <c r="A8" s="22" t="s">
        <v>3</v>
      </c>
      <c r="B8" s="23" t="s">
        <v>4</v>
      </c>
      <c r="C8" s="23" t="s">
        <v>5</v>
      </c>
      <c r="D8" s="23" t="s">
        <v>6</v>
      </c>
      <c r="E8" s="23" t="s">
        <v>7</v>
      </c>
      <c r="F8" s="23" t="s">
        <v>8</v>
      </c>
      <c r="G8" s="40" t="s">
        <v>9</v>
      </c>
      <c r="H8" s="24" t="s">
        <v>10</v>
      </c>
      <c r="I8" s="24" t="s">
        <v>11</v>
      </c>
      <c r="J8" s="41" t="s">
        <v>12</v>
      </c>
    </row>
    <row r="9" spans="1:10" ht="37.9">
      <c r="A9" s="20">
        <v>45691</v>
      </c>
      <c r="B9" s="20" t="s">
        <v>13</v>
      </c>
      <c r="C9" s="25" t="s">
        <v>14</v>
      </c>
      <c r="D9" s="25" t="s">
        <v>15</v>
      </c>
      <c r="E9" s="25" t="s">
        <v>16</v>
      </c>
      <c r="F9" s="25" t="s">
        <v>17</v>
      </c>
      <c r="G9" s="26" t="s">
        <v>18</v>
      </c>
      <c r="H9" s="27">
        <f t="shared" ref="H9" si="0">J9-I9</f>
        <v>6.25E-2</v>
      </c>
      <c r="I9" s="28">
        <v>0.375</v>
      </c>
      <c r="J9" s="28">
        <v>0.4375</v>
      </c>
    </row>
    <row r="10" spans="1:10" ht="50.45">
      <c r="A10" s="20">
        <v>45692</v>
      </c>
      <c r="B10" s="20" t="s">
        <v>19</v>
      </c>
      <c r="C10" s="25" t="s">
        <v>14</v>
      </c>
      <c r="D10" s="25" t="s">
        <v>15</v>
      </c>
      <c r="E10" s="25" t="s">
        <v>20</v>
      </c>
      <c r="F10" s="25" t="s">
        <v>17</v>
      </c>
      <c r="G10" s="26" t="s">
        <v>21</v>
      </c>
      <c r="H10" s="27">
        <f t="shared" ref="H10:H42" si="1">J10-I10</f>
        <v>0.22916666666666663</v>
      </c>
      <c r="I10" s="28">
        <v>0.65625</v>
      </c>
      <c r="J10" s="28">
        <v>0.88541666666666663</v>
      </c>
    </row>
    <row r="11" spans="1:10" ht="63">
      <c r="A11" s="20">
        <v>45693</v>
      </c>
      <c r="B11" s="20" t="s">
        <v>22</v>
      </c>
      <c r="C11" s="25" t="s">
        <v>14</v>
      </c>
      <c r="D11" s="25" t="s">
        <v>15</v>
      </c>
      <c r="E11" s="25" t="s">
        <v>16</v>
      </c>
      <c r="F11" s="25" t="s">
        <v>17</v>
      </c>
      <c r="G11" s="26" t="s">
        <v>23</v>
      </c>
      <c r="H11" s="27">
        <f t="shared" si="1"/>
        <v>0.33333333333333331</v>
      </c>
      <c r="I11" s="28">
        <v>0.35416666666666669</v>
      </c>
      <c r="J11" s="28">
        <v>0.6875</v>
      </c>
    </row>
    <row r="12" spans="1:10" ht="75.599999999999994">
      <c r="A12" s="20">
        <v>45694</v>
      </c>
      <c r="B12" s="20" t="s">
        <v>24</v>
      </c>
      <c r="C12" s="25" t="s">
        <v>14</v>
      </c>
      <c r="D12" s="25" t="s">
        <v>15</v>
      </c>
      <c r="E12" s="25" t="s">
        <v>16</v>
      </c>
      <c r="F12" s="25" t="s">
        <v>17</v>
      </c>
      <c r="G12" s="26" t="s">
        <v>25</v>
      </c>
      <c r="H12" s="27">
        <f t="shared" si="1"/>
        <v>0.34236111111111117</v>
      </c>
      <c r="I12" s="28">
        <v>0.33333333333333331</v>
      </c>
      <c r="J12" s="28">
        <v>0.67569444444444449</v>
      </c>
    </row>
    <row r="13" spans="1:10" ht="37.9">
      <c r="A13" s="20">
        <v>45695</v>
      </c>
      <c r="B13" s="20" t="s">
        <v>26</v>
      </c>
      <c r="C13" s="25" t="s">
        <v>14</v>
      </c>
      <c r="D13" s="25" t="s">
        <v>15</v>
      </c>
      <c r="E13" s="25" t="s">
        <v>16</v>
      </c>
      <c r="F13" s="25" t="s">
        <v>17</v>
      </c>
      <c r="G13" s="26" t="s">
        <v>27</v>
      </c>
      <c r="H13" s="27">
        <f t="shared" si="1"/>
        <v>0.16666666666666669</v>
      </c>
      <c r="I13" s="28">
        <v>0.33333333333333331</v>
      </c>
      <c r="J13" s="28">
        <v>0.5</v>
      </c>
    </row>
    <row r="14" spans="1:10" ht="50.45">
      <c r="A14" s="20">
        <v>45695</v>
      </c>
      <c r="B14" s="20" t="s">
        <v>26</v>
      </c>
      <c r="C14" s="25" t="s">
        <v>14</v>
      </c>
      <c r="D14" s="25" t="s">
        <v>15</v>
      </c>
      <c r="E14" s="25" t="s">
        <v>20</v>
      </c>
      <c r="F14" s="25" t="s">
        <v>17</v>
      </c>
      <c r="G14" s="26" t="s">
        <v>28</v>
      </c>
      <c r="H14" s="27">
        <f t="shared" si="1"/>
        <v>0.16666666666666674</v>
      </c>
      <c r="I14" s="28">
        <v>0.54166666666666663</v>
      </c>
      <c r="J14" s="28">
        <v>0.70833333333333337</v>
      </c>
    </row>
    <row r="15" spans="1:10">
      <c r="A15" s="29">
        <v>45696</v>
      </c>
      <c r="B15" s="20" t="s">
        <v>29</v>
      </c>
      <c r="C15" s="30"/>
      <c r="D15" s="30"/>
      <c r="E15" s="30"/>
      <c r="F15" s="30"/>
      <c r="G15" s="31"/>
      <c r="H15" s="32"/>
      <c r="I15" s="33"/>
      <c r="J15" s="33"/>
    </row>
    <row r="16" spans="1:10">
      <c r="A16" s="29">
        <v>45697</v>
      </c>
      <c r="B16" s="20" t="s">
        <v>30</v>
      </c>
      <c r="C16" s="30"/>
      <c r="D16" s="30"/>
      <c r="E16" s="30"/>
      <c r="F16" s="30"/>
      <c r="G16" s="31"/>
      <c r="H16" s="32"/>
      <c r="I16" s="33"/>
      <c r="J16" s="33"/>
    </row>
    <row r="17" spans="1:10" ht="37.9">
      <c r="A17" s="20">
        <v>45698</v>
      </c>
      <c r="B17" s="20" t="s">
        <v>13</v>
      </c>
      <c r="C17" s="25" t="s">
        <v>14</v>
      </c>
      <c r="D17" s="25" t="s">
        <v>15</v>
      </c>
      <c r="E17" s="25" t="s">
        <v>16</v>
      </c>
      <c r="F17" s="25" t="s">
        <v>17</v>
      </c>
      <c r="G17" s="26" t="s">
        <v>31</v>
      </c>
      <c r="H17" s="27">
        <f t="shared" si="1"/>
        <v>0.16666666666666669</v>
      </c>
      <c r="I17" s="28">
        <v>0.33333333333333331</v>
      </c>
      <c r="J17" s="28">
        <v>0.5</v>
      </c>
    </row>
    <row r="18" spans="1:10" ht="88.15">
      <c r="A18" s="20">
        <v>45698</v>
      </c>
      <c r="B18" s="20" t="s">
        <v>13</v>
      </c>
      <c r="C18" s="25" t="s">
        <v>14</v>
      </c>
      <c r="D18" s="25" t="s">
        <v>15</v>
      </c>
      <c r="E18" s="25" t="s">
        <v>16</v>
      </c>
      <c r="F18" s="25" t="s">
        <v>17</v>
      </c>
      <c r="G18" s="26" t="s">
        <v>32</v>
      </c>
      <c r="H18" s="27">
        <f t="shared" si="1"/>
        <v>0.16805555555555562</v>
      </c>
      <c r="I18" s="28">
        <v>0.54166666666666663</v>
      </c>
      <c r="J18" s="28">
        <v>0.70972222222222225</v>
      </c>
    </row>
    <row r="19" spans="1:10" ht="50.45">
      <c r="A19" s="20">
        <v>45699</v>
      </c>
      <c r="B19" s="20" t="s">
        <v>19</v>
      </c>
      <c r="C19" s="25" t="s">
        <v>14</v>
      </c>
      <c r="D19" s="25" t="s">
        <v>15</v>
      </c>
      <c r="E19" s="25" t="s">
        <v>16</v>
      </c>
      <c r="F19" s="25" t="s">
        <v>17</v>
      </c>
      <c r="G19" s="26" t="s">
        <v>33</v>
      </c>
      <c r="H19" s="27">
        <f t="shared" si="1"/>
        <v>0.16666666666666669</v>
      </c>
      <c r="I19" s="28">
        <v>0.33333333333333331</v>
      </c>
      <c r="J19" s="28">
        <v>0.5</v>
      </c>
    </row>
    <row r="20" spans="1:10" ht="88.15">
      <c r="A20" s="20">
        <v>45699</v>
      </c>
      <c r="B20" s="20" t="s">
        <v>19</v>
      </c>
      <c r="C20" s="25" t="s">
        <v>14</v>
      </c>
      <c r="D20" s="25" t="s">
        <v>15</v>
      </c>
      <c r="E20" s="25" t="s">
        <v>16</v>
      </c>
      <c r="F20" s="25" t="s">
        <v>17</v>
      </c>
      <c r="G20" s="26" t="s">
        <v>34</v>
      </c>
      <c r="H20" s="27">
        <f t="shared" si="1"/>
        <v>0.20138888888888895</v>
      </c>
      <c r="I20" s="28">
        <v>0.54166666666666663</v>
      </c>
      <c r="J20" s="28">
        <v>0.74305555555555558</v>
      </c>
    </row>
    <row r="21" spans="1:10" ht="37.9">
      <c r="A21" s="20">
        <v>45700</v>
      </c>
      <c r="B21" s="20" t="s">
        <v>22</v>
      </c>
      <c r="C21" s="25" t="s">
        <v>14</v>
      </c>
      <c r="D21" s="25" t="s">
        <v>15</v>
      </c>
      <c r="E21" s="25" t="s">
        <v>16</v>
      </c>
      <c r="F21" s="25" t="s">
        <v>17</v>
      </c>
      <c r="G21" s="26" t="s">
        <v>35</v>
      </c>
      <c r="H21" s="27">
        <f t="shared" si="1"/>
        <v>0.16666666666666669</v>
      </c>
      <c r="I21" s="28">
        <v>0.33333333333333331</v>
      </c>
      <c r="J21" s="28">
        <v>0.5</v>
      </c>
    </row>
    <row r="22" spans="1:10" ht="37.9">
      <c r="A22" s="20">
        <v>45700</v>
      </c>
      <c r="B22" s="20" t="s">
        <v>22</v>
      </c>
      <c r="C22" s="25" t="s">
        <v>14</v>
      </c>
      <c r="D22" s="25" t="s">
        <v>15</v>
      </c>
      <c r="E22" s="25" t="s">
        <v>16</v>
      </c>
      <c r="F22" s="25" t="s">
        <v>17</v>
      </c>
      <c r="G22" s="26" t="s">
        <v>36</v>
      </c>
      <c r="H22" s="27">
        <f t="shared" si="1"/>
        <v>0.22083333333333333</v>
      </c>
      <c r="I22" s="28">
        <v>0.54166666666666663</v>
      </c>
      <c r="J22" s="28">
        <v>0.76249999999999996</v>
      </c>
    </row>
    <row r="23" spans="1:10" ht="37.9">
      <c r="A23" s="20">
        <v>45701</v>
      </c>
      <c r="B23" s="20" t="s">
        <v>24</v>
      </c>
      <c r="C23" s="25" t="s">
        <v>14</v>
      </c>
      <c r="D23" s="25" t="s">
        <v>15</v>
      </c>
      <c r="E23" s="25" t="s">
        <v>16</v>
      </c>
      <c r="F23" s="25" t="s">
        <v>17</v>
      </c>
      <c r="G23" s="26" t="s">
        <v>37</v>
      </c>
      <c r="H23" s="27">
        <f t="shared" si="1"/>
        <v>0.16666666666666669</v>
      </c>
      <c r="I23" s="28">
        <v>0.33333333333333331</v>
      </c>
      <c r="J23" s="28">
        <v>0.5</v>
      </c>
    </row>
    <row r="24" spans="1:10" ht="88.15">
      <c r="A24" s="20">
        <v>45701</v>
      </c>
      <c r="B24" s="20" t="s">
        <v>24</v>
      </c>
      <c r="C24" s="25" t="s">
        <v>14</v>
      </c>
      <c r="D24" s="25" t="s">
        <v>15</v>
      </c>
      <c r="E24" s="25" t="s">
        <v>16</v>
      </c>
      <c r="F24" s="25" t="s">
        <v>17</v>
      </c>
      <c r="G24" s="26" t="s">
        <v>38</v>
      </c>
      <c r="H24" s="27">
        <f t="shared" si="1"/>
        <v>0.19513888888888897</v>
      </c>
      <c r="I24" s="28">
        <v>0.54166666666666663</v>
      </c>
      <c r="J24" s="28">
        <v>0.7368055555555556</v>
      </c>
    </row>
    <row r="25" spans="1:10" ht="25.15">
      <c r="A25" s="20">
        <v>45702</v>
      </c>
      <c r="B25" s="20" t="s">
        <v>26</v>
      </c>
      <c r="C25" s="25" t="s">
        <v>14</v>
      </c>
      <c r="D25" s="25" t="s">
        <v>15</v>
      </c>
      <c r="E25" s="25" t="s">
        <v>16</v>
      </c>
      <c r="F25" s="25" t="s">
        <v>17</v>
      </c>
      <c r="G25" s="26" t="s">
        <v>39</v>
      </c>
      <c r="H25" s="27">
        <f t="shared" si="1"/>
        <v>0.16666666666666669</v>
      </c>
      <c r="I25" s="28">
        <v>0.33333333333333331</v>
      </c>
      <c r="J25" s="28">
        <v>0.5</v>
      </c>
    </row>
    <row r="26" spans="1:10" ht="37.9">
      <c r="A26" s="20">
        <v>45702</v>
      </c>
      <c r="B26" s="20" t="s">
        <v>26</v>
      </c>
      <c r="C26" s="25" t="s">
        <v>14</v>
      </c>
      <c r="D26" s="25" t="s">
        <v>15</v>
      </c>
      <c r="E26" s="25" t="s">
        <v>16</v>
      </c>
      <c r="F26" s="25" t="s">
        <v>17</v>
      </c>
      <c r="G26" s="26" t="s">
        <v>40</v>
      </c>
      <c r="H26" s="27">
        <f t="shared" si="1"/>
        <v>0.19791666666666674</v>
      </c>
      <c r="I26" s="28">
        <v>0.54166666666666663</v>
      </c>
      <c r="J26" s="28">
        <v>0.73958333333333337</v>
      </c>
    </row>
    <row r="27" spans="1:10">
      <c r="A27" s="29">
        <v>45703</v>
      </c>
      <c r="B27" s="20" t="s">
        <v>29</v>
      </c>
      <c r="C27" s="30"/>
      <c r="D27" s="30"/>
      <c r="E27" s="30"/>
      <c r="F27" s="30"/>
      <c r="G27" s="31"/>
      <c r="H27" s="32">
        <f>J27-I27</f>
        <v>0</v>
      </c>
      <c r="I27" s="33"/>
      <c r="J27" s="33"/>
    </row>
    <row r="28" spans="1:10">
      <c r="A28" s="29">
        <v>45704</v>
      </c>
      <c r="B28" s="20" t="s">
        <v>30</v>
      </c>
      <c r="C28" s="30"/>
      <c r="D28" s="30"/>
      <c r="E28" s="30"/>
      <c r="F28" s="30"/>
      <c r="G28" s="31"/>
      <c r="H28" s="32">
        <f t="shared" si="1"/>
        <v>0</v>
      </c>
      <c r="I28" s="33"/>
      <c r="J28" s="33"/>
    </row>
    <row r="29" spans="1:10" ht="50.45">
      <c r="A29" s="20">
        <v>45705</v>
      </c>
      <c r="B29" s="20" t="s">
        <v>13</v>
      </c>
      <c r="C29" s="25" t="s">
        <v>14</v>
      </c>
      <c r="D29" s="25" t="s">
        <v>15</v>
      </c>
      <c r="E29" s="25" t="s">
        <v>16</v>
      </c>
      <c r="F29" s="25" t="s">
        <v>17</v>
      </c>
      <c r="G29" s="26" t="s">
        <v>41</v>
      </c>
      <c r="H29" s="27">
        <f t="shared" si="1"/>
        <v>0.16666666666666669</v>
      </c>
      <c r="I29" s="28">
        <v>0.33333333333333331</v>
      </c>
      <c r="J29" s="28">
        <v>0.5</v>
      </c>
    </row>
    <row r="30" spans="1:10" ht="75.599999999999994">
      <c r="A30" s="20">
        <v>45705</v>
      </c>
      <c r="B30" s="20" t="s">
        <v>13</v>
      </c>
      <c r="C30" s="25" t="s">
        <v>14</v>
      </c>
      <c r="D30" s="25" t="s">
        <v>15</v>
      </c>
      <c r="E30" s="25" t="s">
        <v>16</v>
      </c>
      <c r="F30" s="25" t="s">
        <v>17</v>
      </c>
      <c r="G30" s="26" t="s">
        <v>42</v>
      </c>
      <c r="H30" s="27">
        <f t="shared" si="1"/>
        <v>0.17847222222222225</v>
      </c>
      <c r="I30" s="28">
        <v>0.54166666666666663</v>
      </c>
      <c r="J30" s="28">
        <v>0.72013888888888888</v>
      </c>
    </row>
    <row r="31" spans="1:10" ht="50.45">
      <c r="A31" s="20">
        <v>45706</v>
      </c>
      <c r="B31" s="20" t="s">
        <v>19</v>
      </c>
      <c r="C31" s="25" t="s">
        <v>14</v>
      </c>
      <c r="D31" s="25" t="s">
        <v>15</v>
      </c>
      <c r="E31" s="25" t="s">
        <v>16</v>
      </c>
      <c r="F31" s="25" t="s">
        <v>17</v>
      </c>
      <c r="G31" s="26" t="s">
        <v>43</v>
      </c>
      <c r="H31" s="27">
        <f t="shared" si="1"/>
        <v>0.16666666666666669</v>
      </c>
      <c r="I31" s="28">
        <v>0.33333333333333331</v>
      </c>
      <c r="J31" s="28">
        <v>0.5</v>
      </c>
    </row>
    <row r="32" spans="1:10" ht="37.9">
      <c r="A32" s="20">
        <v>45706</v>
      </c>
      <c r="B32" s="20" t="s">
        <v>19</v>
      </c>
      <c r="C32" s="25" t="s">
        <v>14</v>
      </c>
      <c r="D32" s="25" t="s">
        <v>15</v>
      </c>
      <c r="E32" s="25" t="s">
        <v>16</v>
      </c>
      <c r="F32" s="25" t="s">
        <v>17</v>
      </c>
      <c r="G32" s="26" t="s">
        <v>44</v>
      </c>
      <c r="H32" s="27">
        <f t="shared" si="1"/>
        <v>0.18541666666666667</v>
      </c>
      <c r="I32" s="28">
        <v>0.54166666666666663</v>
      </c>
      <c r="J32" s="28">
        <v>0.7270833333333333</v>
      </c>
    </row>
    <row r="33" spans="1:10" ht="50.45">
      <c r="A33" s="20">
        <v>45707</v>
      </c>
      <c r="B33" s="20" t="s">
        <v>22</v>
      </c>
      <c r="C33" s="25" t="s">
        <v>14</v>
      </c>
      <c r="D33" s="25" t="s">
        <v>15</v>
      </c>
      <c r="E33" s="25" t="s">
        <v>16</v>
      </c>
      <c r="F33" s="25" t="s">
        <v>17</v>
      </c>
      <c r="G33" s="26" t="s">
        <v>43</v>
      </c>
      <c r="H33" s="27">
        <f t="shared" si="1"/>
        <v>0.16666666666666669</v>
      </c>
      <c r="I33" s="28">
        <v>0.33333333333333331</v>
      </c>
      <c r="J33" s="28">
        <v>0.5</v>
      </c>
    </row>
    <row r="34" spans="1:10" ht="37.9">
      <c r="A34" s="20">
        <v>45707</v>
      </c>
      <c r="B34" s="20" t="s">
        <v>22</v>
      </c>
      <c r="C34" s="25" t="s">
        <v>14</v>
      </c>
      <c r="D34" s="25" t="s">
        <v>15</v>
      </c>
      <c r="E34" s="25" t="s">
        <v>16</v>
      </c>
      <c r="F34" s="25" t="s">
        <v>17</v>
      </c>
      <c r="G34" s="26" t="s">
        <v>45</v>
      </c>
      <c r="H34" s="27">
        <f>J34-I34</f>
        <v>0.20069444444444451</v>
      </c>
      <c r="I34" s="28">
        <v>0.54166666666666663</v>
      </c>
      <c r="J34" s="28">
        <v>0.74236111111111114</v>
      </c>
    </row>
    <row r="35" spans="1:10" ht="50.45">
      <c r="A35" s="20">
        <v>45708</v>
      </c>
      <c r="B35" s="20" t="s">
        <v>24</v>
      </c>
      <c r="C35" s="25" t="s">
        <v>14</v>
      </c>
      <c r="D35" s="25" t="s">
        <v>15</v>
      </c>
      <c r="E35" s="25" t="s">
        <v>16</v>
      </c>
      <c r="F35" s="25" t="s">
        <v>17</v>
      </c>
      <c r="G35" s="26" t="s">
        <v>43</v>
      </c>
      <c r="H35" s="27">
        <f t="shared" si="1"/>
        <v>0.16666666666666669</v>
      </c>
      <c r="I35" s="28">
        <v>0.33333333333333331</v>
      </c>
      <c r="J35" s="28">
        <v>0.5</v>
      </c>
    </row>
    <row r="36" spans="1:10" ht="37.9">
      <c r="A36" s="20">
        <v>45708</v>
      </c>
      <c r="B36" s="20" t="s">
        <v>24</v>
      </c>
      <c r="C36" s="25" t="s">
        <v>14</v>
      </c>
      <c r="D36" s="25" t="s">
        <v>15</v>
      </c>
      <c r="E36" s="25" t="s">
        <v>16</v>
      </c>
      <c r="F36" s="25" t="s">
        <v>17</v>
      </c>
      <c r="G36" s="26" t="s">
        <v>46</v>
      </c>
      <c r="H36" s="27">
        <f t="shared" si="1"/>
        <v>0.19791666666666674</v>
      </c>
      <c r="I36" s="28">
        <v>0.54166666666666663</v>
      </c>
      <c r="J36" s="28">
        <v>0.73958333333333337</v>
      </c>
    </row>
    <row r="37" spans="1:10" ht="50.45">
      <c r="A37" s="20">
        <v>45709</v>
      </c>
      <c r="B37" s="20" t="s">
        <v>26</v>
      </c>
      <c r="C37" s="25" t="s">
        <v>14</v>
      </c>
      <c r="D37" s="25" t="s">
        <v>15</v>
      </c>
      <c r="E37" s="25" t="s">
        <v>16</v>
      </c>
      <c r="F37" s="25" t="s">
        <v>17</v>
      </c>
      <c r="G37" s="26" t="s">
        <v>43</v>
      </c>
      <c r="H37" s="27">
        <f t="shared" si="1"/>
        <v>0.16666666666666669</v>
      </c>
      <c r="I37" s="28">
        <v>0.33333333333333331</v>
      </c>
      <c r="J37" s="28">
        <v>0.5</v>
      </c>
    </row>
    <row r="38" spans="1:10" ht="37.9">
      <c r="A38" s="20">
        <v>45709</v>
      </c>
      <c r="B38" s="20" t="s">
        <v>26</v>
      </c>
      <c r="C38" s="25" t="s">
        <v>14</v>
      </c>
      <c r="D38" s="25" t="s">
        <v>15</v>
      </c>
      <c r="E38" s="25" t="s">
        <v>16</v>
      </c>
      <c r="F38" s="25" t="s">
        <v>17</v>
      </c>
      <c r="G38" s="26" t="s">
        <v>47</v>
      </c>
      <c r="H38" s="27">
        <f>J38-I38</f>
        <v>0.18472222222222223</v>
      </c>
      <c r="I38" s="28">
        <v>0.54166666666666663</v>
      </c>
      <c r="J38" s="28">
        <v>0.72638888888888886</v>
      </c>
    </row>
    <row r="39" spans="1:10">
      <c r="A39" s="29">
        <v>45710</v>
      </c>
      <c r="B39" s="20" t="s">
        <v>29</v>
      </c>
      <c r="C39" s="30"/>
      <c r="D39" s="30"/>
      <c r="E39" s="30"/>
      <c r="F39" s="30"/>
      <c r="G39" s="31"/>
      <c r="H39" s="32">
        <f t="shared" si="1"/>
        <v>0</v>
      </c>
      <c r="I39" s="33"/>
      <c r="J39" s="33"/>
    </row>
    <row r="40" spans="1:10" ht="13.9" customHeight="1">
      <c r="A40" s="29">
        <v>45711</v>
      </c>
      <c r="B40" s="20" t="s">
        <v>30</v>
      </c>
      <c r="C40" s="30"/>
      <c r="D40" s="30"/>
      <c r="E40" s="30"/>
      <c r="F40" s="30"/>
      <c r="G40" s="31"/>
      <c r="H40" s="32">
        <f t="shared" si="1"/>
        <v>0</v>
      </c>
      <c r="I40" s="33"/>
      <c r="J40" s="33"/>
    </row>
    <row r="41" spans="1:10" ht="63">
      <c r="A41" s="20">
        <v>45712</v>
      </c>
      <c r="B41" s="20" t="s">
        <v>13</v>
      </c>
      <c r="C41" s="25" t="s">
        <v>14</v>
      </c>
      <c r="D41" s="25" t="s">
        <v>15</v>
      </c>
      <c r="E41" s="25" t="s">
        <v>16</v>
      </c>
      <c r="F41" s="25" t="s">
        <v>17</v>
      </c>
      <c r="G41" s="26" t="s">
        <v>48</v>
      </c>
      <c r="H41" s="27">
        <f t="shared" si="1"/>
        <v>0.16666666666666669</v>
      </c>
      <c r="I41" s="27">
        <v>0.33333333333333331</v>
      </c>
      <c r="J41" s="27">
        <v>0.5</v>
      </c>
    </row>
    <row r="42" spans="1:10" ht="88.15">
      <c r="A42" s="20">
        <v>45712</v>
      </c>
      <c r="B42" s="20" t="s">
        <v>13</v>
      </c>
      <c r="C42" s="25" t="s">
        <v>14</v>
      </c>
      <c r="D42" s="25" t="s">
        <v>15</v>
      </c>
      <c r="E42" s="25" t="s">
        <v>16</v>
      </c>
      <c r="F42" s="25" t="s">
        <v>17</v>
      </c>
      <c r="G42" s="26" t="s">
        <v>49</v>
      </c>
      <c r="H42" s="27">
        <f t="shared" si="1"/>
        <v>0.17847222222222225</v>
      </c>
      <c r="I42" s="28">
        <v>0.54166666666666663</v>
      </c>
      <c r="J42" s="28">
        <v>0.72013888888888888</v>
      </c>
    </row>
    <row r="43" spans="1:10" ht="37.9">
      <c r="A43" s="20">
        <v>45713</v>
      </c>
      <c r="B43" s="20" t="s">
        <v>19</v>
      </c>
      <c r="C43" s="25" t="s">
        <v>14</v>
      </c>
      <c r="D43" s="25" t="s">
        <v>15</v>
      </c>
      <c r="E43" s="25" t="s">
        <v>16</v>
      </c>
      <c r="F43" s="25" t="s">
        <v>17</v>
      </c>
      <c r="G43" s="26" t="s">
        <v>50</v>
      </c>
      <c r="H43" s="27">
        <f t="shared" ref="H43" si="2">J43-I43</f>
        <v>0.16666666666666669</v>
      </c>
      <c r="I43" s="28">
        <v>0.33333333333333331</v>
      </c>
      <c r="J43" s="28">
        <v>0.5</v>
      </c>
    </row>
    <row r="44" spans="1:10" ht="75.599999999999994">
      <c r="A44" s="20">
        <v>45713</v>
      </c>
      <c r="B44" s="20" t="s">
        <v>19</v>
      </c>
      <c r="C44" s="25" t="s">
        <v>14</v>
      </c>
      <c r="D44" s="25" t="s">
        <v>15</v>
      </c>
      <c r="E44" s="25" t="s">
        <v>16</v>
      </c>
      <c r="F44" s="25" t="s">
        <v>17</v>
      </c>
      <c r="G44" s="26" t="s">
        <v>51</v>
      </c>
      <c r="H44" s="27">
        <f t="shared" ref="H44" si="3">J44-I44</f>
        <v>0.17847222222222225</v>
      </c>
      <c r="I44" s="28">
        <v>0.54166666666666663</v>
      </c>
      <c r="J44" s="28">
        <v>0.72013888888888888</v>
      </c>
    </row>
    <row r="45" spans="1:10" ht="75.599999999999994">
      <c r="A45" s="20">
        <v>45714</v>
      </c>
      <c r="B45" s="20" t="s">
        <v>22</v>
      </c>
      <c r="C45" s="25" t="s">
        <v>14</v>
      </c>
      <c r="D45" s="25" t="s">
        <v>15</v>
      </c>
      <c r="E45" s="25" t="s">
        <v>52</v>
      </c>
      <c r="F45" s="25" t="s">
        <v>17</v>
      </c>
      <c r="G45" s="26" t="s">
        <v>53</v>
      </c>
      <c r="H45" s="27">
        <f t="shared" ref="H45" si="4">J45-I45</f>
        <v>0.33333333333333331</v>
      </c>
      <c r="I45" s="28">
        <v>0.33333333333333331</v>
      </c>
      <c r="J45" s="28">
        <v>0.66666666666666663</v>
      </c>
    </row>
    <row r="46" spans="1:10" ht="50.45">
      <c r="A46" s="20">
        <v>45715</v>
      </c>
      <c r="B46" s="20" t="s">
        <v>24</v>
      </c>
      <c r="C46" s="25" t="s">
        <v>14</v>
      </c>
      <c r="D46" s="25" t="s">
        <v>15</v>
      </c>
      <c r="E46" s="25" t="s">
        <v>16</v>
      </c>
      <c r="F46" s="25" t="s">
        <v>17</v>
      </c>
      <c r="G46" s="26" t="s">
        <v>54</v>
      </c>
      <c r="H46" s="27">
        <f t="shared" ref="H46:H47" si="5">J46-I46</f>
        <v>0.16666666666666669</v>
      </c>
      <c r="I46" s="28">
        <v>0.33333333333333331</v>
      </c>
      <c r="J46" s="28">
        <v>0.5</v>
      </c>
    </row>
    <row r="47" spans="1:10" ht="88.15">
      <c r="A47" s="20">
        <v>45715</v>
      </c>
      <c r="B47" s="20" t="s">
        <v>24</v>
      </c>
      <c r="C47" s="25" t="s">
        <v>14</v>
      </c>
      <c r="D47" s="25" t="s">
        <v>15</v>
      </c>
      <c r="E47" s="25" t="s">
        <v>16</v>
      </c>
      <c r="F47" s="25" t="s">
        <v>17</v>
      </c>
      <c r="G47" s="26" t="s">
        <v>55</v>
      </c>
      <c r="H47" s="27">
        <f t="shared" si="5"/>
        <v>0.1875</v>
      </c>
      <c r="I47" s="28">
        <v>0.54166666666666663</v>
      </c>
      <c r="J47" s="28">
        <v>0.72916666666666663</v>
      </c>
    </row>
    <row r="48" spans="1:10" ht="50.45">
      <c r="A48" s="20">
        <v>45716</v>
      </c>
      <c r="B48" s="20" t="s">
        <v>26</v>
      </c>
      <c r="C48" s="25" t="s">
        <v>14</v>
      </c>
      <c r="D48" s="25" t="s">
        <v>15</v>
      </c>
      <c r="E48" s="25" t="s">
        <v>16</v>
      </c>
      <c r="F48" s="25" t="s">
        <v>17</v>
      </c>
      <c r="G48" s="26" t="s">
        <v>56</v>
      </c>
      <c r="H48" s="27">
        <f t="shared" ref="H48:H51" si="6">J48-I48</f>
        <v>0.16666666666666669</v>
      </c>
      <c r="I48" s="28">
        <v>0.33333333333333331</v>
      </c>
      <c r="J48" s="28">
        <v>0.5</v>
      </c>
    </row>
    <row r="49" spans="1:10" ht="25.15">
      <c r="A49" s="20">
        <v>45716</v>
      </c>
      <c r="B49" s="20" t="s">
        <v>26</v>
      </c>
      <c r="C49" s="25" t="s">
        <v>14</v>
      </c>
      <c r="D49" s="25" t="s">
        <v>15</v>
      </c>
      <c r="E49" s="25" t="s">
        <v>16</v>
      </c>
      <c r="F49" s="25" t="s">
        <v>17</v>
      </c>
      <c r="G49" s="26" t="s">
        <v>57</v>
      </c>
      <c r="H49" s="27">
        <f t="shared" si="6"/>
        <v>0.14583333333333337</v>
      </c>
      <c r="I49" s="28">
        <v>0.54166666666666663</v>
      </c>
      <c r="J49" s="28">
        <v>0.6875</v>
      </c>
    </row>
    <row r="50" spans="1:10" ht="13.9" customHeight="1">
      <c r="A50" s="29">
        <v>45717</v>
      </c>
      <c r="B50" s="20" t="s">
        <v>30</v>
      </c>
      <c r="C50" s="30"/>
      <c r="D50" s="30"/>
      <c r="E50" s="30"/>
      <c r="F50" s="30"/>
      <c r="G50" s="31"/>
      <c r="H50" s="32">
        <f t="shared" si="6"/>
        <v>0</v>
      </c>
      <c r="I50" s="33"/>
      <c r="J50" s="33"/>
    </row>
    <row r="51" spans="1:10" ht="13.9" customHeight="1">
      <c r="A51" s="29">
        <v>45717</v>
      </c>
      <c r="B51" s="20" t="s">
        <v>30</v>
      </c>
      <c r="C51" s="30"/>
      <c r="D51" s="30"/>
      <c r="E51" s="30"/>
      <c r="F51" s="30"/>
      <c r="G51" s="31"/>
      <c r="H51" s="32">
        <f t="shared" si="6"/>
        <v>0</v>
      </c>
      <c r="I51" s="33"/>
      <c r="J51" s="33"/>
    </row>
    <row r="52" spans="1:10">
      <c r="A52" s="44"/>
      <c r="B52" s="44"/>
      <c r="G52" s="38"/>
      <c r="H52" s="71"/>
      <c r="I52" s="72"/>
      <c r="J52" s="72"/>
    </row>
    <row r="53" spans="1:10">
      <c r="A53" s="44"/>
      <c r="B53" s="44"/>
      <c r="G53" s="38"/>
      <c r="H53" s="71"/>
      <c r="I53" s="72"/>
      <c r="J53" s="72"/>
    </row>
    <row r="54" spans="1:10" ht="13.9" customHeight="1">
      <c r="A54" s="44"/>
      <c r="B54" s="44"/>
      <c r="G54" s="38"/>
      <c r="H54" s="71"/>
      <c r="I54" s="72"/>
      <c r="J54" s="72"/>
    </row>
    <row r="55" spans="1:10" ht="13.9" customHeight="1" thickBot="1">
      <c r="A55" s="44"/>
      <c r="B55" s="44"/>
      <c r="G55" s="38"/>
      <c r="H55" s="71"/>
      <c r="I55" s="72"/>
      <c r="J55" s="72"/>
    </row>
    <row r="56" spans="1:10" ht="13.9" customHeight="1">
      <c r="A56" s="2"/>
      <c r="B56" s="2"/>
      <c r="C56" s="3"/>
      <c r="D56" s="4"/>
      <c r="E56" s="5" t="s">
        <v>58</v>
      </c>
      <c r="F56" s="6">
        <f>F57*8</f>
        <v>184</v>
      </c>
      <c r="H56" s="38"/>
    </row>
    <row r="57" spans="1:10" ht="13.9" customHeight="1" thickBot="1">
      <c r="A57" s="2"/>
      <c r="B57" s="2"/>
      <c r="C57" s="7"/>
      <c r="D57" s="1"/>
      <c r="E57" s="8" t="s">
        <v>59</v>
      </c>
      <c r="F57" s="9">
        <v>23</v>
      </c>
      <c r="H57" s="38"/>
    </row>
    <row r="58" spans="1:10" ht="13.9" customHeight="1" thickBot="1">
      <c r="A58" s="112" t="s">
        <v>60</v>
      </c>
      <c r="B58" s="112"/>
      <c r="C58" s="112"/>
      <c r="D58" s="10"/>
      <c r="E58" s="1"/>
      <c r="F58" s="1"/>
      <c r="H58" s="38"/>
    </row>
    <row r="59" spans="1:10" ht="13.9">
      <c r="A59" s="11"/>
      <c r="B59" s="11"/>
      <c r="C59" s="4"/>
      <c r="D59" s="4"/>
      <c r="E59" s="12" t="s">
        <v>61</v>
      </c>
      <c r="F59" s="13">
        <f>SUMIF(F9:F40,"Billable",H9:H40)</f>
        <v>0</v>
      </c>
      <c r="H59" s="36"/>
    </row>
    <row r="60" spans="1:10" ht="15" customHeight="1" thickBot="1">
      <c r="A60" s="113" t="s">
        <v>62</v>
      </c>
      <c r="B60" s="113"/>
      <c r="C60" s="113"/>
      <c r="D60" s="14"/>
      <c r="E60" s="15" t="s">
        <v>63</v>
      </c>
      <c r="F60" s="16">
        <f>SUMIF(F9:F49,"Non-Billable",H9:H49)</f>
        <v>6.5881944444444454</v>
      </c>
      <c r="H60" s="38"/>
    </row>
    <row r="61" spans="1:10" ht="14.45" thickBot="1">
      <c r="A61" s="1"/>
      <c r="B61" s="1"/>
      <c r="C61" s="1"/>
      <c r="D61" s="1"/>
      <c r="E61" s="17" t="s">
        <v>64</v>
      </c>
      <c r="F61" s="42">
        <f>F59+F60</f>
        <v>6.5881944444444454</v>
      </c>
      <c r="H61" s="38"/>
    </row>
    <row r="62" spans="1:10" ht="13.9" thickBot="1">
      <c r="A62" s="1"/>
      <c r="B62" s="1"/>
      <c r="C62" s="1"/>
      <c r="D62" s="1"/>
      <c r="E62" s="1"/>
      <c r="F62" s="1"/>
      <c r="H62" s="38"/>
    </row>
    <row r="63" spans="1:10" ht="13.9" thickBot="1">
      <c r="A63" s="1"/>
      <c r="B63" s="1"/>
      <c r="C63" s="1"/>
      <c r="D63" s="1"/>
      <c r="E63" s="18" t="s">
        <v>65</v>
      </c>
      <c r="F63" s="19"/>
      <c r="H63" s="38"/>
    </row>
    <row r="64" spans="1:10" ht="13.15" thickBot="1">
      <c r="E64" s="37"/>
      <c r="H64" s="38"/>
    </row>
  </sheetData>
  <mergeCells count="2">
    <mergeCell ref="A58:C58"/>
    <mergeCell ref="A60:C60"/>
  </mergeCells>
  <phoneticPr fontId="10" type="noConversion"/>
  <conditionalFormatting sqref="A6:B6 D7:E7">
    <cfRule type="containsText" dxfId="38" priority="12" operator="containsText" text="Religious Leave">
      <formula>NOT(ISERROR(SEARCH("Religious Leave",A6)))</formula>
    </cfRule>
    <cfRule type="containsText" dxfId="37" priority="13" operator="containsText" text="Birthday Leave">
      <formula>NOT(ISERROR(SEARCH("Birthday Leave",A6)))</formula>
    </cfRule>
    <cfRule type="containsText" dxfId="36" priority="14" operator="containsText" text="Study Leave">
      <formula>NOT(ISERROR(SEARCH("Study Leave",A6)))</formula>
    </cfRule>
    <cfRule type="containsText" dxfId="35" priority="15" operator="containsText" text="Family Responsibility Leave">
      <formula>NOT(ISERROR(SEARCH("Family Responsibility Leave",A6)))</formula>
    </cfRule>
    <cfRule type="containsText" dxfId="34" priority="16" operator="containsText" text="Sick Leave">
      <formula>NOT(ISERROR(SEARCH("Sick Leave",A6)))</formula>
    </cfRule>
    <cfRule type="containsText" dxfId="33" priority="17" operator="containsText" text="Annual Leave">
      <formula>NOT(ISERROR(SEARCH("Annual Leave",A6)))</formula>
    </cfRule>
    <cfRule type="cellIs" dxfId="32" priority="18" operator="equal">
      <formula>"Public Holiday"</formula>
    </cfRule>
  </conditionalFormatting>
  <conditionalFormatting sqref="B8:B64">
    <cfRule type="containsText" dxfId="31" priority="1" operator="containsText" text="Saturday">
      <formula>NOT(ISERROR(SEARCH("Saturday",B8)))</formula>
    </cfRule>
    <cfRule type="containsText" dxfId="30" priority="2" operator="containsText" text="Sunday">
      <formula>NOT(ISERROR(SEARCH("Sunday",B8)))</formula>
    </cfRule>
  </conditionalFormatting>
  <conditionalFormatting sqref="D56:E56 D58:E60 E63">
    <cfRule type="containsText" dxfId="29" priority="3" operator="containsText" text="Religious Leave">
      <formula>NOT(ISERROR(SEARCH("Religious Leave",D56)))</formula>
    </cfRule>
    <cfRule type="containsText" dxfId="28" priority="4" operator="containsText" text="Birthday Leave">
      <formula>NOT(ISERROR(SEARCH("Birthday Leave",D56)))</formula>
    </cfRule>
    <cfRule type="containsText" dxfId="27" priority="5" operator="containsText" text="Study Leave">
      <formula>NOT(ISERROR(SEARCH("Study Leave",D56)))</formula>
    </cfRule>
    <cfRule type="containsText" dxfId="26" priority="6" operator="containsText" text="Family Responsibility Leave">
      <formula>NOT(ISERROR(SEARCH("Family Responsibility Leave",D56)))</formula>
    </cfRule>
    <cfRule type="containsText" dxfId="25" priority="7" operator="containsText" text="Sick Leave">
      <formula>NOT(ISERROR(SEARCH("Sick Leave",D56)))</formula>
    </cfRule>
    <cfRule type="containsText" dxfId="24" priority="8" operator="containsText" text="Annual Leave">
      <formula>NOT(ISERROR(SEARCH("Annual Leave",D56)))</formula>
    </cfRule>
    <cfRule type="cellIs" dxfId="23" priority="9" operator="equal">
      <formula>"Public Holiday"</formula>
    </cfRule>
  </conditionalFormatting>
  <dataValidations count="1">
    <dataValidation type="time" allowBlank="1" showErrorMessage="1" errorTitle="Invalid Time Format" error="Please input a valid time. For e.g. 08:00" sqref="I9:J55"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C171C48C-979E-452A-9BA2-E995ACE2BE06}">
          <x14:formula1>
            <xm:f>Key!$H$3:$H$62</xm:f>
          </x14:formula1>
          <xm:sqref>B5</xm:sqref>
        </x14:dataValidation>
        <x14:dataValidation type="list" allowBlank="1" showInputMessage="1" showErrorMessage="1" xr:uid="{D3F3BEC1-F54D-4034-9200-E177F5F22F68}">
          <x14:formula1>
            <xm:f>Key!$K$3:$K$4</xm:f>
          </x14:formula1>
          <xm:sqref>F9:F55</xm:sqref>
        </x14:dataValidation>
        <x14:dataValidation type="list" allowBlank="1" showInputMessage="1" showErrorMessage="1" xr:uid="{2056345A-D817-415C-BFFF-52AAC88A616B}">
          <x14:formula1>
            <xm:f>Key!$B$2:$B$43</xm:f>
          </x14:formula1>
          <xm:sqref>C9:C55</xm:sqref>
        </x14:dataValidation>
        <x14:dataValidation type="list" allowBlank="1" showInputMessage="1" showErrorMessage="1" xr:uid="{8D174978-0CE3-4483-935A-E2D2B6171911}">
          <x14:formula1>
            <xm:f>Key!$F$3:$F$47</xm:f>
          </x14:formula1>
          <xm:sqref>E9:E55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topLeftCell="A2" zoomScale="75" zoomScaleNormal="75" workbookViewId="0">
      <selection activeCell="D11" sqref="D11"/>
    </sheetView>
  </sheetViews>
  <sheetFormatPr defaultColWidth="8.75" defaultRowHeight="12.6"/>
  <cols>
    <col min="1" max="1" width="12" style="21" customWidth="1"/>
    <col min="2" max="2" width="13.125" style="21" customWidth="1"/>
    <col min="3" max="3" width="16.25" style="21" customWidth="1"/>
    <col min="4" max="5" width="20" style="21" customWidth="1"/>
    <col min="6" max="6" width="23.125" style="21" customWidth="1"/>
    <col min="7" max="7" width="34" style="21" customWidth="1"/>
    <col min="8" max="16384" width="8.75" style="21"/>
  </cols>
  <sheetData>
    <row r="5" spans="1:10">
      <c r="A5" s="35" t="s">
        <v>0</v>
      </c>
      <c r="B5" s="21" t="s">
        <v>66</v>
      </c>
      <c r="C5" s="35"/>
      <c r="H5" s="38"/>
    </row>
    <row r="6" spans="1:10">
      <c r="A6" s="35" t="s">
        <v>2</v>
      </c>
      <c r="B6" s="84">
        <f>F44</f>
        <v>0.33333333333333331</v>
      </c>
      <c r="C6" s="35"/>
      <c r="D6" s="35"/>
      <c r="E6" s="35"/>
      <c r="H6" s="38"/>
      <c r="J6" s="39"/>
    </row>
    <row r="7" spans="1:10">
      <c r="H7" s="38"/>
    </row>
    <row r="8" spans="1:10" ht="25.15">
      <c r="A8" s="22" t="s">
        <v>3</v>
      </c>
      <c r="B8" s="23" t="s">
        <v>4</v>
      </c>
      <c r="C8" s="23" t="s">
        <v>5</v>
      </c>
      <c r="D8" s="23" t="s">
        <v>6</v>
      </c>
      <c r="E8" s="23" t="s">
        <v>7</v>
      </c>
      <c r="F8" s="23" t="s">
        <v>8</v>
      </c>
      <c r="G8" s="40" t="s">
        <v>9</v>
      </c>
      <c r="H8" s="24" t="s">
        <v>10</v>
      </c>
      <c r="I8" s="24" t="s">
        <v>11</v>
      </c>
      <c r="J8" s="41" t="s">
        <v>12</v>
      </c>
    </row>
    <row r="9" spans="1:10">
      <c r="A9" s="29">
        <v>45717</v>
      </c>
      <c r="B9" s="29" t="s">
        <v>29</v>
      </c>
      <c r="C9" s="30"/>
      <c r="D9" s="30"/>
      <c r="E9" s="30"/>
      <c r="F9" s="30"/>
      <c r="G9" s="31"/>
      <c r="H9" s="32">
        <f>J9-I9</f>
        <v>0</v>
      </c>
      <c r="I9" s="33"/>
      <c r="J9" s="33"/>
    </row>
    <row r="10" spans="1:10">
      <c r="A10" s="29">
        <v>45718</v>
      </c>
      <c r="B10" s="29" t="s">
        <v>30</v>
      </c>
      <c r="C10" s="30"/>
      <c r="D10" s="30"/>
      <c r="E10" s="30"/>
      <c r="F10" s="30"/>
      <c r="G10" s="31"/>
      <c r="H10" s="32">
        <f t="shared" ref="H10:H38" si="0">J10-I10</f>
        <v>0</v>
      </c>
      <c r="I10" s="33"/>
      <c r="J10" s="33"/>
    </row>
    <row r="11" spans="1:10">
      <c r="A11" s="20">
        <v>45719</v>
      </c>
      <c r="B11" s="20" t="s">
        <v>13</v>
      </c>
      <c r="C11" s="25" t="s">
        <v>14</v>
      </c>
      <c r="D11" s="25" t="s">
        <v>66</v>
      </c>
      <c r="E11" s="25" t="s">
        <v>67</v>
      </c>
      <c r="F11" s="25" t="s">
        <v>68</v>
      </c>
      <c r="G11" s="26" t="s">
        <v>69</v>
      </c>
      <c r="H11" s="27">
        <f t="shared" si="0"/>
        <v>0.33333333333333331</v>
      </c>
      <c r="I11" s="28">
        <v>0.33333333333333331</v>
      </c>
      <c r="J11" s="28">
        <v>0.66666666666666663</v>
      </c>
    </row>
    <row r="12" spans="1:10">
      <c r="A12" s="20">
        <v>45720</v>
      </c>
      <c r="B12" s="20" t="s">
        <v>19</v>
      </c>
      <c r="C12" s="25"/>
      <c r="D12" s="25"/>
      <c r="E12" s="25"/>
      <c r="F12" s="25"/>
      <c r="G12" s="26"/>
      <c r="H12" s="27">
        <f t="shared" si="0"/>
        <v>0</v>
      </c>
      <c r="I12" s="28"/>
      <c r="J12" s="28"/>
    </row>
    <row r="13" spans="1:10">
      <c r="A13" s="20">
        <v>45721</v>
      </c>
      <c r="B13" s="20" t="s">
        <v>22</v>
      </c>
      <c r="C13" s="25"/>
      <c r="D13" s="25"/>
      <c r="E13" s="25"/>
      <c r="F13" s="25"/>
      <c r="G13" s="26"/>
      <c r="H13" s="27">
        <f t="shared" si="0"/>
        <v>0</v>
      </c>
      <c r="I13" s="28"/>
      <c r="J13" s="28"/>
    </row>
    <row r="14" spans="1:10">
      <c r="A14" s="20">
        <v>45722</v>
      </c>
      <c r="B14" s="20" t="s">
        <v>24</v>
      </c>
      <c r="C14" s="25"/>
      <c r="D14" s="25"/>
      <c r="E14" s="25"/>
      <c r="F14" s="25"/>
      <c r="G14" s="26"/>
      <c r="H14" s="27">
        <f t="shared" si="0"/>
        <v>0</v>
      </c>
      <c r="I14" s="28"/>
      <c r="J14" s="28"/>
    </row>
    <row r="15" spans="1:10">
      <c r="A15" s="20">
        <v>45723</v>
      </c>
      <c r="B15" s="20" t="s">
        <v>26</v>
      </c>
      <c r="C15" s="25"/>
      <c r="D15" s="25"/>
      <c r="E15" s="25"/>
      <c r="F15" s="25"/>
      <c r="G15" s="26"/>
      <c r="H15" s="27">
        <f t="shared" si="0"/>
        <v>0</v>
      </c>
      <c r="I15" s="28"/>
      <c r="J15" s="28"/>
    </row>
    <row r="16" spans="1:10">
      <c r="A16" s="29">
        <v>45724</v>
      </c>
      <c r="B16" s="29" t="s">
        <v>29</v>
      </c>
      <c r="C16" s="30"/>
      <c r="D16" s="30"/>
      <c r="E16" s="30"/>
      <c r="F16" s="30"/>
      <c r="G16" s="31"/>
      <c r="H16" s="32">
        <f t="shared" si="0"/>
        <v>0</v>
      </c>
      <c r="I16" s="33"/>
      <c r="J16" s="33"/>
    </row>
    <row r="17" spans="1:10">
      <c r="A17" s="29">
        <v>45725</v>
      </c>
      <c r="B17" s="29" t="s">
        <v>30</v>
      </c>
      <c r="C17" s="30"/>
      <c r="D17" s="30"/>
      <c r="E17" s="30"/>
      <c r="F17" s="30"/>
      <c r="G17" s="31"/>
      <c r="H17" s="32">
        <f t="shared" si="0"/>
        <v>0</v>
      </c>
      <c r="I17" s="33"/>
      <c r="J17" s="33"/>
    </row>
    <row r="18" spans="1:10">
      <c r="A18" s="20">
        <v>45726</v>
      </c>
      <c r="B18" s="20" t="s">
        <v>13</v>
      </c>
      <c r="C18" s="25"/>
      <c r="D18" s="25"/>
      <c r="E18" s="25"/>
      <c r="F18" s="25"/>
      <c r="G18" s="26"/>
      <c r="H18" s="27">
        <f t="shared" si="0"/>
        <v>0</v>
      </c>
      <c r="I18" s="28"/>
      <c r="J18" s="28"/>
    </row>
    <row r="19" spans="1:10">
      <c r="A19" s="20">
        <v>45727</v>
      </c>
      <c r="B19" s="20" t="s">
        <v>19</v>
      </c>
      <c r="C19" s="25"/>
      <c r="D19" s="25"/>
      <c r="E19" s="25"/>
      <c r="F19" s="25"/>
      <c r="G19" s="26"/>
      <c r="H19" s="27">
        <f t="shared" si="0"/>
        <v>0</v>
      </c>
      <c r="I19" s="28"/>
      <c r="J19" s="28"/>
    </row>
    <row r="20" spans="1:10">
      <c r="A20" s="20">
        <v>45728</v>
      </c>
      <c r="B20" s="20" t="s">
        <v>22</v>
      </c>
      <c r="C20" s="25"/>
      <c r="D20" s="25"/>
      <c r="E20" s="25"/>
      <c r="F20" s="25"/>
      <c r="G20" s="26"/>
      <c r="H20" s="27">
        <f t="shared" si="0"/>
        <v>0</v>
      </c>
      <c r="I20" s="28"/>
      <c r="J20" s="28"/>
    </row>
    <row r="21" spans="1:10">
      <c r="A21" s="20">
        <v>45729</v>
      </c>
      <c r="B21" s="20" t="s">
        <v>24</v>
      </c>
      <c r="C21" s="25"/>
      <c r="D21" s="25"/>
      <c r="E21" s="25"/>
      <c r="F21" s="25"/>
      <c r="G21" s="26"/>
      <c r="H21" s="27">
        <f t="shared" si="0"/>
        <v>0</v>
      </c>
      <c r="I21" s="28"/>
      <c r="J21" s="28"/>
    </row>
    <row r="22" spans="1:10">
      <c r="A22" s="20">
        <v>45730</v>
      </c>
      <c r="B22" s="20" t="s">
        <v>26</v>
      </c>
      <c r="C22" s="25"/>
      <c r="D22" s="25"/>
      <c r="E22" s="25"/>
      <c r="F22" s="25"/>
      <c r="G22" s="26"/>
      <c r="H22" s="27">
        <f t="shared" si="0"/>
        <v>0</v>
      </c>
      <c r="I22" s="28"/>
      <c r="J22" s="28"/>
    </row>
    <row r="23" spans="1:10">
      <c r="A23" s="29">
        <v>45731</v>
      </c>
      <c r="B23" s="29" t="s">
        <v>29</v>
      </c>
      <c r="C23" s="30"/>
      <c r="D23" s="30"/>
      <c r="E23" s="30"/>
      <c r="F23" s="30"/>
      <c r="G23" s="31"/>
      <c r="H23" s="32">
        <f t="shared" si="0"/>
        <v>0</v>
      </c>
      <c r="I23" s="33"/>
      <c r="J23" s="33"/>
    </row>
    <row r="24" spans="1:10">
      <c r="A24" s="29">
        <v>45732</v>
      </c>
      <c r="B24" s="29" t="s">
        <v>30</v>
      </c>
      <c r="C24" s="30"/>
      <c r="D24" s="30"/>
      <c r="E24" s="30"/>
      <c r="F24" s="30"/>
      <c r="G24" s="31"/>
      <c r="H24" s="32">
        <f t="shared" si="0"/>
        <v>0</v>
      </c>
      <c r="I24" s="33"/>
      <c r="J24" s="33"/>
    </row>
    <row r="25" spans="1:10">
      <c r="A25" s="20">
        <v>45733</v>
      </c>
      <c r="B25" s="20" t="s">
        <v>13</v>
      </c>
      <c r="C25" s="25"/>
      <c r="D25" s="25"/>
      <c r="E25" s="25"/>
      <c r="F25" s="25"/>
      <c r="G25" s="26"/>
      <c r="H25" s="27">
        <f t="shared" si="0"/>
        <v>0</v>
      </c>
      <c r="I25" s="28"/>
      <c r="J25" s="28"/>
    </row>
    <row r="26" spans="1:10">
      <c r="A26" s="20">
        <v>45734</v>
      </c>
      <c r="B26" s="20" t="s">
        <v>19</v>
      </c>
      <c r="C26" s="25"/>
      <c r="D26" s="25"/>
      <c r="E26" s="25"/>
      <c r="F26" s="25"/>
      <c r="G26" s="26"/>
      <c r="H26" s="27">
        <f t="shared" si="0"/>
        <v>0</v>
      </c>
      <c r="I26" s="28"/>
      <c r="J26" s="28"/>
    </row>
    <row r="27" spans="1:10">
      <c r="A27" s="20">
        <v>45735</v>
      </c>
      <c r="B27" s="20" t="s">
        <v>22</v>
      </c>
      <c r="C27" s="25"/>
      <c r="D27" s="25"/>
      <c r="E27" s="25"/>
      <c r="F27" s="25"/>
      <c r="G27" s="26"/>
      <c r="H27" s="27">
        <f t="shared" si="0"/>
        <v>0</v>
      </c>
      <c r="I27" s="28"/>
      <c r="J27" s="28"/>
    </row>
    <row r="28" spans="1:10">
      <c r="A28" s="20">
        <v>45736</v>
      </c>
      <c r="B28" s="20" t="s">
        <v>24</v>
      </c>
      <c r="C28" s="25"/>
      <c r="D28" s="25"/>
      <c r="E28" s="25"/>
      <c r="F28" s="25"/>
      <c r="G28" s="26"/>
      <c r="H28" s="27">
        <f t="shared" si="0"/>
        <v>0</v>
      </c>
      <c r="I28" s="28"/>
      <c r="J28" s="28"/>
    </row>
    <row r="29" spans="1:10">
      <c r="A29" s="45">
        <v>45737</v>
      </c>
      <c r="B29" s="45" t="s">
        <v>26</v>
      </c>
      <c r="C29" s="46" t="s">
        <v>14</v>
      </c>
      <c r="D29" s="46"/>
      <c r="E29" s="46" t="s">
        <v>70</v>
      </c>
      <c r="F29" s="46" t="s">
        <v>17</v>
      </c>
      <c r="G29" s="47" t="s">
        <v>71</v>
      </c>
      <c r="H29" s="48">
        <f t="shared" si="0"/>
        <v>0.33333333333333331</v>
      </c>
      <c r="I29" s="49">
        <v>0.33333333333333331</v>
      </c>
      <c r="J29" s="49">
        <v>0.66666666666666663</v>
      </c>
    </row>
    <row r="30" spans="1:10">
      <c r="A30" s="29">
        <v>45738</v>
      </c>
      <c r="B30" s="29" t="s">
        <v>29</v>
      </c>
      <c r="C30" s="30"/>
      <c r="D30" s="30"/>
      <c r="E30" s="30"/>
      <c r="F30" s="30"/>
      <c r="G30" s="31"/>
      <c r="H30" s="32">
        <f t="shared" si="0"/>
        <v>0</v>
      </c>
      <c r="I30" s="33"/>
      <c r="J30" s="33"/>
    </row>
    <row r="31" spans="1:10">
      <c r="A31" s="29">
        <v>45739</v>
      </c>
      <c r="B31" s="29" t="s">
        <v>30</v>
      </c>
      <c r="C31" s="30"/>
      <c r="D31" s="30"/>
      <c r="E31" s="30"/>
      <c r="F31" s="30"/>
      <c r="G31" s="31"/>
      <c r="H31" s="32">
        <f t="shared" si="0"/>
        <v>0</v>
      </c>
      <c r="I31" s="33"/>
      <c r="J31" s="33"/>
    </row>
    <row r="32" spans="1:10">
      <c r="A32" s="20">
        <v>45740</v>
      </c>
      <c r="B32" s="20" t="s">
        <v>13</v>
      </c>
      <c r="C32" s="25"/>
      <c r="D32" s="25"/>
      <c r="E32" s="25"/>
      <c r="F32" s="25"/>
      <c r="G32" s="26"/>
      <c r="H32" s="27">
        <f t="shared" si="0"/>
        <v>0</v>
      </c>
      <c r="I32" s="28"/>
      <c r="J32" s="28"/>
    </row>
    <row r="33" spans="1:10">
      <c r="A33" s="20">
        <v>45741</v>
      </c>
      <c r="B33" s="20" t="s">
        <v>19</v>
      </c>
      <c r="C33" s="25"/>
      <c r="D33" s="25"/>
      <c r="E33" s="25"/>
      <c r="F33" s="25"/>
      <c r="G33" s="26"/>
      <c r="H33" s="27">
        <f t="shared" si="0"/>
        <v>0</v>
      </c>
      <c r="I33" s="28"/>
      <c r="J33" s="28"/>
    </row>
    <row r="34" spans="1:10">
      <c r="A34" s="20">
        <v>45742</v>
      </c>
      <c r="B34" s="20" t="s">
        <v>22</v>
      </c>
      <c r="C34" s="25"/>
      <c r="D34" s="25"/>
      <c r="E34" s="25"/>
      <c r="F34" s="25"/>
      <c r="G34" s="26"/>
      <c r="H34" s="27">
        <f t="shared" si="0"/>
        <v>0</v>
      </c>
      <c r="I34" s="28"/>
      <c r="J34" s="28"/>
    </row>
    <row r="35" spans="1:10">
      <c r="A35" s="20">
        <v>45743</v>
      </c>
      <c r="B35" s="20" t="s">
        <v>24</v>
      </c>
      <c r="C35" s="25"/>
      <c r="D35" s="25"/>
      <c r="E35" s="25"/>
      <c r="F35" s="25"/>
      <c r="G35" s="26"/>
      <c r="H35" s="27">
        <f t="shared" si="0"/>
        <v>0</v>
      </c>
      <c r="I35" s="28"/>
      <c r="J35" s="28"/>
    </row>
    <row r="36" spans="1:10">
      <c r="A36" s="20">
        <v>45744</v>
      </c>
      <c r="B36" s="20" t="s">
        <v>26</v>
      </c>
      <c r="C36" s="25"/>
      <c r="D36" s="25"/>
      <c r="E36" s="25"/>
      <c r="F36" s="25"/>
      <c r="G36" s="26"/>
      <c r="H36" s="27">
        <f t="shared" si="0"/>
        <v>0</v>
      </c>
      <c r="I36" s="28"/>
      <c r="J36" s="28"/>
    </row>
    <row r="37" spans="1:10">
      <c r="A37" s="29">
        <v>45745</v>
      </c>
      <c r="B37" s="29" t="s">
        <v>29</v>
      </c>
      <c r="C37" s="30"/>
      <c r="D37" s="30"/>
      <c r="E37" s="30"/>
      <c r="F37" s="30"/>
      <c r="G37" s="31"/>
      <c r="H37" s="32">
        <f t="shared" si="0"/>
        <v>0</v>
      </c>
      <c r="I37" s="33"/>
      <c r="J37" s="33"/>
    </row>
    <row r="38" spans="1:10">
      <c r="A38" s="29">
        <v>45746</v>
      </c>
      <c r="B38" s="29" t="s">
        <v>30</v>
      </c>
      <c r="C38" s="30"/>
      <c r="D38" s="30"/>
      <c r="E38" s="30"/>
      <c r="F38" s="30"/>
      <c r="G38" s="31"/>
      <c r="H38" s="32">
        <f t="shared" si="0"/>
        <v>0</v>
      </c>
      <c r="I38" s="33"/>
      <c r="J38" s="33"/>
    </row>
    <row r="39" spans="1:10" ht="13.9" customHeight="1">
      <c r="A39" s="20">
        <v>45747</v>
      </c>
      <c r="B39" s="20" t="s">
        <v>13</v>
      </c>
      <c r="C39" s="25"/>
      <c r="D39" s="25"/>
      <c r="E39" s="25"/>
      <c r="F39" s="25"/>
      <c r="G39" s="26"/>
      <c r="H39" s="27">
        <f t="shared" ref="H39" si="1">J39-I39</f>
        <v>0</v>
      </c>
      <c r="I39" s="28"/>
      <c r="J39" s="28"/>
    </row>
    <row r="40" spans="1:10" ht="13.9" customHeight="1" thickBot="1">
      <c r="A40" s="44"/>
      <c r="B40" s="44"/>
      <c r="C40" s="43"/>
      <c r="D40" s="43"/>
      <c r="E40" s="43"/>
      <c r="F40" s="43"/>
      <c r="G40" s="43"/>
      <c r="H40" s="34"/>
      <c r="I40" s="35"/>
    </row>
    <row r="41" spans="1:10" ht="13.9" customHeight="1">
      <c r="A41" s="2"/>
      <c r="B41" s="2"/>
      <c r="C41" s="3"/>
      <c r="D41" s="4"/>
      <c r="E41" s="5" t="s">
        <v>58</v>
      </c>
      <c r="F41" s="6">
        <f>F42*8</f>
        <v>160</v>
      </c>
      <c r="H41" s="38"/>
    </row>
    <row r="42" spans="1:10" ht="13.9" customHeight="1" thickBot="1">
      <c r="A42" s="2"/>
      <c r="B42" s="2"/>
      <c r="C42" s="7"/>
      <c r="D42" s="1"/>
      <c r="E42" s="8" t="s">
        <v>59</v>
      </c>
      <c r="F42" s="9">
        <v>20</v>
      </c>
      <c r="H42" s="38"/>
    </row>
    <row r="43" spans="1:10" ht="13.9" customHeight="1" thickBot="1">
      <c r="A43" s="112" t="s">
        <v>60</v>
      </c>
      <c r="B43" s="112"/>
      <c r="C43" s="112"/>
      <c r="D43" s="10"/>
      <c r="E43" s="1"/>
      <c r="F43" s="1"/>
      <c r="H43" s="38"/>
    </row>
    <row r="44" spans="1:10" ht="13.9">
      <c r="A44" s="11"/>
      <c r="B44" s="11"/>
      <c r="C44" s="4"/>
      <c r="D44" s="4"/>
      <c r="E44" s="12" t="s">
        <v>61</v>
      </c>
      <c r="F44" s="13">
        <f>SUMIF(F9:F39,"Billable",H9:H39)</f>
        <v>0.33333333333333331</v>
      </c>
      <c r="H44" s="36"/>
    </row>
    <row r="45" spans="1:10" ht="15" customHeight="1" thickBot="1">
      <c r="A45" s="113" t="s">
        <v>62</v>
      </c>
      <c r="B45" s="113"/>
      <c r="C45" s="113"/>
      <c r="D45" s="14"/>
      <c r="E45" s="15" t="s">
        <v>63</v>
      </c>
      <c r="F45" s="16">
        <f>SUMIF(F9:F39,"Non-Billable",H9:H39)</f>
        <v>0.33333333333333331</v>
      </c>
      <c r="H45" s="38"/>
    </row>
    <row r="46" spans="1:10" ht="14.45" thickBot="1">
      <c r="A46" s="1"/>
      <c r="B46" s="1"/>
      <c r="C46" s="1"/>
      <c r="D46" s="1"/>
      <c r="E46" s="17" t="s">
        <v>64</v>
      </c>
      <c r="F46" s="42">
        <f>F44+F45</f>
        <v>0.66666666666666663</v>
      </c>
      <c r="H46" s="38"/>
    </row>
    <row r="47" spans="1:10" ht="13.9" thickBot="1">
      <c r="A47" s="1"/>
      <c r="B47" s="1"/>
      <c r="C47" s="1"/>
      <c r="D47" s="1"/>
      <c r="E47" s="1"/>
      <c r="F47" s="1"/>
      <c r="H47" s="38"/>
    </row>
    <row r="48" spans="1:10" ht="13.9" thickBot="1">
      <c r="A48" s="1"/>
      <c r="B48" s="1"/>
      <c r="C48" s="1"/>
      <c r="D48" s="1"/>
      <c r="E48" s="18" t="s">
        <v>65</v>
      </c>
      <c r="F48" s="19"/>
      <c r="H48" s="38"/>
    </row>
    <row r="49" spans="5:8" ht="13.15" thickBot="1">
      <c r="E49" s="37"/>
      <c r="H49" s="38"/>
    </row>
  </sheetData>
  <mergeCells count="2">
    <mergeCell ref="A43:C43"/>
    <mergeCell ref="A45:C45"/>
  </mergeCells>
  <phoneticPr fontId="10" type="noConversion"/>
  <conditionalFormatting sqref="A6:B6 D6:E7 D40:E4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4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43:E45 E48">
    <cfRule type="containsText" dxfId="13" priority="1" operator="containsText" text="Religious Leave">
      <formula>NOT(ISERROR(SEARCH("Religious Leave",D43)))</formula>
    </cfRule>
    <cfRule type="containsText" dxfId="12" priority="2" operator="containsText" text="Birthday Leave">
      <formula>NOT(ISERROR(SEARCH("Birthday Leave",D43)))</formula>
    </cfRule>
    <cfRule type="containsText" dxfId="11" priority="3" operator="containsText" text="Study Leave">
      <formula>NOT(ISERROR(SEARCH("Study Leave",D43)))</formula>
    </cfRule>
    <cfRule type="containsText" dxfId="10" priority="4" operator="containsText" text="Family Responsibility Leave">
      <formula>NOT(ISERROR(SEARCH("Family Responsibility Leave",D43)))</formula>
    </cfRule>
    <cfRule type="containsText" dxfId="9" priority="5" operator="containsText" text="Sick Leave">
      <formula>NOT(ISERROR(SEARCH("Sick Leave",D43)))</formula>
    </cfRule>
    <cfRule type="containsText" dxfId="8" priority="6" operator="containsText" text="Annual Leave">
      <formula>NOT(ISERROR(SEARCH("Annual Leave",D43)))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3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1" customWidth="1"/>
    <col min="2" max="2" width="13.125" style="21" customWidth="1"/>
    <col min="3" max="3" width="16.25" style="21" bestFit="1" customWidth="1"/>
    <col min="4" max="4" width="8.75" style="21"/>
    <col min="5" max="5" width="13.25" style="21" customWidth="1"/>
    <col min="6" max="6" width="14.5" style="21" customWidth="1"/>
    <col min="7" max="16384" width="8.75" style="21"/>
  </cols>
  <sheetData>
    <row r="1" spans="1:15" ht="13.5" customHeight="1">
      <c r="A1" s="92"/>
      <c r="B1" s="92"/>
      <c r="C1" s="92"/>
      <c r="D1" s="92"/>
      <c r="E1" s="92"/>
      <c r="F1" s="92"/>
    </row>
    <row r="2" spans="1:15">
      <c r="A2" s="91"/>
      <c r="B2" s="91"/>
      <c r="C2" s="96"/>
      <c r="D2" s="96"/>
      <c r="E2" s="96"/>
      <c r="F2" s="96"/>
    </row>
    <row r="3" spans="1:15">
      <c r="A3" s="91"/>
      <c r="B3" s="91"/>
      <c r="C3" s="97"/>
      <c r="D3" s="97"/>
      <c r="E3" s="97"/>
      <c r="F3" s="97"/>
    </row>
    <row r="4" spans="1:15">
      <c r="A4" s="91"/>
      <c r="B4" s="91"/>
      <c r="C4" s="98"/>
      <c r="D4" s="98"/>
      <c r="E4" s="98"/>
      <c r="F4" s="98"/>
    </row>
    <row r="5" spans="1:15">
      <c r="A5" s="35" t="s">
        <v>0</v>
      </c>
      <c r="B5" s="21" t="s">
        <v>66</v>
      </c>
      <c r="C5" s="98"/>
      <c r="D5" s="98"/>
      <c r="E5" s="98"/>
      <c r="F5" s="98"/>
    </row>
    <row r="6" spans="1:15">
      <c r="A6" s="91" t="s">
        <v>72</v>
      </c>
      <c r="B6" s="93">
        <f>F17</f>
        <v>200</v>
      </c>
      <c r="C6" s="96"/>
      <c r="D6" s="97"/>
      <c r="E6" s="97"/>
      <c r="F6" s="97"/>
    </row>
    <row r="7" spans="1:15" ht="13.5" customHeight="1">
      <c r="A7" s="85"/>
      <c r="B7" s="86"/>
      <c r="C7" s="86"/>
      <c r="D7" s="97"/>
      <c r="E7" s="97"/>
      <c r="F7" s="97"/>
    </row>
    <row r="8" spans="1:15" ht="27.4" customHeight="1">
      <c r="A8" s="119" t="s">
        <v>73</v>
      </c>
      <c r="B8" s="119"/>
      <c r="C8" s="119"/>
      <c r="D8" s="119"/>
      <c r="E8" s="119"/>
      <c r="F8" s="119"/>
    </row>
    <row r="9" spans="1:15" ht="13.5" customHeight="1" thickBot="1">
      <c r="A9" s="94" t="s">
        <v>74</v>
      </c>
      <c r="B9" s="116" t="s">
        <v>75</v>
      </c>
      <c r="C9" s="117"/>
      <c r="D9" s="116" t="s">
        <v>76</v>
      </c>
      <c r="E9" s="117"/>
      <c r="F9" s="95" t="s">
        <v>77</v>
      </c>
    </row>
    <row r="10" spans="1:15">
      <c r="A10" s="90">
        <v>45566</v>
      </c>
      <c r="B10" s="118" t="s">
        <v>78</v>
      </c>
      <c r="C10" s="118"/>
      <c r="D10" s="118" t="s">
        <v>79</v>
      </c>
      <c r="E10" s="118"/>
      <c r="F10" s="89">
        <v>200</v>
      </c>
      <c r="G10" s="114" t="s">
        <v>80</v>
      </c>
      <c r="H10" s="115"/>
      <c r="I10" s="115"/>
      <c r="J10" s="115"/>
      <c r="K10" s="115"/>
      <c r="L10" s="115"/>
      <c r="M10" s="115"/>
      <c r="N10" s="115"/>
      <c r="O10" s="115"/>
    </row>
    <row r="11" spans="1:15">
      <c r="A11" s="90">
        <v>45566</v>
      </c>
      <c r="B11" s="120" t="s">
        <v>81</v>
      </c>
      <c r="C11" s="121"/>
      <c r="D11" s="118" t="s">
        <v>82</v>
      </c>
      <c r="E11" s="118"/>
      <c r="F11" s="89"/>
    </row>
    <row r="12" spans="1:15">
      <c r="A12" s="90">
        <v>45566</v>
      </c>
      <c r="B12" s="120" t="s">
        <v>83</v>
      </c>
      <c r="C12" s="121"/>
      <c r="D12" s="118"/>
      <c r="E12" s="118"/>
      <c r="F12" s="89"/>
    </row>
    <row r="13" spans="1:15">
      <c r="A13" s="90">
        <v>45566</v>
      </c>
      <c r="B13" s="120"/>
      <c r="C13" s="121"/>
      <c r="D13" s="118"/>
      <c r="E13" s="118"/>
      <c r="F13" s="89"/>
    </row>
    <row r="14" spans="1:15">
      <c r="A14" s="90">
        <v>45566</v>
      </c>
      <c r="B14" s="120"/>
      <c r="C14" s="121"/>
      <c r="D14" s="118"/>
      <c r="E14" s="118"/>
      <c r="F14" s="89"/>
    </row>
    <row r="15" spans="1:15">
      <c r="A15" s="90">
        <v>45566</v>
      </c>
      <c r="B15" s="125"/>
      <c r="C15" s="126"/>
      <c r="D15" s="118"/>
      <c r="E15" s="118"/>
      <c r="F15" s="89"/>
    </row>
    <row r="16" spans="1:15" ht="13.15" thickBot="1">
      <c r="A16" s="90">
        <v>45566</v>
      </c>
      <c r="B16" s="120"/>
      <c r="C16" s="121"/>
      <c r="D16" s="118"/>
      <c r="E16" s="118"/>
      <c r="F16" s="89"/>
    </row>
    <row r="17" spans="1:6" ht="13.5" customHeight="1" thickBot="1">
      <c r="A17" s="122" t="s">
        <v>84</v>
      </c>
      <c r="B17" s="123"/>
      <c r="C17" s="123"/>
      <c r="D17" s="123"/>
      <c r="E17" s="124"/>
      <c r="F17" s="88">
        <f>SUM(F10:F16)</f>
        <v>200</v>
      </c>
    </row>
    <row r="18" spans="1:6">
      <c r="A18" s="85"/>
      <c r="B18" s="86"/>
      <c r="C18" s="86"/>
      <c r="D18" s="86"/>
      <c r="E18" s="87"/>
      <c r="F18" s="87"/>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Normal="100" workbookViewId="0">
      <selection activeCell="H21" sqref="H21"/>
    </sheetView>
  </sheetViews>
  <sheetFormatPr defaultColWidth="8.75" defaultRowHeight="12.6"/>
  <cols>
    <col min="1" max="1" width="15.5" style="21" bestFit="1" customWidth="1"/>
    <col min="2" max="2" width="11.75" style="21" customWidth="1"/>
    <col min="3" max="3" width="11.25" style="21" bestFit="1" customWidth="1"/>
    <col min="4" max="4" width="15.25" style="21" bestFit="1" customWidth="1"/>
    <col min="5" max="5" width="17.125" style="21" bestFit="1" customWidth="1"/>
    <col min="6" max="6" width="39.125" style="21" bestFit="1" customWidth="1"/>
    <col min="7" max="16384" width="8.75" style="21"/>
  </cols>
  <sheetData>
    <row r="4" spans="1:6">
      <c r="A4" s="127"/>
      <c r="B4" s="127"/>
    </row>
    <row r="5" spans="1:6">
      <c r="A5" s="35" t="s">
        <v>0</v>
      </c>
      <c r="B5" s="21" t="s">
        <v>1</v>
      </c>
    </row>
    <row r="6" spans="1:6">
      <c r="A6" s="91" t="s">
        <v>85</v>
      </c>
      <c r="B6" s="98">
        <v>45714</v>
      </c>
    </row>
    <row r="7" spans="1:6">
      <c r="A7" s="107" t="s">
        <v>86</v>
      </c>
      <c r="B7" s="109">
        <v>45714</v>
      </c>
    </row>
    <row r="8" spans="1:6">
      <c r="A8" s="108"/>
      <c r="B8" s="97"/>
    </row>
    <row r="9" spans="1:6" ht="27.4" customHeight="1">
      <c r="A9" s="140" t="s">
        <v>87</v>
      </c>
      <c r="B9" s="140"/>
      <c r="C9" s="140"/>
      <c r="D9" s="140"/>
      <c r="E9" s="140"/>
      <c r="F9" s="140"/>
    </row>
    <row r="10" spans="1:6">
      <c r="A10" s="99" t="s">
        <v>88</v>
      </c>
      <c r="B10" s="99" t="s">
        <v>89</v>
      </c>
      <c r="C10" s="99" t="s">
        <v>90</v>
      </c>
      <c r="D10" s="111" t="s">
        <v>91</v>
      </c>
      <c r="E10" s="111" t="s">
        <v>92</v>
      </c>
      <c r="F10" s="99" t="s">
        <v>93</v>
      </c>
    </row>
    <row r="11" spans="1:6">
      <c r="A11" s="99" t="s">
        <v>52</v>
      </c>
      <c r="B11" s="110">
        <v>45714</v>
      </c>
      <c r="C11" s="110">
        <v>45714</v>
      </c>
      <c r="D11" s="99">
        <v>1</v>
      </c>
      <c r="E11" s="111" t="s">
        <v>94</v>
      </c>
      <c r="F11" s="111" t="s">
        <v>95</v>
      </c>
    </row>
    <row r="12" spans="1:6">
      <c r="A12" s="99"/>
      <c r="B12" s="99"/>
      <c r="C12" s="99"/>
      <c r="D12" s="99"/>
      <c r="E12" s="99"/>
      <c r="F12" s="99"/>
    </row>
    <row r="13" spans="1:6" ht="13.15" thickBot="1">
      <c r="A13" s="99"/>
      <c r="B13" s="99"/>
      <c r="C13" s="99"/>
      <c r="D13" s="99"/>
      <c r="E13" s="99"/>
      <c r="F13" s="99"/>
    </row>
    <row r="14" spans="1:6" ht="13.15" thickBot="1">
      <c r="A14" s="100"/>
      <c r="B14" s="101"/>
      <c r="C14" s="101"/>
      <c r="D14" s="102">
        <f>SUM(D11:D13)</f>
        <v>1</v>
      </c>
      <c r="E14" s="101"/>
      <c r="F14" s="103"/>
    </row>
    <row r="15" spans="1:6" ht="13.15" thickBot="1">
      <c r="A15" s="131"/>
      <c r="B15" s="132"/>
      <c r="C15" s="132"/>
      <c r="D15" s="132"/>
      <c r="E15" s="132"/>
      <c r="F15" s="132"/>
    </row>
    <row r="16" spans="1:6">
      <c r="A16" s="141" t="s">
        <v>96</v>
      </c>
      <c r="B16" s="142"/>
      <c r="C16" s="142"/>
      <c r="D16" s="142"/>
      <c r="E16" s="142"/>
      <c r="F16" s="143"/>
    </row>
    <row r="17" spans="1:6">
      <c r="A17" s="128"/>
      <c r="B17" s="129"/>
      <c r="C17" s="129"/>
      <c r="D17" s="129"/>
      <c r="E17" s="129"/>
      <c r="F17" s="130"/>
    </row>
    <row r="18" spans="1:6">
      <c r="A18" s="128"/>
      <c r="B18" s="129"/>
      <c r="C18" s="129"/>
      <c r="D18" s="129"/>
      <c r="E18" s="129"/>
      <c r="F18" s="130"/>
    </row>
    <row r="19" spans="1:6" ht="13.15" thickBot="1">
      <c r="A19" s="131"/>
      <c r="B19" s="132"/>
      <c r="C19" s="132"/>
      <c r="D19" s="132"/>
      <c r="E19" s="132"/>
      <c r="F19" s="133"/>
    </row>
    <row r="20" spans="1:6" ht="13.15" thickBot="1"/>
    <row r="21" spans="1:6">
      <c r="A21" s="104" t="s">
        <v>3</v>
      </c>
      <c r="B21" s="134"/>
      <c r="C21" s="134"/>
      <c r="D21" s="134"/>
      <c r="E21" s="134"/>
      <c r="F21" s="135"/>
    </row>
    <row r="22" spans="1:6">
      <c r="A22" s="105" t="s">
        <v>97</v>
      </c>
      <c r="B22" s="136"/>
      <c r="C22" s="136"/>
      <c r="D22" s="136"/>
      <c r="E22" s="136"/>
      <c r="F22" s="137"/>
    </row>
    <row r="23" spans="1:6" ht="13.15" thickBot="1">
      <c r="A23" s="106" t="s">
        <v>98</v>
      </c>
      <c r="B23" s="138"/>
      <c r="C23" s="138"/>
      <c r="D23" s="138"/>
      <c r="E23" s="138"/>
      <c r="F23" s="139"/>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24" workbookViewId="0">
      <selection activeCell="H54" sqref="H54"/>
    </sheetView>
  </sheetViews>
  <sheetFormatPr defaultColWidth="8.75" defaultRowHeight="14.45"/>
  <cols>
    <col min="1" max="1" width="8.75" style="50"/>
    <col min="2" max="2" width="25.5" style="50" customWidth="1"/>
    <col min="3" max="3" width="8.75" style="50"/>
    <col min="4" max="4" width="19.25" style="50" customWidth="1"/>
    <col min="5" max="5" width="8.75" style="50"/>
    <col min="6" max="6" width="21.75" style="50" customWidth="1"/>
    <col min="7" max="16384" width="8.75" style="50"/>
  </cols>
  <sheetData>
    <row r="2" spans="2:11" ht="15" thickBot="1">
      <c r="B2" s="73" t="s">
        <v>14</v>
      </c>
      <c r="D2" s="51" t="s">
        <v>99</v>
      </c>
      <c r="F2" s="50" t="s">
        <v>7</v>
      </c>
      <c r="H2" s="50" t="s">
        <v>100</v>
      </c>
      <c r="K2" s="51" t="s">
        <v>68</v>
      </c>
    </row>
    <row r="3" spans="2:11">
      <c r="B3" s="73" t="s">
        <v>101</v>
      </c>
      <c r="D3" s="83" t="s">
        <v>102</v>
      </c>
      <c r="F3" s="53" t="s">
        <v>67</v>
      </c>
      <c r="H3" s="74" t="s">
        <v>103</v>
      </c>
      <c r="K3" s="54" t="s">
        <v>17</v>
      </c>
    </row>
    <row r="4" spans="2:11">
      <c r="B4" s="73" t="s">
        <v>104</v>
      </c>
      <c r="D4" s="52" t="s">
        <v>105</v>
      </c>
      <c r="F4" s="55" t="s">
        <v>106</v>
      </c>
      <c r="H4" s="75" t="s">
        <v>107</v>
      </c>
      <c r="K4" s="56" t="s">
        <v>68</v>
      </c>
    </row>
    <row r="5" spans="2:11">
      <c r="B5" s="73" t="s">
        <v>108</v>
      </c>
      <c r="D5" s="83" t="s">
        <v>109</v>
      </c>
      <c r="F5" s="57" t="s">
        <v>110</v>
      </c>
      <c r="H5" s="76" t="s">
        <v>111</v>
      </c>
    </row>
    <row r="6" spans="2:11">
      <c r="B6" s="73" t="s">
        <v>112</v>
      </c>
      <c r="D6" s="52" t="s">
        <v>113</v>
      </c>
      <c r="F6" s="55" t="s">
        <v>114</v>
      </c>
      <c r="H6" s="75" t="s">
        <v>115</v>
      </c>
    </row>
    <row r="7" spans="2:11">
      <c r="B7" s="73" t="s">
        <v>116</v>
      </c>
      <c r="D7" s="83" t="s">
        <v>117</v>
      </c>
      <c r="F7" s="57" t="s">
        <v>118</v>
      </c>
      <c r="H7" s="74" t="s">
        <v>119</v>
      </c>
    </row>
    <row r="8" spans="2:11">
      <c r="B8" s="73" t="s">
        <v>120</v>
      </c>
      <c r="D8" s="52" t="s">
        <v>121</v>
      </c>
      <c r="F8" s="55" t="s">
        <v>122</v>
      </c>
      <c r="H8" s="74" t="s">
        <v>123</v>
      </c>
      <c r="K8" s="50" t="s">
        <v>124</v>
      </c>
    </row>
    <row r="9" spans="2:11">
      <c r="B9" s="73" t="s">
        <v>125</v>
      </c>
      <c r="D9" s="83" t="s">
        <v>126</v>
      </c>
      <c r="F9" s="57" t="s">
        <v>127</v>
      </c>
      <c r="H9" s="74" t="s">
        <v>128</v>
      </c>
      <c r="K9" s="50" t="s">
        <v>79</v>
      </c>
    </row>
    <row r="10" spans="2:11">
      <c r="B10" s="73" t="s">
        <v>129</v>
      </c>
      <c r="D10" s="52" t="s">
        <v>130</v>
      </c>
      <c r="F10" s="55" t="s">
        <v>131</v>
      </c>
      <c r="H10" s="75" t="s">
        <v>132</v>
      </c>
    </row>
    <row r="11" spans="2:11">
      <c r="B11" s="73" t="s">
        <v>133</v>
      </c>
      <c r="D11" s="83" t="s">
        <v>134</v>
      </c>
      <c r="F11" s="57" t="s">
        <v>135</v>
      </c>
      <c r="H11" s="75" t="s">
        <v>136</v>
      </c>
      <c r="K11" s="50" t="s">
        <v>137</v>
      </c>
    </row>
    <row r="12" spans="2:11">
      <c r="B12" s="73" t="s">
        <v>138</v>
      </c>
      <c r="F12" s="55" t="s">
        <v>139</v>
      </c>
      <c r="H12" s="74" t="s">
        <v>140</v>
      </c>
      <c r="K12" s="50" t="s">
        <v>141</v>
      </c>
    </row>
    <row r="13" spans="2:11">
      <c r="B13" s="73" t="s">
        <v>142</v>
      </c>
      <c r="F13" s="57" t="s">
        <v>143</v>
      </c>
      <c r="H13" s="77" t="s">
        <v>144</v>
      </c>
    </row>
    <row r="14" spans="2:11">
      <c r="B14" s="73" t="s">
        <v>145</v>
      </c>
      <c r="D14" s="58"/>
      <c r="F14" s="55" t="s">
        <v>146</v>
      </c>
      <c r="H14" s="78" t="s">
        <v>147</v>
      </c>
    </row>
    <row r="15" spans="2:11">
      <c r="B15" s="73" t="s">
        <v>148</v>
      </c>
      <c r="D15" s="59"/>
      <c r="F15" s="57" t="s">
        <v>149</v>
      </c>
      <c r="H15" s="78" t="s">
        <v>150</v>
      </c>
    </row>
    <row r="16" spans="2:11">
      <c r="B16" s="73" t="s">
        <v>151</v>
      </c>
      <c r="D16" s="59"/>
      <c r="F16" s="55" t="s">
        <v>152</v>
      </c>
      <c r="H16" s="78" t="s">
        <v>153</v>
      </c>
    </row>
    <row r="17" spans="2:8" ht="27.6">
      <c r="B17" s="73" t="s">
        <v>154</v>
      </c>
      <c r="D17" s="59"/>
      <c r="F17" s="57" t="s">
        <v>155</v>
      </c>
      <c r="H17" s="78" t="s">
        <v>156</v>
      </c>
    </row>
    <row r="18" spans="2:8">
      <c r="B18" s="73" t="s">
        <v>157</v>
      </c>
      <c r="D18" s="59"/>
      <c r="F18" s="55" t="s">
        <v>158</v>
      </c>
      <c r="H18" s="77" t="s">
        <v>159</v>
      </c>
    </row>
    <row r="19" spans="2:8">
      <c r="B19" s="73" t="s">
        <v>160</v>
      </c>
      <c r="D19" s="59"/>
      <c r="F19" s="57" t="s">
        <v>16</v>
      </c>
      <c r="H19" s="78" t="s">
        <v>161</v>
      </c>
    </row>
    <row r="20" spans="2:8">
      <c r="B20" s="73" t="s">
        <v>162</v>
      </c>
      <c r="D20" s="59"/>
      <c r="F20" s="55" t="s">
        <v>163</v>
      </c>
      <c r="H20" s="77" t="s">
        <v>164</v>
      </c>
    </row>
    <row r="21" spans="2:8">
      <c r="B21" s="73" t="s">
        <v>165</v>
      </c>
      <c r="D21" s="59"/>
      <c r="F21" s="57" t="s">
        <v>20</v>
      </c>
      <c r="H21" s="77" t="s">
        <v>166</v>
      </c>
    </row>
    <row r="22" spans="2:8">
      <c r="B22" s="73" t="s">
        <v>167</v>
      </c>
      <c r="D22" s="59"/>
      <c r="F22" s="55" t="s">
        <v>168</v>
      </c>
      <c r="H22" s="77" t="s">
        <v>169</v>
      </c>
    </row>
    <row r="23" spans="2:8">
      <c r="B23" s="73" t="s">
        <v>170</v>
      </c>
      <c r="D23" s="59"/>
      <c r="F23" s="57" t="s">
        <v>171</v>
      </c>
      <c r="H23" s="75" t="s">
        <v>172</v>
      </c>
    </row>
    <row r="24" spans="2:8">
      <c r="B24" s="73" t="s">
        <v>173</v>
      </c>
      <c r="D24" s="59"/>
      <c r="F24" s="55" t="s">
        <v>174</v>
      </c>
      <c r="H24" s="77" t="s">
        <v>175</v>
      </c>
    </row>
    <row r="25" spans="2:8">
      <c r="B25" s="73" t="s">
        <v>176</v>
      </c>
      <c r="D25" s="59"/>
      <c r="F25" s="57" t="s">
        <v>177</v>
      </c>
      <c r="H25" s="79" t="s">
        <v>178</v>
      </c>
    </row>
    <row r="26" spans="2:8">
      <c r="B26" s="73" t="s">
        <v>179</v>
      </c>
      <c r="F26" s="55" t="s">
        <v>180</v>
      </c>
      <c r="H26" s="80" t="s">
        <v>181</v>
      </c>
    </row>
    <row r="27" spans="2:8">
      <c r="B27" s="73" t="s">
        <v>182</v>
      </c>
      <c r="D27" s="59"/>
      <c r="F27" s="57" t="s">
        <v>183</v>
      </c>
      <c r="H27" s="81" t="s">
        <v>184</v>
      </c>
    </row>
    <row r="28" spans="2:8">
      <c r="B28" s="73" t="s">
        <v>185</v>
      </c>
      <c r="D28" s="59"/>
      <c r="F28" s="55" t="s">
        <v>186</v>
      </c>
      <c r="H28" s="80" t="s">
        <v>187</v>
      </c>
    </row>
    <row r="29" spans="2:8">
      <c r="B29" s="73" t="s">
        <v>188</v>
      </c>
      <c r="F29" s="57" t="s">
        <v>189</v>
      </c>
      <c r="H29" s="82" t="s">
        <v>190</v>
      </c>
    </row>
    <row r="30" spans="2:8">
      <c r="B30" s="73" t="s">
        <v>191</v>
      </c>
      <c r="F30" s="55" t="s">
        <v>192</v>
      </c>
      <c r="H30" s="81" t="s">
        <v>193</v>
      </c>
    </row>
    <row r="31" spans="2:8">
      <c r="B31" s="73" t="s">
        <v>194</v>
      </c>
      <c r="F31" s="57" t="s">
        <v>195</v>
      </c>
      <c r="H31" s="81" t="s">
        <v>196</v>
      </c>
    </row>
    <row r="32" spans="2:8">
      <c r="B32" s="73" t="s">
        <v>197</v>
      </c>
      <c r="F32" s="55" t="s">
        <v>198</v>
      </c>
      <c r="H32" s="81" t="s">
        <v>199</v>
      </c>
    </row>
    <row r="33" spans="2:8">
      <c r="B33" s="73" t="s">
        <v>200</v>
      </c>
      <c r="F33" s="57" t="s">
        <v>52</v>
      </c>
      <c r="H33" s="81" t="s">
        <v>201</v>
      </c>
    </row>
    <row r="34" spans="2:8">
      <c r="B34" s="73" t="s">
        <v>202</v>
      </c>
      <c r="F34" s="55" t="s">
        <v>203</v>
      </c>
      <c r="H34" s="81" t="s">
        <v>204</v>
      </c>
    </row>
    <row r="35" spans="2:8">
      <c r="B35" s="73" t="s">
        <v>205</v>
      </c>
      <c r="F35" s="57" t="s">
        <v>206</v>
      </c>
      <c r="H35" s="81" t="s">
        <v>207</v>
      </c>
    </row>
    <row r="36" spans="2:8">
      <c r="B36" s="73" t="s">
        <v>208</v>
      </c>
      <c r="F36" s="55" t="s">
        <v>209</v>
      </c>
      <c r="H36" s="81" t="s">
        <v>210</v>
      </c>
    </row>
    <row r="37" spans="2:8">
      <c r="B37" s="73" t="s">
        <v>211</v>
      </c>
      <c r="F37" s="55" t="s">
        <v>212</v>
      </c>
      <c r="H37" s="81" t="s">
        <v>213</v>
      </c>
    </row>
    <row r="38" spans="2:8">
      <c r="B38" s="73" t="s">
        <v>214</v>
      </c>
      <c r="F38" s="55" t="s">
        <v>70</v>
      </c>
      <c r="H38" s="81" t="s">
        <v>215</v>
      </c>
    </row>
    <row r="39" spans="2:8">
      <c r="B39" s="73" t="s">
        <v>216</v>
      </c>
      <c r="F39" s="55" t="s">
        <v>217</v>
      </c>
      <c r="H39" s="81" t="s">
        <v>218</v>
      </c>
    </row>
    <row r="40" spans="2:8">
      <c r="B40" s="73" t="s">
        <v>219</v>
      </c>
      <c r="H40" s="81" t="s">
        <v>220</v>
      </c>
    </row>
    <row r="41" spans="2:8">
      <c r="B41" s="62"/>
      <c r="D41" s="63"/>
      <c r="H41" s="74" t="s">
        <v>221</v>
      </c>
    </row>
    <row r="42" spans="2:8">
      <c r="B42" s="60"/>
      <c r="H42" s="81" t="s">
        <v>222</v>
      </c>
    </row>
    <row r="43" spans="2:8">
      <c r="H43" s="80" t="s">
        <v>223</v>
      </c>
    </row>
    <row r="44" spans="2:8">
      <c r="B44" s="61"/>
      <c r="H44" s="81" t="s">
        <v>224</v>
      </c>
    </row>
    <row r="45" spans="2:8">
      <c r="H45" s="81" t="s">
        <v>225</v>
      </c>
    </row>
    <row r="46" spans="2:8">
      <c r="H46" s="81" t="s">
        <v>226</v>
      </c>
    </row>
    <row r="47" spans="2:8">
      <c r="B47" s="61"/>
      <c r="H47" s="81" t="s">
        <v>227</v>
      </c>
    </row>
    <row r="48" spans="2:8">
      <c r="H48" s="80" t="s">
        <v>228</v>
      </c>
    </row>
    <row r="49" spans="8:8">
      <c r="H49" s="80" t="s">
        <v>229</v>
      </c>
    </row>
    <row r="50" spans="8:8">
      <c r="H50" s="80" t="s">
        <v>230</v>
      </c>
    </row>
    <row r="51" spans="8:8">
      <c r="H51" s="80" t="s">
        <v>231</v>
      </c>
    </row>
    <row r="52" spans="8:8">
      <c r="H52" s="65" t="s">
        <v>232</v>
      </c>
    </row>
    <row r="53" spans="8:8">
      <c r="H53" s="64" t="s">
        <v>233</v>
      </c>
    </row>
    <row r="54" spans="8:8">
      <c r="H54" s="65" t="s">
        <v>1</v>
      </c>
    </row>
    <row r="55" spans="8:8" ht="15" thickBot="1">
      <c r="H55" s="66" t="s">
        <v>234</v>
      </c>
    </row>
    <row r="56" spans="8:8" ht="15" thickBot="1">
      <c r="H56" s="70"/>
    </row>
    <row r="57" spans="8:8" ht="15" thickBot="1">
      <c r="H57" s="70"/>
    </row>
    <row r="58" spans="8:8" ht="15" thickBot="1">
      <c r="H58" s="67"/>
    </row>
    <row r="59" spans="8:8" ht="15" thickBot="1">
      <c r="H59" s="67"/>
    </row>
    <row r="60" spans="8:8" ht="15" thickBot="1">
      <c r="H60" s="68"/>
    </row>
    <row r="61" spans="8:8" ht="15" thickBot="1">
      <c r="H61" s="69"/>
    </row>
    <row r="62" spans="8:8" ht="15" thickBot="1">
      <c r="H62" s="6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ADBD1324-B86B-4008-8721-2910173167C4}"/>
</file>

<file path=customXml/itemProps2.xml><?xml version="1.0" encoding="utf-8"?>
<ds:datastoreItem xmlns:ds="http://schemas.openxmlformats.org/officeDocument/2006/customXml" ds:itemID="{DB0C638C-7AD4-4076-828A-264415A7BA8E}"/>
</file>

<file path=customXml/itemProps3.xml><?xml version="1.0" encoding="utf-8"?>
<ds:datastoreItem xmlns:ds="http://schemas.openxmlformats.org/officeDocument/2006/customXml" ds:itemID="{2C033ADE-101D-4D6A-AF72-1CDEBF67ABE3}"/>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Muzuvukile Nqwiliso</cp:lastModifiedBy>
  <cp:revision/>
  <dcterms:created xsi:type="dcterms:W3CDTF">2020-04-02T09:04:10Z</dcterms:created>
  <dcterms:modified xsi:type="dcterms:W3CDTF">2025-03-10T13:31:14Z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