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C:\Users\PascalGovender\Desktop\"/>
    </mc:Choice>
  </mc:AlternateContent>
  <xr:revisionPtr revIDLastSave="1" documentId="13_ncr:1_{FF2D8877-A147-44AA-8A2A-F12FDD9AD10F}" xr6:coauthVersionLast="47" xr6:coauthVersionMax="47" xr10:uidLastSave="{2683B9F8-A9B1-4917-AC1A-0309F17088AA}"/>
  <bookViews>
    <workbookView xWindow="-108" yWindow="-108" windowWidth="23256" windowHeight="12456" xr2:uid="{1C8F8026-B005-4B08-94D3-371A77F74D8F}"/>
  </bookViews>
  <sheets>
    <sheet name="Feb" sheetId="5" r:id="rId1"/>
    <sheet name="Expense Claim" sheetId="8" r:id="rId2"/>
    <sheet name="Leave" sheetId="9" r:id="rId3"/>
    <sheet name="Key" sheetId="2" r:id="rId4"/>
  </sheets>
  <definedNames>
    <definedName name="_xlnm._FilterDatabase" localSheetId="0" hidden="1">Feb!$A$8:$J$116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4" i="5" l="1"/>
  <c r="H32" i="5"/>
  <c r="H19" i="5"/>
  <c r="H18" i="5"/>
  <c r="H17" i="5"/>
  <c r="H16" i="5"/>
  <c r="H15" i="5"/>
  <c r="H14" i="5"/>
  <c r="H13" i="5"/>
  <c r="H12" i="5"/>
  <c r="H11" i="5"/>
  <c r="H20" i="5"/>
  <c r="H21" i="5"/>
  <c r="H22" i="5"/>
  <c r="H23" i="5"/>
  <c r="H24" i="5"/>
  <c r="H25" i="5"/>
  <c r="H112" i="5"/>
  <c r="H115" i="5"/>
  <c r="H114" i="5"/>
  <c r="H113" i="5"/>
  <c r="H110" i="5"/>
  <c r="H109" i="5"/>
  <c r="H107" i="5"/>
  <c r="H106" i="5"/>
  <c r="H105" i="5"/>
  <c r="H104" i="5"/>
  <c r="H103" i="5"/>
  <c r="H101" i="5"/>
  <c r="H100" i="5"/>
  <c r="H99" i="5"/>
  <c r="H98" i="5"/>
  <c r="H97" i="5"/>
  <c r="H91" i="5"/>
  <c r="H96" i="5"/>
  <c r="H95" i="5"/>
  <c r="H94" i="5"/>
  <c r="H93" i="5"/>
  <c r="H92" i="5"/>
  <c r="H90" i="5"/>
  <c r="H85" i="5"/>
  <c r="H84" i="5"/>
  <c r="H83" i="5"/>
  <c r="H82" i="5"/>
  <c r="H80" i="5"/>
  <c r="H81" i="5"/>
  <c r="H79" i="5"/>
  <c r="H78" i="5"/>
  <c r="H77" i="5"/>
  <c r="H75" i="5"/>
  <c r="H74" i="5"/>
  <c r="H73" i="5"/>
  <c r="H72" i="5"/>
  <c r="H71" i="5"/>
  <c r="H67" i="5"/>
  <c r="H68" i="5"/>
  <c r="H66" i="5"/>
  <c r="H65" i="5"/>
  <c r="H64" i="5"/>
  <c r="H63" i="5"/>
  <c r="H62" i="5"/>
  <c r="H61" i="5"/>
  <c r="H60" i="5"/>
  <c r="H59" i="5"/>
  <c r="H58" i="5"/>
  <c r="H53" i="5"/>
  <c r="H52" i="5"/>
  <c r="H51" i="5"/>
  <c r="H50" i="5"/>
  <c r="H49" i="5"/>
  <c r="H48" i="5"/>
  <c r="H47" i="5"/>
  <c r="H46" i="5"/>
  <c r="H45" i="5"/>
  <c r="H44" i="5"/>
  <c r="H43" i="5"/>
  <c r="H40" i="5"/>
  <c r="H41" i="5"/>
  <c r="H39" i="5"/>
  <c r="H38" i="5"/>
  <c r="H35" i="5"/>
  <c r="H37" i="5"/>
  <c r="H36" i="5"/>
  <c r="H33" i="5"/>
  <c r="H31" i="5"/>
  <c r="H30" i="5"/>
  <c r="H29" i="5"/>
  <c r="H27" i="5"/>
  <c r="H28" i="5"/>
  <c r="H26" i="5"/>
  <c r="D14" i="9"/>
  <c r="F17" i="8"/>
  <c r="B6" i="8" s="1"/>
  <c r="H9" i="5" l="1"/>
  <c r="H10" i="5"/>
  <c r="F121" i="5" l="1"/>
  <c r="H42" i="5"/>
  <c r="H54" i="5"/>
  <c r="H55" i="5"/>
  <c r="H56" i="5"/>
  <c r="H57" i="5"/>
  <c r="H69" i="5"/>
  <c r="H70" i="5"/>
  <c r="H76" i="5"/>
  <c r="H86" i="5"/>
  <c r="H87" i="5"/>
  <c r="H88" i="5"/>
  <c r="H89" i="5"/>
  <c r="H102" i="5"/>
  <c r="H108" i="5"/>
  <c r="H111" i="5"/>
  <c r="H116" i="5"/>
  <c r="F122" i="5" l="1"/>
  <c r="F118" i="5"/>
  <c r="F123" i="5" l="1"/>
  <c r="B6" i="5"/>
</calcChain>
</file>

<file path=xl/sharedStrings.xml><?xml version="1.0" encoding="utf-8"?>
<sst xmlns="http://schemas.openxmlformats.org/spreadsheetml/2006/main" count="815" uniqueCount="299">
  <si>
    <t>Consultant</t>
  </si>
  <si>
    <t>Pascal</t>
  </si>
  <si>
    <t>Total Billable Hours</t>
  </si>
  <si>
    <t>Date</t>
  </si>
  <si>
    <t>D of Week</t>
  </si>
  <si>
    <t>Client</t>
  </si>
  <si>
    <t>Client Project Name</t>
  </si>
  <si>
    <t>Description</t>
  </si>
  <si>
    <t>Billable or Non Billable</t>
  </si>
  <si>
    <t>Comments</t>
  </si>
  <si>
    <t>Total Hours</t>
  </si>
  <si>
    <t>Start Time</t>
  </si>
  <si>
    <t>End Time</t>
  </si>
  <si>
    <t>Saturday</t>
  </si>
  <si>
    <t>Sunday</t>
  </si>
  <si>
    <t>2/3/2025</t>
  </si>
  <si>
    <t>Monday</t>
  </si>
  <si>
    <t>Internal Sambe</t>
  </si>
  <si>
    <t>Sambe Graduate</t>
  </si>
  <si>
    <t>Research</t>
  </si>
  <si>
    <t>Non-Billable</t>
  </si>
  <si>
    <t>Intoduction to Internship. Onboarding</t>
  </si>
  <si>
    <t>Preparation on creation of vision board.</t>
  </si>
  <si>
    <t>2/4/2025</t>
  </si>
  <si>
    <t>Tuesday</t>
  </si>
  <si>
    <t>Worked on Vision board. Gathered media.</t>
  </si>
  <si>
    <t>Vision board presentation plan and flow plan.</t>
  </si>
  <si>
    <t>2/5/2025</t>
  </si>
  <si>
    <t>Wednesday</t>
  </si>
  <si>
    <t>Sambe Graduate Onboarding</t>
  </si>
  <si>
    <t>2/6/2025</t>
  </si>
  <si>
    <t>Thursday</t>
  </si>
  <si>
    <t>Sambe Graduate Onboarding and meeting with mentors</t>
  </si>
  <si>
    <t>Friday</t>
  </si>
  <si>
    <t>Meeting</t>
  </si>
  <si>
    <t>Meeting with mentors to discuss the course. The way forward and what we to do.</t>
  </si>
  <si>
    <t>Meeting with mentors to discuss the course. Given start up topics to research and prepare.</t>
  </si>
  <si>
    <t>Documentation</t>
  </si>
  <si>
    <t>Logged in, launched confluence to go through the documented concepts in documentation, naming conventions and confluence. Ran through and noted down progress made</t>
  </si>
  <si>
    <t xml:space="preserve">Daily standup meeting where the team shared updates with the items below as guiding points:
Discuss progress of previously selected topics or course work.
Identify blockers
Develop a shared understanding </t>
  </si>
  <si>
    <t>Did research on using git with visual code. Joined the two applications and installed Python to trial run a local project. Documented what was learnt on confluence.</t>
  </si>
  <si>
    <t>Had a graduate group meeting to discuss visual code and git. Covered:creating a folder with a file for a project.Added a repository then ran through staging, commiting and editing of files.</t>
  </si>
  <si>
    <t>Did  a more in depth research on using git with vs code. Went throught branching and understanding the use of branching. Worked through some practice runs in attempt to understand the concept/idea.</t>
  </si>
  <si>
    <t>Evening Stand up.Discussed the research/documentation done over the weekend and the day. Each graduate presented the research found and documented. Pointers were given as well as the next research points.</t>
  </si>
  <si>
    <t>Daily standup meeting to go over topics given day before. Mentioned any uncertainties, conflicts and concerns.</t>
  </si>
  <si>
    <t>Began working with new research topics. Started with planning and working on the topic Distributed Systems</t>
  </si>
  <si>
    <t>Went through unfinished presentations. Discussed the topics, learning and understanding the new research topics at the base.</t>
  </si>
  <si>
    <t>Completed all research and documented everything - DBMS, Github, distributed systems</t>
  </si>
  <si>
    <t>Discussed the research/documentation done through the day. Questions were asked and cleared. More details on git and gitHub, as well as discussed how presentations work, the purpose of it.</t>
  </si>
  <si>
    <t>Checked in and filtered through content done yesterday</t>
  </si>
  <si>
    <t>Morning standup meeting. Had a genereal discussion on some of the previous topics and went into detail of git and github. New topics for the day were given as well as requirements for those topics</t>
  </si>
  <si>
    <t>Did research on topics: project management, scrum,kanban,agile, waterfall and Jira.</t>
  </si>
  <si>
    <t>Documented all research done onto confluence. Then furuther worked with a random project on vs code and git/github.Went through merging and merge conflict,worked with multiple branches to simulate collabaration.</t>
  </si>
  <si>
    <t>Mentors went over the toipc of DevOps and different software enviroments in detail with everyone.Further spoke about distributed systems, how it works what it does. Covered VM's and IaC. Ended meeting with assigning groups to work with for next day to run through all research done and make it easier to understand with eachother.</t>
  </si>
  <si>
    <t>Morning standup, went through topics to cover with team for later presentation</t>
  </si>
  <si>
    <t>Went through all topics required for presentation with the team and covered any uncertainty.</t>
  </si>
  <si>
    <t>Completed personal research on scrum and kanban</t>
  </si>
  <si>
    <t>Spoke on Kanban &amp; Scrum in depth and differentiated both. Presened research done on 12/02 as a team to allow everyone to show their understanding of the topics. Got clarity on infrastructure combining as well</t>
  </si>
  <si>
    <t>Gathered all research on Kaizen, SQL+NoSQL and Private and Public Cloud. All was documented on confluence and prepared for presentation</t>
  </si>
  <si>
    <t>Had a meeting with mini grad group to discuss the research and ensure everyone is on the same page with regards to the topics and presentation time/work</t>
  </si>
  <si>
    <t>Evening Stand up.Teams completed presentations. Mini group names were shared and findings on topics were presented. Uncetaintities were cleared with questions and examples. Future topics and discussion on base project management were completed</t>
  </si>
  <si>
    <t>Began setting up Jira and confluence to start with documentation</t>
  </si>
  <si>
    <t>Went through a quick summary of scrum setup on Jira</t>
  </si>
  <si>
    <t>Had a meeting with mini teams to go over our progress and assist eachother. Worked with Jira as a group and took notes when needed.</t>
  </si>
  <si>
    <t>Meeting with Clement to discuss Jira research. Presented tasks as a team and viewed corrections</t>
  </si>
  <si>
    <t>Started research on naming conventions in repos, coding, databases, and database management systems. And refined research on sql and noSql</t>
  </si>
  <si>
    <t>Met with mini team to discuss research found and review what's missing and if we all understand</t>
  </si>
  <si>
    <t>Evening standup. Reminder of documents and an update on future courses. Also notified on timesheets. Further had a general discussion as a group.</t>
  </si>
  <si>
    <t>Refreshed through tasks done and needed to complete. Updated list of things to do.</t>
  </si>
  <si>
    <t>Morning Catch-up to discuss the plans ahead. Was given tasks for the current week ahead (known that more would be added). Instructed to migrate old documents to new confluence, create group confluence and Jira scrum project, create repository in organisation sc-grads, and install SQL server &amp; SQL management studio. Walkthrough on Jira project setup.</t>
  </si>
  <si>
    <t>Met with sub-group to set our teams scrum project and ensure everyone has their tasks as well as an understanding on what is to be done.</t>
  </si>
  <si>
    <t>Completed migration of all confluence work and setup up github repository as required.</t>
  </si>
  <si>
    <t>Met with Clement and ran through team Jira projects as well as cleared any confusions. Clement demonstrated automation to make things easier</t>
  </si>
  <si>
    <t>Updated personal scrum project with all required tasks.Uploaded and tested git+github repository, learnt how to make push easier and the workflow when adding files.Started installation of SQL server and setup of the server.</t>
  </si>
  <si>
    <t>Evening stand-up with mentors. Discussed tasks completed and reviewed how documentation has been done/migrated. Checked on Jira projects (team/group). Correction and reasoning on how documentation should be done and advice on keeping track of individual tasks.</t>
  </si>
  <si>
    <t>Installing</t>
  </si>
  <si>
    <t>Restarted installation of SQL server due to corrupted download and installed SQL server management studio.</t>
  </si>
  <si>
    <t>Morning stand-up and check-in on any questions or issues encountered. Mentor went through installation steps and ensured everyone is good.</t>
  </si>
  <si>
    <t>Started research on how databases work and the different styles/properties when working/creating/understanding a database and the systems associated with it. Went through SQL commands, the use and how to execute them.Followed Youtube playlist suggested by mentor</t>
  </si>
  <si>
    <t>Team check-in by Clement to find progress made through tasks as a team and individually.</t>
  </si>
  <si>
    <t>Created basic sql scripts and uploaded to github as well as cleaned the repository of unused/needed branches made. Completed and documented research on NoSQL+SQL and databases etc.</t>
  </si>
  <si>
    <t>Evening stand-up. Group catch-up to understand how everyone felt the workload etc. has been, the difficulty and progress. Mentor's covered SQL &amp; NoSQL. New research tasks given: Data lakes+warehouses, transactional SQL and the different NoSQL's data models</t>
  </si>
  <si>
    <t>Updated personal scrum with new research tasks and completed tasks.</t>
  </si>
  <si>
    <t>Morning stand-up. Ensured everyone had updated their Jira boards with the new topics and checked on progress.</t>
  </si>
  <si>
    <t xml:space="preserve">Started research on Data lakes &amp; data warehouses,  ETL vs ELT and OLAP &amp; OLTP. Updated older research with new findings. </t>
  </si>
  <si>
    <t>Daily check-in. discussed vertical and horizontal scaling. Mentor demonstrated proof of real life use of Jira and documentation</t>
  </si>
  <si>
    <t>Completed documentation on research done today.Researched and updated SQL docs with transactional SQL and the different NoSQL database types. Followed youtube SQL guide for more on SQL.</t>
  </si>
  <si>
    <t>Evening standup. Discussed the team engagement in sessions. Covered transactions in SQL and how it works, what its is. Uncertainties were cleared and new topics given (serialization &amp; deserialization)</t>
  </si>
  <si>
    <t>Updated timesheet and scrum project with new content.</t>
  </si>
  <si>
    <t>Morning standup. Check-in on progress made so far with entire team. Advice and reminder on topics to cover and refresh.</t>
  </si>
  <si>
    <t xml:space="preserve">Completed youtube playlist and </t>
  </si>
  <si>
    <t>Daily check-in to see if any blockers were encountered and talk on the real world process.</t>
  </si>
  <si>
    <t>Completed/updated all incomplete documented all content researched inlcuding serialisation/deserialisation. Went through OLTP &amp; OLAP as well as ETL vs ELT, ensured that the topics were fully understand. Worked with a bit more SQL on an intermediate level to advance knowledge.</t>
  </si>
  <si>
    <t>Evening standup. Check in on daily progress. Discussed OTLP &amp; OLAP, data analysis and serialisation as well as ensured all confusions were cleared. New topics give : understanding on encryption and learn git actions.</t>
  </si>
  <si>
    <t>Updated table and planned the day ahead with assigned tasks</t>
  </si>
  <si>
    <t>Morning standup. Checkin on progress yesterday and plan for today. Knowing how to learn in your own way. Touched on encryption</t>
  </si>
  <si>
    <t>Researched git actions and noted questions for evening stand-up. Ran through the encryption at a higher level understanding how it works and it's real-life use.</t>
  </si>
  <si>
    <t>Used SQL server management to enhance my experience with SQLs. Added personal task to learn more complex stuff in SQL. Used temp database to trial and understand research found</t>
  </si>
  <si>
    <t>Evening standup. Discussed progress for the day and check on any uncertainties. Mentor to cover topics remaining topics of this week.</t>
  </si>
  <si>
    <t>Confirmed all tasks completed from previous week and updated scrum run.</t>
  </si>
  <si>
    <t>Morning Stand-up.Went over encryption. Update on leave and courses. Tasked with learning excel fundamentals and how to update/cgange jira project.</t>
  </si>
  <si>
    <t>Update Jira project with new tasks: excel fundamentals self learning. Started research on excel and updated SQL document</t>
  </si>
  <si>
    <t>Continued with excel research.</t>
  </si>
  <si>
    <t>Met with Angela to discuss graduate salary and query on discovery  induction</t>
  </si>
  <si>
    <t>Check-in on progress with Clement</t>
  </si>
  <si>
    <t>Did basic excel tasks(creating a document,  pivot table, inserting/modifying and navigation). Went through github  actions and created a test github action (simple console message)  then further pushed older commits to github.</t>
  </si>
  <si>
    <t>Evening stand-up. Covered topics: automation, github actions, and pipelines. Tasked with creating a new branch, making changes and pushing it, then practice merging onto the main branch.</t>
  </si>
  <si>
    <t>Prepared for the day ahead. Noted down tasks to complete and ensured scrum is updated</t>
  </si>
  <si>
    <t>Morning standup. Mentor showed and example of github actions and progress on tasks</t>
  </si>
  <si>
    <t>Started testing excel functions and went in depth with creating a managed sheet.</t>
  </si>
  <si>
    <t>Check-in on progress with Clement. Explanantion on piplines. Example of azure and github actions for deployment (use of automations). Spoke on how an application is deployed and how workflows make things easier.</t>
  </si>
  <si>
    <t>Completed excel task on fundamentals. Worked on a complex github action to correct any syntax errors on SQL scripts in github. Updated documentation on github actions. Worked with more advanced SQL, including complex/combined statements, and pushed to github repo.</t>
  </si>
  <si>
    <t>Evening standup. Covered ETL and ELT in the real world and how the 2 concepts interact and the purpose behind it. Spoke on importance of goals and planning. Task given to go in depth with github actions and attempt to understand+explain everything as a team tomorrow.</t>
  </si>
  <si>
    <t>Prepared for the day ahead. And started research on advanced excel.</t>
  </si>
  <si>
    <t>Morning standup. Check in on progress and plan. Given task to research Micro services.</t>
  </si>
  <si>
    <t>Updated SQL lint automation in github repo to also edit and commit any changes needed.Learnt more on how a yml is structured and it's purpose. Fixed errors in automations and created a new branch to show the feature change. Added other test workflows but had to undo commits due to errors in pulling and pushing to repo in github.</t>
  </si>
  <si>
    <t>Researched mircro services and began documenting information found. Continued with excel, learning about raw and clean data - how data is given and how to go about ensuring the data is normalised and cleaned.</t>
  </si>
  <si>
    <t xml:space="preserve">Met with sub-team to discuss github acions as a group and share our understanding+tips in the topic. Discussed the purpose and how it goes about doing what does in order. </t>
  </si>
  <si>
    <t>Evening standup. Discussed progress on github actions and addressed any confusions when working on it. Mentor touched on using automations to create databases and access control platforms which allow for such to happen.</t>
  </si>
  <si>
    <t>Was unable to attend morning standup due to a complete network and power outage (informed mentor as soon as I could).  Gathered updates from team on tasks for the day and continued work on github action.Attempted a complex github action of running files to check for errors in execution and debugged the files(unsuccessful but continued attempt). Updated branch on github with new changes and force pushed the changes due to file clashes. Started and completed module 1 of Coursera course given by mentor.</t>
  </si>
  <si>
    <t>Continued with coursera excel course on coursera. Downloaded the raw data and did the activites within the course to get a good flow of using excel. Used dummy tables made before during previous research tasks. Created another basic automation to notify on github updates, uploaded it to repo and ran some tests.</t>
  </si>
  <si>
    <t>Evening stamdup Check in and feedback on development so far. Advice on ensuring a clean repo, pushing files solo for better messages and tracking. Tasked with creating a folder for excel sheets and work on data. Research topics - Clusters vs distributed databases</t>
  </si>
  <si>
    <t>Updated scrum run with tasks completed and planned the day ahead</t>
  </si>
  <si>
    <t>Morning standup. Update on courses  and check in. Touched on API's and virtual machines examples on azure.</t>
  </si>
  <si>
    <t>Did research on Clusters vs Distributed systems. Divided the two then compared and made sense of the differences. Documented what was found. Started Module 3 in coursera excel course.</t>
  </si>
  <si>
    <t>Continued coursera excel course. Practiced and worke with raw data, creating a table from csv file and neatening the table to be readable and not collapsed. Did 75% of module 3. Updated local repo with new folders and excel files to be pushed to github repo. Merged featureChange branch to main branch easily without conflicts and updated the repo accordingly.</t>
  </si>
  <si>
    <t>Evening Standup. Discussed clusters and distributed systems as well check progress on excel course</t>
  </si>
  <si>
    <t>Forcasted Hours</t>
  </si>
  <si>
    <t>Forcasted Work Days this month</t>
  </si>
  <si>
    <t>Line Manager :</t>
  </si>
  <si>
    <t>Billable Hours</t>
  </si>
  <si>
    <t>Contractor:</t>
  </si>
  <si>
    <t>Non Billable Hours</t>
  </si>
  <si>
    <t>Total of All Hours</t>
  </si>
  <si>
    <t>Plus: Hours worked, not claimed</t>
  </si>
  <si>
    <t>Example</t>
  </si>
  <si>
    <t>Total Claim</t>
  </si>
  <si>
    <t>Details</t>
  </si>
  <si>
    <t>Month</t>
  </si>
  <si>
    <t>Expense Description</t>
  </si>
  <si>
    <t>Type</t>
  </si>
  <si>
    <t>ZAR COST</t>
  </si>
  <si>
    <t>Vodacom (Example line)</t>
  </si>
  <si>
    <t>Phone</t>
  </si>
  <si>
    <t xml:space="preserve">Do not add the R symbol when capturing the amount. Use the comma not the full stop. </t>
  </si>
  <si>
    <t>MTN (Example line)</t>
  </si>
  <si>
    <t>WiFi / Internet / Data</t>
  </si>
  <si>
    <t>Afrihost (Example line)</t>
  </si>
  <si>
    <t xml:space="preserve">TOTAL </t>
  </si>
  <si>
    <t>Date From</t>
  </si>
  <si>
    <t>Date To</t>
  </si>
  <si>
    <t>Please select applicable Leave and state number of days</t>
  </si>
  <si>
    <t>Type of Leave</t>
  </si>
  <si>
    <t>Start Date</t>
  </si>
  <si>
    <t>End Date</t>
  </si>
  <si>
    <t xml:space="preserve">Number of days </t>
  </si>
  <si>
    <t>Approval Obtained</t>
  </si>
  <si>
    <t>Sick Note</t>
  </si>
  <si>
    <t>Address and Telephone Number during Annual Leave</t>
  </si>
  <si>
    <t>Employee Signature</t>
  </si>
  <si>
    <t>Client Signature</t>
  </si>
  <si>
    <t>Work</t>
  </si>
  <si>
    <t>Resource</t>
  </si>
  <si>
    <t>Billable</t>
  </si>
  <si>
    <t>ADVTech</t>
  </si>
  <si>
    <t>Recording Cvs on Workbook Sheet</t>
  </si>
  <si>
    <t>.NET code</t>
  </si>
  <si>
    <t>Albert</t>
  </si>
  <si>
    <t>AFA Sasfin</t>
  </si>
  <si>
    <t>Placing Cvs in Templates</t>
  </si>
  <si>
    <t>Admin</t>
  </si>
  <si>
    <t>Amanda</t>
  </si>
  <si>
    <t>Artist Proof Studio</t>
  </si>
  <si>
    <t>Screening</t>
  </si>
  <si>
    <t>Analysis</t>
  </si>
  <si>
    <t>Angela</t>
  </si>
  <si>
    <t>Assimil8 - AGA</t>
  </si>
  <si>
    <t>Headhunting</t>
  </si>
  <si>
    <t>Architecture</t>
  </si>
  <si>
    <t>Aubrey</t>
  </si>
  <si>
    <t>Base 3</t>
  </si>
  <si>
    <t>Interviews</t>
  </si>
  <si>
    <t>Training</t>
  </si>
  <si>
    <t>Avinash</t>
  </si>
  <si>
    <t>C. Steinweg</t>
  </si>
  <si>
    <t>Fixed Assets</t>
  </si>
  <si>
    <t>Configuration</t>
  </si>
  <si>
    <t>Beejal</t>
  </si>
  <si>
    <t>WiFi</t>
  </si>
  <si>
    <t>Conekt AGSA SharePoint</t>
  </si>
  <si>
    <t>Recruitment Work</t>
  </si>
  <si>
    <t>Cubes</t>
  </si>
  <si>
    <t>Bhavesh</t>
  </si>
  <si>
    <t>Conekt – Meridian</t>
  </si>
  <si>
    <t>Team Meeting</t>
  </si>
  <si>
    <t>Database</t>
  </si>
  <si>
    <t>Bihaag</t>
  </si>
  <si>
    <t>Conekt – Altron - AGSA</t>
  </si>
  <si>
    <t>Recruitment team meeting</t>
  </si>
  <si>
    <t>Demo</t>
  </si>
  <si>
    <t>Boaz</t>
  </si>
  <si>
    <t>Yes</t>
  </si>
  <si>
    <t>Conekt – Clientele</t>
  </si>
  <si>
    <t>Deployment</t>
  </si>
  <si>
    <t>Charles</t>
  </si>
  <si>
    <t>No</t>
  </si>
  <si>
    <t>Conekt – Winning Business</t>
  </si>
  <si>
    <t>Design</t>
  </si>
  <si>
    <t>Clement</t>
  </si>
  <si>
    <t>Conekt – Internal Meeting</t>
  </si>
  <si>
    <t xml:space="preserve">David </t>
  </si>
  <si>
    <t>Dentons</t>
  </si>
  <si>
    <t>Events</t>
  </si>
  <si>
    <t>Diederik</t>
  </si>
  <si>
    <t>Discovery</t>
  </si>
  <si>
    <t>ETL</t>
  </si>
  <si>
    <t>Diptendubala</t>
  </si>
  <si>
    <t>Discovery Information Governance and Security</t>
  </si>
  <si>
    <t>FrontEnd</t>
  </si>
  <si>
    <t>Edmond</t>
  </si>
  <si>
    <t>Discovery Bank</t>
  </si>
  <si>
    <t>Elijah</t>
  </si>
  <si>
    <t>Discovery CSI</t>
  </si>
  <si>
    <t>Elrida</t>
  </si>
  <si>
    <t>Discovery Health</t>
  </si>
  <si>
    <t>Lunch</t>
  </si>
  <si>
    <t>Engelina</t>
  </si>
  <si>
    <t>Discovery People</t>
  </si>
  <si>
    <t>Other</t>
  </si>
  <si>
    <t>Eugene</t>
  </si>
  <si>
    <t xml:space="preserve">Discovery Skills </t>
  </si>
  <si>
    <t>Presenting</t>
  </si>
  <si>
    <t>Fayruz</t>
  </si>
  <si>
    <t>Discovery Vitality</t>
  </si>
  <si>
    <t>Project Management</t>
  </si>
  <si>
    <t>Hamerl</t>
  </si>
  <si>
    <t>Gyro</t>
  </si>
  <si>
    <t>Ian</t>
  </si>
  <si>
    <t>Healthforce</t>
  </si>
  <si>
    <t>Sales call</t>
  </si>
  <si>
    <t>Joseph</t>
  </si>
  <si>
    <t>KFC Digistics</t>
  </si>
  <si>
    <t>SharePoint</t>
  </si>
  <si>
    <t>Juan</t>
  </si>
  <si>
    <t>Medi-Charge</t>
  </si>
  <si>
    <t>Testing</t>
  </si>
  <si>
    <t>Kanelo</t>
  </si>
  <si>
    <t>MICA Build</t>
  </si>
  <si>
    <t>Travel</t>
  </si>
  <si>
    <t>Kavish</t>
  </si>
  <si>
    <t>Michelin</t>
  </si>
  <si>
    <t>Troubleshooting</t>
  </si>
  <si>
    <t>Lazarus</t>
  </si>
  <si>
    <t>Mistro Foods</t>
  </si>
  <si>
    <t>Waiting on client</t>
  </si>
  <si>
    <t>Lehlohonolo</t>
  </si>
  <si>
    <t>OK Furnitures</t>
  </si>
  <si>
    <t>Website content</t>
  </si>
  <si>
    <t>Lerato</t>
  </si>
  <si>
    <t>Olympic Paints</t>
  </si>
  <si>
    <t>Website and collateral</t>
  </si>
  <si>
    <t>Matsheliso</t>
  </si>
  <si>
    <t>RMB CM Data Warehouse support</t>
  </si>
  <si>
    <t>Annual Leave</t>
  </si>
  <si>
    <t xml:space="preserve">Ndivhudzannyi </t>
  </si>
  <si>
    <t>RMB CORE NRTI</t>
  </si>
  <si>
    <t>Sick leave</t>
  </si>
  <si>
    <t>Paulina</t>
  </si>
  <si>
    <t>RMB Liesha</t>
  </si>
  <si>
    <t>Study Leave</t>
  </si>
  <si>
    <t>Pranav</t>
  </si>
  <si>
    <t>RMB Tumelo</t>
  </si>
  <si>
    <t>Family Responsibility Leave</t>
  </si>
  <si>
    <t>Ravi</t>
  </si>
  <si>
    <t>Sachar Mobile</t>
  </si>
  <si>
    <t>Birthday leave</t>
  </si>
  <si>
    <t>Rivashan</t>
  </si>
  <si>
    <t>SBV</t>
  </si>
  <si>
    <t>Public Holiday</t>
  </si>
  <si>
    <t>Sahur</t>
  </si>
  <si>
    <t>Sibanya</t>
  </si>
  <si>
    <t>Sick Leave - half day</t>
  </si>
  <si>
    <t>Sanele</t>
  </si>
  <si>
    <t>Transport Holdings</t>
  </si>
  <si>
    <t>Sarah</t>
  </si>
  <si>
    <t>Shaila</t>
  </si>
  <si>
    <t>Shaylin</t>
  </si>
  <si>
    <t>Siemon</t>
  </si>
  <si>
    <t>Sonika</t>
  </si>
  <si>
    <t>Tatenda</t>
  </si>
  <si>
    <t>Timothy</t>
  </si>
  <si>
    <t>Tutu</t>
  </si>
  <si>
    <t>Vincent</t>
  </si>
  <si>
    <t>Yazeed</t>
  </si>
  <si>
    <t xml:space="preserve">Yugeshin </t>
  </si>
  <si>
    <t>Zola</t>
  </si>
  <si>
    <t>Karen</t>
  </si>
  <si>
    <t>Nagendra</t>
  </si>
  <si>
    <t>Tyson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</si>
</sst>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h]:mm"/>
    <numFmt numFmtId="165" formatCode="h:mm;@"/>
    <numFmt numFmtId="166" formatCode="_ [$R-1C09]\ * #,##0.00_ ;_ [$R-1C09]\ * \-#,##0.00_ ;_ [$R-1C09]\ * &quot;-&quot;??_ ;_ @_ "/>
    <numFmt numFmtId="167" formatCode="[$R-1C09]#,##0.00;\-[$R-1C09]#,##0.00"/>
  </numFmts>
  <fonts count="22">
    <font>
      <sz val="11"/>
      <color theme="1"/>
      <name val="Tw Cen MT"/>
      <family val="2"/>
      <scheme val="minor"/>
    </font>
    <font>
      <b/>
      <sz val="11"/>
      <color theme="1"/>
      <name val="Tw Cen MT"/>
      <family val="2"/>
      <scheme val="minor"/>
    </font>
    <font>
      <b/>
      <sz val="10"/>
      <color theme="1"/>
      <name val="Tw Cen MT"/>
      <family val="2"/>
      <scheme val="minor"/>
    </font>
    <font>
      <sz val="10"/>
      <color theme="1"/>
      <name val="Tw Cen MT"/>
      <family val="2"/>
      <scheme val="minor"/>
    </font>
    <font>
      <sz val="10"/>
      <color theme="1"/>
      <name val="Verdana"/>
      <family val="2"/>
    </font>
    <font>
      <b/>
      <sz val="9"/>
      <name val="Tw Cen MT"/>
      <family val="2"/>
      <scheme val="minor"/>
    </font>
    <font>
      <b/>
      <sz val="11"/>
      <name val="Tw Cen MT"/>
      <family val="2"/>
      <scheme val="minor"/>
    </font>
    <font>
      <b/>
      <u/>
      <sz val="9"/>
      <name val="Tw Cen MT"/>
      <family val="2"/>
      <scheme val="minor"/>
    </font>
    <font>
      <b/>
      <sz val="9"/>
      <color indexed="12"/>
      <name val="Tw Cen MT"/>
      <family val="2"/>
      <scheme val="minor"/>
    </font>
    <font>
      <b/>
      <sz val="10"/>
      <name val="Tw Cen MT"/>
      <family val="2"/>
      <scheme val="minor"/>
    </font>
    <font>
      <sz val="8"/>
      <name val="Tw Cen MT"/>
      <family val="2"/>
      <scheme val="minor"/>
    </font>
    <font>
      <sz val="11"/>
      <color theme="1"/>
      <name val="Calibri"/>
      <family val="2"/>
    </font>
    <font>
      <b/>
      <sz val="10"/>
      <color theme="1"/>
      <name val="Verdana"/>
      <family val="2"/>
    </font>
    <font>
      <b/>
      <sz val="10"/>
      <color theme="0"/>
      <name val="Verdana"/>
      <family val="2"/>
    </font>
    <font>
      <b/>
      <sz val="11"/>
      <color theme="0"/>
      <name val="Calibri"/>
      <family val="2"/>
    </font>
    <font>
      <sz val="11"/>
      <color rgb="FF000000"/>
      <name val="Calibri"/>
      <family val="2"/>
    </font>
    <font>
      <b/>
      <u/>
      <sz val="11"/>
      <color theme="1"/>
      <name val="Calibri"/>
      <family val="2"/>
    </font>
    <font>
      <sz val="10"/>
      <color rgb="FF000000"/>
      <name val="Calibri"/>
      <family val="2"/>
    </font>
    <font>
      <sz val="10"/>
      <color theme="1"/>
      <name val="Calibri"/>
      <family val="2"/>
    </font>
    <font>
      <b/>
      <u/>
      <sz val="18"/>
      <color theme="1"/>
      <name val="Verdana"/>
      <family val="2"/>
    </font>
    <font>
      <u/>
      <sz val="10"/>
      <color theme="1"/>
      <name val="Verdana"/>
      <family val="2"/>
    </font>
    <font>
      <sz val="10"/>
      <color rgb="FF000000"/>
      <name val="Verdana"/>
      <family val="2"/>
    </font>
  </fonts>
  <fills count="15">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4"/>
        <bgColor theme="4"/>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DCE6F1"/>
        <bgColor indexed="64"/>
      </patternFill>
    </fill>
    <fill>
      <patternFill patternType="solid">
        <fgColor rgb="FFFFFFFF"/>
        <bgColor rgb="FFFFFFFF"/>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D8D8D8"/>
        <bgColor rgb="FFD8D8D8"/>
      </patternFill>
    </fill>
    <fill>
      <patternFill patternType="solid">
        <fgColor theme="4"/>
        <bgColor indexed="64"/>
      </patternFill>
    </fill>
    <fill>
      <patternFill patternType="solid">
        <fgColor rgb="FFFFFFFF"/>
        <bgColor rgb="FF000000"/>
      </patternFill>
    </fill>
  </fills>
  <borders count="4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auto="1"/>
      </right>
      <top style="medium">
        <color auto="1"/>
      </top>
      <bottom/>
      <diagonal/>
    </border>
    <border>
      <left/>
      <right style="medium">
        <color indexed="64"/>
      </right>
      <top/>
      <bottom/>
      <diagonal/>
    </border>
    <border>
      <left style="medium">
        <color indexed="64"/>
      </left>
      <right/>
      <top/>
      <bottom/>
      <diagonal/>
    </border>
    <border>
      <left style="medium">
        <color theme="3"/>
      </left>
      <right style="medium">
        <color theme="3"/>
      </right>
      <top style="medium">
        <color theme="3"/>
      </top>
      <bottom style="medium">
        <color theme="3"/>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medium">
        <color rgb="FF4D90FE"/>
      </top>
      <bottom/>
      <diagonal/>
    </border>
    <border>
      <left/>
      <right style="medium">
        <color rgb="FF4D90FE"/>
      </right>
      <top/>
      <bottom/>
      <diagonal/>
    </border>
    <border>
      <left/>
      <right style="medium">
        <color theme="3"/>
      </right>
      <top style="medium">
        <color theme="3"/>
      </top>
      <bottom style="medium">
        <color theme="3"/>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bottom style="thin">
        <color theme="3"/>
      </bottom>
      <diagonal/>
    </border>
    <border>
      <left style="medium">
        <color rgb="FF000000"/>
      </left>
      <right style="medium">
        <color rgb="FF000000"/>
      </right>
      <top style="medium">
        <color rgb="FFCCCCCC"/>
      </top>
      <bottom style="medium">
        <color rgb="FF000000"/>
      </bottom>
      <diagonal/>
    </border>
    <border>
      <left style="thin">
        <color rgb="FF000000"/>
      </left>
      <right style="thin">
        <color rgb="FF000000"/>
      </right>
      <top style="thin">
        <color rgb="FF000000"/>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theme="4" tint="0.39997558519241921"/>
      </top>
      <bottom style="thin">
        <color indexed="64"/>
      </bottom>
      <diagonal/>
    </border>
  </borders>
  <cellStyleXfs count="1">
    <xf numFmtId="0" fontId="0" fillId="0" borderId="0"/>
  </cellStyleXfs>
  <cellXfs count="146">
    <xf numFmtId="0" fontId="0" fillId="0" borderId="0" xfId="0"/>
    <xf numFmtId="0" fontId="3" fillId="0" borderId="0" xfId="0" applyFont="1"/>
    <xf numFmtId="0" fontId="5" fillId="0" borderId="0" xfId="0" applyFont="1"/>
    <xf numFmtId="164" fontId="5" fillId="0" borderId="0" xfId="0" applyNumberFormat="1" applyFont="1"/>
    <xf numFmtId="0" fontId="5" fillId="0" borderId="0" xfId="0" applyFont="1" applyAlignment="1">
      <alignment horizontal="right"/>
    </xf>
    <xf numFmtId="0" fontId="3" fillId="0" borderId="1" xfId="0" applyFont="1" applyBorder="1"/>
    <xf numFmtId="0" fontId="2" fillId="0" borderId="8" xfId="0" applyFont="1" applyBorder="1" applyAlignment="1">
      <alignment horizontal="right" wrapText="1"/>
    </xf>
    <xf numFmtId="20" fontId="5" fillId="0" borderId="0" xfId="0" applyNumberFormat="1" applyFont="1"/>
    <xf numFmtId="0" fontId="3" fillId="0" borderId="3" xfId="0" applyFont="1" applyBorder="1"/>
    <xf numFmtId="0" fontId="3" fillId="0" borderId="5" xfId="0" applyFont="1" applyBorder="1" applyAlignment="1">
      <alignment horizontal="right" wrapText="1"/>
    </xf>
    <xf numFmtId="49" fontId="5" fillId="0" borderId="0" xfId="0" applyNumberFormat="1" applyFont="1" applyAlignment="1">
      <alignment vertical="top"/>
    </xf>
    <xf numFmtId="0" fontId="7" fillId="0" borderId="0" xfId="0" applyFont="1" applyAlignment="1">
      <alignment horizontal="left" vertical="top"/>
    </xf>
    <xf numFmtId="0" fontId="1" fillId="0" borderId="1" xfId="0" applyFont="1" applyBorder="1"/>
    <xf numFmtId="164" fontId="3" fillId="0" borderId="8" xfId="0" applyNumberFormat="1" applyFont="1" applyBorder="1" applyAlignment="1">
      <alignment horizontal="right" wrapText="1"/>
    </xf>
    <xf numFmtId="49" fontId="8" fillId="0" borderId="9" xfId="0" applyNumberFormat="1" applyFont="1" applyBorder="1" applyAlignment="1">
      <alignment vertical="top"/>
    </xf>
    <xf numFmtId="0" fontId="1" fillId="0" borderId="10" xfId="0" applyFont="1" applyBorder="1"/>
    <xf numFmtId="164" fontId="3" fillId="0" borderId="9" xfId="0" applyNumberFormat="1" applyFont="1" applyBorder="1" applyAlignment="1">
      <alignment horizontal="right" wrapText="1"/>
    </xf>
    <xf numFmtId="0" fontId="1" fillId="0" borderId="11" xfId="0" applyFont="1" applyBorder="1"/>
    <xf numFmtId="0" fontId="9" fillId="0" borderId="12" xfId="0" applyFont="1" applyBorder="1" applyAlignment="1">
      <alignment horizontal="left"/>
    </xf>
    <xf numFmtId="0" fontId="3" fillId="0" borderId="13" xfId="0" applyFont="1" applyBorder="1" applyAlignment="1">
      <alignment wrapText="1"/>
    </xf>
    <xf numFmtId="14" fontId="4" fillId="0" borderId="6" xfId="0" applyNumberFormat="1" applyFont="1" applyBorder="1"/>
    <xf numFmtId="0" fontId="4" fillId="0" borderId="0" xfId="0" applyFont="1"/>
    <xf numFmtId="0" fontId="13" fillId="4" borderId="14" xfId="0" applyFont="1" applyFill="1" applyBorder="1"/>
    <xf numFmtId="0" fontId="13" fillId="4" borderId="15" xfId="0" applyFont="1" applyFill="1" applyBorder="1"/>
    <xf numFmtId="0" fontId="13" fillId="4" borderId="15" xfId="0" applyFont="1" applyFill="1" applyBorder="1" applyAlignment="1">
      <alignment horizontal="center" wrapText="1"/>
    </xf>
    <xf numFmtId="0" fontId="4" fillId="0" borderId="6" xfId="0" applyFont="1" applyBorder="1"/>
    <xf numFmtId="0" fontId="4" fillId="0" borderId="6" xfId="0" applyFont="1" applyBorder="1" applyAlignment="1">
      <alignment wrapText="1"/>
    </xf>
    <xf numFmtId="165" fontId="4" fillId="0" borderId="6" xfId="0" applyNumberFormat="1" applyFont="1" applyBorder="1"/>
    <xf numFmtId="165" fontId="4" fillId="0" borderId="6" xfId="0" applyNumberFormat="1" applyFont="1" applyBorder="1" applyAlignment="1">
      <alignment wrapText="1"/>
    </xf>
    <xf numFmtId="14" fontId="4" fillId="3" borderId="6" xfId="0" applyNumberFormat="1" applyFont="1" applyFill="1" applyBorder="1"/>
    <xf numFmtId="0" fontId="4" fillId="3" borderId="6" xfId="0" applyFont="1" applyFill="1" applyBorder="1"/>
    <xf numFmtId="0" fontId="4" fillId="3" borderId="6" xfId="0" applyFont="1" applyFill="1" applyBorder="1" applyAlignment="1">
      <alignment wrapText="1"/>
    </xf>
    <xf numFmtId="165" fontId="4" fillId="3" borderId="6" xfId="0" applyNumberFormat="1" applyFont="1" applyFill="1" applyBorder="1"/>
    <xf numFmtId="165" fontId="4" fillId="3" borderId="6" xfId="0" applyNumberFormat="1" applyFont="1" applyFill="1" applyBorder="1" applyAlignment="1">
      <alignment wrapText="1"/>
    </xf>
    <xf numFmtId="165" fontId="12" fillId="0" borderId="0" xfId="0" applyNumberFormat="1" applyFont="1"/>
    <xf numFmtId="0" fontId="12" fillId="0" borderId="0" xfId="0" applyFont="1"/>
    <xf numFmtId="164" fontId="4" fillId="0" borderId="0" xfId="0" applyNumberFormat="1" applyFont="1"/>
    <xf numFmtId="0" fontId="4" fillId="0" borderId="0" xfId="0" applyFont="1" applyAlignment="1">
      <alignment wrapText="1"/>
    </xf>
    <xf numFmtId="0" fontId="4" fillId="0" borderId="0" xfId="0" applyFont="1" applyAlignment="1">
      <alignment horizontal="left"/>
    </xf>
    <xf numFmtId="0" fontId="13" fillId="4" borderId="15" xfId="0" applyFont="1" applyFill="1" applyBorder="1" applyAlignment="1">
      <alignment wrapText="1"/>
    </xf>
    <xf numFmtId="0" fontId="13" fillId="4" borderId="16" xfId="0" applyFont="1" applyFill="1" applyBorder="1" applyAlignment="1">
      <alignment horizontal="center" wrapText="1"/>
    </xf>
    <xf numFmtId="164" fontId="3" fillId="0" borderId="20" xfId="0" applyNumberFormat="1" applyFont="1" applyBorder="1" applyAlignment="1">
      <alignment wrapText="1"/>
    </xf>
    <xf numFmtId="0" fontId="2" fillId="0" borderId="0" xfId="0" applyFont="1"/>
    <xf numFmtId="14" fontId="4" fillId="0" borderId="0" xfId="0" applyNumberFormat="1" applyFont="1"/>
    <xf numFmtId="0" fontId="11" fillId="0" borderId="0" xfId="0" applyFont="1"/>
    <xf numFmtId="0" fontId="14" fillId="4" borderId="17" xfId="0" applyFont="1" applyFill="1" applyBorder="1"/>
    <xf numFmtId="0" fontId="11" fillId="0" borderId="17" xfId="0" applyFont="1" applyBorder="1"/>
    <xf numFmtId="0" fontId="15" fillId="8" borderId="18" xfId="0" applyFont="1" applyFill="1" applyBorder="1"/>
    <xf numFmtId="0" fontId="15" fillId="7" borderId="19" xfId="0" applyFont="1" applyFill="1" applyBorder="1"/>
    <xf numFmtId="0" fontId="15" fillId="7" borderId="0" xfId="0" applyFont="1" applyFill="1"/>
    <xf numFmtId="0" fontId="15" fillId="8" borderId="19" xfId="0" applyFont="1" applyFill="1" applyBorder="1"/>
    <xf numFmtId="0" fontId="15" fillId="8" borderId="0" xfId="0" applyFont="1" applyFill="1"/>
    <xf numFmtId="0" fontId="16" fillId="0" borderId="0" xfId="0" applyFont="1" applyAlignment="1">
      <alignment vertical="center"/>
    </xf>
    <xf numFmtId="0" fontId="11" fillId="0" borderId="0" xfId="0" applyFont="1" applyAlignment="1">
      <alignment vertical="center"/>
    </xf>
    <xf numFmtId="0" fontId="15" fillId="7" borderId="0" xfId="0" applyFont="1" applyFill="1" applyProtection="1">
      <protection locked="0"/>
    </xf>
    <xf numFmtId="0" fontId="15" fillId="8" borderId="0" xfId="0" applyFont="1" applyFill="1" applyProtection="1">
      <protection locked="0"/>
    </xf>
    <xf numFmtId="0" fontId="11" fillId="0" borderId="0" xfId="0" applyFont="1" applyProtection="1">
      <protection locked="0"/>
    </xf>
    <xf numFmtId="0" fontId="11" fillId="0" borderId="39" xfId="0" applyFont="1" applyBorder="1"/>
    <xf numFmtId="0" fontId="15" fillId="0" borderId="28" xfId="0" applyFont="1" applyBorder="1" applyAlignment="1">
      <alignment horizontal="left"/>
    </xf>
    <xf numFmtId="0" fontId="15" fillId="0" borderId="6" xfId="0" applyFont="1" applyBorder="1" applyAlignment="1">
      <alignment horizontal="left"/>
    </xf>
    <xf numFmtId="0" fontId="15" fillId="9" borderId="7" xfId="0" applyFont="1" applyFill="1" applyBorder="1" applyAlignment="1">
      <alignment horizontal="left"/>
    </xf>
    <xf numFmtId="0" fontId="15" fillId="8" borderId="40" xfId="0" applyFont="1" applyFill="1" applyBorder="1" applyAlignment="1">
      <alignment wrapText="1"/>
    </xf>
    <xf numFmtId="0" fontId="15" fillId="0" borderId="40" xfId="0" applyFont="1" applyBorder="1" applyAlignment="1">
      <alignment wrapText="1"/>
    </xf>
    <xf numFmtId="0" fontId="15" fillId="7" borderId="40" xfId="0" applyFont="1" applyFill="1" applyBorder="1" applyAlignment="1">
      <alignment wrapText="1"/>
    </xf>
    <xf numFmtId="0" fontId="15" fillId="0" borderId="40" xfId="0" applyFont="1" applyBorder="1" applyAlignment="1">
      <alignment horizontal="left"/>
    </xf>
    <xf numFmtId="0" fontId="17" fillId="12" borderId="38" xfId="0" applyFont="1" applyFill="1" applyBorder="1" applyAlignment="1">
      <alignment horizontal="left" wrapText="1" readingOrder="1"/>
    </xf>
    <xf numFmtId="0" fontId="17" fillId="0" borderId="38" xfId="0" applyFont="1" applyBorder="1" applyAlignment="1">
      <alignment horizontal="left"/>
    </xf>
    <xf numFmtId="0" fontId="17" fillId="0" borderId="38" xfId="0" applyFont="1" applyBorder="1"/>
    <xf numFmtId="0" fontId="18" fillId="0" borderId="38" xfId="0" applyFont="1" applyBorder="1" applyAlignment="1">
      <alignment vertical="center"/>
    </xf>
    <xf numFmtId="0" fontId="17" fillId="0" borderId="41" xfId="0" applyFont="1" applyBorder="1"/>
    <xf numFmtId="0" fontId="17" fillId="0" borderId="41" xfId="0" applyFont="1" applyBorder="1" applyAlignment="1">
      <alignment horizontal="left"/>
    </xf>
    <xf numFmtId="0" fontId="17" fillId="0" borderId="28" xfId="0" applyFont="1" applyBorder="1" applyAlignment="1">
      <alignment horizontal="left"/>
    </xf>
    <xf numFmtId="0" fontId="17" fillId="0" borderId="6" xfId="0" applyFont="1" applyBorder="1" applyAlignment="1">
      <alignment horizontal="left"/>
    </xf>
    <xf numFmtId="0" fontId="17" fillId="0" borderId="6" xfId="0" applyFont="1" applyBorder="1"/>
    <xf numFmtId="0" fontId="17" fillId="0" borderId="28" xfId="0" applyFont="1" applyBorder="1"/>
    <xf numFmtId="0" fontId="11" fillId="11" borderId="17" xfId="0" applyFont="1" applyFill="1" applyBorder="1"/>
    <xf numFmtId="164" fontId="4" fillId="2" borderId="0" xfId="0" applyNumberFormat="1" applyFont="1" applyFill="1" applyAlignment="1">
      <alignment wrapText="1"/>
    </xf>
    <xf numFmtId="14" fontId="4" fillId="0" borderId="10" xfId="0" applyNumberFormat="1" applyFont="1" applyBorder="1" applyAlignment="1">
      <alignment horizontal="right" vertical="center"/>
    </xf>
    <xf numFmtId="0" fontId="4" fillId="0" borderId="0" xfId="0" applyFont="1" applyAlignment="1">
      <alignment horizontal="left" vertical="center"/>
    </xf>
    <xf numFmtId="0" fontId="12" fillId="6" borderId="0" xfId="0" applyFont="1" applyFill="1" applyAlignment="1">
      <alignment horizontal="right" vertical="center"/>
    </xf>
    <xf numFmtId="166" fontId="12" fillId="5" borderId="24" xfId="0" applyNumberFormat="1" applyFont="1" applyFill="1" applyBorder="1" applyAlignment="1">
      <alignment horizontal="center" vertical="center"/>
    </xf>
    <xf numFmtId="167" fontId="4" fillId="0" borderId="27" xfId="0" applyNumberFormat="1" applyFont="1" applyBorder="1" applyAlignment="1">
      <alignment horizontal="center" vertical="center"/>
    </xf>
    <xf numFmtId="17" fontId="4" fillId="0" borderId="25" xfId="0" applyNumberFormat="1" applyFont="1" applyBorder="1" applyAlignment="1">
      <alignment horizontal="right" vertical="center"/>
    </xf>
    <xf numFmtId="0" fontId="12" fillId="0" borderId="0" xfId="0" applyFont="1" applyAlignment="1">
      <alignment vertical="center"/>
    </xf>
    <xf numFmtId="0" fontId="19" fillId="0" borderId="0" xfId="0" applyFont="1" applyAlignment="1">
      <alignment vertical="center"/>
    </xf>
    <xf numFmtId="166" fontId="4" fillId="2" borderId="0" xfId="0" applyNumberFormat="1" applyFont="1" applyFill="1" applyAlignment="1">
      <alignment vertical="center"/>
    </xf>
    <xf numFmtId="0" fontId="4" fillId="5" borderId="42" xfId="0" applyFont="1" applyFill="1" applyBorder="1" applyAlignment="1">
      <alignment horizontal="center" vertical="center"/>
    </xf>
    <xf numFmtId="166" fontId="4" fillId="5" borderId="5" xfId="0" applyNumberFormat="1" applyFont="1" applyFill="1" applyBorder="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14" fontId="4" fillId="0" borderId="0" xfId="0" applyNumberFormat="1" applyFont="1" applyAlignment="1">
      <alignment vertical="center"/>
    </xf>
    <xf numFmtId="0" fontId="4" fillId="0" borderId="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4" xfId="0" applyFont="1" applyBorder="1" applyAlignment="1">
      <alignment horizontal="center" vertical="center" wrapText="1"/>
    </xf>
    <xf numFmtId="0" fontId="12" fillId="0" borderId="34"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9" xfId="0" applyFont="1" applyBorder="1"/>
    <xf numFmtId="0" fontId="4" fillId="0" borderId="31" xfId="0" applyFont="1" applyBorder="1"/>
    <xf numFmtId="0" fontId="4" fillId="0" borderId="32" xfId="0" applyFont="1" applyBorder="1"/>
    <xf numFmtId="0" fontId="12" fillId="0" borderId="0" xfId="0" applyFont="1" applyAlignment="1">
      <alignment vertical="center" wrapText="1"/>
    </xf>
    <xf numFmtId="0" fontId="4" fillId="0" borderId="10" xfId="0" applyFont="1" applyBorder="1" applyAlignment="1">
      <alignment vertical="center" wrapText="1"/>
    </xf>
    <xf numFmtId="20" fontId="4" fillId="0" borderId="0" xfId="0" applyNumberFormat="1" applyFont="1"/>
    <xf numFmtId="0" fontId="4" fillId="0" borderId="28" xfId="0" applyFont="1" applyBorder="1" applyAlignment="1">
      <alignment wrapText="1"/>
    </xf>
    <xf numFmtId="0" fontId="4" fillId="0" borderId="28" xfId="0" applyFont="1" applyBorder="1"/>
    <xf numFmtId="0" fontId="4" fillId="0" borderId="26" xfId="0" applyFont="1" applyBorder="1"/>
    <xf numFmtId="14" fontId="4" fillId="0" borderId="26" xfId="0" applyNumberFormat="1" applyFont="1" applyBorder="1"/>
    <xf numFmtId="0" fontId="4" fillId="0" borderId="26" xfId="0" applyFont="1" applyBorder="1" applyAlignment="1">
      <alignment wrapText="1"/>
    </xf>
    <xf numFmtId="165" fontId="4" fillId="0" borderId="26" xfId="0" applyNumberFormat="1" applyFont="1" applyBorder="1"/>
    <xf numFmtId="165" fontId="4" fillId="0" borderId="26" xfId="0" applyNumberFormat="1" applyFont="1" applyBorder="1" applyAlignment="1">
      <alignment wrapText="1"/>
    </xf>
    <xf numFmtId="0" fontId="21" fillId="0" borderId="6" xfId="0" applyFont="1" applyBorder="1"/>
    <xf numFmtId="0" fontId="21" fillId="14" borderId="6" xfId="0" applyFont="1" applyFill="1" applyBorder="1"/>
    <xf numFmtId="0" fontId="21" fillId="0" borderId="6" xfId="0" applyFont="1" applyBorder="1" applyAlignment="1">
      <alignment wrapText="1"/>
    </xf>
    <xf numFmtId="20" fontId="21" fillId="0" borderId="6" xfId="0" applyNumberFormat="1" applyFont="1" applyBorder="1" applyAlignment="1">
      <alignment wrapText="1"/>
    </xf>
    <xf numFmtId="49" fontId="6" fillId="0" borderId="4" xfId="0" applyNumberFormat="1" applyFont="1" applyBorder="1" applyAlignment="1">
      <alignment horizontal="left" vertical="top"/>
    </xf>
    <xf numFmtId="0" fontId="6" fillId="0" borderId="4" xfId="0" applyFont="1" applyBorder="1" applyAlignment="1">
      <alignment horizontal="left" vertical="top" wrapText="1"/>
    </xf>
    <xf numFmtId="0" fontId="4" fillId="10" borderId="10" xfId="0" applyFont="1" applyFill="1" applyBorder="1" applyAlignment="1">
      <alignment horizontal="center"/>
    </xf>
    <xf numFmtId="0" fontId="4" fillId="10" borderId="0" xfId="0" applyFont="1" applyFill="1" applyAlignment="1">
      <alignment horizontal="center"/>
    </xf>
    <xf numFmtId="0" fontId="4" fillId="5" borderId="43" xfId="0" applyFont="1" applyFill="1" applyBorder="1" applyAlignment="1">
      <alignment horizontal="center" vertical="center"/>
    </xf>
    <xf numFmtId="0" fontId="4" fillId="5" borderId="44" xfId="0" applyFont="1" applyFill="1" applyBorder="1" applyAlignment="1">
      <alignment horizontal="center" vertical="center"/>
    </xf>
    <xf numFmtId="0" fontId="4" fillId="0" borderId="26" xfId="0" applyFont="1" applyBorder="1" applyAlignment="1">
      <alignment horizontal="left" vertical="center"/>
    </xf>
    <xf numFmtId="0" fontId="13" fillId="13" borderId="0" xfId="0" applyFont="1" applyFill="1" applyAlignment="1">
      <alignment horizontal="center" vertical="center"/>
    </xf>
    <xf numFmtId="0" fontId="4" fillId="0" borderId="21" xfId="0" applyFont="1" applyBorder="1" applyAlignment="1">
      <alignment horizontal="left" vertical="center"/>
    </xf>
    <xf numFmtId="0" fontId="4" fillId="0" borderId="22" xfId="0" applyFont="1" applyBorder="1" applyAlignment="1">
      <alignment horizontal="left" vertical="center"/>
    </xf>
    <xf numFmtId="0" fontId="12" fillId="5" borderId="12" xfId="0" applyFont="1" applyFill="1" applyBorder="1" applyAlignment="1">
      <alignment horizontal="left" vertical="center"/>
    </xf>
    <xf numFmtId="0" fontId="12" fillId="5" borderId="34" xfId="0" applyFont="1" applyFill="1" applyBorder="1" applyAlignment="1">
      <alignment horizontal="left" vertical="center"/>
    </xf>
    <xf numFmtId="0" fontId="12" fillId="5" borderId="23" xfId="0" applyFont="1" applyFill="1" applyBorder="1" applyAlignment="1">
      <alignment horizontal="left"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12" fillId="0" borderId="0" xfId="0" applyFont="1" applyAlignment="1">
      <alignment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0" xfId="0" applyFont="1" applyBorder="1" applyAlignment="1">
      <alignment horizontal="center"/>
    </xf>
    <xf numFmtId="0" fontId="4" fillId="0" borderId="35" xfId="0" applyFont="1" applyBorder="1" applyAlignment="1">
      <alignment horizontal="center"/>
    </xf>
    <xf numFmtId="0" fontId="4" fillId="0" borderId="6" xfId="0" applyFont="1" applyBorder="1" applyAlignment="1">
      <alignment horizontal="center"/>
    </xf>
    <xf numFmtId="0" fontId="4" fillId="0" borderId="36" xfId="0" applyFont="1" applyBorder="1" applyAlignment="1">
      <alignment horizontal="center"/>
    </xf>
    <xf numFmtId="0" fontId="4" fillId="0" borderId="33" xfId="0" applyFont="1" applyBorder="1" applyAlignment="1">
      <alignment horizontal="center"/>
    </xf>
    <xf numFmtId="0" fontId="4" fillId="0" borderId="37" xfId="0" applyFont="1" applyBorder="1" applyAlignment="1">
      <alignment horizontal="center"/>
    </xf>
    <xf numFmtId="0" fontId="13" fillId="4" borderId="45" xfId="0" applyFont="1" applyFill="1" applyBorder="1" applyAlignment="1">
      <alignment horizontal="center" vertical="center"/>
    </xf>
    <xf numFmtId="0" fontId="20" fillId="0" borderId="1"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8" xfId="0" applyFont="1" applyBorder="1" applyAlignment="1">
      <alignment horizontal="center" vertical="center" wrapText="1"/>
    </xf>
    <xf numFmtId="0" fontId="21" fillId="0" borderId="6" xfId="0" applyFont="1" applyBorder="1" applyAlignment="1">
      <alignment horizontal="right"/>
    </xf>
  </cellXfs>
  <cellStyles count="1">
    <cellStyle name="Normal" xfId="0" builtinId="0"/>
  </cellStyles>
  <dxfs count="23">
    <dxf>
      <font>
        <b val="0"/>
        <i val="0"/>
        <strike val="0"/>
        <condense val="0"/>
        <extend val="0"/>
        <outline val="0"/>
        <shadow val="0"/>
        <u val="none"/>
        <vertAlign val="baseline"/>
        <sz val="11"/>
        <color rgb="FF000000"/>
        <name val="Calibri"/>
        <family val="2"/>
        <scheme val="none"/>
      </font>
      <fill>
        <patternFill patternType="solid">
          <fgColor indexed="64"/>
          <bgColor rgb="FFDCE6F1"/>
        </patternFill>
      </fill>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solid">
          <fgColor indexed="64"/>
          <bgColor rgb="FFDCE6F1"/>
        </patternFill>
      </fill>
    </dxf>
    <dxf>
      <font>
        <b val="0"/>
        <i val="0"/>
        <strike val="0"/>
        <condense val="0"/>
        <extend val="0"/>
        <outline val="0"/>
        <shadow val="0"/>
        <u val="none"/>
        <vertAlign val="baseline"/>
        <sz val="11"/>
        <color theme="1"/>
        <name val="Calibri"/>
        <family val="2"/>
        <scheme val="none"/>
      </font>
    </dxf>
    <dxf>
      <font>
        <strike val="0"/>
        <outline val="0"/>
        <shadow val="0"/>
        <vertAlign val="baseline"/>
        <sz val="10"/>
        <color rgb="FF000000"/>
        <name val="Calibri"/>
        <family val="2"/>
        <scheme val="none"/>
      </font>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1"/>
        <name val="Calibri"/>
        <family val="2"/>
        <scheme val="none"/>
      </font>
    </dxf>
    <dxf>
      <font>
        <strike val="0"/>
        <outline val="0"/>
        <shadow val="0"/>
        <vertAlign val="baseline"/>
        <sz val="11"/>
        <name val="Calibri"/>
        <family val="2"/>
        <scheme val="none"/>
      </font>
    </dxf>
    <dxf>
      <fill>
        <patternFill>
          <bgColor rgb="FF92D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3" tint="0.59996337778862885"/>
        </patternFill>
      </fill>
    </dxf>
    <dxf>
      <fill>
        <patternFill>
          <bgColor theme="3" tint="0.59996337778862885"/>
        </patternFill>
      </fill>
    </dxf>
    <dxf>
      <fill>
        <patternFill>
          <bgColor rgb="FF92D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s>
  <tableStyles count="1" defaultTableStyle="TableStyleMedium2" defaultPivotStyle="PivotStyleLight16">
    <tableStyle name="Invisible" pivot="0" table="0" count="0" xr9:uid="{6758C6CA-2356-4535-9D9D-86230C42321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39728</xdr:colOff>
      <xdr:row>3</xdr:row>
      <xdr:rowOff>93132</xdr:rowOff>
    </xdr:to>
    <xdr:pic>
      <xdr:nvPicPr>
        <xdr:cNvPr id="3" name="Picture 2">
          <a:extLst>
            <a:ext uri="{FF2B5EF4-FFF2-40B4-BE49-F238E27FC236}">
              <a16:creationId xmlns:a16="http://schemas.microsoft.com/office/drawing/2014/main" id="{6DEE98BF-3F62-4D9B-ACDC-AC1BFA0C986F}"/>
            </a:ext>
          </a:extLst>
        </xdr:cNvPr>
        <xdr:cNvPicPr>
          <a:picLocks noChangeAspect="1"/>
        </xdr:cNvPicPr>
      </xdr:nvPicPr>
      <xdr:blipFill>
        <a:blip xmlns:r="http://schemas.openxmlformats.org/officeDocument/2006/relationships" r:embed="rId1"/>
        <a:stretch>
          <a:fillRect/>
        </a:stretch>
      </xdr:blipFill>
      <xdr:spPr>
        <a:xfrm>
          <a:off x="0" y="0"/>
          <a:ext cx="1953195" cy="6011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47755</xdr:colOff>
      <xdr:row>3</xdr:row>
      <xdr:rowOff>93901</xdr:rowOff>
    </xdr:to>
    <xdr:pic>
      <xdr:nvPicPr>
        <xdr:cNvPr id="2" name="Picture 1">
          <a:extLst>
            <a:ext uri="{FF2B5EF4-FFF2-40B4-BE49-F238E27FC236}">
              <a16:creationId xmlns:a16="http://schemas.microsoft.com/office/drawing/2014/main" id="{A3A15F1F-E2D6-422B-9DE6-17F4BDF3A2F2}"/>
            </a:ext>
          </a:extLst>
        </xdr:cNvPr>
        <xdr:cNvPicPr>
          <a:picLocks noChangeAspect="1"/>
        </xdr:cNvPicPr>
      </xdr:nvPicPr>
      <xdr:blipFill>
        <a:blip xmlns:r="http://schemas.openxmlformats.org/officeDocument/2006/relationships" r:embed="rId1"/>
        <a:stretch>
          <a:fillRect/>
        </a:stretch>
      </xdr:blipFill>
      <xdr:spPr>
        <a:xfrm>
          <a:off x="0" y="0"/>
          <a:ext cx="1961222" cy="6019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775889</xdr:colOff>
      <xdr:row>3</xdr:row>
      <xdr:rowOff>93901</xdr:rowOff>
    </xdr:to>
    <xdr:pic>
      <xdr:nvPicPr>
        <xdr:cNvPr id="2" name="Picture 1">
          <a:extLst>
            <a:ext uri="{FF2B5EF4-FFF2-40B4-BE49-F238E27FC236}">
              <a16:creationId xmlns:a16="http://schemas.microsoft.com/office/drawing/2014/main" id="{FB3CC2B0-EA9F-4C12-B282-00CD0E23FFC4}"/>
            </a:ext>
          </a:extLst>
        </xdr:cNvPr>
        <xdr:cNvPicPr>
          <a:picLocks noChangeAspect="1"/>
        </xdr:cNvPicPr>
      </xdr:nvPicPr>
      <xdr:blipFill>
        <a:blip xmlns:r="http://schemas.openxmlformats.org/officeDocument/2006/relationships" r:embed="rId1"/>
        <a:stretch>
          <a:fillRect/>
        </a:stretch>
      </xdr:blipFill>
      <xdr:spPr>
        <a:xfrm>
          <a:off x="0" y="0"/>
          <a:ext cx="1961222" cy="6019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876225-7964-4082-91F1-C6221C464408}" name="WorkType" displayName="WorkType" ref="H2:H62" totalsRowShown="0" headerRowDxfId="6" dataDxfId="5">
  <autoFilter ref="H2:H62" xr:uid="{2E876225-7964-4082-91F1-C6221C464408}"/>
  <tableColumns count="1">
    <tableColumn id="2" xr3:uid="{234A6588-4DEA-4067-9367-AEAFE02CA40D}" name="Resourc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49CFBE-03DA-4A5C-8F86-52A53133C863}" name="ProjectTable" displayName="ProjectTable" ref="F2:F39" totalsRowShown="0" headerRowDxfId="3" dataDxfId="2" tableBorderDxfId="1">
  <autoFilter ref="F2:F39" xr:uid="{B149CFBE-03DA-4A5C-8F86-52A53133C863}"/>
  <sortState xmlns:xlrd2="http://schemas.microsoft.com/office/spreadsheetml/2017/richdata2" ref="F3:F19">
    <sortCondition ref="F2:F19"/>
  </sortState>
  <tableColumns count="1">
    <tableColumn id="1" xr3:uid="{D9788319-59C4-447A-9364-6F4EF6730453}" name="Description"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FF808-4CDC-4429-9978-CAD26FE6591A}">
  <dimension ref="A5:J125"/>
  <sheetViews>
    <sheetView tabSelected="1" zoomScale="85" zoomScaleNormal="85" workbookViewId="0">
      <selection activeCell="L18" sqref="L18"/>
    </sheetView>
  </sheetViews>
  <sheetFormatPr defaultColWidth="8.75" defaultRowHeight="12.6"/>
  <cols>
    <col min="1" max="1" width="12" style="21" customWidth="1"/>
    <col min="2" max="2" width="13.125" style="21" customWidth="1"/>
    <col min="3" max="3" width="16.25" style="21" customWidth="1"/>
    <col min="4" max="5" width="20" style="21" customWidth="1"/>
    <col min="6" max="6" width="23.125" style="21" customWidth="1"/>
    <col min="7" max="7" width="34" style="21" customWidth="1"/>
    <col min="8" max="16384" width="8.75" style="21"/>
  </cols>
  <sheetData>
    <row r="5" spans="1:10">
      <c r="A5" s="35" t="s">
        <v>0</v>
      </c>
      <c r="B5" s="21" t="s">
        <v>1</v>
      </c>
      <c r="C5" s="35"/>
      <c r="H5" s="37"/>
    </row>
    <row r="6" spans="1:10">
      <c r="A6" s="35" t="s">
        <v>2</v>
      </c>
      <c r="B6" s="76">
        <f>F121</f>
        <v>0</v>
      </c>
      <c r="C6" s="35"/>
      <c r="D6" s="35"/>
      <c r="E6" s="35"/>
      <c r="H6" s="37"/>
      <c r="J6" s="38"/>
    </row>
    <row r="7" spans="1:10">
      <c r="H7" s="37"/>
    </row>
    <row r="8" spans="1:10" ht="25.15">
      <c r="A8" s="22" t="s">
        <v>3</v>
      </c>
      <c r="B8" s="23" t="s">
        <v>4</v>
      </c>
      <c r="C8" s="23" t="s">
        <v>5</v>
      </c>
      <c r="D8" s="23" t="s">
        <v>6</v>
      </c>
      <c r="E8" s="23" t="s">
        <v>7</v>
      </c>
      <c r="F8" s="23" t="s">
        <v>8</v>
      </c>
      <c r="G8" s="39" t="s">
        <v>9</v>
      </c>
      <c r="H8" s="24" t="s">
        <v>10</v>
      </c>
      <c r="I8" s="24" t="s">
        <v>11</v>
      </c>
      <c r="J8" s="40" t="s">
        <v>12</v>
      </c>
    </row>
    <row r="9" spans="1:10">
      <c r="A9" s="29">
        <v>45689</v>
      </c>
      <c r="B9" s="29" t="s">
        <v>13</v>
      </c>
      <c r="C9" s="30"/>
      <c r="D9" s="30"/>
      <c r="E9" s="30"/>
      <c r="F9" s="30"/>
      <c r="G9" s="31"/>
      <c r="H9" s="32">
        <f>J9-I9</f>
        <v>0</v>
      </c>
      <c r="I9" s="33"/>
      <c r="J9" s="33"/>
    </row>
    <row r="10" spans="1:10">
      <c r="A10" s="29">
        <v>45690</v>
      </c>
      <c r="B10" s="29" t="s">
        <v>14</v>
      </c>
      <c r="C10" s="30"/>
      <c r="D10" s="30"/>
      <c r="E10" s="30"/>
      <c r="F10" s="30"/>
      <c r="G10" s="31"/>
      <c r="H10" s="32">
        <f>J10-I10</f>
        <v>0</v>
      </c>
      <c r="I10" s="33"/>
      <c r="J10" s="33"/>
    </row>
    <row r="11" spans="1:10" ht="25.15">
      <c r="A11" s="145" t="s">
        <v>15</v>
      </c>
      <c r="B11" s="109" t="s">
        <v>16</v>
      </c>
      <c r="C11" s="110" t="s">
        <v>17</v>
      </c>
      <c r="D11" s="109" t="s">
        <v>18</v>
      </c>
      <c r="E11" s="110" t="s">
        <v>19</v>
      </c>
      <c r="F11" s="110" t="s">
        <v>20</v>
      </c>
      <c r="G11" s="111" t="s">
        <v>21</v>
      </c>
      <c r="H11" s="27">
        <f t="shared" ref="H11:H19" si="0">J11-I11</f>
        <v>0.16666666666666669</v>
      </c>
      <c r="I11" s="112">
        <v>0.33333333333333331</v>
      </c>
      <c r="J11" s="112">
        <v>0.5</v>
      </c>
    </row>
    <row r="12" spans="1:10" ht="25.15">
      <c r="A12" s="145" t="s">
        <v>15</v>
      </c>
      <c r="B12" s="109" t="s">
        <v>16</v>
      </c>
      <c r="C12" s="110" t="s">
        <v>17</v>
      </c>
      <c r="D12" s="109" t="s">
        <v>18</v>
      </c>
      <c r="E12" s="110" t="s">
        <v>19</v>
      </c>
      <c r="F12" s="110" t="s">
        <v>20</v>
      </c>
      <c r="G12" s="111" t="s">
        <v>22</v>
      </c>
      <c r="H12" s="27">
        <f t="shared" si="0"/>
        <v>0.16666666666666674</v>
      </c>
      <c r="I12" s="112">
        <v>0.54166666666666663</v>
      </c>
      <c r="J12" s="112">
        <v>0.70833333333333337</v>
      </c>
    </row>
    <row r="13" spans="1:10" ht="25.15">
      <c r="A13" s="145" t="s">
        <v>23</v>
      </c>
      <c r="B13" s="109" t="s">
        <v>24</v>
      </c>
      <c r="C13" s="110" t="s">
        <v>17</v>
      </c>
      <c r="D13" s="109" t="s">
        <v>18</v>
      </c>
      <c r="E13" s="110" t="s">
        <v>19</v>
      </c>
      <c r="F13" s="110" t="s">
        <v>20</v>
      </c>
      <c r="G13" s="111" t="s">
        <v>25</v>
      </c>
      <c r="H13" s="27">
        <f t="shared" si="0"/>
        <v>0.16666666666666669</v>
      </c>
      <c r="I13" s="112">
        <v>0.33333333333333331</v>
      </c>
      <c r="J13" s="112">
        <v>0.5</v>
      </c>
    </row>
    <row r="14" spans="1:10" ht="25.15">
      <c r="A14" s="145" t="s">
        <v>23</v>
      </c>
      <c r="B14" s="109" t="s">
        <v>24</v>
      </c>
      <c r="C14" s="110" t="s">
        <v>17</v>
      </c>
      <c r="D14" s="109" t="s">
        <v>18</v>
      </c>
      <c r="E14" s="110" t="s">
        <v>19</v>
      </c>
      <c r="F14" s="110" t="s">
        <v>20</v>
      </c>
      <c r="G14" s="111" t="s">
        <v>26</v>
      </c>
      <c r="H14" s="27">
        <f t="shared" si="0"/>
        <v>0.16666666666666674</v>
      </c>
      <c r="I14" s="112">
        <v>0.54166666666666663</v>
      </c>
      <c r="J14" s="112">
        <v>0.70833333333333337</v>
      </c>
    </row>
    <row r="15" spans="1:10">
      <c r="A15" s="145" t="s">
        <v>27</v>
      </c>
      <c r="B15" s="109" t="s">
        <v>28</v>
      </c>
      <c r="C15" s="110" t="s">
        <v>17</v>
      </c>
      <c r="D15" s="109" t="s">
        <v>18</v>
      </c>
      <c r="E15" s="110" t="s">
        <v>19</v>
      </c>
      <c r="F15" s="110" t="s">
        <v>20</v>
      </c>
      <c r="G15" s="111" t="s">
        <v>29</v>
      </c>
      <c r="H15" s="27">
        <f t="shared" si="0"/>
        <v>0.16666666666666669</v>
      </c>
      <c r="I15" s="112">
        <v>0.33333333333333331</v>
      </c>
      <c r="J15" s="112">
        <v>0.5</v>
      </c>
    </row>
    <row r="16" spans="1:10">
      <c r="A16" s="145" t="s">
        <v>27</v>
      </c>
      <c r="B16" s="109" t="s">
        <v>28</v>
      </c>
      <c r="C16" s="110" t="s">
        <v>17</v>
      </c>
      <c r="D16" s="109" t="s">
        <v>18</v>
      </c>
      <c r="E16" s="110" t="s">
        <v>19</v>
      </c>
      <c r="F16" s="110" t="s">
        <v>20</v>
      </c>
      <c r="G16" s="111" t="s">
        <v>29</v>
      </c>
      <c r="H16" s="27">
        <f t="shared" si="0"/>
        <v>0.16666666666666674</v>
      </c>
      <c r="I16" s="112">
        <v>0.54166666666666663</v>
      </c>
      <c r="J16" s="112">
        <v>0.70833333333333337</v>
      </c>
    </row>
    <row r="17" spans="1:10">
      <c r="A17" s="145" t="s">
        <v>30</v>
      </c>
      <c r="B17" s="109" t="s">
        <v>31</v>
      </c>
      <c r="C17" s="110" t="s">
        <v>17</v>
      </c>
      <c r="D17" s="109" t="s">
        <v>18</v>
      </c>
      <c r="E17" s="110" t="s">
        <v>19</v>
      </c>
      <c r="F17" s="110" t="s">
        <v>20</v>
      </c>
      <c r="G17" s="111" t="s">
        <v>29</v>
      </c>
      <c r="H17" s="27">
        <f t="shared" si="0"/>
        <v>0.16666666666666669</v>
      </c>
      <c r="I17" s="112">
        <v>0.33333333333333331</v>
      </c>
      <c r="J17" s="112">
        <v>0.5</v>
      </c>
    </row>
    <row r="18" spans="1:10" ht="25.15">
      <c r="A18" s="145" t="s">
        <v>30</v>
      </c>
      <c r="B18" s="109" t="s">
        <v>31</v>
      </c>
      <c r="C18" s="110" t="s">
        <v>17</v>
      </c>
      <c r="D18" s="109" t="s">
        <v>18</v>
      </c>
      <c r="E18" s="110" t="s">
        <v>19</v>
      </c>
      <c r="F18" s="110" t="s">
        <v>20</v>
      </c>
      <c r="G18" s="111" t="s">
        <v>32</v>
      </c>
      <c r="H18" s="27">
        <f t="shared" si="0"/>
        <v>0.16666666666666674</v>
      </c>
      <c r="I18" s="112">
        <v>0.54166666666666663</v>
      </c>
      <c r="J18" s="112">
        <v>0.70833333333333337</v>
      </c>
    </row>
    <row r="19" spans="1:10" ht="37.9">
      <c r="A19" s="20">
        <v>45695</v>
      </c>
      <c r="B19" s="20" t="s">
        <v>33</v>
      </c>
      <c r="C19" s="25" t="s">
        <v>17</v>
      </c>
      <c r="D19" s="25" t="s">
        <v>18</v>
      </c>
      <c r="E19" s="25" t="s">
        <v>34</v>
      </c>
      <c r="F19" s="25" t="s">
        <v>20</v>
      </c>
      <c r="G19" s="26" t="s">
        <v>35</v>
      </c>
      <c r="H19" s="27">
        <f t="shared" si="0"/>
        <v>0.16666666666666669</v>
      </c>
      <c r="I19" s="28">
        <v>0.33333333333333331</v>
      </c>
      <c r="J19" s="28">
        <v>0.5</v>
      </c>
    </row>
    <row r="20" spans="1:10" ht="37.9">
      <c r="A20" s="20">
        <v>45695</v>
      </c>
      <c r="B20" s="20" t="s">
        <v>33</v>
      </c>
      <c r="C20" s="25" t="s">
        <v>17</v>
      </c>
      <c r="D20" s="25" t="s">
        <v>18</v>
      </c>
      <c r="E20" s="25" t="s">
        <v>34</v>
      </c>
      <c r="F20" s="25" t="s">
        <v>20</v>
      </c>
      <c r="G20" s="26" t="s">
        <v>36</v>
      </c>
      <c r="H20" s="27">
        <f>J20-I20</f>
        <v>0.16666666666666674</v>
      </c>
      <c r="I20" s="28">
        <v>0.54166666666666663</v>
      </c>
      <c r="J20" s="28">
        <v>0.70833333333333337</v>
      </c>
    </row>
    <row r="21" spans="1:10">
      <c r="A21" s="29">
        <v>45696</v>
      </c>
      <c r="B21" s="29" t="s">
        <v>13</v>
      </c>
      <c r="C21" s="30"/>
      <c r="D21" s="30"/>
      <c r="E21" s="30"/>
      <c r="F21" s="30"/>
      <c r="G21" s="31"/>
      <c r="H21" s="32">
        <f t="shared" ref="H21:H116" si="1">J21-I21</f>
        <v>0</v>
      </c>
      <c r="I21" s="33"/>
      <c r="J21" s="33"/>
    </row>
    <row r="22" spans="1:10">
      <c r="A22" s="29">
        <v>45697</v>
      </c>
      <c r="B22" s="29" t="s">
        <v>14</v>
      </c>
      <c r="C22" s="30"/>
      <c r="D22" s="30"/>
      <c r="E22" s="30"/>
      <c r="F22" s="30"/>
      <c r="G22" s="31"/>
      <c r="H22" s="32">
        <f t="shared" si="1"/>
        <v>0</v>
      </c>
      <c r="I22" s="33"/>
      <c r="J22" s="33"/>
    </row>
    <row r="23" spans="1:10" ht="75.599999999999994" customHeight="1">
      <c r="A23" s="20">
        <v>45698</v>
      </c>
      <c r="B23" s="20" t="s">
        <v>16</v>
      </c>
      <c r="C23" s="25" t="s">
        <v>17</v>
      </c>
      <c r="D23" s="25" t="s">
        <v>18</v>
      </c>
      <c r="E23" s="25" t="s">
        <v>37</v>
      </c>
      <c r="F23" s="25" t="s">
        <v>20</v>
      </c>
      <c r="G23" s="26" t="s">
        <v>38</v>
      </c>
      <c r="H23" s="27">
        <f t="shared" si="1"/>
        <v>2.083333333333337E-2</v>
      </c>
      <c r="I23" s="28">
        <v>0.33333333333333331</v>
      </c>
      <c r="J23" s="28">
        <v>0.35416666666666669</v>
      </c>
    </row>
    <row r="24" spans="1:10" ht="88.15">
      <c r="A24" s="20">
        <v>45698</v>
      </c>
      <c r="B24" s="20" t="s">
        <v>16</v>
      </c>
      <c r="C24" s="25" t="s">
        <v>17</v>
      </c>
      <c r="D24" s="25" t="s">
        <v>18</v>
      </c>
      <c r="E24" s="25" t="s">
        <v>34</v>
      </c>
      <c r="F24" s="25" t="s">
        <v>20</v>
      </c>
      <c r="G24" s="26" t="s">
        <v>39</v>
      </c>
      <c r="H24" s="27">
        <f t="shared" si="1"/>
        <v>5.2083333333333315E-2</v>
      </c>
      <c r="I24" s="28">
        <v>0.35416666666666669</v>
      </c>
      <c r="J24" s="28">
        <v>0.40625</v>
      </c>
    </row>
    <row r="25" spans="1:10" ht="63">
      <c r="A25" s="20">
        <v>45698</v>
      </c>
      <c r="B25" s="20" t="s">
        <v>16</v>
      </c>
      <c r="C25" s="25" t="s">
        <v>17</v>
      </c>
      <c r="D25" s="25" t="s">
        <v>18</v>
      </c>
      <c r="E25" s="25" t="s">
        <v>19</v>
      </c>
      <c r="F25" s="25" t="s">
        <v>20</v>
      </c>
      <c r="G25" s="26" t="s">
        <v>40</v>
      </c>
      <c r="H25" s="27">
        <f t="shared" si="1"/>
        <v>5.2083333333333315E-2</v>
      </c>
      <c r="I25" s="28">
        <v>0.40625</v>
      </c>
      <c r="J25" s="28">
        <v>0.45833333333333331</v>
      </c>
    </row>
    <row r="26" spans="1:10" ht="75.599999999999994">
      <c r="A26" s="20">
        <v>45698</v>
      </c>
      <c r="B26" s="20" t="s">
        <v>16</v>
      </c>
      <c r="C26" s="25" t="s">
        <v>17</v>
      </c>
      <c r="D26" s="25" t="s">
        <v>18</v>
      </c>
      <c r="E26" s="25" t="s">
        <v>34</v>
      </c>
      <c r="F26" s="25" t="s">
        <v>20</v>
      </c>
      <c r="G26" s="26" t="s">
        <v>41</v>
      </c>
      <c r="H26" s="27">
        <f t="shared" ref="H26" si="2">J26-I26</f>
        <v>5.2083333333333315E-2</v>
      </c>
      <c r="I26" s="28">
        <v>0.45833333333333331</v>
      </c>
      <c r="J26" s="28">
        <v>0.51041666666666663</v>
      </c>
    </row>
    <row r="27" spans="1:10" ht="88.15">
      <c r="A27" s="20">
        <v>45698</v>
      </c>
      <c r="B27" s="20" t="s">
        <v>16</v>
      </c>
      <c r="C27" s="25" t="s">
        <v>17</v>
      </c>
      <c r="D27" s="25" t="s">
        <v>18</v>
      </c>
      <c r="E27" s="25" t="s">
        <v>19</v>
      </c>
      <c r="F27" s="25" t="s">
        <v>20</v>
      </c>
      <c r="G27" s="26" t="s">
        <v>42</v>
      </c>
      <c r="H27" s="27">
        <f t="shared" ref="H27" si="3">J27-I27</f>
        <v>0.11458333333333326</v>
      </c>
      <c r="I27" s="28">
        <v>0.55208333333333337</v>
      </c>
      <c r="J27" s="28">
        <v>0.66666666666666663</v>
      </c>
    </row>
    <row r="28" spans="1:10" ht="88.15">
      <c r="A28" s="20">
        <v>45698</v>
      </c>
      <c r="B28" s="20" t="s">
        <v>16</v>
      </c>
      <c r="C28" s="25" t="s">
        <v>17</v>
      </c>
      <c r="D28" s="25" t="s">
        <v>18</v>
      </c>
      <c r="E28" s="25" t="s">
        <v>34</v>
      </c>
      <c r="F28" s="25" t="s">
        <v>20</v>
      </c>
      <c r="G28" s="26" t="s">
        <v>43</v>
      </c>
      <c r="H28" s="27">
        <f t="shared" ref="H28:H29" si="4">J28-I28</f>
        <v>4.1666666666666741E-2</v>
      </c>
      <c r="I28" s="28">
        <v>0.66666666666666663</v>
      </c>
      <c r="J28" s="28">
        <v>0.70833333333333337</v>
      </c>
    </row>
    <row r="29" spans="1:10" ht="63">
      <c r="A29" s="20">
        <v>45699</v>
      </c>
      <c r="B29" s="20" t="s">
        <v>24</v>
      </c>
      <c r="C29" s="25" t="s">
        <v>17</v>
      </c>
      <c r="D29" s="25" t="s">
        <v>18</v>
      </c>
      <c r="E29" s="25" t="s">
        <v>37</v>
      </c>
      <c r="F29" s="25" t="s">
        <v>20</v>
      </c>
      <c r="G29" s="26" t="s">
        <v>38</v>
      </c>
      <c r="H29" s="27">
        <f t="shared" si="4"/>
        <v>1.3888888888888895E-2</v>
      </c>
      <c r="I29" s="28">
        <v>0.33333333333333331</v>
      </c>
      <c r="J29" s="28">
        <v>0.34722222222222221</v>
      </c>
    </row>
    <row r="30" spans="1:10" ht="50.45">
      <c r="A30" s="20">
        <v>45699</v>
      </c>
      <c r="B30" s="20" t="s">
        <v>24</v>
      </c>
      <c r="C30" s="25" t="s">
        <v>17</v>
      </c>
      <c r="D30" s="25" t="s">
        <v>18</v>
      </c>
      <c r="E30" s="25" t="s">
        <v>34</v>
      </c>
      <c r="F30" s="25" t="s">
        <v>20</v>
      </c>
      <c r="G30" s="26" t="s">
        <v>44</v>
      </c>
      <c r="H30" s="27">
        <f t="shared" ref="H30:H47" si="5">J30-I30</f>
        <v>3.6111111111111149E-2</v>
      </c>
      <c r="I30" s="28">
        <v>0.34722222222222221</v>
      </c>
      <c r="J30" s="101">
        <v>0.38333333333333336</v>
      </c>
    </row>
    <row r="31" spans="1:10" ht="50.45">
      <c r="A31" s="20">
        <v>45699</v>
      </c>
      <c r="B31" s="20" t="s">
        <v>24</v>
      </c>
      <c r="C31" s="25" t="s">
        <v>17</v>
      </c>
      <c r="D31" s="25" t="s">
        <v>18</v>
      </c>
      <c r="E31" s="25" t="s">
        <v>19</v>
      </c>
      <c r="F31" s="25" t="s">
        <v>20</v>
      </c>
      <c r="G31" s="26" t="s">
        <v>45</v>
      </c>
      <c r="H31" s="27">
        <f t="shared" si="5"/>
        <v>6.8055555555555536E-2</v>
      </c>
      <c r="I31" s="28">
        <v>0.38333333333333336</v>
      </c>
      <c r="J31" s="28">
        <v>0.4513888888888889</v>
      </c>
    </row>
    <row r="32" spans="1:10" ht="50.45">
      <c r="A32" s="20">
        <v>45699</v>
      </c>
      <c r="B32" s="20" t="s">
        <v>24</v>
      </c>
      <c r="C32" s="25" t="s">
        <v>17</v>
      </c>
      <c r="D32" s="25" t="s">
        <v>18</v>
      </c>
      <c r="E32" s="25" t="s">
        <v>34</v>
      </c>
      <c r="F32" s="25" t="s">
        <v>20</v>
      </c>
      <c r="G32" s="26" t="s">
        <v>46</v>
      </c>
      <c r="H32" s="27">
        <f t="shared" si="5"/>
        <v>4.8611111111111105E-2</v>
      </c>
      <c r="I32" s="28">
        <v>0.4513888888888889</v>
      </c>
      <c r="J32" s="28">
        <v>0.5</v>
      </c>
    </row>
    <row r="33" spans="1:10" ht="37.9">
      <c r="A33" s="20">
        <v>45699</v>
      </c>
      <c r="B33" s="20" t="s">
        <v>24</v>
      </c>
      <c r="C33" s="25" t="s">
        <v>17</v>
      </c>
      <c r="D33" s="25" t="s">
        <v>18</v>
      </c>
      <c r="E33" s="25" t="s">
        <v>37</v>
      </c>
      <c r="F33" s="25" t="s">
        <v>20</v>
      </c>
      <c r="G33" s="26" t="s">
        <v>47</v>
      </c>
      <c r="H33" s="27">
        <f t="shared" si="5"/>
        <v>0.12152777777777779</v>
      </c>
      <c r="I33" s="28">
        <v>0.54166666666666663</v>
      </c>
      <c r="J33" s="28">
        <v>0.66319444444444442</v>
      </c>
    </row>
    <row r="34" spans="1:10" ht="88.15">
      <c r="A34" s="20">
        <v>45699</v>
      </c>
      <c r="B34" s="20" t="s">
        <v>24</v>
      </c>
      <c r="C34" s="25" t="s">
        <v>17</v>
      </c>
      <c r="D34" s="25" t="s">
        <v>18</v>
      </c>
      <c r="E34" s="25" t="s">
        <v>34</v>
      </c>
      <c r="F34" s="25" t="s">
        <v>20</v>
      </c>
      <c r="G34" s="26" t="s">
        <v>48</v>
      </c>
      <c r="H34" s="27">
        <f t="shared" si="5"/>
        <v>7.9166666666666718E-2</v>
      </c>
      <c r="I34" s="28">
        <v>0.66319444444444442</v>
      </c>
      <c r="J34" s="28">
        <v>0.74236111111111114</v>
      </c>
    </row>
    <row r="35" spans="1:10" ht="25.15">
      <c r="A35" s="20">
        <v>45700</v>
      </c>
      <c r="B35" s="20" t="s">
        <v>28</v>
      </c>
      <c r="C35" s="25" t="s">
        <v>17</v>
      </c>
      <c r="D35" s="25" t="s">
        <v>18</v>
      </c>
      <c r="E35" s="25" t="s">
        <v>19</v>
      </c>
      <c r="F35" s="25" t="s">
        <v>20</v>
      </c>
      <c r="G35" s="26" t="s">
        <v>49</v>
      </c>
      <c r="H35" s="27">
        <f t="shared" si="5"/>
        <v>1.7361111111111105E-2</v>
      </c>
      <c r="I35" s="28">
        <v>0.33333333333333331</v>
      </c>
      <c r="J35" s="28">
        <v>0.35069444444444442</v>
      </c>
    </row>
    <row r="36" spans="1:10" ht="75.599999999999994">
      <c r="A36" s="20">
        <v>45700</v>
      </c>
      <c r="B36" s="20" t="s">
        <v>28</v>
      </c>
      <c r="C36" s="25" t="s">
        <v>17</v>
      </c>
      <c r="D36" s="25" t="s">
        <v>18</v>
      </c>
      <c r="E36" s="25" t="s">
        <v>34</v>
      </c>
      <c r="F36" s="25" t="s">
        <v>20</v>
      </c>
      <c r="G36" s="26" t="s">
        <v>50</v>
      </c>
      <c r="H36" s="27">
        <f t="shared" si="5"/>
        <v>8.680555555555558E-2</v>
      </c>
      <c r="I36" s="28">
        <v>0.35069444444444442</v>
      </c>
      <c r="J36" s="28">
        <v>0.4375</v>
      </c>
    </row>
    <row r="37" spans="1:10" ht="37.9">
      <c r="A37" s="20">
        <v>45700</v>
      </c>
      <c r="B37" s="20" t="s">
        <v>28</v>
      </c>
      <c r="C37" s="25" t="s">
        <v>17</v>
      </c>
      <c r="D37" s="25" t="s">
        <v>18</v>
      </c>
      <c r="E37" s="25" t="s">
        <v>19</v>
      </c>
      <c r="F37" s="25" t="s">
        <v>20</v>
      </c>
      <c r="G37" s="26" t="s">
        <v>51</v>
      </c>
      <c r="H37" s="27">
        <f t="shared" si="5"/>
        <v>6.25E-2</v>
      </c>
      <c r="I37" s="28">
        <v>0.4375</v>
      </c>
      <c r="J37" s="28">
        <v>0.5</v>
      </c>
    </row>
    <row r="38" spans="1:10" ht="88.15">
      <c r="A38" s="20">
        <v>45700</v>
      </c>
      <c r="B38" s="20" t="s">
        <v>28</v>
      </c>
      <c r="C38" s="25" t="s">
        <v>17</v>
      </c>
      <c r="D38" s="25" t="s">
        <v>18</v>
      </c>
      <c r="E38" s="25" t="s">
        <v>37</v>
      </c>
      <c r="F38" s="25" t="s">
        <v>20</v>
      </c>
      <c r="G38" s="26" t="s">
        <v>52</v>
      </c>
      <c r="H38" s="27">
        <f t="shared" si="5"/>
        <v>0.125</v>
      </c>
      <c r="I38" s="28">
        <v>0.54166666666666663</v>
      </c>
      <c r="J38" s="28">
        <v>0.66666666666666663</v>
      </c>
    </row>
    <row r="39" spans="1:10" ht="138.6">
      <c r="A39" s="20">
        <v>45700</v>
      </c>
      <c r="B39" s="20" t="s">
        <v>28</v>
      </c>
      <c r="C39" s="25" t="s">
        <v>17</v>
      </c>
      <c r="D39" s="25" t="s">
        <v>18</v>
      </c>
      <c r="E39" s="25" t="s">
        <v>34</v>
      </c>
      <c r="F39" s="25" t="s">
        <v>20</v>
      </c>
      <c r="G39" s="26" t="s">
        <v>53</v>
      </c>
      <c r="H39" s="27">
        <f t="shared" si="5"/>
        <v>7.6388888888888951E-2</v>
      </c>
      <c r="I39" s="28">
        <v>0.66666666666666663</v>
      </c>
      <c r="J39" s="28">
        <v>0.74305555555555558</v>
      </c>
    </row>
    <row r="40" spans="1:10">
      <c r="A40" s="20">
        <v>45701</v>
      </c>
      <c r="B40" s="20" t="s">
        <v>31</v>
      </c>
      <c r="C40" s="25" t="s">
        <v>17</v>
      </c>
      <c r="D40" s="25" t="s">
        <v>18</v>
      </c>
      <c r="E40" s="25" t="s">
        <v>19</v>
      </c>
      <c r="F40" s="25" t="s">
        <v>20</v>
      </c>
      <c r="G40" s="25"/>
      <c r="H40" s="27">
        <f t="shared" ref="H40" si="6">J40-I40</f>
        <v>2.083333333333337E-2</v>
      </c>
      <c r="I40" s="28">
        <v>0.33333333333333331</v>
      </c>
      <c r="J40" s="28">
        <v>0.35416666666666669</v>
      </c>
    </row>
    <row r="41" spans="1:10" ht="37.9">
      <c r="A41" s="20">
        <v>45701</v>
      </c>
      <c r="B41" s="20" t="s">
        <v>31</v>
      </c>
      <c r="C41" s="25" t="s">
        <v>17</v>
      </c>
      <c r="D41" s="25" t="s">
        <v>18</v>
      </c>
      <c r="E41" s="25" t="s">
        <v>34</v>
      </c>
      <c r="F41" s="25" t="s">
        <v>20</v>
      </c>
      <c r="G41" s="26" t="s">
        <v>54</v>
      </c>
      <c r="H41" s="27">
        <f t="shared" ref="H41" si="7">J41-I41</f>
        <v>2.0833333333333315E-2</v>
      </c>
      <c r="I41" s="28">
        <v>0.35416666666666669</v>
      </c>
      <c r="J41" s="28">
        <v>0.375</v>
      </c>
    </row>
    <row r="42" spans="1:10" ht="37.9">
      <c r="A42" s="20">
        <v>45701</v>
      </c>
      <c r="B42" s="20" t="s">
        <v>31</v>
      </c>
      <c r="C42" s="25" t="s">
        <v>17</v>
      </c>
      <c r="D42" s="25" t="s">
        <v>18</v>
      </c>
      <c r="E42" s="25" t="s">
        <v>34</v>
      </c>
      <c r="F42" s="25" t="s">
        <v>20</v>
      </c>
      <c r="G42" s="102" t="s">
        <v>55</v>
      </c>
      <c r="H42" s="27">
        <f t="shared" si="5"/>
        <v>4.1666666666666685E-2</v>
      </c>
      <c r="I42" s="28">
        <v>0.375</v>
      </c>
      <c r="J42" s="28">
        <v>0.41666666666666669</v>
      </c>
    </row>
    <row r="43" spans="1:10" ht="25.15">
      <c r="A43" s="20">
        <v>45701</v>
      </c>
      <c r="B43" s="20" t="s">
        <v>31</v>
      </c>
      <c r="C43" s="25" t="s">
        <v>17</v>
      </c>
      <c r="D43" s="25" t="s">
        <v>18</v>
      </c>
      <c r="E43" s="25" t="s">
        <v>19</v>
      </c>
      <c r="F43" s="25" t="s">
        <v>20</v>
      </c>
      <c r="G43" s="26" t="s">
        <v>56</v>
      </c>
      <c r="H43" s="27">
        <f t="shared" si="5"/>
        <v>4.166666666666663E-2</v>
      </c>
      <c r="I43" s="28">
        <v>0.41666666666666669</v>
      </c>
      <c r="J43" s="28">
        <v>0.45833333333333331</v>
      </c>
    </row>
    <row r="44" spans="1:10" ht="88.15">
      <c r="A44" s="20">
        <v>45701</v>
      </c>
      <c r="B44" s="20" t="s">
        <v>31</v>
      </c>
      <c r="C44" s="25" t="s">
        <v>17</v>
      </c>
      <c r="D44" s="25" t="s">
        <v>18</v>
      </c>
      <c r="E44" s="25" t="s">
        <v>34</v>
      </c>
      <c r="F44" s="25" t="s">
        <v>20</v>
      </c>
      <c r="G44" s="26" t="s">
        <v>57</v>
      </c>
      <c r="H44" s="27">
        <f t="shared" si="5"/>
        <v>5.9027777777777846E-2</v>
      </c>
      <c r="I44" s="28">
        <v>0.45833333333333331</v>
      </c>
      <c r="J44" s="28">
        <v>0.51736111111111116</v>
      </c>
    </row>
    <row r="45" spans="1:10" ht="63">
      <c r="A45" s="20">
        <v>45701</v>
      </c>
      <c r="B45" s="20" t="s">
        <v>31</v>
      </c>
      <c r="C45" s="25" t="s">
        <v>17</v>
      </c>
      <c r="D45" s="25" t="s">
        <v>18</v>
      </c>
      <c r="E45" s="25" t="s">
        <v>19</v>
      </c>
      <c r="F45" s="25" t="s">
        <v>20</v>
      </c>
      <c r="G45" s="26" t="s">
        <v>58</v>
      </c>
      <c r="H45" s="27">
        <f t="shared" si="5"/>
        <v>6.597222222222221E-2</v>
      </c>
      <c r="I45" s="28">
        <v>0.55902777777777779</v>
      </c>
      <c r="J45" s="28">
        <v>0.625</v>
      </c>
    </row>
    <row r="46" spans="1:10" ht="63">
      <c r="A46" s="20">
        <v>45701</v>
      </c>
      <c r="B46" s="20" t="s">
        <v>31</v>
      </c>
      <c r="C46" s="25" t="s">
        <v>17</v>
      </c>
      <c r="D46" s="25" t="s">
        <v>18</v>
      </c>
      <c r="E46" s="25" t="s">
        <v>34</v>
      </c>
      <c r="F46" s="25" t="s">
        <v>20</v>
      </c>
      <c r="G46" s="26" t="s">
        <v>59</v>
      </c>
      <c r="H46" s="27">
        <f t="shared" si="5"/>
        <v>4.0277777777777746E-2</v>
      </c>
      <c r="I46" s="28">
        <v>0.625</v>
      </c>
      <c r="J46" s="28">
        <v>0.66527777777777775</v>
      </c>
    </row>
    <row r="47" spans="1:10" ht="100.9">
      <c r="A47" s="20">
        <v>45701</v>
      </c>
      <c r="B47" s="20" t="s">
        <v>31</v>
      </c>
      <c r="C47" s="25" t="s">
        <v>17</v>
      </c>
      <c r="D47" s="25" t="s">
        <v>18</v>
      </c>
      <c r="E47" s="25" t="s">
        <v>34</v>
      </c>
      <c r="F47" s="25" t="s">
        <v>20</v>
      </c>
      <c r="G47" s="26" t="s">
        <v>60</v>
      </c>
      <c r="H47" s="27">
        <f t="shared" si="5"/>
        <v>6.7361111111111094E-2</v>
      </c>
      <c r="I47" s="28">
        <v>0.66527777777777775</v>
      </c>
      <c r="J47" s="28">
        <v>0.73263888888888884</v>
      </c>
    </row>
    <row r="48" spans="1:10" ht="25.15">
      <c r="A48" s="20">
        <v>45702</v>
      </c>
      <c r="B48" s="20" t="s">
        <v>33</v>
      </c>
      <c r="C48" s="25" t="s">
        <v>17</v>
      </c>
      <c r="D48" s="25" t="s">
        <v>18</v>
      </c>
      <c r="E48" s="25" t="s">
        <v>19</v>
      </c>
      <c r="F48" s="25" t="s">
        <v>20</v>
      </c>
      <c r="G48" s="26" t="s">
        <v>61</v>
      </c>
      <c r="H48" s="27">
        <f t="shared" ref="H48:H54" si="8">J48-I48</f>
        <v>2.083333333333337E-2</v>
      </c>
      <c r="I48" s="28">
        <v>0.33333333333333331</v>
      </c>
      <c r="J48" s="28">
        <v>0.35416666666666669</v>
      </c>
    </row>
    <row r="49" spans="1:10" ht="25.15">
      <c r="A49" s="20">
        <v>45702</v>
      </c>
      <c r="B49" s="20" t="s">
        <v>33</v>
      </c>
      <c r="C49" s="25" t="s">
        <v>17</v>
      </c>
      <c r="D49" s="25" t="s">
        <v>18</v>
      </c>
      <c r="E49" s="25" t="s">
        <v>34</v>
      </c>
      <c r="F49" s="25" t="s">
        <v>20</v>
      </c>
      <c r="G49" s="26" t="s">
        <v>62</v>
      </c>
      <c r="H49" s="27">
        <f t="shared" si="8"/>
        <v>4.166666666666663E-2</v>
      </c>
      <c r="I49" s="28">
        <v>0.35416666666666669</v>
      </c>
      <c r="J49" s="28">
        <v>0.39583333333333331</v>
      </c>
    </row>
    <row r="50" spans="1:10" ht="50.45">
      <c r="A50" s="20">
        <v>45702</v>
      </c>
      <c r="B50" s="20" t="s">
        <v>33</v>
      </c>
      <c r="C50" s="25" t="s">
        <v>17</v>
      </c>
      <c r="D50" s="25" t="s">
        <v>18</v>
      </c>
      <c r="E50" s="25" t="s">
        <v>34</v>
      </c>
      <c r="F50" s="25" t="s">
        <v>20</v>
      </c>
      <c r="G50" s="26" t="s">
        <v>63</v>
      </c>
      <c r="H50" s="27">
        <f t="shared" si="8"/>
        <v>6.25E-2</v>
      </c>
      <c r="I50" s="28">
        <v>0.39583333333333331</v>
      </c>
      <c r="J50" s="28">
        <v>0.45833333333333331</v>
      </c>
    </row>
    <row r="51" spans="1:10" ht="37.9">
      <c r="A51" s="20">
        <v>45702</v>
      </c>
      <c r="B51" s="20" t="s">
        <v>33</v>
      </c>
      <c r="C51" s="25" t="s">
        <v>17</v>
      </c>
      <c r="D51" s="25" t="s">
        <v>18</v>
      </c>
      <c r="E51" s="25" t="s">
        <v>34</v>
      </c>
      <c r="F51" s="25" t="s">
        <v>20</v>
      </c>
      <c r="G51" s="26" t="s">
        <v>64</v>
      </c>
      <c r="H51" s="27">
        <f t="shared" si="8"/>
        <v>4.3055555555555569E-2</v>
      </c>
      <c r="I51" s="28">
        <v>0.45833333333333331</v>
      </c>
      <c r="J51" s="28">
        <v>0.50138888888888888</v>
      </c>
    </row>
    <row r="52" spans="1:10" ht="63">
      <c r="A52" s="20">
        <v>45702</v>
      </c>
      <c r="B52" s="20" t="s">
        <v>33</v>
      </c>
      <c r="C52" s="25" t="s">
        <v>17</v>
      </c>
      <c r="D52" s="25" t="s">
        <v>18</v>
      </c>
      <c r="E52" s="25" t="s">
        <v>19</v>
      </c>
      <c r="F52" s="25" t="s">
        <v>20</v>
      </c>
      <c r="G52" s="26" t="s">
        <v>65</v>
      </c>
      <c r="H52" s="27">
        <f t="shared" si="8"/>
        <v>8.1944444444444486E-2</v>
      </c>
      <c r="I52" s="28">
        <v>0.54305555555555551</v>
      </c>
      <c r="J52" s="28">
        <v>0.625</v>
      </c>
    </row>
    <row r="53" spans="1:10" ht="37.9">
      <c r="A53" s="20">
        <v>45702</v>
      </c>
      <c r="B53" s="20" t="s">
        <v>33</v>
      </c>
      <c r="C53" s="25" t="s">
        <v>17</v>
      </c>
      <c r="D53" s="25" t="s">
        <v>18</v>
      </c>
      <c r="E53" s="25" t="s">
        <v>34</v>
      </c>
      <c r="F53" s="25" t="s">
        <v>20</v>
      </c>
      <c r="G53" s="26" t="s">
        <v>66</v>
      </c>
      <c r="H53" s="27">
        <f t="shared" si="8"/>
        <v>4.166666666666663E-2</v>
      </c>
      <c r="I53" s="28">
        <v>0.625</v>
      </c>
      <c r="J53" s="28">
        <v>0.66666666666666663</v>
      </c>
    </row>
    <row r="54" spans="1:10" ht="63">
      <c r="A54" s="20">
        <v>45702</v>
      </c>
      <c r="B54" s="20" t="s">
        <v>33</v>
      </c>
      <c r="C54" s="25" t="s">
        <v>17</v>
      </c>
      <c r="D54" s="25" t="s">
        <v>18</v>
      </c>
      <c r="E54" s="25" t="s">
        <v>34</v>
      </c>
      <c r="F54" s="25" t="s">
        <v>20</v>
      </c>
      <c r="G54" s="26" t="s">
        <v>67</v>
      </c>
      <c r="H54" s="27">
        <f t="shared" si="8"/>
        <v>7.2916666666666741E-2</v>
      </c>
      <c r="I54" s="28">
        <v>0.66666666666666663</v>
      </c>
      <c r="J54" s="28">
        <v>0.73958333333333337</v>
      </c>
    </row>
    <row r="55" spans="1:10">
      <c r="A55" s="29">
        <v>45703</v>
      </c>
      <c r="B55" s="29" t="s">
        <v>13</v>
      </c>
      <c r="C55" s="30"/>
      <c r="D55" s="30"/>
      <c r="E55" s="30"/>
      <c r="F55" s="30"/>
      <c r="G55" s="31"/>
      <c r="H55" s="32">
        <f t="shared" si="1"/>
        <v>0</v>
      </c>
      <c r="I55" s="33"/>
      <c r="J55" s="33"/>
    </row>
    <row r="56" spans="1:10">
      <c r="A56" s="29">
        <v>45704</v>
      </c>
      <c r="B56" s="29" t="s">
        <v>14</v>
      </c>
      <c r="C56" s="30"/>
      <c r="D56" s="30"/>
      <c r="E56" s="30"/>
      <c r="F56" s="30"/>
      <c r="G56" s="31"/>
      <c r="H56" s="32">
        <f t="shared" si="1"/>
        <v>0</v>
      </c>
      <c r="I56" s="33"/>
      <c r="J56" s="33"/>
    </row>
    <row r="57" spans="1:10" ht="37.9">
      <c r="A57" s="20">
        <v>45705</v>
      </c>
      <c r="B57" s="20" t="s">
        <v>16</v>
      </c>
      <c r="C57" s="25" t="s">
        <v>17</v>
      </c>
      <c r="D57" s="25" t="s">
        <v>18</v>
      </c>
      <c r="E57" s="25" t="s">
        <v>19</v>
      </c>
      <c r="F57" s="25" t="s">
        <v>20</v>
      </c>
      <c r="G57" s="26" t="s">
        <v>68</v>
      </c>
      <c r="H57" s="27">
        <f t="shared" si="1"/>
        <v>2.083333333333337E-2</v>
      </c>
      <c r="I57" s="28">
        <v>0.33333333333333331</v>
      </c>
      <c r="J57" s="28">
        <v>0.35416666666666669</v>
      </c>
    </row>
    <row r="58" spans="1:10" ht="138.6">
      <c r="A58" s="20">
        <v>45705</v>
      </c>
      <c r="B58" s="20" t="s">
        <v>16</v>
      </c>
      <c r="C58" s="25" t="s">
        <v>17</v>
      </c>
      <c r="D58" s="25" t="s">
        <v>18</v>
      </c>
      <c r="E58" s="25" t="s">
        <v>34</v>
      </c>
      <c r="F58" s="25" t="s">
        <v>20</v>
      </c>
      <c r="G58" s="26" t="s">
        <v>69</v>
      </c>
      <c r="H58" s="27">
        <f t="shared" ref="H58" si="9">J58-I58</f>
        <v>9.722222222222221E-2</v>
      </c>
      <c r="I58" s="28">
        <v>0.35416666666666669</v>
      </c>
      <c r="J58" s="28">
        <v>0.4513888888888889</v>
      </c>
    </row>
    <row r="59" spans="1:10" ht="50.45">
      <c r="A59" s="20">
        <v>45705</v>
      </c>
      <c r="B59" s="20" t="s">
        <v>16</v>
      </c>
      <c r="C59" s="25" t="s">
        <v>17</v>
      </c>
      <c r="D59" s="25" t="s">
        <v>18</v>
      </c>
      <c r="E59" s="25" t="s">
        <v>34</v>
      </c>
      <c r="F59" s="25" t="s">
        <v>20</v>
      </c>
      <c r="G59" s="26" t="s">
        <v>70</v>
      </c>
      <c r="H59" s="27">
        <f t="shared" ref="H59" si="10">J59-I59</f>
        <v>4.8611111111111105E-2</v>
      </c>
      <c r="I59" s="28">
        <v>0.4513888888888889</v>
      </c>
      <c r="J59" s="28">
        <v>0.5</v>
      </c>
    </row>
    <row r="60" spans="1:10" ht="37.9">
      <c r="A60" s="20">
        <v>45705</v>
      </c>
      <c r="B60" s="20" t="s">
        <v>16</v>
      </c>
      <c r="C60" s="25" t="s">
        <v>17</v>
      </c>
      <c r="D60" s="25" t="s">
        <v>18</v>
      </c>
      <c r="E60" s="25" t="s">
        <v>37</v>
      </c>
      <c r="F60" s="25" t="s">
        <v>20</v>
      </c>
      <c r="G60" s="26" t="s">
        <v>71</v>
      </c>
      <c r="H60" s="27">
        <f t="shared" ref="H60:H62" si="11">J60-I60</f>
        <v>4.1666666666666741E-2</v>
      </c>
      <c r="I60" s="28">
        <v>0.54166666666666663</v>
      </c>
      <c r="J60" s="28">
        <v>0.58333333333333337</v>
      </c>
    </row>
    <row r="61" spans="1:10" ht="63">
      <c r="A61" s="20">
        <v>45705</v>
      </c>
      <c r="B61" s="20" t="s">
        <v>16</v>
      </c>
      <c r="C61" s="25" t="s">
        <v>17</v>
      </c>
      <c r="D61" s="25" t="s">
        <v>18</v>
      </c>
      <c r="E61" s="25" t="s">
        <v>34</v>
      </c>
      <c r="F61" s="25" t="s">
        <v>20</v>
      </c>
      <c r="G61" s="26" t="s">
        <v>72</v>
      </c>
      <c r="H61" s="27">
        <f t="shared" si="11"/>
        <v>2.777777777777779E-2</v>
      </c>
      <c r="I61" s="28">
        <v>0.58333333333333337</v>
      </c>
      <c r="J61" s="28">
        <v>0.61111111111111116</v>
      </c>
    </row>
    <row r="62" spans="1:10" ht="88.15">
      <c r="A62" s="20">
        <v>45705</v>
      </c>
      <c r="B62" s="20" t="s">
        <v>16</v>
      </c>
      <c r="C62" s="25" t="s">
        <v>17</v>
      </c>
      <c r="D62" s="25" t="s">
        <v>18</v>
      </c>
      <c r="E62" s="25" t="s">
        <v>19</v>
      </c>
      <c r="F62" s="25" t="s">
        <v>20</v>
      </c>
      <c r="G62" s="26" t="s">
        <v>73</v>
      </c>
      <c r="H62" s="27">
        <f t="shared" si="11"/>
        <v>5.5555555555555469E-2</v>
      </c>
      <c r="I62" s="28">
        <v>0.61111111111111116</v>
      </c>
      <c r="J62" s="28">
        <v>0.66666666666666663</v>
      </c>
    </row>
    <row r="63" spans="1:10" ht="113.45">
      <c r="A63" s="20">
        <v>45705</v>
      </c>
      <c r="B63" s="20" t="s">
        <v>16</v>
      </c>
      <c r="C63" s="25" t="s">
        <v>17</v>
      </c>
      <c r="D63" s="25" t="s">
        <v>18</v>
      </c>
      <c r="E63" s="25" t="s">
        <v>34</v>
      </c>
      <c r="F63" s="25" t="s">
        <v>20</v>
      </c>
      <c r="G63" s="26" t="s">
        <v>74</v>
      </c>
      <c r="H63" s="27">
        <f t="shared" ref="H63:H64" si="12">J63-I63</f>
        <v>5.208333333333337E-2</v>
      </c>
      <c r="I63" s="28">
        <v>0.66666666666666663</v>
      </c>
      <c r="J63" s="28">
        <v>0.71875</v>
      </c>
    </row>
    <row r="64" spans="1:10" ht="50.45">
      <c r="A64" s="20">
        <v>45706</v>
      </c>
      <c r="B64" s="20" t="s">
        <v>24</v>
      </c>
      <c r="C64" s="103" t="s">
        <v>17</v>
      </c>
      <c r="D64" s="25" t="s">
        <v>18</v>
      </c>
      <c r="E64" s="25" t="s">
        <v>75</v>
      </c>
      <c r="F64" s="25" t="s">
        <v>20</v>
      </c>
      <c r="G64" s="26" t="s">
        <v>76</v>
      </c>
      <c r="H64" s="27">
        <f t="shared" si="12"/>
        <v>2.083333333333337E-2</v>
      </c>
      <c r="I64" s="28">
        <v>0.33333333333333331</v>
      </c>
      <c r="J64" s="28">
        <v>0.35416666666666669</v>
      </c>
    </row>
    <row r="65" spans="1:10" ht="50.45">
      <c r="A65" s="20">
        <v>45706</v>
      </c>
      <c r="B65" s="20" t="s">
        <v>24</v>
      </c>
      <c r="C65" s="25" t="s">
        <v>17</v>
      </c>
      <c r="D65" s="25" t="s">
        <v>18</v>
      </c>
      <c r="E65" s="25" t="s">
        <v>34</v>
      </c>
      <c r="F65" s="25" t="s">
        <v>20</v>
      </c>
      <c r="G65" s="26" t="s">
        <v>77</v>
      </c>
      <c r="H65" s="27">
        <f t="shared" ref="H65:H68" si="13">J65-I65</f>
        <v>2.0833333333333315E-2</v>
      </c>
      <c r="I65" s="28">
        <v>0.35416666666666669</v>
      </c>
      <c r="J65" s="28">
        <v>0.375</v>
      </c>
    </row>
    <row r="66" spans="1:10" ht="113.45">
      <c r="A66" s="20">
        <v>45706</v>
      </c>
      <c r="B66" s="20" t="s">
        <v>24</v>
      </c>
      <c r="C66" s="104" t="s">
        <v>17</v>
      </c>
      <c r="D66" s="25" t="s">
        <v>18</v>
      </c>
      <c r="E66" s="25" t="s">
        <v>19</v>
      </c>
      <c r="F66" s="25" t="s">
        <v>20</v>
      </c>
      <c r="G66" s="26" t="s">
        <v>78</v>
      </c>
      <c r="H66" s="27">
        <f t="shared" si="13"/>
        <v>0.125</v>
      </c>
      <c r="I66" s="28">
        <v>0.375</v>
      </c>
      <c r="J66" s="28">
        <v>0.5</v>
      </c>
    </row>
    <row r="67" spans="1:10" ht="37.9">
      <c r="A67" s="105">
        <v>45706</v>
      </c>
      <c r="B67" s="105" t="s">
        <v>24</v>
      </c>
      <c r="C67" s="104" t="s">
        <v>17</v>
      </c>
      <c r="D67" s="104" t="s">
        <v>18</v>
      </c>
      <c r="E67" s="104" t="s">
        <v>34</v>
      </c>
      <c r="F67" s="104" t="s">
        <v>20</v>
      </c>
      <c r="G67" s="106" t="s">
        <v>79</v>
      </c>
      <c r="H67" s="107">
        <f t="shared" ref="H67" si="14">J67-I67</f>
        <v>4.861111111111116E-2</v>
      </c>
      <c r="I67" s="108">
        <v>0.54166666666666663</v>
      </c>
      <c r="J67" s="108">
        <v>0.59027777777777779</v>
      </c>
    </row>
    <row r="68" spans="1:10" ht="75.599999999999994">
      <c r="A68" s="105">
        <v>45706</v>
      </c>
      <c r="B68" s="105" t="s">
        <v>24</v>
      </c>
      <c r="C68" s="104" t="s">
        <v>17</v>
      </c>
      <c r="D68" s="104" t="s">
        <v>18</v>
      </c>
      <c r="E68" s="104" t="s">
        <v>19</v>
      </c>
      <c r="F68" s="104" t="s">
        <v>20</v>
      </c>
      <c r="G68" s="106" t="s">
        <v>80</v>
      </c>
      <c r="H68" s="107">
        <f t="shared" si="13"/>
        <v>7.638888888888884E-2</v>
      </c>
      <c r="I68" s="108">
        <v>0.59027777777777779</v>
      </c>
      <c r="J68" s="108">
        <v>0.66666666666666663</v>
      </c>
    </row>
    <row r="69" spans="1:10" ht="100.9">
      <c r="A69" s="20">
        <v>45706</v>
      </c>
      <c r="B69" s="20" t="s">
        <v>24</v>
      </c>
      <c r="C69" s="21" t="s">
        <v>17</v>
      </c>
      <c r="D69" s="25" t="s">
        <v>18</v>
      </c>
      <c r="E69" s="25" t="s">
        <v>34</v>
      </c>
      <c r="F69" s="25" t="s">
        <v>20</v>
      </c>
      <c r="G69" s="26" t="s">
        <v>81</v>
      </c>
      <c r="H69" s="27">
        <f t="shared" si="1"/>
        <v>5.555555555555558E-2</v>
      </c>
      <c r="I69" s="28">
        <v>0.66666666666666663</v>
      </c>
      <c r="J69" s="28">
        <v>0.72222222222222221</v>
      </c>
    </row>
    <row r="70" spans="1:10" ht="25.15">
      <c r="A70" s="20">
        <v>45707</v>
      </c>
      <c r="B70" s="20" t="s">
        <v>28</v>
      </c>
      <c r="C70" s="25" t="s">
        <v>17</v>
      </c>
      <c r="D70" s="25" t="s">
        <v>18</v>
      </c>
      <c r="E70" s="25" t="s">
        <v>37</v>
      </c>
      <c r="F70" s="25" t="s">
        <v>20</v>
      </c>
      <c r="G70" s="26" t="s">
        <v>82</v>
      </c>
      <c r="H70" s="27">
        <f t="shared" si="1"/>
        <v>2.083333333333337E-2</v>
      </c>
      <c r="I70" s="28">
        <v>0.33333333333333331</v>
      </c>
      <c r="J70" s="28">
        <v>0.35416666666666669</v>
      </c>
    </row>
    <row r="71" spans="1:10" ht="50.45">
      <c r="A71" s="20">
        <v>45707</v>
      </c>
      <c r="B71" s="20" t="s">
        <v>28</v>
      </c>
      <c r="C71" s="25" t="s">
        <v>17</v>
      </c>
      <c r="D71" s="25" t="s">
        <v>18</v>
      </c>
      <c r="E71" s="25" t="s">
        <v>34</v>
      </c>
      <c r="F71" s="25" t="s">
        <v>20</v>
      </c>
      <c r="G71" s="26" t="s">
        <v>83</v>
      </c>
      <c r="H71" s="27">
        <f t="shared" ref="H71:H75" si="15">J71-I71</f>
        <v>2.0833333333333315E-2</v>
      </c>
      <c r="I71" s="28">
        <v>0.35416666666666669</v>
      </c>
      <c r="J71" s="28">
        <v>0.375</v>
      </c>
    </row>
    <row r="72" spans="1:10" ht="50.45">
      <c r="A72" s="20">
        <v>45707</v>
      </c>
      <c r="B72" s="20" t="s">
        <v>28</v>
      </c>
      <c r="C72" s="25" t="s">
        <v>17</v>
      </c>
      <c r="D72" s="25" t="s">
        <v>18</v>
      </c>
      <c r="E72" s="25" t="s">
        <v>19</v>
      </c>
      <c r="F72" s="25" t="s">
        <v>20</v>
      </c>
      <c r="G72" s="26" t="s">
        <v>84</v>
      </c>
      <c r="H72" s="27">
        <f t="shared" si="15"/>
        <v>8.3333333333333315E-2</v>
      </c>
      <c r="I72" s="28">
        <v>0.375</v>
      </c>
      <c r="J72" s="28">
        <v>0.45833333333333331</v>
      </c>
    </row>
    <row r="73" spans="1:10" ht="50.45">
      <c r="A73" s="20">
        <v>45707</v>
      </c>
      <c r="B73" s="20" t="s">
        <v>28</v>
      </c>
      <c r="C73" s="25" t="s">
        <v>17</v>
      </c>
      <c r="D73" s="25" t="s">
        <v>18</v>
      </c>
      <c r="E73" s="25" t="s">
        <v>34</v>
      </c>
      <c r="F73" s="25" t="s">
        <v>20</v>
      </c>
      <c r="G73" s="26" t="s">
        <v>85</v>
      </c>
      <c r="H73" s="27">
        <f t="shared" si="15"/>
        <v>4.1666666666666685E-2</v>
      </c>
      <c r="I73" s="28">
        <v>0.45833333333333331</v>
      </c>
      <c r="J73" s="28">
        <v>0.5</v>
      </c>
    </row>
    <row r="74" spans="1:10" ht="75.599999999999994">
      <c r="A74" s="20">
        <v>45707</v>
      </c>
      <c r="B74" s="20" t="s">
        <v>28</v>
      </c>
      <c r="C74" s="25" t="s">
        <v>17</v>
      </c>
      <c r="D74" s="25" t="s">
        <v>18</v>
      </c>
      <c r="E74" s="25" t="s">
        <v>19</v>
      </c>
      <c r="F74" s="25" t="s">
        <v>20</v>
      </c>
      <c r="G74" s="26" t="s">
        <v>86</v>
      </c>
      <c r="H74" s="27">
        <f t="shared" si="15"/>
        <v>0.125</v>
      </c>
      <c r="I74" s="28">
        <v>0.54166666666666663</v>
      </c>
      <c r="J74" s="28">
        <v>0.66666666666666663</v>
      </c>
    </row>
    <row r="75" spans="1:10" ht="75.599999999999994">
      <c r="A75" s="20">
        <v>45707</v>
      </c>
      <c r="B75" s="20" t="s">
        <v>28</v>
      </c>
      <c r="C75" s="25" t="s">
        <v>17</v>
      </c>
      <c r="D75" s="25" t="s">
        <v>18</v>
      </c>
      <c r="E75" s="25" t="s">
        <v>34</v>
      </c>
      <c r="F75" s="25" t="s">
        <v>20</v>
      </c>
      <c r="G75" s="26" t="s">
        <v>87</v>
      </c>
      <c r="H75" s="27">
        <f t="shared" si="15"/>
        <v>6.9444444444444531E-2</v>
      </c>
      <c r="I75" s="28">
        <v>0.66666666666666663</v>
      </c>
      <c r="J75" s="28">
        <v>0.73611111111111116</v>
      </c>
    </row>
    <row r="76" spans="1:10" ht="25.15">
      <c r="A76" s="20">
        <v>45708</v>
      </c>
      <c r="B76" s="20" t="s">
        <v>31</v>
      </c>
      <c r="C76" s="25" t="s">
        <v>17</v>
      </c>
      <c r="D76" s="25" t="s">
        <v>18</v>
      </c>
      <c r="E76" s="25" t="s">
        <v>37</v>
      </c>
      <c r="F76" s="25" t="s">
        <v>20</v>
      </c>
      <c r="G76" s="26" t="s">
        <v>88</v>
      </c>
      <c r="H76" s="27">
        <f t="shared" si="1"/>
        <v>2.083333333333337E-2</v>
      </c>
      <c r="I76" s="28">
        <v>0.33333333333333331</v>
      </c>
      <c r="J76" s="28">
        <v>0.35416666666666669</v>
      </c>
    </row>
    <row r="77" spans="1:10" ht="50.45">
      <c r="A77" s="20">
        <v>45708</v>
      </c>
      <c r="B77" s="20" t="s">
        <v>31</v>
      </c>
      <c r="C77" s="25" t="s">
        <v>17</v>
      </c>
      <c r="D77" s="25" t="s">
        <v>18</v>
      </c>
      <c r="E77" s="25" t="s">
        <v>34</v>
      </c>
      <c r="F77" s="25" t="s">
        <v>20</v>
      </c>
      <c r="G77" s="26" t="s">
        <v>89</v>
      </c>
      <c r="H77" s="27">
        <f t="shared" ref="H77:H85" si="16">J77-I77</f>
        <v>2.0833333333333315E-2</v>
      </c>
      <c r="I77" s="28">
        <v>0.35416666666666669</v>
      </c>
      <c r="J77" s="28">
        <v>0.375</v>
      </c>
    </row>
    <row r="78" spans="1:10">
      <c r="A78" s="20">
        <v>45708</v>
      </c>
      <c r="B78" s="20" t="s">
        <v>31</v>
      </c>
      <c r="C78" s="25" t="s">
        <v>17</v>
      </c>
      <c r="D78" s="25" t="s">
        <v>18</v>
      </c>
      <c r="E78" s="25" t="s">
        <v>19</v>
      </c>
      <c r="F78" s="25" t="s">
        <v>20</v>
      </c>
      <c r="G78" s="26" t="s">
        <v>90</v>
      </c>
      <c r="H78" s="27">
        <f t="shared" si="16"/>
        <v>8.3333333333333315E-2</v>
      </c>
      <c r="I78" s="28">
        <v>0.375</v>
      </c>
      <c r="J78" s="28">
        <v>0.45833333333333331</v>
      </c>
    </row>
    <row r="79" spans="1:10" ht="37.9">
      <c r="A79" s="20">
        <v>45708</v>
      </c>
      <c r="B79" s="20" t="s">
        <v>31</v>
      </c>
      <c r="C79" s="25" t="s">
        <v>17</v>
      </c>
      <c r="D79" s="25" t="s">
        <v>18</v>
      </c>
      <c r="E79" s="25" t="s">
        <v>37</v>
      </c>
      <c r="F79" s="25" t="s">
        <v>20</v>
      </c>
      <c r="G79" s="26" t="s">
        <v>91</v>
      </c>
      <c r="H79" s="27">
        <f t="shared" si="16"/>
        <v>4.7222222222222221E-2</v>
      </c>
      <c r="I79" s="28">
        <v>0.45833333333333331</v>
      </c>
      <c r="J79" s="28">
        <v>0.50555555555555554</v>
      </c>
    </row>
    <row r="80" spans="1:10" ht="113.45">
      <c r="A80" s="20">
        <v>45708</v>
      </c>
      <c r="B80" s="20" t="s">
        <v>31</v>
      </c>
      <c r="C80" s="25" t="s">
        <v>17</v>
      </c>
      <c r="D80" s="25" t="s">
        <v>18</v>
      </c>
      <c r="E80" s="25" t="s">
        <v>19</v>
      </c>
      <c r="F80" s="25" t="s">
        <v>20</v>
      </c>
      <c r="G80" s="26" t="s">
        <v>92</v>
      </c>
      <c r="H80" s="27">
        <f t="shared" si="16"/>
        <v>0.11944444444444435</v>
      </c>
      <c r="I80" s="28">
        <v>0.54722222222222228</v>
      </c>
      <c r="J80" s="28">
        <v>0.66666666666666663</v>
      </c>
    </row>
    <row r="81" spans="1:10" ht="88.15">
      <c r="A81" s="20">
        <v>45708</v>
      </c>
      <c r="B81" s="20" t="s">
        <v>31</v>
      </c>
      <c r="C81" s="25" t="s">
        <v>17</v>
      </c>
      <c r="D81" s="25" t="s">
        <v>18</v>
      </c>
      <c r="E81" s="25" t="s">
        <v>34</v>
      </c>
      <c r="F81" s="25" t="s">
        <v>20</v>
      </c>
      <c r="G81" s="26" t="s">
        <v>93</v>
      </c>
      <c r="H81" s="27">
        <f t="shared" si="16"/>
        <v>7.2222222222222299E-2</v>
      </c>
      <c r="I81" s="28">
        <v>0.66666666666666663</v>
      </c>
      <c r="J81" s="28">
        <v>0.73888888888888893</v>
      </c>
    </row>
    <row r="82" spans="1:10" ht="25.15">
      <c r="A82" s="20">
        <v>45709</v>
      </c>
      <c r="B82" s="20" t="s">
        <v>33</v>
      </c>
      <c r="C82" s="25" t="s">
        <v>17</v>
      </c>
      <c r="D82" s="25" t="s">
        <v>18</v>
      </c>
      <c r="E82" s="25" t="s">
        <v>37</v>
      </c>
      <c r="F82" s="25" t="s">
        <v>20</v>
      </c>
      <c r="G82" s="26" t="s">
        <v>94</v>
      </c>
      <c r="H82" s="27">
        <f t="shared" si="16"/>
        <v>2.083333333333337E-2</v>
      </c>
      <c r="I82" s="28">
        <v>0.33333333333333331</v>
      </c>
      <c r="J82" s="28">
        <v>0.35416666666666669</v>
      </c>
    </row>
    <row r="83" spans="1:10" ht="50.45">
      <c r="A83" s="20">
        <v>45709</v>
      </c>
      <c r="B83" s="20" t="s">
        <v>33</v>
      </c>
      <c r="C83" s="25" t="s">
        <v>17</v>
      </c>
      <c r="D83" s="25" t="s">
        <v>18</v>
      </c>
      <c r="E83" s="25" t="s">
        <v>34</v>
      </c>
      <c r="F83" s="25" t="s">
        <v>20</v>
      </c>
      <c r="G83" s="26" t="s">
        <v>95</v>
      </c>
      <c r="H83" s="27">
        <f t="shared" si="16"/>
        <v>3.125E-2</v>
      </c>
      <c r="I83" s="28">
        <v>0.35416666666666669</v>
      </c>
      <c r="J83" s="28">
        <v>0.38541666666666669</v>
      </c>
    </row>
    <row r="84" spans="1:10" ht="63">
      <c r="A84" s="20">
        <v>45709</v>
      </c>
      <c r="B84" s="20" t="s">
        <v>33</v>
      </c>
      <c r="C84" s="25" t="s">
        <v>17</v>
      </c>
      <c r="D84" s="25" t="s">
        <v>18</v>
      </c>
      <c r="E84" s="25" t="s">
        <v>19</v>
      </c>
      <c r="F84" s="25" t="s">
        <v>20</v>
      </c>
      <c r="G84" s="26" t="s">
        <v>96</v>
      </c>
      <c r="H84" s="27">
        <f t="shared" si="16"/>
        <v>0.11805555555555552</v>
      </c>
      <c r="I84" s="28">
        <v>0.38541666666666669</v>
      </c>
      <c r="J84" s="28">
        <v>0.50347222222222221</v>
      </c>
    </row>
    <row r="85" spans="1:10" ht="75.599999999999994">
      <c r="A85" s="20">
        <v>45709</v>
      </c>
      <c r="B85" s="20" t="s">
        <v>33</v>
      </c>
      <c r="C85" s="25" t="s">
        <v>17</v>
      </c>
      <c r="D85" s="25" t="s">
        <v>18</v>
      </c>
      <c r="E85" s="25" t="s">
        <v>19</v>
      </c>
      <c r="F85" s="25" t="s">
        <v>20</v>
      </c>
      <c r="G85" s="26" t="s">
        <v>97</v>
      </c>
      <c r="H85" s="27">
        <f t="shared" si="16"/>
        <v>0.12152777777777779</v>
      </c>
      <c r="I85" s="28">
        <v>0.54513888888888884</v>
      </c>
      <c r="J85" s="28">
        <v>0.66666666666666663</v>
      </c>
    </row>
    <row r="86" spans="1:10" ht="50.45">
      <c r="A86" s="20">
        <v>45709</v>
      </c>
      <c r="B86" s="20" t="s">
        <v>33</v>
      </c>
      <c r="C86" s="25" t="s">
        <v>17</v>
      </c>
      <c r="D86" s="25" t="s">
        <v>18</v>
      </c>
      <c r="E86" s="25" t="s">
        <v>34</v>
      </c>
      <c r="F86" s="25" t="s">
        <v>20</v>
      </c>
      <c r="G86" s="26" t="s">
        <v>98</v>
      </c>
      <c r="H86" s="27">
        <f t="shared" si="1"/>
        <v>4.1666666666666741E-2</v>
      </c>
      <c r="I86" s="28">
        <v>0.66666666666666663</v>
      </c>
      <c r="J86" s="28">
        <v>0.70833333333333337</v>
      </c>
    </row>
    <row r="87" spans="1:10">
      <c r="A87" s="29">
        <v>45710</v>
      </c>
      <c r="B87" s="29" t="s">
        <v>13</v>
      </c>
      <c r="C87" s="30"/>
      <c r="D87" s="30"/>
      <c r="E87" s="30"/>
      <c r="F87" s="30"/>
      <c r="G87" s="31"/>
      <c r="H87" s="32">
        <f t="shared" si="1"/>
        <v>0</v>
      </c>
      <c r="I87" s="33"/>
      <c r="J87" s="33"/>
    </row>
    <row r="88" spans="1:10">
      <c r="A88" s="29">
        <v>45711</v>
      </c>
      <c r="B88" s="29" t="s">
        <v>14</v>
      </c>
      <c r="C88" s="30"/>
      <c r="D88" s="30"/>
      <c r="E88" s="30"/>
      <c r="F88" s="30"/>
      <c r="G88" s="31"/>
      <c r="H88" s="32">
        <f t="shared" si="1"/>
        <v>0</v>
      </c>
      <c r="I88" s="33"/>
      <c r="J88" s="33"/>
    </row>
    <row r="89" spans="1:10" ht="37.9">
      <c r="A89" s="20">
        <v>45712</v>
      </c>
      <c r="B89" s="20" t="s">
        <v>16</v>
      </c>
      <c r="C89" s="25" t="s">
        <v>17</v>
      </c>
      <c r="D89" s="25" t="s">
        <v>18</v>
      </c>
      <c r="E89" s="25" t="s">
        <v>37</v>
      </c>
      <c r="F89" s="25" t="s">
        <v>20</v>
      </c>
      <c r="G89" s="26" t="s">
        <v>99</v>
      </c>
      <c r="H89" s="27">
        <f t="shared" si="1"/>
        <v>2.083333333333337E-2</v>
      </c>
      <c r="I89" s="28">
        <v>0.33333333333333331</v>
      </c>
      <c r="J89" s="28">
        <v>0.35416666666666669</v>
      </c>
    </row>
    <row r="90" spans="1:10" ht="63">
      <c r="A90" s="20">
        <v>45712</v>
      </c>
      <c r="B90" s="20" t="s">
        <v>16</v>
      </c>
      <c r="C90" s="25" t="s">
        <v>17</v>
      </c>
      <c r="D90" s="25" t="s">
        <v>18</v>
      </c>
      <c r="E90" s="25" t="s">
        <v>34</v>
      </c>
      <c r="F90" s="25" t="s">
        <v>20</v>
      </c>
      <c r="G90" s="26" t="s">
        <v>100</v>
      </c>
      <c r="H90" s="27">
        <f t="shared" ref="H90:H91" si="17">J90-I90</f>
        <v>3.3333333333333326E-2</v>
      </c>
      <c r="I90" s="28">
        <v>0.35416666666666669</v>
      </c>
      <c r="J90" s="28">
        <v>0.38750000000000001</v>
      </c>
    </row>
    <row r="91" spans="1:10" ht="50.45">
      <c r="A91" s="20">
        <v>45712</v>
      </c>
      <c r="B91" s="20" t="s">
        <v>16</v>
      </c>
      <c r="C91" s="25" t="s">
        <v>17</v>
      </c>
      <c r="D91" s="25" t="s">
        <v>18</v>
      </c>
      <c r="E91" s="25" t="s">
        <v>19</v>
      </c>
      <c r="F91" s="25" t="s">
        <v>20</v>
      </c>
      <c r="G91" s="26" t="s">
        <v>101</v>
      </c>
      <c r="H91" s="27">
        <f t="shared" si="17"/>
        <v>0.11805555555555552</v>
      </c>
      <c r="I91" s="28">
        <v>0.38750000000000001</v>
      </c>
      <c r="J91" s="28">
        <v>0.50555555555555554</v>
      </c>
    </row>
    <row r="92" spans="1:10">
      <c r="A92" s="20">
        <v>45712</v>
      </c>
      <c r="B92" s="20" t="s">
        <v>16</v>
      </c>
      <c r="C92" s="25" t="s">
        <v>17</v>
      </c>
      <c r="D92" s="25" t="s">
        <v>18</v>
      </c>
      <c r="E92" s="25" t="s">
        <v>19</v>
      </c>
      <c r="F92" s="25" t="s">
        <v>20</v>
      </c>
      <c r="G92" s="26" t="s">
        <v>102</v>
      </c>
      <c r="H92" s="27">
        <f t="shared" ref="H92:H94" si="18">J92-I92</f>
        <v>1.5277777777777724E-2</v>
      </c>
      <c r="I92" s="28">
        <v>0.54722222222222228</v>
      </c>
      <c r="J92" s="28">
        <v>0.5625</v>
      </c>
    </row>
    <row r="93" spans="1:10" ht="37.9">
      <c r="A93" s="20">
        <v>45712</v>
      </c>
      <c r="B93" s="20" t="s">
        <v>16</v>
      </c>
      <c r="C93" s="25" t="s">
        <v>17</v>
      </c>
      <c r="D93" s="25" t="s">
        <v>18</v>
      </c>
      <c r="E93" s="25" t="s">
        <v>34</v>
      </c>
      <c r="F93" s="25" t="s">
        <v>20</v>
      </c>
      <c r="G93" s="26" t="s">
        <v>103</v>
      </c>
      <c r="H93" s="27">
        <f t="shared" si="18"/>
        <v>5.5555555555555358E-3</v>
      </c>
      <c r="I93" s="28">
        <v>0.5625</v>
      </c>
      <c r="J93" s="28">
        <v>0.56805555555555554</v>
      </c>
    </row>
    <row r="94" spans="1:10">
      <c r="A94" s="20">
        <v>45712</v>
      </c>
      <c r="B94" s="20" t="s">
        <v>16</v>
      </c>
      <c r="C94" s="25" t="s">
        <v>17</v>
      </c>
      <c r="D94" s="25" t="s">
        <v>18</v>
      </c>
      <c r="E94" s="25" t="s">
        <v>34</v>
      </c>
      <c r="F94" s="25" t="s">
        <v>20</v>
      </c>
      <c r="G94" s="26" t="s">
        <v>104</v>
      </c>
      <c r="H94" s="27">
        <f t="shared" si="18"/>
        <v>1.5277777777777835E-2</v>
      </c>
      <c r="I94" s="28">
        <v>0.56805555555555554</v>
      </c>
      <c r="J94" s="28">
        <v>0.58333333333333337</v>
      </c>
    </row>
    <row r="95" spans="1:10" ht="88.15">
      <c r="A95" s="20">
        <v>45712</v>
      </c>
      <c r="B95" s="20" t="s">
        <v>16</v>
      </c>
      <c r="C95" s="25" t="s">
        <v>17</v>
      </c>
      <c r="D95" s="25" t="s">
        <v>18</v>
      </c>
      <c r="E95" s="25" t="s">
        <v>19</v>
      </c>
      <c r="F95" s="25" t="s">
        <v>20</v>
      </c>
      <c r="G95" s="26" t="s">
        <v>105</v>
      </c>
      <c r="H95" s="27">
        <f t="shared" ref="H95:H100" si="19">J95-I95</f>
        <v>8.3333333333333259E-2</v>
      </c>
      <c r="I95" s="28">
        <v>0.58333333333333337</v>
      </c>
      <c r="J95" s="28">
        <v>0.66666666666666663</v>
      </c>
    </row>
    <row r="96" spans="1:10" ht="75.599999999999994">
      <c r="A96" s="20">
        <v>45712</v>
      </c>
      <c r="B96" s="20" t="s">
        <v>16</v>
      </c>
      <c r="C96" s="25" t="s">
        <v>17</v>
      </c>
      <c r="D96" s="25" t="s">
        <v>18</v>
      </c>
      <c r="E96" s="25" t="s">
        <v>34</v>
      </c>
      <c r="F96" s="25" t="s">
        <v>20</v>
      </c>
      <c r="G96" s="26" t="s">
        <v>106</v>
      </c>
      <c r="H96" s="27">
        <f t="shared" si="19"/>
        <v>5.208333333333337E-2</v>
      </c>
      <c r="I96" s="28">
        <v>0.66666666666666663</v>
      </c>
      <c r="J96" s="28">
        <v>0.71875</v>
      </c>
    </row>
    <row r="97" spans="1:10" ht="37.9">
      <c r="A97" s="20">
        <v>45713</v>
      </c>
      <c r="B97" s="20" t="s">
        <v>24</v>
      </c>
      <c r="C97" s="25" t="s">
        <v>17</v>
      </c>
      <c r="D97" s="25" t="s">
        <v>18</v>
      </c>
      <c r="E97" s="25" t="s">
        <v>37</v>
      </c>
      <c r="F97" s="25" t="s">
        <v>20</v>
      </c>
      <c r="G97" s="26" t="s">
        <v>107</v>
      </c>
      <c r="H97" s="27">
        <f t="shared" si="19"/>
        <v>2.083333333333337E-2</v>
      </c>
      <c r="I97" s="28">
        <v>0.33333333333333331</v>
      </c>
      <c r="J97" s="28">
        <v>0.35416666666666669</v>
      </c>
    </row>
    <row r="98" spans="1:10" ht="37.9">
      <c r="A98" s="20">
        <v>45713</v>
      </c>
      <c r="B98" s="20" t="s">
        <v>24</v>
      </c>
      <c r="C98" s="25" t="s">
        <v>17</v>
      </c>
      <c r="D98" s="25" t="s">
        <v>18</v>
      </c>
      <c r="E98" s="25" t="s">
        <v>34</v>
      </c>
      <c r="F98" s="25" t="s">
        <v>20</v>
      </c>
      <c r="G98" s="26" t="s">
        <v>108</v>
      </c>
      <c r="H98" s="27">
        <f t="shared" si="19"/>
        <v>2.7777777777777735E-2</v>
      </c>
      <c r="I98" s="28">
        <v>0.35416666666666669</v>
      </c>
      <c r="J98" s="28">
        <v>0.38194444444444442</v>
      </c>
    </row>
    <row r="99" spans="1:10" ht="37.9">
      <c r="A99" s="20">
        <v>45713</v>
      </c>
      <c r="B99" s="20" t="s">
        <v>24</v>
      </c>
      <c r="C99" s="25" t="s">
        <v>17</v>
      </c>
      <c r="D99" s="25" t="s">
        <v>18</v>
      </c>
      <c r="E99" s="25" t="s">
        <v>19</v>
      </c>
      <c r="F99" s="25" t="s">
        <v>20</v>
      </c>
      <c r="G99" s="26" t="s">
        <v>109</v>
      </c>
      <c r="H99" s="27">
        <f t="shared" si="19"/>
        <v>7.6388888888888895E-2</v>
      </c>
      <c r="I99" s="28">
        <v>0.38194444444444442</v>
      </c>
      <c r="J99" s="28">
        <v>0.45833333333333331</v>
      </c>
    </row>
    <row r="100" spans="1:10" ht="88.15">
      <c r="A100" s="20">
        <v>45713</v>
      </c>
      <c r="B100" s="20" t="s">
        <v>24</v>
      </c>
      <c r="C100" s="25" t="s">
        <v>17</v>
      </c>
      <c r="D100" s="25" t="s">
        <v>18</v>
      </c>
      <c r="E100" s="25" t="s">
        <v>34</v>
      </c>
      <c r="F100" s="25" t="s">
        <v>20</v>
      </c>
      <c r="G100" s="26" t="s">
        <v>110</v>
      </c>
      <c r="H100" s="27">
        <f t="shared" si="19"/>
        <v>4.1666666666666685E-2</v>
      </c>
      <c r="I100" s="28">
        <v>0.45833333333333331</v>
      </c>
      <c r="J100" s="28">
        <v>0.5</v>
      </c>
    </row>
    <row r="101" spans="1:10" ht="113.45">
      <c r="A101" s="20">
        <v>45713</v>
      </c>
      <c r="B101" s="20" t="s">
        <v>24</v>
      </c>
      <c r="C101" s="25" t="s">
        <v>17</v>
      </c>
      <c r="D101" s="25" t="s">
        <v>18</v>
      </c>
      <c r="E101" s="25" t="s">
        <v>19</v>
      </c>
      <c r="F101" s="25" t="s">
        <v>20</v>
      </c>
      <c r="G101" s="26" t="s">
        <v>111</v>
      </c>
      <c r="H101" s="27">
        <f t="shared" ref="H101" si="20">J101-I101</f>
        <v>0.125</v>
      </c>
      <c r="I101" s="28">
        <v>0.54166666666666663</v>
      </c>
      <c r="J101" s="28">
        <v>0.66666666666666663</v>
      </c>
    </row>
    <row r="102" spans="1:10" ht="100.9">
      <c r="A102" s="20">
        <v>45713</v>
      </c>
      <c r="B102" s="20" t="s">
        <v>24</v>
      </c>
      <c r="C102" s="25" t="s">
        <v>17</v>
      </c>
      <c r="D102" s="25" t="s">
        <v>18</v>
      </c>
      <c r="E102" s="25" t="s">
        <v>34</v>
      </c>
      <c r="F102" s="25" t="s">
        <v>20</v>
      </c>
      <c r="G102" s="26" t="s">
        <v>112</v>
      </c>
      <c r="H102" s="27">
        <f t="shared" si="1"/>
        <v>4.861111111111116E-2</v>
      </c>
      <c r="I102" s="28">
        <v>0.66666666666666663</v>
      </c>
      <c r="J102" s="28">
        <v>0.71527777777777779</v>
      </c>
    </row>
    <row r="103" spans="1:10" ht="25.15">
      <c r="A103" s="20">
        <v>45714</v>
      </c>
      <c r="B103" s="20" t="s">
        <v>28</v>
      </c>
      <c r="C103" s="25" t="s">
        <v>17</v>
      </c>
      <c r="D103" s="25" t="s">
        <v>18</v>
      </c>
      <c r="E103" s="25" t="s">
        <v>19</v>
      </c>
      <c r="F103" s="25" t="s">
        <v>20</v>
      </c>
      <c r="G103" s="26" t="s">
        <v>113</v>
      </c>
      <c r="H103" s="27">
        <f t="shared" ref="H103:H107" si="21">J103-I103</f>
        <v>2.083333333333337E-2</v>
      </c>
      <c r="I103" s="28">
        <v>0.33333333333333331</v>
      </c>
      <c r="J103" s="28">
        <v>0.35416666666666669</v>
      </c>
    </row>
    <row r="104" spans="1:10" ht="37.9">
      <c r="A104" s="20">
        <v>45714</v>
      </c>
      <c r="B104" s="20" t="s">
        <v>28</v>
      </c>
      <c r="C104" s="25" t="s">
        <v>17</v>
      </c>
      <c r="D104" s="25" t="s">
        <v>18</v>
      </c>
      <c r="E104" s="25" t="s">
        <v>34</v>
      </c>
      <c r="F104" s="25" t="s">
        <v>20</v>
      </c>
      <c r="G104" s="26" t="s">
        <v>114</v>
      </c>
      <c r="H104" s="27">
        <f t="shared" si="21"/>
        <v>2.7777777777777735E-2</v>
      </c>
      <c r="I104" s="28">
        <v>0.35416666666666669</v>
      </c>
      <c r="J104" s="28">
        <v>0.38194444444444442</v>
      </c>
    </row>
    <row r="105" spans="1:10" ht="126">
      <c r="A105" s="20">
        <v>45714</v>
      </c>
      <c r="B105" s="20" t="s">
        <v>28</v>
      </c>
      <c r="C105" s="25" t="s">
        <v>17</v>
      </c>
      <c r="D105" s="25" t="s">
        <v>18</v>
      </c>
      <c r="E105" s="25" t="s">
        <v>19</v>
      </c>
      <c r="F105" s="25" t="s">
        <v>20</v>
      </c>
      <c r="G105" s="26" t="s">
        <v>115</v>
      </c>
      <c r="H105" s="27">
        <f t="shared" si="21"/>
        <v>0.11805555555555558</v>
      </c>
      <c r="I105" s="28">
        <v>0.38194444444444442</v>
      </c>
      <c r="J105" s="28">
        <v>0.5</v>
      </c>
    </row>
    <row r="106" spans="1:10" ht="88.15">
      <c r="A106" s="20">
        <v>45714</v>
      </c>
      <c r="B106" s="20" t="s">
        <v>28</v>
      </c>
      <c r="C106" s="25" t="s">
        <v>17</v>
      </c>
      <c r="D106" s="25" t="s">
        <v>18</v>
      </c>
      <c r="E106" s="25" t="s">
        <v>19</v>
      </c>
      <c r="F106" s="25" t="s">
        <v>20</v>
      </c>
      <c r="G106" s="26" t="s">
        <v>116</v>
      </c>
      <c r="H106" s="27">
        <f t="shared" si="21"/>
        <v>4.1666666666666741E-2</v>
      </c>
      <c r="I106" s="28">
        <v>0.54166666666666663</v>
      </c>
      <c r="J106" s="28">
        <v>0.58333333333333337</v>
      </c>
    </row>
    <row r="107" spans="1:10">
      <c r="A107" s="20">
        <v>45714</v>
      </c>
      <c r="B107" s="20" t="s">
        <v>28</v>
      </c>
      <c r="C107" s="25" t="s">
        <v>17</v>
      </c>
      <c r="D107" s="25" t="s">
        <v>18</v>
      </c>
      <c r="E107" s="25" t="s">
        <v>34</v>
      </c>
      <c r="F107" s="25" t="s">
        <v>20</v>
      </c>
      <c r="G107" s="21" t="s">
        <v>117</v>
      </c>
      <c r="H107" s="27">
        <f t="shared" si="21"/>
        <v>8.3333333333333259E-2</v>
      </c>
      <c r="I107" s="28">
        <v>0.58333333333333337</v>
      </c>
      <c r="J107" s="28">
        <v>0.66666666666666663</v>
      </c>
    </row>
    <row r="108" spans="1:10" ht="88.15">
      <c r="A108" s="20">
        <v>45714</v>
      </c>
      <c r="B108" s="20" t="s">
        <v>28</v>
      </c>
      <c r="C108" s="25" t="s">
        <v>17</v>
      </c>
      <c r="D108" s="25" t="s">
        <v>18</v>
      </c>
      <c r="E108" s="25" t="s">
        <v>34</v>
      </c>
      <c r="F108" s="25" t="s">
        <v>20</v>
      </c>
      <c r="G108" s="26" t="s">
        <v>118</v>
      </c>
      <c r="H108" s="27">
        <f t="shared" si="1"/>
        <v>5.208333333333337E-2</v>
      </c>
      <c r="I108" s="28">
        <v>0.66666666666666663</v>
      </c>
      <c r="J108" s="28">
        <v>0.71875</v>
      </c>
    </row>
    <row r="109" spans="1:10" ht="189">
      <c r="A109" s="20">
        <v>45715</v>
      </c>
      <c r="B109" s="20" t="s">
        <v>31</v>
      </c>
      <c r="C109" s="25" t="s">
        <v>17</v>
      </c>
      <c r="D109" s="25" t="s">
        <v>18</v>
      </c>
      <c r="E109" s="25" t="s">
        <v>19</v>
      </c>
      <c r="F109" s="25" t="s">
        <v>20</v>
      </c>
      <c r="G109" s="26" t="s">
        <v>119</v>
      </c>
      <c r="H109" s="27">
        <f t="shared" si="1"/>
        <v>0.16666666666666669</v>
      </c>
      <c r="I109" s="28">
        <v>0.33333333333333331</v>
      </c>
      <c r="J109" s="28">
        <v>0.5</v>
      </c>
    </row>
    <row r="110" spans="1:10" ht="126">
      <c r="A110" s="20">
        <v>45715</v>
      </c>
      <c r="B110" s="20" t="s">
        <v>31</v>
      </c>
      <c r="C110" s="25" t="s">
        <v>17</v>
      </c>
      <c r="D110" s="25" t="s">
        <v>18</v>
      </c>
      <c r="E110" s="25" t="s">
        <v>19</v>
      </c>
      <c r="F110" s="25" t="s">
        <v>20</v>
      </c>
      <c r="G110" s="26" t="s">
        <v>120</v>
      </c>
      <c r="H110" s="27">
        <f t="shared" ref="H110" si="22">J110-I110</f>
        <v>0.125</v>
      </c>
      <c r="I110" s="28">
        <v>0.54166666666666663</v>
      </c>
      <c r="J110" s="28">
        <v>0.66666666666666663</v>
      </c>
    </row>
    <row r="111" spans="1:10" ht="100.9">
      <c r="A111" s="20">
        <v>45715</v>
      </c>
      <c r="B111" s="20" t="s">
        <v>31</v>
      </c>
      <c r="C111" s="25" t="s">
        <v>17</v>
      </c>
      <c r="D111" s="25" t="s">
        <v>18</v>
      </c>
      <c r="E111" s="25" t="s">
        <v>34</v>
      </c>
      <c r="F111" s="25" t="s">
        <v>20</v>
      </c>
      <c r="G111" s="26" t="s">
        <v>121</v>
      </c>
      <c r="H111" s="27">
        <f t="shared" si="1"/>
        <v>5.9722222222222232E-2</v>
      </c>
      <c r="I111" s="28">
        <v>0.66666666666666663</v>
      </c>
      <c r="J111" s="28">
        <v>0.72638888888888886</v>
      </c>
    </row>
    <row r="112" spans="1:10" ht="37.9">
      <c r="A112" s="20">
        <v>45716</v>
      </c>
      <c r="B112" s="20" t="s">
        <v>33</v>
      </c>
      <c r="C112" s="25" t="s">
        <v>17</v>
      </c>
      <c r="D112" s="25" t="s">
        <v>18</v>
      </c>
      <c r="E112" s="25" t="s">
        <v>37</v>
      </c>
      <c r="F112" s="25" t="s">
        <v>20</v>
      </c>
      <c r="G112" s="26" t="s">
        <v>122</v>
      </c>
      <c r="H112" s="27">
        <f t="shared" si="1"/>
        <v>2.083333333333337E-2</v>
      </c>
      <c r="I112" s="28">
        <v>0.33333333333333331</v>
      </c>
      <c r="J112" s="28">
        <v>0.35416666666666669</v>
      </c>
    </row>
    <row r="113" spans="1:10" ht="37.9">
      <c r="A113" s="20">
        <v>45716</v>
      </c>
      <c r="B113" s="20" t="s">
        <v>33</v>
      </c>
      <c r="C113" s="25" t="s">
        <v>17</v>
      </c>
      <c r="D113" s="25" t="s">
        <v>18</v>
      </c>
      <c r="E113" s="25" t="s">
        <v>34</v>
      </c>
      <c r="F113" s="25" t="s">
        <v>20</v>
      </c>
      <c r="G113" s="26" t="s">
        <v>123</v>
      </c>
      <c r="H113" s="27">
        <f t="shared" ref="H113:H115" si="23">J113-I113</f>
        <v>3.2638888888888884E-2</v>
      </c>
      <c r="I113" s="28">
        <v>0.35416666666666669</v>
      </c>
      <c r="J113" s="28">
        <v>0.38680555555555557</v>
      </c>
    </row>
    <row r="114" spans="1:10" ht="75.599999999999994">
      <c r="A114" s="20">
        <v>45716</v>
      </c>
      <c r="B114" s="20" t="s">
        <v>33</v>
      </c>
      <c r="C114" s="25" t="s">
        <v>17</v>
      </c>
      <c r="D114" s="25" t="s">
        <v>18</v>
      </c>
      <c r="E114" s="25" t="s">
        <v>19</v>
      </c>
      <c r="F114" s="25" t="s">
        <v>20</v>
      </c>
      <c r="G114" s="26" t="s">
        <v>124</v>
      </c>
      <c r="H114" s="27">
        <f t="shared" si="23"/>
        <v>0.11319444444444443</v>
      </c>
      <c r="I114" s="28">
        <v>0.38680555555555557</v>
      </c>
      <c r="J114" s="28">
        <v>0.5</v>
      </c>
    </row>
    <row r="115" spans="1:10" ht="138.6">
      <c r="A115" s="20">
        <v>45716</v>
      </c>
      <c r="B115" s="20" t="s">
        <v>33</v>
      </c>
      <c r="C115" s="25" t="s">
        <v>17</v>
      </c>
      <c r="D115" s="25" t="s">
        <v>18</v>
      </c>
      <c r="E115" s="25" t="s">
        <v>19</v>
      </c>
      <c r="F115" s="25" t="s">
        <v>20</v>
      </c>
      <c r="G115" s="26" t="s">
        <v>125</v>
      </c>
      <c r="H115" s="27">
        <f t="shared" si="23"/>
        <v>0.125</v>
      </c>
      <c r="I115" s="28">
        <v>0.54166666666666663</v>
      </c>
      <c r="J115" s="28">
        <v>0.66666666666666663</v>
      </c>
    </row>
    <row r="116" spans="1:10" ht="37.9">
      <c r="A116" s="20">
        <v>45716</v>
      </c>
      <c r="B116" s="20" t="s">
        <v>33</v>
      </c>
      <c r="C116" s="25" t="s">
        <v>17</v>
      </c>
      <c r="D116" s="25" t="s">
        <v>18</v>
      </c>
      <c r="E116" s="25" t="s">
        <v>34</v>
      </c>
      <c r="F116" s="25" t="s">
        <v>20</v>
      </c>
      <c r="G116" s="26" t="s">
        <v>126</v>
      </c>
      <c r="H116" s="27">
        <f t="shared" si="1"/>
        <v>4.1666666666666741E-2</v>
      </c>
      <c r="I116" s="28">
        <v>0.66666666666666663</v>
      </c>
      <c r="J116" s="28">
        <v>0.70833333333333337</v>
      </c>
    </row>
    <row r="117" spans="1:10" ht="13.9" customHeight="1" thickBot="1">
      <c r="A117" s="43"/>
      <c r="B117" s="42"/>
      <c r="C117" s="42"/>
      <c r="D117" s="42"/>
      <c r="E117" s="42"/>
      <c r="F117" s="42"/>
      <c r="G117" s="42"/>
      <c r="H117" s="34"/>
      <c r="I117" s="35"/>
    </row>
    <row r="118" spans="1:10" ht="13.9" customHeight="1">
      <c r="A118" s="2"/>
      <c r="B118" s="2"/>
      <c r="C118" s="3"/>
      <c r="D118" s="4"/>
      <c r="E118" s="5" t="s">
        <v>127</v>
      </c>
      <c r="F118" s="6">
        <f>F119*8</f>
        <v>160</v>
      </c>
      <c r="H118" s="37"/>
    </row>
    <row r="119" spans="1:10" ht="13.9" customHeight="1" thickBot="1">
      <c r="A119" s="2"/>
      <c r="B119" s="2"/>
      <c r="C119" s="7"/>
      <c r="D119" s="1"/>
      <c r="E119" s="8" t="s">
        <v>128</v>
      </c>
      <c r="F119" s="9">
        <v>20</v>
      </c>
      <c r="H119" s="37"/>
    </row>
    <row r="120" spans="1:10" ht="13.9" customHeight="1" thickBot="1">
      <c r="A120" s="113" t="s">
        <v>129</v>
      </c>
      <c r="B120" s="113"/>
      <c r="C120" s="113"/>
      <c r="D120" s="10"/>
      <c r="E120" s="1"/>
      <c r="F120" s="1"/>
      <c r="H120" s="37"/>
    </row>
    <row r="121" spans="1:10" ht="13.9">
      <c r="A121" s="11"/>
      <c r="B121" s="11"/>
      <c r="C121" s="4"/>
      <c r="D121" s="4"/>
      <c r="E121" s="12" t="s">
        <v>130</v>
      </c>
      <c r="F121" s="13">
        <f>SUMIF(F9:F116,"Billable",H9:H116)</f>
        <v>0</v>
      </c>
      <c r="H121" s="36"/>
    </row>
    <row r="122" spans="1:10" ht="15" customHeight="1" thickBot="1">
      <c r="A122" s="114" t="s">
        <v>131</v>
      </c>
      <c r="B122" s="114"/>
      <c r="C122" s="114"/>
      <c r="D122" s="14"/>
      <c r="E122" s="15" t="s">
        <v>132</v>
      </c>
      <c r="F122" s="16">
        <f>SUMIF(F9:F116,"Non-Billable",H9:H116)</f>
        <v>6.9194444444444407</v>
      </c>
      <c r="H122" s="37"/>
    </row>
    <row r="123" spans="1:10" ht="14.45" thickBot="1">
      <c r="A123" s="1"/>
      <c r="B123" s="1"/>
      <c r="C123" s="1"/>
      <c r="D123" s="1"/>
      <c r="E123" s="17" t="s">
        <v>133</v>
      </c>
      <c r="F123" s="41">
        <f>F121+F122</f>
        <v>6.9194444444444407</v>
      </c>
      <c r="H123" s="37"/>
    </row>
    <row r="124" spans="1:10" ht="13.9" thickBot="1">
      <c r="A124" s="1"/>
      <c r="B124" s="1"/>
      <c r="C124" s="1"/>
      <c r="D124" s="1"/>
      <c r="E124" s="1"/>
      <c r="F124" s="1"/>
      <c r="H124" s="37"/>
    </row>
    <row r="125" spans="1:10" ht="13.9" thickBot="1">
      <c r="A125" s="1"/>
      <c r="B125" s="1"/>
      <c r="C125" s="1"/>
      <c r="D125" s="1"/>
      <c r="E125" s="18" t="s">
        <v>134</v>
      </c>
      <c r="F125" s="19"/>
      <c r="H125" s="37"/>
    </row>
  </sheetData>
  <mergeCells count="2">
    <mergeCell ref="A120:C120"/>
    <mergeCell ref="A122:C122"/>
  </mergeCells>
  <phoneticPr fontId="10" type="noConversion"/>
  <conditionalFormatting sqref="A6:B6 D6:E7">
    <cfRule type="containsText" dxfId="22" priority="14" operator="containsText" text="Religious Leave">
      <formula>NOT(ISERROR(SEARCH("Religious Leave",A6)))</formula>
    </cfRule>
    <cfRule type="containsText" dxfId="21" priority="15" operator="containsText" text="Birthday Leave">
      <formula>NOT(ISERROR(SEARCH("Birthday Leave",A6)))</formula>
    </cfRule>
    <cfRule type="containsText" dxfId="20" priority="16" operator="containsText" text="Study Leave">
      <formula>NOT(ISERROR(SEARCH("Study Leave",A6)))</formula>
    </cfRule>
    <cfRule type="containsText" dxfId="19" priority="17" operator="containsText" text="Family Responsibility Leave">
      <formula>NOT(ISERROR(SEARCH("Family Responsibility Leave",A6)))</formula>
    </cfRule>
    <cfRule type="containsText" dxfId="18" priority="18" operator="containsText" text="Sick Leave">
      <formula>NOT(ISERROR(SEARCH("Sick Leave",A6)))</formula>
    </cfRule>
    <cfRule type="containsText" dxfId="17" priority="19" operator="containsText" text="Annual Leave">
      <formula>NOT(ISERROR(SEARCH("Annual Leave",A6)))</formula>
    </cfRule>
    <cfRule type="cellIs" dxfId="16" priority="20" operator="equal">
      <formula>"Public Holiday"</formula>
    </cfRule>
  </conditionalFormatting>
  <conditionalFormatting sqref="B7:B10 B19:B125">
    <cfRule type="containsText" dxfId="15" priority="8" operator="containsText" text="Saturday">
      <formula>NOT(ISERROR(SEARCH("Saturday",B7)))</formula>
    </cfRule>
    <cfRule type="containsText" dxfId="14" priority="9" operator="containsText" text="Sunday">
      <formula>NOT(ISERROR(SEARCH("Sunday",B7)))</formula>
    </cfRule>
  </conditionalFormatting>
  <conditionalFormatting sqref="D117:E118 D120:E122 E125">
    <cfRule type="containsText" dxfId="13" priority="1" operator="containsText" text="Religious Leave">
      <formula>NOT(ISERROR(SEARCH("Religious Leave",D117)))</formula>
    </cfRule>
    <cfRule type="containsText" dxfId="12" priority="2" operator="containsText" text="Birthday Leave">
      <formula>NOT(ISERROR(SEARCH("Birthday Leave",D117)))</formula>
    </cfRule>
    <cfRule type="containsText" dxfId="11" priority="3" operator="containsText" text="Study Leave">
      <formula>NOT(ISERROR(SEARCH("Study Leave",D117)))</formula>
    </cfRule>
    <cfRule type="containsText" dxfId="10" priority="4" operator="containsText" text="Family Responsibility Leave">
      <formula>NOT(ISERROR(SEARCH("Family Responsibility Leave",D117)))</formula>
    </cfRule>
    <cfRule type="containsText" dxfId="9" priority="5" operator="containsText" text="Sick Leave">
      <formula>NOT(ISERROR(SEARCH("Sick Leave",D117)))</formula>
    </cfRule>
    <cfRule type="containsText" dxfId="8" priority="6" operator="containsText" text="Annual Leave">
      <formula>NOT(ISERROR(SEARCH("Annual Leave",D117)))</formula>
    </cfRule>
    <cfRule type="cellIs" dxfId="7" priority="7" operator="equal">
      <formula>"Public Holiday"</formula>
    </cfRule>
  </conditionalFormatting>
  <dataValidations count="1">
    <dataValidation type="time" allowBlank="1" showErrorMessage="1" errorTitle="Invlaid Time Format" error="Please input a valid time. For e.g. 08:00" sqref="I30 I9:J10 I31:J116 I19:J29" xr:uid="{CE0786D6-D6FC-4D29-A71B-4E1546091D4D}">
      <formula1>0</formula1>
      <formula2>0.999988425925926</formula2>
    </dataValidation>
  </dataValidations>
  <pageMargins left="0.7" right="0.7" top="0.75" bottom="0.75" header="0.3" footer="0.3"/>
  <pageSetup paperSize="9" scale="75" orientation="portrait" horizontalDpi="4294967293" r:id="rId1"/>
  <headerFooter>
    <oddFooter>&amp;L_x000D_&amp;1#&amp;"Calibri"&amp;8&amp;K000000 Classified as Confidential</oddFooter>
  </headerFooter>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6375413B-0301-4C39-BE43-5A483338A0E5}">
          <x14:formula1>
            <xm:f>Key!$H$3:$H$62</xm:f>
          </x14:formula1>
          <xm:sqref>B5</xm:sqref>
        </x14:dataValidation>
        <x14:dataValidation type="list" allowBlank="1" showInputMessage="1" showErrorMessage="1" xr:uid="{330989AD-23D3-40C7-8F80-A5E41B510EE5}">
          <x14:formula1>
            <xm:f>Key!$K$3:$K$4</xm:f>
          </x14:formula1>
          <xm:sqref>F9:F10 F19:F116</xm:sqref>
        </x14:dataValidation>
        <x14:dataValidation type="list" allowBlank="1" showInputMessage="1" showErrorMessage="1" xr:uid="{55545D3E-18E2-4FBA-A7F1-0F256C99991F}">
          <x14:formula1>
            <xm:f>Key!$F$3:$F$54</xm:f>
          </x14:formula1>
          <xm:sqref>E9:E10 E19:E116</xm:sqref>
        </x14:dataValidation>
        <x14:dataValidation type="list" allowBlank="1" showInputMessage="1" showErrorMessage="1" xr:uid="{B2DFC771-5C46-4C68-BCEC-AB576F2398A7}">
          <x14:formula1>
            <xm:f>Key!$B$2:$B$48</xm:f>
          </x14:formula1>
          <xm:sqref>C9:C10 C70:C116 C19:C63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8809-782A-4EC8-A7EE-23E6EB29126F}">
  <dimension ref="A1:O18"/>
  <sheetViews>
    <sheetView zoomScale="75" zoomScaleNormal="75" workbookViewId="0">
      <selection activeCell="H13" sqref="H13"/>
    </sheetView>
  </sheetViews>
  <sheetFormatPr defaultColWidth="8.75" defaultRowHeight="12.6"/>
  <cols>
    <col min="1" max="1" width="12" style="21" customWidth="1"/>
    <col min="2" max="2" width="13.125" style="21" customWidth="1"/>
    <col min="3" max="3" width="16.25" style="21" bestFit="1" customWidth="1"/>
    <col min="4" max="4" width="8.75" style="21"/>
    <col min="5" max="5" width="13.25" style="21" customWidth="1"/>
    <col min="6" max="6" width="14.5" style="21" customWidth="1"/>
    <col min="7" max="16384" width="8.75" style="21"/>
  </cols>
  <sheetData>
    <row r="1" spans="1:15" ht="13.5" customHeight="1">
      <c r="A1" s="84"/>
      <c r="B1" s="84"/>
      <c r="C1" s="84"/>
      <c r="D1" s="84"/>
      <c r="E1" s="84"/>
      <c r="F1" s="84"/>
    </row>
    <row r="2" spans="1:15">
      <c r="A2" s="83"/>
      <c r="B2" s="83"/>
      <c r="C2" s="88"/>
      <c r="D2" s="88"/>
      <c r="E2" s="88"/>
      <c r="F2" s="88"/>
    </row>
    <row r="3" spans="1:15">
      <c r="A3" s="83"/>
      <c r="B3" s="83"/>
      <c r="C3" s="89"/>
      <c r="D3" s="89"/>
      <c r="E3" s="89"/>
      <c r="F3" s="89"/>
    </row>
    <row r="4" spans="1:15">
      <c r="A4" s="83"/>
      <c r="B4" s="83"/>
      <c r="C4" s="90"/>
      <c r="D4" s="90"/>
      <c r="E4" s="90"/>
      <c r="F4" s="90"/>
    </row>
    <row r="5" spans="1:15">
      <c r="A5" s="35" t="s">
        <v>0</v>
      </c>
      <c r="B5" s="21" t="s">
        <v>135</v>
      </c>
      <c r="C5" s="90"/>
      <c r="D5" s="90"/>
      <c r="E5" s="90"/>
      <c r="F5" s="90"/>
    </row>
    <row r="6" spans="1:15">
      <c r="A6" s="83" t="s">
        <v>136</v>
      </c>
      <c r="B6" s="85">
        <f>F17</f>
        <v>200</v>
      </c>
      <c r="C6" s="88"/>
      <c r="D6" s="89"/>
      <c r="E6" s="89"/>
      <c r="F6" s="89"/>
    </row>
    <row r="7" spans="1:15" ht="13.5" customHeight="1">
      <c r="A7" s="77"/>
      <c r="B7" s="78"/>
      <c r="C7" s="78"/>
      <c r="D7" s="89"/>
      <c r="E7" s="89"/>
      <c r="F7" s="89"/>
    </row>
    <row r="8" spans="1:15" ht="27.4" customHeight="1">
      <c r="A8" s="120" t="s">
        <v>137</v>
      </c>
      <c r="B8" s="120"/>
      <c r="C8" s="120"/>
      <c r="D8" s="120"/>
      <c r="E8" s="120"/>
      <c r="F8" s="120"/>
    </row>
    <row r="9" spans="1:15" ht="13.5" customHeight="1" thickBot="1">
      <c r="A9" s="86" t="s">
        <v>138</v>
      </c>
      <c r="B9" s="117" t="s">
        <v>139</v>
      </c>
      <c r="C9" s="118"/>
      <c r="D9" s="117" t="s">
        <v>140</v>
      </c>
      <c r="E9" s="118"/>
      <c r="F9" s="87" t="s">
        <v>141</v>
      </c>
    </row>
    <row r="10" spans="1:15">
      <c r="A10" s="82">
        <v>45566</v>
      </c>
      <c r="B10" s="119" t="s">
        <v>142</v>
      </c>
      <c r="C10" s="119"/>
      <c r="D10" s="119" t="s">
        <v>143</v>
      </c>
      <c r="E10" s="119"/>
      <c r="F10" s="81">
        <v>200</v>
      </c>
      <c r="G10" s="115" t="s">
        <v>144</v>
      </c>
      <c r="H10" s="116"/>
      <c r="I10" s="116"/>
      <c r="J10" s="116"/>
      <c r="K10" s="116"/>
      <c r="L10" s="116"/>
      <c r="M10" s="116"/>
      <c r="N10" s="116"/>
      <c r="O10" s="116"/>
    </row>
    <row r="11" spans="1:15">
      <c r="A11" s="82">
        <v>45566</v>
      </c>
      <c r="B11" s="121" t="s">
        <v>145</v>
      </c>
      <c r="C11" s="122"/>
      <c r="D11" s="119" t="s">
        <v>146</v>
      </c>
      <c r="E11" s="119"/>
      <c r="F11" s="81"/>
    </row>
    <row r="12" spans="1:15">
      <c r="A12" s="82">
        <v>45566</v>
      </c>
      <c r="B12" s="121" t="s">
        <v>147</v>
      </c>
      <c r="C12" s="122"/>
      <c r="D12" s="119"/>
      <c r="E12" s="119"/>
      <c r="F12" s="81"/>
    </row>
    <row r="13" spans="1:15">
      <c r="A13" s="82">
        <v>45566</v>
      </c>
      <c r="B13" s="121"/>
      <c r="C13" s="122"/>
      <c r="D13" s="119"/>
      <c r="E13" s="119"/>
      <c r="F13" s="81"/>
    </row>
    <row r="14" spans="1:15">
      <c r="A14" s="82">
        <v>45566</v>
      </c>
      <c r="B14" s="121"/>
      <c r="C14" s="122"/>
      <c r="D14" s="119"/>
      <c r="E14" s="119"/>
      <c r="F14" s="81"/>
    </row>
    <row r="15" spans="1:15">
      <c r="A15" s="82">
        <v>45566</v>
      </c>
      <c r="B15" s="126"/>
      <c r="C15" s="127"/>
      <c r="D15" s="119"/>
      <c r="E15" s="119"/>
      <c r="F15" s="81"/>
    </row>
    <row r="16" spans="1:15" ht="13.15" thickBot="1">
      <c r="A16" s="82">
        <v>45566</v>
      </c>
      <c r="B16" s="121"/>
      <c r="C16" s="122"/>
      <c r="D16" s="119"/>
      <c r="E16" s="119"/>
      <c r="F16" s="81"/>
    </row>
    <row r="17" spans="1:6" ht="13.5" customHeight="1" thickBot="1">
      <c r="A17" s="123" t="s">
        <v>148</v>
      </c>
      <c r="B17" s="124"/>
      <c r="C17" s="124"/>
      <c r="D17" s="124"/>
      <c r="E17" s="125"/>
      <c r="F17" s="80">
        <f>SUM(F10:F16)</f>
        <v>200</v>
      </c>
    </row>
    <row r="18" spans="1:6">
      <c r="A18" s="77"/>
      <c r="B18" s="78"/>
      <c r="C18" s="78"/>
      <c r="D18" s="78"/>
      <c r="E18" s="79"/>
      <c r="F18" s="79"/>
    </row>
  </sheetData>
  <mergeCells count="19">
    <mergeCell ref="B13:C13"/>
    <mergeCell ref="D13:E13"/>
    <mergeCell ref="A17:E17"/>
    <mergeCell ref="B14:C14"/>
    <mergeCell ref="D14:E14"/>
    <mergeCell ref="B15:C15"/>
    <mergeCell ref="D15:E15"/>
    <mergeCell ref="B16:C16"/>
    <mergeCell ref="D16:E16"/>
    <mergeCell ref="A8:F8"/>
    <mergeCell ref="B11:C11"/>
    <mergeCell ref="D11:E11"/>
    <mergeCell ref="B12:C12"/>
    <mergeCell ref="D12:E12"/>
    <mergeCell ref="G10:O10"/>
    <mergeCell ref="B9:C9"/>
    <mergeCell ref="D9:E9"/>
    <mergeCell ref="B10:C10"/>
    <mergeCell ref="D10:E10"/>
  </mergeCells>
  <dataValidations count="1">
    <dataValidation type="list" allowBlank="1" showInputMessage="1" showErrorMessage="1" sqref="D7 D18" xr:uid="{517DF1E8-3052-48CF-9AE1-C19E6ECB6686}">
      <formula1>$H$2:$H$4</formula1>
    </dataValidation>
  </dataValidations>
  <pageMargins left="0.7" right="0.7" top="0.75" bottom="0.75" header="0.3" footer="0.3"/>
  <headerFooter>
    <oddFooter>&amp;L_x000D_&amp;1#&amp;"Calibri"&amp;8&amp;K000000 Classified as Confidential</oddFooter>
  </headerFooter>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7896F57-C723-4B2F-A817-4B0B599756FB}">
          <x14:formula1>
            <xm:f>Key!$H$3:$H$62</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7D5F3-AC91-43ED-96BB-0299CBED5EE0}">
  <dimension ref="A4:F23"/>
  <sheetViews>
    <sheetView zoomScale="75" zoomScaleNormal="75" workbookViewId="0">
      <selection activeCell="B5" sqref="B5"/>
    </sheetView>
  </sheetViews>
  <sheetFormatPr defaultColWidth="8.75" defaultRowHeight="12.6"/>
  <cols>
    <col min="1" max="1" width="15.5" style="21" bestFit="1" customWidth="1"/>
    <col min="2" max="2" width="11.75" style="21" customWidth="1"/>
    <col min="3" max="3" width="9.75" style="21" customWidth="1"/>
    <col min="4" max="16384" width="8.75" style="21"/>
  </cols>
  <sheetData>
    <row r="4" spans="1:6">
      <c r="A4" s="128"/>
      <c r="B4" s="128"/>
    </row>
    <row r="5" spans="1:6">
      <c r="A5" s="35" t="s">
        <v>0</v>
      </c>
      <c r="B5" s="21" t="s">
        <v>135</v>
      </c>
    </row>
    <row r="6" spans="1:6">
      <c r="A6" s="83" t="s">
        <v>149</v>
      </c>
      <c r="B6" s="83"/>
    </row>
    <row r="7" spans="1:6">
      <c r="A7" s="99" t="s">
        <v>150</v>
      </c>
      <c r="B7" s="99"/>
    </row>
    <row r="8" spans="1:6">
      <c r="A8" s="100"/>
      <c r="B8" s="89"/>
    </row>
    <row r="9" spans="1:6" ht="27.4" customHeight="1">
      <c r="A9" s="141" t="s">
        <v>151</v>
      </c>
      <c r="B9" s="141"/>
      <c r="C9" s="141"/>
      <c r="D9" s="141"/>
      <c r="E9" s="141"/>
      <c r="F9" s="141"/>
    </row>
    <row r="10" spans="1:6" ht="37.9">
      <c r="A10" s="91" t="s">
        <v>152</v>
      </c>
      <c r="B10" s="91" t="s">
        <v>153</v>
      </c>
      <c r="C10" s="91" t="s">
        <v>154</v>
      </c>
      <c r="D10" s="91" t="s">
        <v>155</v>
      </c>
      <c r="E10" s="91" t="s">
        <v>156</v>
      </c>
      <c r="F10" s="91" t="s">
        <v>157</v>
      </c>
    </row>
    <row r="11" spans="1:6">
      <c r="A11" s="91"/>
      <c r="B11" s="91"/>
      <c r="C11" s="91"/>
      <c r="D11" s="91"/>
      <c r="E11" s="91"/>
      <c r="F11" s="91"/>
    </row>
    <row r="12" spans="1:6">
      <c r="A12" s="91"/>
      <c r="B12" s="91"/>
      <c r="C12" s="91"/>
      <c r="D12" s="91"/>
      <c r="E12" s="91"/>
      <c r="F12" s="91"/>
    </row>
    <row r="13" spans="1:6" ht="13.15" thickBot="1">
      <c r="A13" s="91"/>
      <c r="B13" s="91"/>
      <c r="C13" s="91"/>
      <c r="D13" s="91"/>
      <c r="E13" s="91"/>
      <c r="F13" s="91"/>
    </row>
    <row r="14" spans="1:6" ht="13.15" thickBot="1">
      <c r="A14" s="92"/>
      <c r="B14" s="93"/>
      <c r="C14" s="93"/>
      <c r="D14" s="94">
        <f>SUM(D11:D13)</f>
        <v>0</v>
      </c>
      <c r="E14" s="93"/>
      <c r="F14" s="95"/>
    </row>
    <row r="15" spans="1:6" ht="13.15" thickBot="1">
      <c r="A15" s="132"/>
      <c r="B15" s="133"/>
      <c r="C15" s="133"/>
      <c r="D15" s="133"/>
      <c r="E15" s="133"/>
      <c r="F15" s="133"/>
    </row>
    <row r="16" spans="1:6">
      <c r="A16" s="142" t="s">
        <v>158</v>
      </c>
      <c r="B16" s="143"/>
      <c r="C16" s="143"/>
      <c r="D16" s="143"/>
      <c r="E16" s="143"/>
      <c r="F16" s="144"/>
    </row>
    <row r="17" spans="1:6">
      <c r="A17" s="129"/>
      <c r="B17" s="130"/>
      <c r="C17" s="130"/>
      <c r="D17" s="130"/>
      <c r="E17" s="130"/>
      <c r="F17" s="131"/>
    </row>
    <row r="18" spans="1:6">
      <c r="A18" s="129"/>
      <c r="B18" s="130"/>
      <c r="C18" s="130"/>
      <c r="D18" s="130"/>
      <c r="E18" s="130"/>
      <c r="F18" s="131"/>
    </row>
    <row r="19" spans="1:6" ht="13.15" thickBot="1">
      <c r="A19" s="132"/>
      <c r="B19" s="133"/>
      <c r="C19" s="133"/>
      <c r="D19" s="133"/>
      <c r="E19" s="133"/>
      <c r="F19" s="134"/>
    </row>
    <row r="20" spans="1:6" ht="13.15" thickBot="1"/>
    <row r="21" spans="1:6">
      <c r="A21" s="96" t="s">
        <v>3</v>
      </c>
      <c r="B21" s="135"/>
      <c r="C21" s="135"/>
      <c r="D21" s="135"/>
      <c r="E21" s="135"/>
      <c r="F21" s="136"/>
    </row>
    <row r="22" spans="1:6">
      <c r="A22" s="97" t="s">
        <v>159</v>
      </c>
      <c r="B22" s="137"/>
      <c r="C22" s="137"/>
      <c r="D22" s="137"/>
      <c r="E22" s="137"/>
      <c r="F22" s="138"/>
    </row>
    <row r="23" spans="1:6" ht="13.15" thickBot="1">
      <c r="A23" s="98" t="s">
        <v>160</v>
      </c>
      <c r="B23" s="139"/>
      <c r="C23" s="139"/>
      <c r="D23" s="139"/>
      <c r="E23" s="139"/>
      <c r="F23" s="140"/>
    </row>
  </sheetData>
  <mergeCells count="8">
    <mergeCell ref="A4:B4"/>
    <mergeCell ref="A17:F19"/>
    <mergeCell ref="B21:F21"/>
    <mergeCell ref="B22:F22"/>
    <mergeCell ref="B23:F23"/>
    <mergeCell ref="A9:F9"/>
    <mergeCell ref="A15:F15"/>
    <mergeCell ref="A16:F16"/>
  </mergeCells>
  <dataValidations count="1">
    <dataValidation type="list" allowBlank="1" showInputMessage="1" showErrorMessage="1" sqref="A10" xr:uid="{CEFCDC94-987C-4D1C-815A-6BA49170943C}">
      <formula1>$H$2:$H$12</formula1>
    </dataValidation>
  </dataValidations>
  <pageMargins left="0.7" right="0.7" top="0.75" bottom="0.75" header="0.3" footer="0.3"/>
  <headerFooter>
    <oddFooter>&amp;L_x000D_&amp;1#&amp;"Calibri"&amp;8&amp;K000000 Classified as Confidential</oddFooter>
  </headerFooter>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CE3D3C50-50E6-4476-A1AC-B75CC367015A}">
          <x14:formula1>
            <xm:f>Key!#REF!</xm:f>
          </x14:formula1>
          <xm:sqref>C4:F4</xm:sqref>
        </x14:dataValidation>
        <x14:dataValidation type="list" allowBlank="1" showInputMessage="1" showErrorMessage="1" xr:uid="{10ADA8E5-0E67-4753-AB35-24D5F605BBCC}">
          <x14:formula1>
            <xm:f>Key!$F$33:$F$40</xm:f>
          </x14:formula1>
          <xm:sqref>A11:A14</xm:sqref>
        </x14:dataValidation>
        <x14:dataValidation type="list" allowBlank="1" showInputMessage="1" showErrorMessage="1" xr:uid="{39EE865D-1893-4D91-9C9E-FAFF9DC830A7}">
          <x14:formula1>
            <xm:f>Key!$H$3:$H$62</xm:f>
          </x14:formula1>
          <xm:sqref>B5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9B26B-3D49-4153-AAFE-5F32086A9ABD}">
  <sheetPr>
    <tabColor theme="4"/>
  </sheetPr>
  <dimension ref="B2:K62"/>
  <sheetViews>
    <sheetView topLeftCell="A23" workbookViewId="0">
      <selection activeCell="F46" sqref="F46"/>
    </sheetView>
  </sheetViews>
  <sheetFormatPr defaultColWidth="8.75" defaultRowHeight="14.45"/>
  <cols>
    <col min="1" max="1" width="8.75" style="44"/>
    <col min="2" max="2" width="25.5" style="44" customWidth="1"/>
    <col min="3" max="3" width="8.75" style="44"/>
    <col min="4" max="4" width="19.25" style="44" customWidth="1"/>
    <col min="5" max="5" width="8.75" style="44"/>
    <col min="6" max="6" width="21.75" style="44" customWidth="1"/>
    <col min="7" max="16384" width="8.75" style="44"/>
  </cols>
  <sheetData>
    <row r="2" spans="2:11" ht="15" thickBot="1">
      <c r="B2" s="65" t="s">
        <v>17</v>
      </c>
      <c r="D2" s="45" t="s">
        <v>161</v>
      </c>
      <c r="F2" s="44" t="s">
        <v>7</v>
      </c>
      <c r="H2" s="44" t="s">
        <v>162</v>
      </c>
      <c r="K2" s="45" t="s">
        <v>163</v>
      </c>
    </row>
    <row r="3" spans="2:11">
      <c r="B3" s="65" t="s">
        <v>164</v>
      </c>
      <c r="D3" s="75" t="s">
        <v>165</v>
      </c>
      <c r="F3" s="47" t="s">
        <v>166</v>
      </c>
      <c r="H3" s="66" t="s">
        <v>167</v>
      </c>
      <c r="K3" s="48" t="s">
        <v>20</v>
      </c>
    </row>
    <row r="4" spans="2:11">
      <c r="B4" s="65" t="s">
        <v>168</v>
      </c>
      <c r="D4" s="46" t="s">
        <v>169</v>
      </c>
      <c r="F4" s="49" t="s">
        <v>170</v>
      </c>
      <c r="H4" s="67" t="s">
        <v>171</v>
      </c>
      <c r="K4" s="50" t="s">
        <v>163</v>
      </c>
    </row>
    <row r="5" spans="2:11">
      <c r="B5" s="65" t="s">
        <v>172</v>
      </c>
      <c r="D5" s="75" t="s">
        <v>173</v>
      </c>
      <c r="F5" s="51" t="s">
        <v>174</v>
      </c>
      <c r="H5" s="68" t="s">
        <v>175</v>
      </c>
    </row>
    <row r="6" spans="2:11">
      <c r="B6" s="65" t="s">
        <v>176</v>
      </c>
      <c r="D6" s="46" t="s">
        <v>177</v>
      </c>
      <c r="F6" s="49" t="s">
        <v>178</v>
      </c>
      <c r="H6" s="67" t="s">
        <v>179</v>
      </c>
    </row>
    <row r="7" spans="2:11">
      <c r="B7" s="65" t="s">
        <v>180</v>
      </c>
      <c r="D7" s="75" t="s">
        <v>181</v>
      </c>
      <c r="F7" s="51" t="s">
        <v>182</v>
      </c>
      <c r="H7" s="66" t="s">
        <v>183</v>
      </c>
    </row>
    <row r="8" spans="2:11">
      <c r="B8" s="65" t="s">
        <v>184</v>
      </c>
      <c r="D8" s="46" t="s">
        <v>185</v>
      </c>
      <c r="F8" s="49" t="s">
        <v>186</v>
      </c>
      <c r="H8" s="66" t="s">
        <v>187</v>
      </c>
      <c r="K8" s="44" t="s">
        <v>188</v>
      </c>
    </row>
    <row r="9" spans="2:11">
      <c r="B9" s="65" t="s">
        <v>189</v>
      </c>
      <c r="D9" s="75" t="s">
        <v>190</v>
      </c>
      <c r="F9" s="51" t="s">
        <v>191</v>
      </c>
      <c r="H9" s="66" t="s">
        <v>192</v>
      </c>
      <c r="K9" s="44" t="s">
        <v>143</v>
      </c>
    </row>
    <row r="10" spans="2:11">
      <c r="B10" s="65" t="s">
        <v>193</v>
      </c>
      <c r="D10" s="46" t="s">
        <v>194</v>
      </c>
      <c r="F10" s="49" t="s">
        <v>195</v>
      </c>
      <c r="H10" s="67" t="s">
        <v>196</v>
      </c>
    </row>
    <row r="11" spans="2:11">
      <c r="B11" s="65" t="s">
        <v>197</v>
      </c>
      <c r="D11" s="75" t="s">
        <v>198</v>
      </c>
      <c r="F11" s="51" t="s">
        <v>199</v>
      </c>
      <c r="H11" s="67" t="s">
        <v>200</v>
      </c>
      <c r="K11" s="44" t="s">
        <v>201</v>
      </c>
    </row>
    <row r="12" spans="2:11">
      <c r="B12" s="65" t="s">
        <v>202</v>
      </c>
      <c r="F12" s="49" t="s">
        <v>203</v>
      </c>
      <c r="H12" s="66" t="s">
        <v>204</v>
      </c>
      <c r="K12" s="44" t="s">
        <v>205</v>
      </c>
    </row>
    <row r="13" spans="2:11">
      <c r="B13" s="65" t="s">
        <v>206</v>
      </c>
      <c r="F13" s="51" t="s">
        <v>207</v>
      </c>
      <c r="H13" s="69" t="s">
        <v>208</v>
      </c>
    </row>
    <row r="14" spans="2:11">
      <c r="B14" s="65" t="s">
        <v>209</v>
      </c>
      <c r="D14" s="52"/>
      <c r="F14" s="49" t="s">
        <v>37</v>
      </c>
      <c r="H14" s="70" t="s">
        <v>210</v>
      </c>
    </row>
    <row r="15" spans="2:11">
      <c r="B15" s="65" t="s">
        <v>211</v>
      </c>
      <c r="D15" s="53"/>
      <c r="F15" s="51" t="s">
        <v>212</v>
      </c>
      <c r="H15" s="70" t="s">
        <v>213</v>
      </c>
    </row>
    <row r="16" spans="2:11">
      <c r="B16" s="65" t="s">
        <v>214</v>
      </c>
      <c r="D16" s="53"/>
      <c r="F16" s="49" t="s">
        <v>215</v>
      </c>
      <c r="H16" s="70" t="s">
        <v>216</v>
      </c>
    </row>
    <row r="17" spans="2:8" ht="27.6">
      <c r="B17" s="65" t="s">
        <v>217</v>
      </c>
      <c r="D17" s="53"/>
      <c r="F17" s="51" t="s">
        <v>218</v>
      </c>
      <c r="H17" s="70" t="s">
        <v>219</v>
      </c>
    </row>
    <row r="18" spans="2:8">
      <c r="B18" s="65" t="s">
        <v>220</v>
      </c>
      <c r="D18" s="53"/>
      <c r="F18" s="49" t="s">
        <v>75</v>
      </c>
      <c r="H18" s="69" t="s">
        <v>221</v>
      </c>
    </row>
    <row r="19" spans="2:8">
      <c r="B19" s="65" t="s">
        <v>222</v>
      </c>
      <c r="D19" s="53"/>
      <c r="F19" s="51" t="s">
        <v>34</v>
      </c>
      <c r="H19" s="70" t="s">
        <v>223</v>
      </c>
    </row>
    <row r="20" spans="2:8">
      <c r="B20" s="65" t="s">
        <v>224</v>
      </c>
      <c r="D20" s="53"/>
      <c r="F20" s="49" t="s">
        <v>225</v>
      </c>
      <c r="H20" s="69" t="s">
        <v>226</v>
      </c>
    </row>
    <row r="21" spans="2:8">
      <c r="B21" s="65" t="s">
        <v>227</v>
      </c>
      <c r="D21" s="53"/>
      <c r="F21" s="51" t="s">
        <v>228</v>
      </c>
      <c r="H21" s="69" t="s">
        <v>229</v>
      </c>
    </row>
    <row r="22" spans="2:8">
      <c r="B22" s="65" t="s">
        <v>230</v>
      </c>
      <c r="D22" s="53"/>
      <c r="F22" s="49" t="s">
        <v>231</v>
      </c>
      <c r="H22" s="69" t="s">
        <v>232</v>
      </c>
    </row>
    <row r="23" spans="2:8">
      <c r="B23" s="65" t="s">
        <v>233</v>
      </c>
      <c r="D23" s="53"/>
      <c r="F23" s="51" t="s">
        <v>234</v>
      </c>
      <c r="H23" s="67" t="s">
        <v>235</v>
      </c>
    </row>
    <row r="24" spans="2:8">
      <c r="B24" s="65" t="s">
        <v>236</v>
      </c>
      <c r="D24" s="53"/>
      <c r="F24" s="49" t="s">
        <v>19</v>
      </c>
      <c r="H24" s="69" t="s">
        <v>237</v>
      </c>
    </row>
    <row r="25" spans="2:8">
      <c r="B25" s="65" t="s">
        <v>238</v>
      </c>
      <c r="D25" s="53"/>
      <c r="F25" s="51" t="s">
        <v>239</v>
      </c>
      <c r="H25" s="71" t="s">
        <v>240</v>
      </c>
    </row>
    <row r="26" spans="2:8">
      <c r="B26" s="65" t="s">
        <v>241</v>
      </c>
      <c r="F26" s="49" t="s">
        <v>242</v>
      </c>
      <c r="H26" s="72" t="s">
        <v>243</v>
      </c>
    </row>
    <row r="27" spans="2:8">
      <c r="B27" s="65" t="s">
        <v>244</v>
      </c>
      <c r="D27" s="53"/>
      <c r="F27" s="51" t="s">
        <v>245</v>
      </c>
      <c r="H27" s="73" t="s">
        <v>246</v>
      </c>
    </row>
    <row r="28" spans="2:8">
      <c r="B28" s="65" t="s">
        <v>247</v>
      </c>
      <c r="D28" s="53"/>
      <c r="F28" s="49" t="s">
        <v>248</v>
      </c>
      <c r="H28" s="72" t="s">
        <v>249</v>
      </c>
    </row>
    <row r="29" spans="2:8">
      <c r="B29" s="65" t="s">
        <v>250</v>
      </c>
      <c r="F29" s="51" t="s">
        <v>251</v>
      </c>
      <c r="H29" s="74" t="s">
        <v>252</v>
      </c>
    </row>
    <row r="30" spans="2:8">
      <c r="B30" s="65" t="s">
        <v>253</v>
      </c>
      <c r="F30" s="49" t="s">
        <v>254</v>
      </c>
      <c r="H30" s="73" t="s">
        <v>255</v>
      </c>
    </row>
    <row r="31" spans="2:8">
      <c r="B31" s="65" t="s">
        <v>256</v>
      </c>
      <c r="F31" s="51" t="s">
        <v>257</v>
      </c>
      <c r="H31" s="73" t="s">
        <v>258</v>
      </c>
    </row>
    <row r="32" spans="2:8">
      <c r="B32" s="65" t="s">
        <v>259</v>
      </c>
      <c r="F32" s="49" t="s">
        <v>260</v>
      </c>
      <c r="H32" s="73" t="s">
        <v>261</v>
      </c>
    </row>
    <row r="33" spans="2:8">
      <c r="B33" s="65" t="s">
        <v>262</v>
      </c>
      <c r="F33" s="51" t="s">
        <v>263</v>
      </c>
      <c r="H33" s="73" t="s">
        <v>264</v>
      </c>
    </row>
    <row r="34" spans="2:8">
      <c r="B34" s="65" t="s">
        <v>265</v>
      </c>
      <c r="F34" s="49" t="s">
        <v>266</v>
      </c>
      <c r="H34" s="73" t="s">
        <v>267</v>
      </c>
    </row>
    <row r="35" spans="2:8">
      <c r="B35" s="65" t="s">
        <v>268</v>
      </c>
      <c r="F35" s="51" t="s">
        <v>269</v>
      </c>
      <c r="H35" s="73" t="s">
        <v>270</v>
      </c>
    </row>
    <row r="36" spans="2:8">
      <c r="B36" s="65" t="s">
        <v>271</v>
      </c>
      <c r="F36" s="49" t="s">
        <v>272</v>
      </c>
      <c r="H36" s="73" t="s">
        <v>273</v>
      </c>
    </row>
    <row r="37" spans="2:8">
      <c r="B37" s="65" t="s">
        <v>274</v>
      </c>
      <c r="F37" s="49" t="s">
        <v>275</v>
      </c>
      <c r="H37" s="73" t="s">
        <v>276</v>
      </c>
    </row>
    <row r="38" spans="2:8">
      <c r="B38" s="65" t="s">
        <v>277</v>
      </c>
      <c r="F38" s="49" t="s">
        <v>278</v>
      </c>
      <c r="H38" s="73" t="s">
        <v>279</v>
      </c>
    </row>
    <row r="39" spans="2:8">
      <c r="B39" s="65" t="s">
        <v>280</v>
      </c>
      <c r="F39" s="49" t="s">
        <v>281</v>
      </c>
      <c r="H39" s="73" t="s">
        <v>282</v>
      </c>
    </row>
    <row r="40" spans="2:8">
      <c r="B40" s="65" t="s">
        <v>283</v>
      </c>
      <c r="H40" s="73" t="s">
        <v>284</v>
      </c>
    </row>
    <row r="41" spans="2:8">
      <c r="B41" s="56"/>
      <c r="D41" s="57"/>
      <c r="H41" s="66" t="s">
        <v>285</v>
      </c>
    </row>
    <row r="42" spans="2:8">
      <c r="B42" s="54"/>
      <c r="H42" s="73" t="s">
        <v>286</v>
      </c>
    </row>
    <row r="43" spans="2:8">
      <c r="H43" s="72" t="s">
        <v>287</v>
      </c>
    </row>
    <row r="44" spans="2:8">
      <c r="B44" s="55"/>
      <c r="H44" s="73" t="s">
        <v>288</v>
      </c>
    </row>
    <row r="45" spans="2:8">
      <c r="H45" s="73" t="s">
        <v>289</v>
      </c>
    </row>
    <row r="46" spans="2:8">
      <c r="H46" s="73" t="s">
        <v>290</v>
      </c>
    </row>
    <row r="47" spans="2:8">
      <c r="B47" s="55"/>
      <c r="H47" s="73" t="s">
        <v>291</v>
      </c>
    </row>
    <row r="48" spans="2:8">
      <c r="H48" s="72" t="s">
        <v>292</v>
      </c>
    </row>
    <row r="49" spans="8:8">
      <c r="H49" s="72" t="s">
        <v>293</v>
      </c>
    </row>
    <row r="50" spans="8:8">
      <c r="H50" s="72" t="s">
        <v>294</v>
      </c>
    </row>
    <row r="51" spans="8:8">
      <c r="H51" s="72" t="s">
        <v>295</v>
      </c>
    </row>
    <row r="52" spans="8:8">
      <c r="H52" s="59" t="s">
        <v>296</v>
      </c>
    </row>
    <row r="53" spans="8:8">
      <c r="H53" s="58" t="s">
        <v>297</v>
      </c>
    </row>
    <row r="54" spans="8:8">
      <c r="H54" s="59" t="s">
        <v>135</v>
      </c>
    </row>
    <row r="55" spans="8:8" ht="15" thickBot="1">
      <c r="H55" s="60" t="s">
        <v>298</v>
      </c>
    </row>
    <row r="56" spans="8:8" ht="15" thickBot="1">
      <c r="H56" s="64" t="s">
        <v>1</v>
      </c>
    </row>
    <row r="57" spans="8:8" ht="15" thickBot="1">
      <c r="H57" s="64"/>
    </row>
    <row r="58" spans="8:8" ht="15" thickBot="1">
      <c r="H58" s="61"/>
    </row>
    <row r="59" spans="8:8" ht="15" thickBot="1">
      <c r="H59" s="61"/>
    </row>
    <row r="60" spans="8:8" ht="15" thickBot="1">
      <c r="H60" s="62"/>
    </row>
    <row r="61" spans="8:8" ht="15" thickBot="1">
      <c r="H61" s="63"/>
    </row>
    <row r="62" spans="8:8" ht="15" thickBot="1">
      <c r="H62" s="61"/>
    </row>
  </sheetData>
  <sortState xmlns:xlrd2="http://schemas.microsoft.com/office/spreadsheetml/2017/richdata2" ref="B5:B87">
    <sortCondition ref="B87"/>
  </sortState>
  <pageMargins left="0.7" right="0.7" top="0.75" bottom="0.75" header="0.3" footer="0.3"/>
  <headerFooter>
    <oddFooter>&amp;L_x000D_&amp;1#&amp;"Calibri"&amp;8&amp;K000000 Classified as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277ce56-8de3-43c1-b9ce-ff5033dad840">
      <Terms xmlns="http://schemas.microsoft.com/office/infopath/2007/PartnerControls"/>
    </lcf76f155ced4ddcb4097134ff3c332f>
    <TaxCatchAll xmlns="0b8b2123-f09a-47bf-9044-f6e489c8d7a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EA673424E99D044B4A1FB44474552A9" ma:contentTypeVersion="11" ma:contentTypeDescription="Create a new document." ma:contentTypeScope="" ma:versionID="541cb6b9fee9288be1513af1acd9efd1">
  <xsd:schema xmlns:xsd="http://www.w3.org/2001/XMLSchema" xmlns:xs="http://www.w3.org/2001/XMLSchema" xmlns:p="http://schemas.microsoft.com/office/2006/metadata/properties" xmlns:ns2="d277ce56-8de3-43c1-b9ce-ff5033dad840" xmlns:ns3="0b8b2123-f09a-47bf-9044-f6e489c8d7a1" targetNamespace="http://schemas.microsoft.com/office/2006/metadata/properties" ma:root="true" ma:fieldsID="073d35413c2933ae4492be48b3c2f5c2" ns2:_="" ns3:_="">
    <xsd:import namespace="d277ce56-8de3-43c1-b9ce-ff5033dad840"/>
    <xsd:import namespace="0b8b2123-f09a-47bf-9044-f6e489c8d7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77ce56-8de3-43c1-b9ce-ff5033dad8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ce2594-6122-4e3a-901b-0eca72ea52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8b2123-f09a-47bf-9044-f6e489c8d7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baeda32-f816-49b3-b408-e16626ce47b5}" ma:internalName="TaxCatchAll" ma:showField="CatchAllData" ma:web="0b8b2123-f09a-47bf-9044-f6e489c8d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4E72EA-CA40-4348-8EC3-1FBC6951A1CF}"/>
</file>

<file path=customXml/itemProps2.xml><?xml version="1.0" encoding="utf-8"?>
<ds:datastoreItem xmlns:ds="http://schemas.openxmlformats.org/officeDocument/2006/customXml" ds:itemID="{0D4A51CA-5E53-4062-B4DD-A3D9C7154473}"/>
</file>

<file path=customXml/itemProps3.xml><?xml version="1.0" encoding="utf-8"?>
<ds:datastoreItem xmlns:ds="http://schemas.openxmlformats.org/officeDocument/2006/customXml" ds:itemID="{60F35307-0F3F-4ABF-8F65-2FB3F1071A66}"/>
</file>

<file path=docMetadata/LabelInfo.xml><?xml version="1.0" encoding="utf-8"?>
<clbl:labelList xmlns:clbl="http://schemas.microsoft.com/office/2020/mipLabelMetadata">
  <clbl:label id="{5138fff4-6130-46cf-adb5-ec5d984d54d5}" enabled="1" method="Privileged" siteId="{174c7352-9c5c-4558-b848-be140b444e7d}" contentBits="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Zanele Khumalo</dc:creator>
  <cp:keywords/>
  <dc:description/>
  <cp:lastModifiedBy>Pascal Govender</cp:lastModifiedBy>
  <cp:revision/>
  <dcterms:created xsi:type="dcterms:W3CDTF">2020-04-02T09:04:10Z</dcterms:created>
  <dcterms:modified xsi:type="dcterms:W3CDTF">2025-03-10T15:18:08Z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0x010100DEA673424E99D044B4A1FB44474552A9</vt:lpwstr>
  </property>
  <property fmtid="{D5CDD505-2E9C-101B-9397-08002B2CF9AE}" pid="3" name="MediaServiceImageTags">
    <vt:lpwstr/>
  </property>
</Properties>
</file>