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Programming\jhu-cs\Algorithms\PA2\Analysis\"/>
    </mc:Choice>
  </mc:AlternateContent>
  <xr:revisionPtr revIDLastSave="0" documentId="13_ncr:1_{B604328E-2AAE-424E-9EF9-7FAA51202A47}" xr6:coauthVersionLast="37" xr6:coauthVersionMax="37" xr10:uidLastSave="{00000000-0000-0000-0000-000000000000}"/>
  <bookViews>
    <workbookView xWindow="0" yWindow="0" windowWidth="9150" windowHeight="8790" activeTab="1" xr2:uid="{88F39140-F04A-40DE-B4B4-E0C36B3BA51D}"/>
  </bookViews>
  <sheets>
    <sheet name="Default Partitioning" sheetId="1" r:id="rId1"/>
    <sheet name="median3 Partitioning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" l="1"/>
  <c r="O32" i="2"/>
  <c r="P31" i="2"/>
  <c r="O31" i="2"/>
  <c r="P28" i="2"/>
  <c r="O28" i="2"/>
  <c r="P27" i="2"/>
  <c r="O27" i="2"/>
  <c r="P24" i="2"/>
  <c r="O24" i="2"/>
  <c r="P23" i="2"/>
  <c r="O23" i="2"/>
  <c r="P20" i="2"/>
  <c r="Q20" i="2" s="1"/>
  <c r="O20" i="2"/>
  <c r="P19" i="2"/>
  <c r="O19" i="2"/>
  <c r="P16" i="2"/>
  <c r="O16" i="2"/>
  <c r="P15" i="2"/>
  <c r="O15" i="2"/>
  <c r="P12" i="2"/>
  <c r="O12" i="2"/>
  <c r="P11" i="2"/>
  <c r="Q11" i="2" s="1"/>
  <c r="O11" i="2"/>
  <c r="P8" i="2"/>
  <c r="O8" i="2"/>
  <c r="P7" i="2"/>
  <c r="O7" i="2"/>
  <c r="P4" i="2"/>
  <c r="O4" i="2"/>
  <c r="P3" i="2"/>
  <c r="O3" i="2"/>
  <c r="Q32" i="2" l="1"/>
  <c r="Q31" i="2"/>
  <c r="Q24" i="2"/>
  <c r="Q19" i="2"/>
  <c r="Q27" i="2"/>
  <c r="Q28" i="2"/>
  <c r="Q23" i="2"/>
  <c r="Q12" i="2"/>
  <c r="Q3" i="2"/>
  <c r="Q4" i="2"/>
  <c r="Q7" i="2"/>
  <c r="Q15" i="2"/>
  <c r="Q16" i="2"/>
  <c r="Q8" i="2"/>
  <c r="R6" i="1"/>
  <c r="R7" i="1"/>
  <c r="R8" i="1"/>
  <c r="R5" i="1"/>
  <c r="Q6" i="1"/>
  <c r="Q7" i="1"/>
  <c r="Q8" i="1"/>
  <c r="Q5" i="1"/>
</calcChain>
</file>

<file path=xl/sharedStrings.xml><?xml version="1.0" encoding="utf-8"?>
<sst xmlns="http://schemas.openxmlformats.org/spreadsheetml/2006/main" count="129" uniqueCount="19">
  <si>
    <t>Random</t>
  </si>
  <si>
    <t>Sorted</t>
  </si>
  <si>
    <t>Reverse</t>
  </si>
  <si>
    <t>All Duplicates</t>
  </si>
  <si>
    <t>10% Duplicate</t>
  </si>
  <si>
    <t># exchange() calls</t>
  </si>
  <si>
    <t>n</t>
  </si>
  <si>
    <t># quicksort() calls</t>
  </si>
  <si>
    <t>Full Recursion Method</t>
  </si>
  <si>
    <t>Partial Recursion Method</t>
  </si>
  <si>
    <t>x</t>
  </si>
  <si>
    <t>nlgn</t>
  </si>
  <si>
    <t>n^2</t>
  </si>
  <si>
    <t>Avg</t>
  </si>
  <si>
    <t>StdDev</t>
  </si>
  <si>
    <t>CV</t>
  </si>
  <si>
    <t>100k</t>
  </si>
  <si>
    <t>10k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</si>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</sst>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3" fillId="0" borderId="0" xfId="0" applyFont="1" applyFill="1" applyBorder="1" applyAlignment="1">
      <alignment horizontal="right"/>
    </xf>
    <xf numFmtId="0" fontId="0" fillId="0" borderId="4" xfId="0" applyBorder="1"/>
    <xf numFmtId="0" fontId="2" fillId="0" borderId="5" xfId="0" applyFont="1" applyBorder="1" applyAlignment="1">
      <alignment horizontal="center"/>
    </xf>
    <xf numFmtId="1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right"/>
    </xf>
    <xf numFmtId="164" fontId="3" fillId="0" borderId="5" xfId="1" applyNumberFormat="1" applyFont="1" applyBorder="1"/>
    <xf numFmtId="164" fontId="3" fillId="0" borderId="7" xfId="1" applyNumberFormat="1" applyFont="1" applyBorder="1"/>
    <xf numFmtId="0" fontId="3" fillId="0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Partitioning'!$K$4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Partitioning'!$J$5:$J$8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Partitioning'!$K$5:$K$8</c:f>
              <c:numCache>
                <c:formatCode>General</c:formatCode>
                <c:ptCount val="4"/>
                <c:pt idx="0">
                  <c:v>489.2</c:v>
                </c:pt>
                <c:pt idx="1">
                  <c:v>7308.2</c:v>
                </c:pt>
                <c:pt idx="2">
                  <c:v>105507.6</c:v>
                </c:pt>
                <c:pt idx="3">
                  <c:v>1307582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D-4408-A98B-FDD151D6C8E1}"/>
            </c:ext>
          </c:extLst>
        </c:ser>
        <c:ser>
          <c:idx val="1"/>
          <c:order val="1"/>
          <c:tx>
            <c:v>n lg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Partitioning'!$J$5:$J$8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Partitioning'!$Q$5:$Q$8</c:f>
              <c:numCache>
                <c:formatCode>General</c:formatCode>
                <c:ptCount val="4"/>
                <c:pt idx="0">
                  <c:v>664.38561897747252</c:v>
                </c:pt>
                <c:pt idx="1">
                  <c:v>9965.7842846620879</c:v>
                </c:pt>
                <c:pt idx="2">
                  <c:v>132877.1237954945</c:v>
                </c:pt>
                <c:pt idx="3">
                  <c:v>1660964.0474436812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D-4408-A98B-FDD151D6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93935"/>
        <c:axId val="512570063"/>
      </c:scatterChart>
      <c:valAx>
        <c:axId val="54139393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063"/>
        <c:crosses val="autoZero"/>
        <c:crossBetween val="midCat"/>
      </c:valAx>
      <c:valAx>
        <c:axId val="512570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exchange()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'Default Partitioning'!$L$4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Partitioning'!$J$5:$J$8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Partitioning'!$L$5:$L$8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 formatCode="0.00E+00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8-4C5B-B1EC-E265F8DCEFDE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Partitioning'!$J$5:$J$8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Partitioning'!$R$5:$R$8</c:f>
              <c:numCache>
                <c:formatCode>General</c:formatCode>
                <c:ptCount val="4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8-4C5B-B1EC-E265F8DC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69247"/>
        <c:axId val="541480447"/>
      </c:scatterChart>
      <c:valAx>
        <c:axId val="508469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80447"/>
        <c:crosses val="autoZero"/>
        <c:crossBetween val="midCat"/>
      </c:valAx>
      <c:valAx>
        <c:axId val="54148044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exchange()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'Default Partitioning'!$C$20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Partitioning'!$C$21:$C$24</c:f>
              <c:numCache>
                <c:formatCode>General</c:formatCode>
                <c:ptCount val="4"/>
                <c:pt idx="0">
                  <c:v>489.2</c:v>
                </c:pt>
                <c:pt idx="1">
                  <c:v>7308.2</c:v>
                </c:pt>
                <c:pt idx="2">
                  <c:v>105507.6</c:v>
                </c:pt>
                <c:pt idx="3">
                  <c:v>1307582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2-4BB1-B16D-04E4796A43FC}"/>
            </c:ext>
          </c:extLst>
        </c:ser>
        <c:ser>
          <c:idx val="1"/>
          <c:order val="1"/>
          <c:tx>
            <c:strRef>
              <c:f>'Default Partitioning'!$D$20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Partitioning'!$D$21:$D$24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2-4BB1-B16D-04E4796A43FC}"/>
            </c:ext>
          </c:extLst>
        </c:ser>
        <c:ser>
          <c:idx val="2"/>
          <c:order val="2"/>
          <c:tx>
            <c:strRef>
              <c:f>'Default Partitioning'!$E$20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Partitioning'!$E$21:$E$24</c:f>
              <c:numCache>
                <c:formatCode>General</c:formatCode>
                <c:ptCount val="4"/>
                <c:pt idx="0">
                  <c:v>2549</c:v>
                </c:pt>
                <c:pt idx="1">
                  <c:v>250499</c:v>
                </c:pt>
                <c:pt idx="2">
                  <c:v>25004999</c:v>
                </c:pt>
                <c:pt idx="3">
                  <c:v>2500049999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2-4BB1-B16D-04E4796A43FC}"/>
            </c:ext>
          </c:extLst>
        </c:ser>
        <c:ser>
          <c:idx val="3"/>
          <c:order val="3"/>
          <c:tx>
            <c:strRef>
              <c:f>'Default Partitioning'!$F$20</c:f>
              <c:strCache>
                <c:ptCount val="1"/>
                <c:pt idx="0">
                  <c:v>All Duplicates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Partitioning'!$F$21:$F$24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2-4BB1-B16D-04E4796A43FC}"/>
            </c:ext>
          </c:extLst>
        </c:ser>
        <c:ser>
          <c:idx val="4"/>
          <c:order val="4"/>
          <c:tx>
            <c:strRef>
              <c:f>'Default Partitioning'!$G$20</c:f>
              <c:strCache>
                <c:ptCount val="1"/>
                <c:pt idx="0">
                  <c:v>10% Duplicate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Partitioning'!$G$21:$G$24</c:f>
              <c:numCache>
                <c:formatCode>General</c:formatCode>
                <c:ptCount val="4"/>
                <c:pt idx="0">
                  <c:v>990</c:v>
                </c:pt>
                <c:pt idx="1">
                  <c:v>54900</c:v>
                </c:pt>
                <c:pt idx="2">
                  <c:v>5049000</c:v>
                </c:pt>
                <c:pt idx="3">
                  <c:v>500490000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32-4BB1-B16D-04E4796A43FC}"/>
            </c:ext>
          </c:extLst>
        </c:ser>
        <c:ser>
          <c:idx val="5"/>
          <c:order val="5"/>
          <c:tx>
            <c:v>n lg 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Partitioning'!$Q$5:$Q$8</c:f>
              <c:numCache>
                <c:formatCode>General</c:formatCode>
                <c:ptCount val="4"/>
                <c:pt idx="0">
                  <c:v>664.38561897747252</c:v>
                </c:pt>
                <c:pt idx="1">
                  <c:v>9965.7842846620879</c:v>
                </c:pt>
                <c:pt idx="2">
                  <c:v>132877.1237954945</c:v>
                </c:pt>
                <c:pt idx="3">
                  <c:v>1660964.0474436812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32-4BB1-B16D-04E4796A43FC}"/>
            </c:ext>
          </c:extLst>
        </c:ser>
        <c:ser>
          <c:idx val="6"/>
          <c:order val="6"/>
          <c:tx>
            <c:v>n^2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'Default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'Default Partitioning'!$R$5:$R$8</c:f>
              <c:numCache>
                <c:formatCode>General</c:formatCode>
                <c:ptCount val="4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32-4BB1-B16D-04E4796A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91823"/>
        <c:axId val="1446233119"/>
      </c:scatterChart>
      <c:valAx>
        <c:axId val="143999182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33119"/>
        <c:crosses val="autoZero"/>
        <c:crossBetween val="midCat"/>
      </c:valAx>
      <c:valAx>
        <c:axId val="144623311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9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'median3 Partitioning'!$C$20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Partitioning'!$C$21:$C$24</c:f>
              <c:numCache>
                <c:formatCode>General</c:formatCode>
                <c:ptCount val="4"/>
                <c:pt idx="0">
                  <c:v>345.8</c:v>
                </c:pt>
                <c:pt idx="1">
                  <c:v>5452.6</c:v>
                </c:pt>
                <c:pt idx="2">
                  <c:v>78432</c:v>
                </c:pt>
                <c:pt idx="3">
                  <c:v>973770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2-4999-B882-277A3B5AAD6B}"/>
            </c:ext>
          </c:extLst>
        </c:ser>
        <c:ser>
          <c:idx val="1"/>
          <c:order val="1"/>
          <c:tx>
            <c:v>n lg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Partitioning'!$S$3:$S$6</c:f>
              <c:numCache>
                <c:formatCode>General</c:formatCode>
                <c:ptCount val="4"/>
                <c:pt idx="0">
                  <c:v>664.38561897747252</c:v>
                </c:pt>
                <c:pt idx="1">
                  <c:v>9965.7842846620879</c:v>
                </c:pt>
                <c:pt idx="2">
                  <c:v>132877.1237954945</c:v>
                </c:pt>
                <c:pt idx="3">
                  <c:v>1660964.0474436812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2-4999-B882-277A3B5AAD6B}"/>
            </c:ext>
          </c:extLst>
        </c:ser>
        <c:ser>
          <c:idx val="2"/>
          <c:order val="2"/>
          <c:tx>
            <c:strRef>
              <c:f>'median3 Partitioning'!$D$20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Partitioning'!$D$21:$D$24</c:f>
              <c:numCache>
                <c:formatCode>General</c:formatCode>
                <c:ptCount val="4"/>
                <c:pt idx="0">
                  <c:v>312</c:v>
                </c:pt>
                <c:pt idx="1">
                  <c:v>4548</c:v>
                </c:pt>
                <c:pt idx="2">
                  <c:v>63536</c:v>
                </c:pt>
                <c:pt idx="3" formatCode="0">
                  <c:v>812464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2-4999-B882-277A3B5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94015"/>
        <c:axId val="1008399695"/>
      </c:scatterChart>
      <c:valAx>
        <c:axId val="112609401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99695"/>
        <c:crosses val="autoZero"/>
        <c:crossBetween val="midCat"/>
      </c:valAx>
      <c:valAx>
        <c:axId val="1008399695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exchange()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'median3 Partitioning'!$F$20</c:f>
              <c:strCache>
                <c:ptCount val="1"/>
                <c:pt idx="0">
                  <c:v>All 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Partitioning'!$F$21:$F$24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4-4B40-A425-C83DF8A3153B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Partitioning'!$T$3:$T$6</c:f>
              <c:numCache>
                <c:formatCode>General</c:formatCode>
                <c:ptCount val="4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4-4B40-A425-C83DF8A3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57375"/>
        <c:axId val="873086447"/>
      </c:scatterChart>
      <c:valAx>
        <c:axId val="122465737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86447"/>
        <c:crosses val="autoZero"/>
        <c:crossBetween val="midCat"/>
      </c:valAx>
      <c:valAx>
        <c:axId val="87308644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exchange()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'median3 Partitioning'!$C$20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Partitioning'!$C$21:$C$24</c:f>
              <c:numCache>
                <c:formatCode>General</c:formatCode>
                <c:ptCount val="4"/>
                <c:pt idx="0">
                  <c:v>345.8</c:v>
                </c:pt>
                <c:pt idx="1">
                  <c:v>5452.6</c:v>
                </c:pt>
                <c:pt idx="2">
                  <c:v>78432</c:v>
                </c:pt>
                <c:pt idx="3">
                  <c:v>973770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3CA-A360-B5BBFE0F3D80}"/>
            </c:ext>
          </c:extLst>
        </c:ser>
        <c:ser>
          <c:idx val="1"/>
          <c:order val="1"/>
          <c:tx>
            <c:strRef>
              <c:f>'median3 Partitioning'!$D$20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Partitioning'!$D$21:$D$24</c:f>
              <c:numCache>
                <c:formatCode>General</c:formatCode>
                <c:ptCount val="4"/>
                <c:pt idx="0">
                  <c:v>312</c:v>
                </c:pt>
                <c:pt idx="1">
                  <c:v>4548</c:v>
                </c:pt>
                <c:pt idx="2">
                  <c:v>63536</c:v>
                </c:pt>
                <c:pt idx="3" formatCode="0">
                  <c:v>812464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3CA-A360-B5BBFE0F3D80}"/>
            </c:ext>
          </c:extLst>
        </c:ser>
        <c:ser>
          <c:idx val="2"/>
          <c:order val="2"/>
          <c:tx>
            <c:strRef>
              <c:f>'median3 Partitioning'!$E$20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Partitioning'!$E$21:$E$24</c:f>
              <c:numCache>
                <c:formatCode>General</c:formatCode>
                <c:ptCount val="4"/>
                <c:pt idx="0">
                  <c:v>448</c:v>
                </c:pt>
                <c:pt idx="1">
                  <c:v>9052</c:v>
                </c:pt>
                <c:pt idx="2">
                  <c:v>139768</c:v>
                </c:pt>
                <c:pt idx="3">
                  <c:v>1894040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78-43CA-A360-B5BBFE0F3D80}"/>
            </c:ext>
          </c:extLst>
        </c:ser>
        <c:ser>
          <c:idx val="3"/>
          <c:order val="3"/>
          <c:tx>
            <c:strRef>
              <c:f>'median3 Partitioning'!$F$20</c:f>
              <c:strCache>
                <c:ptCount val="1"/>
                <c:pt idx="0">
                  <c:v>All Duplicates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Partitioning'!$F$21:$F$24</c:f>
              <c:numCache>
                <c:formatCode>General</c:formatCode>
                <c:ptCount val="4"/>
                <c:pt idx="0">
                  <c:v>5049</c:v>
                </c:pt>
                <c:pt idx="1">
                  <c:v>500499</c:v>
                </c:pt>
                <c:pt idx="2">
                  <c:v>50004999</c:v>
                </c:pt>
                <c:pt idx="3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78-43CA-A360-B5BBFE0F3D80}"/>
            </c:ext>
          </c:extLst>
        </c:ser>
        <c:ser>
          <c:idx val="4"/>
          <c:order val="4"/>
          <c:tx>
            <c:strRef>
              <c:f>'median3 Partitioning'!$G$20</c:f>
              <c:strCache>
                <c:ptCount val="1"/>
                <c:pt idx="0">
                  <c:v>10% Duplicate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Partitioning'!$G$21:$G$24</c:f>
              <c:numCache>
                <c:formatCode>General</c:formatCode>
                <c:ptCount val="4"/>
                <c:pt idx="0">
                  <c:v>990</c:v>
                </c:pt>
                <c:pt idx="1">
                  <c:v>54900</c:v>
                </c:pt>
                <c:pt idx="2">
                  <c:v>5049000</c:v>
                </c:pt>
                <c:pt idx="3">
                  <c:v>500490000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78-43CA-A360-B5BBFE0F3D80}"/>
            </c:ext>
          </c:extLst>
        </c:ser>
        <c:ser>
          <c:idx val="5"/>
          <c:order val="5"/>
          <c:tx>
            <c:v>n lg 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Partitioning'!$S$3:$S$6</c:f>
              <c:numCache>
                <c:formatCode>General</c:formatCode>
                <c:ptCount val="4"/>
                <c:pt idx="0">
                  <c:v>664.38561897747252</c:v>
                </c:pt>
                <c:pt idx="1">
                  <c:v>9965.7842846620879</c:v>
                </c:pt>
                <c:pt idx="2">
                  <c:v>132877.1237954945</c:v>
                </c:pt>
                <c:pt idx="3">
                  <c:v>1660964.0474436812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78-43CA-A360-B5BBFE0F3D80}"/>
            </c:ext>
          </c:extLst>
        </c:ser>
        <c:ser>
          <c:idx val="6"/>
          <c:order val="6"/>
          <c:tx>
            <c:v>n^2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'median3 Partitioning'!$B$21:$B$24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'median3 Partitioning'!$T$3:$T$6</c:f>
              <c:numCache>
                <c:formatCode>General</c:formatCode>
                <c:ptCount val="4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78-43CA-A360-B5BBFE0F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27679"/>
        <c:axId val="1440436975"/>
      </c:scatterChart>
      <c:valAx>
        <c:axId val="157722767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36975"/>
        <c:crosses val="autoZero"/>
        <c:crossBetween val="midCat"/>
      </c:valAx>
      <c:valAx>
        <c:axId val="1440436975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200024</xdr:rowOff>
    </xdr:from>
    <xdr:to>
      <xdr:col>14</xdr:col>
      <xdr:colOff>847725</xdr:colOff>
      <xdr:row>36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8A21C6-0D62-431A-BA9D-03FA897B7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200024</xdr:rowOff>
    </xdr:from>
    <xdr:to>
      <xdr:col>24</xdr:col>
      <xdr:colOff>419100</xdr:colOff>
      <xdr:row>36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80DDE-2206-4DBA-BA3E-81E3A396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476250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8E5E6-435C-443C-A3F2-3F489C80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27</xdr:col>
      <xdr:colOff>0</xdr:colOff>
      <xdr:row>24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22E2B-A7E8-4719-BAFF-F5AD5F3A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27</xdr:col>
      <xdr:colOff>0</xdr:colOff>
      <xdr:row>44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5D110-8908-456B-8CE6-86CF6344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33</xdr:row>
      <xdr:rowOff>42862</xdr:rowOff>
    </xdr:from>
    <xdr:to>
      <xdr:col>9</xdr:col>
      <xdr:colOff>514349</xdr:colOff>
      <xdr:row>57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AC9A7-F776-4ACD-90B8-915D87D5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9CE-AA14-4FB0-8D45-EB1E93B94C0A}">
  <dimension ref="B2:R31"/>
  <sheetViews>
    <sheetView topLeftCell="A25" workbookViewId="0">
      <selection activeCell="M50" sqref="M50"/>
    </sheetView>
  </sheetViews>
  <sheetFormatPr defaultRowHeight="15" x14ac:dyDescent="0.25"/>
  <cols>
    <col min="2" max="2" width="10.7109375" customWidth="1"/>
    <col min="3" max="7" width="14.7109375" customWidth="1"/>
    <col min="10" max="10" width="10.7109375" customWidth="1"/>
    <col min="11" max="15" width="14.7109375" customWidth="1"/>
    <col min="20" max="20" width="12" bestFit="1" customWidth="1"/>
  </cols>
  <sheetData>
    <row r="2" spans="2:18" ht="15.75" x14ac:dyDescent="0.25">
      <c r="B2" s="38" t="s">
        <v>8</v>
      </c>
      <c r="C2" s="39"/>
      <c r="D2" s="39"/>
      <c r="E2" s="39"/>
      <c r="F2" s="39"/>
      <c r="G2" s="40"/>
      <c r="J2" s="37" t="s">
        <v>9</v>
      </c>
      <c r="K2" s="37"/>
      <c r="L2" s="37"/>
      <c r="M2" s="37"/>
      <c r="N2" s="37"/>
      <c r="O2" s="37"/>
    </row>
    <row r="3" spans="2:18" ht="15.75" x14ac:dyDescent="0.25">
      <c r="B3" s="35" t="s">
        <v>5</v>
      </c>
      <c r="C3" s="36"/>
      <c r="D3" s="4"/>
      <c r="E3" s="4"/>
      <c r="F3" s="4"/>
      <c r="G3" s="5"/>
      <c r="J3" s="37" t="s">
        <v>5</v>
      </c>
      <c r="K3" s="37"/>
    </row>
    <row r="4" spans="2:18" ht="15.75" x14ac:dyDescent="0.25">
      <c r="B4" s="19" t="s">
        <v>6</v>
      </c>
      <c r="C4" s="20" t="s">
        <v>0</v>
      </c>
      <c r="D4" s="21" t="s">
        <v>1</v>
      </c>
      <c r="E4" s="21" t="s">
        <v>2</v>
      </c>
      <c r="F4" s="21" t="s">
        <v>3</v>
      </c>
      <c r="G4" s="22" t="s">
        <v>4</v>
      </c>
      <c r="J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Q4" t="s">
        <v>11</v>
      </c>
      <c r="R4" t="s">
        <v>12</v>
      </c>
    </row>
    <row r="5" spans="2:18" ht="15.75" x14ac:dyDescent="0.25">
      <c r="B5" s="10">
        <v>100</v>
      </c>
      <c r="C5" s="11">
        <v>409.2</v>
      </c>
      <c r="D5" s="11">
        <v>5049</v>
      </c>
      <c r="E5" s="11">
        <v>2549</v>
      </c>
      <c r="F5" s="11">
        <v>5049</v>
      </c>
      <c r="G5" s="12">
        <v>990</v>
      </c>
      <c r="J5">
        <v>100</v>
      </c>
      <c r="K5">
        <v>489.2</v>
      </c>
      <c r="L5">
        <v>5049</v>
      </c>
      <c r="M5">
        <v>2549</v>
      </c>
      <c r="N5">
        <v>5049</v>
      </c>
      <c r="O5">
        <v>990</v>
      </c>
      <c r="Q5">
        <f>J5*LOG(J5,2)</f>
        <v>664.38561897747252</v>
      </c>
      <c r="R5">
        <f>J5^2</f>
        <v>10000</v>
      </c>
    </row>
    <row r="6" spans="2:18" ht="15.75" x14ac:dyDescent="0.25">
      <c r="B6" s="13">
        <v>1000</v>
      </c>
      <c r="C6" s="11">
        <v>5736.2</v>
      </c>
      <c r="D6" s="11">
        <v>500499</v>
      </c>
      <c r="E6" s="11">
        <v>250499</v>
      </c>
      <c r="F6" s="11">
        <v>500499</v>
      </c>
      <c r="G6" s="12">
        <v>54900</v>
      </c>
      <c r="J6">
        <v>1000</v>
      </c>
      <c r="K6">
        <v>7308.2</v>
      </c>
      <c r="L6">
        <v>500499</v>
      </c>
      <c r="M6">
        <v>250499</v>
      </c>
      <c r="N6">
        <v>500499</v>
      </c>
      <c r="O6">
        <v>54900</v>
      </c>
      <c r="Q6">
        <f t="shared" ref="Q6:Q8" si="0">J6*LOG(J6,2)</f>
        <v>9965.7842846620879</v>
      </c>
      <c r="R6">
        <f t="shared" ref="R6:R8" si="1">J6^2</f>
        <v>1000000</v>
      </c>
    </row>
    <row r="7" spans="2:18" ht="15.75" x14ac:dyDescent="0.25">
      <c r="B7" s="13">
        <v>10000</v>
      </c>
      <c r="C7" s="11">
        <v>85101.2</v>
      </c>
      <c r="D7" s="11" t="s">
        <v>10</v>
      </c>
      <c r="E7" s="11" t="s">
        <v>10</v>
      </c>
      <c r="F7" s="11" t="s">
        <v>10</v>
      </c>
      <c r="G7" s="12">
        <v>5049000</v>
      </c>
      <c r="J7">
        <v>10000</v>
      </c>
      <c r="K7">
        <v>105507.6</v>
      </c>
      <c r="L7">
        <v>50004999</v>
      </c>
      <c r="M7">
        <v>25004999</v>
      </c>
      <c r="N7">
        <v>50004999</v>
      </c>
      <c r="O7">
        <v>5049000</v>
      </c>
      <c r="Q7">
        <f t="shared" si="0"/>
        <v>132877.1237954945</v>
      </c>
      <c r="R7">
        <f t="shared" si="1"/>
        <v>100000000</v>
      </c>
    </row>
    <row r="8" spans="2:18" ht="15.75" x14ac:dyDescent="0.25">
      <c r="B8" s="14">
        <v>100000</v>
      </c>
      <c r="C8" s="15">
        <v>1050340.2</v>
      </c>
      <c r="D8" s="15" t="s">
        <v>10</v>
      </c>
      <c r="E8" s="15" t="s">
        <v>10</v>
      </c>
      <c r="F8" s="15" t="s">
        <v>10</v>
      </c>
      <c r="G8" s="16" t="s">
        <v>10</v>
      </c>
      <c r="J8">
        <v>100000</v>
      </c>
      <c r="K8">
        <v>1307582</v>
      </c>
      <c r="L8" s="2">
        <v>5000049999</v>
      </c>
      <c r="M8">
        <v>2500049999</v>
      </c>
      <c r="N8">
        <v>5000049999</v>
      </c>
      <c r="O8">
        <v>500490000</v>
      </c>
      <c r="Q8">
        <f t="shared" si="0"/>
        <v>1660964.0474436812</v>
      </c>
      <c r="R8">
        <f t="shared" si="1"/>
        <v>10000000000</v>
      </c>
    </row>
    <row r="9" spans="2:18" ht="15.75" x14ac:dyDescent="0.25">
      <c r="B9" s="17"/>
      <c r="C9" s="11"/>
      <c r="D9" s="11"/>
      <c r="E9" s="11"/>
      <c r="F9" s="11"/>
      <c r="G9" s="12"/>
    </row>
    <row r="10" spans="2:18" ht="15.75" x14ac:dyDescent="0.25">
      <c r="B10" s="35" t="s">
        <v>7</v>
      </c>
      <c r="C10" s="36"/>
      <c r="D10" s="11"/>
      <c r="E10" s="11"/>
      <c r="F10" s="11"/>
      <c r="G10" s="12"/>
      <c r="J10" s="37" t="s">
        <v>7</v>
      </c>
      <c r="K10" s="37"/>
    </row>
    <row r="11" spans="2:18" ht="15.75" x14ac:dyDescent="0.25">
      <c r="B11" s="19" t="s">
        <v>6</v>
      </c>
      <c r="C11" s="20" t="s">
        <v>0</v>
      </c>
      <c r="D11" s="21" t="s">
        <v>1</v>
      </c>
      <c r="E11" s="21" t="s">
        <v>2</v>
      </c>
      <c r="F11" s="21" t="s">
        <v>3</v>
      </c>
      <c r="G11" s="22" t="s">
        <v>4</v>
      </c>
      <c r="J11" t="s">
        <v>6</v>
      </c>
      <c r="K11" t="s">
        <v>0</v>
      </c>
      <c r="L11" t="s">
        <v>1</v>
      </c>
      <c r="M11" t="s">
        <v>2</v>
      </c>
      <c r="N11" t="s">
        <v>3</v>
      </c>
      <c r="O11" t="s">
        <v>4</v>
      </c>
    </row>
    <row r="12" spans="2:18" ht="15.75" x14ac:dyDescent="0.25">
      <c r="B12" s="10">
        <v>100</v>
      </c>
      <c r="C12" s="11">
        <v>66.2</v>
      </c>
      <c r="D12" s="11">
        <v>99</v>
      </c>
      <c r="E12" s="11">
        <v>99</v>
      </c>
      <c r="F12" s="11">
        <v>99</v>
      </c>
      <c r="G12" s="12">
        <v>90</v>
      </c>
      <c r="J12">
        <v>100</v>
      </c>
      <c r="K12">
        <v>79.8</v>
      </c>
      <c r="L12">
        <v>99</v>
      </c>
      <c r="M12">
        <v>99</v>
      </c>
      <c r="N12">
        <v>99</v>
      </c>
      <c r="O12">
        <v>90</v>
      </c>
    </row>
    <row r="13" spans="2:18" ht="15.75" x14ac:dyDescent="0.25">
      <c r="B13" s="13">
        <v>1000</v>
      </c>
      <c r="C13" s="11">
        <v>645.6</v>
      </c>
      <c r="D13" s="11">
        <v>999</v>
      </c>
      <c r="E13" s="11">
        <v>999</v>
      </c>
      <c r="F13" s="11">
        <v>999</v>
      </c>
      <c r="G13" s="12">
        <v>900</v>
      </c>
      <c r="J13">
        <v>1000</v>
      </c>
      <c r="K13">
        <v>806</v>
      </c>
      <c r="L13">
        <v>999</v>
      </c>
      <c r="M13">
        <v>999</v>
      </c>
      <c r="N13">
        <v>999</v>
      </c>
      <c r="O13">
        <v>900</v>
      </c>
    </row>
    <row r="14" spans="2:18" ht="15.75" x14ac:dyDescent="0.25">
      <c r="B14" s="13">
        <v>10000</v>
      </c>
      <c r="C14" s="11">
        <v>6641.6</v>
      </c>
      <c r="D14" s="11" t="s">
        <v>10</v>
      </c>
      <c r="E14" s="11" t="s">
        <v>10</v>
      </c>
      <c r="F14" s="11" t="s">
        <v>10</v>
      </c>
      <c r="G14" s="12">
        <v>9000</v>
      </c>
      <c r="J14">
        <v>10000</v>
      </c>
      <c r="K14">
        <v>8043</v>
      </c>
      <c r="L14">
        <v>9999</v>
      </c>
      <c r="M14">
        <v>9999</v>
      </c>
      <c r="N14">
        <v>9999</v>
      </c>
      <c r="O14">
        <v>9000</v>
      </c>
    </row>
    <row r="15" spans="2:18" ht="15.75" x14ac:dyDescent="0.25">
      <c r="B15" s="14">
        <v>100000</v>
      </c>
      <c r="C15" s="15">
        <v>66658.2</v>
      </c>
      <c r="D15" s="15" t="s">
        <v>10</v>
      </c>
      <c r="E15" s="15" t="s">
        <v>10</v>
      </c>
      <c r="F15" s="15" t="s">
        <v>10</v>
      </c>
      <c r="G15" s="16" t="s">
        <v>10</v>
      </c>
      <c r="J15">
        <v>100000</v>
      </c>
      <c r="K15">
        <v>80630.8</v>
      </c>
      <c r="L15">
        <v>99999</v>
      </c>
      <c r="M15">
        <v>99999</v>
      </c>
      <c r="N15">
        <v>99999</v>
      </c>
      <c r="O15">
        <v>90000</v>
      </c>
    </row>
    <row r="16" spans="2:18" ht="15.75" x14ac:dyDescent="0.25">
      <c r="B16" s="18"/>
      <c r="C16" s="18"/>
      <c r="D16" s="18"/>
      <c r="E16" s="18"/>
      <c r="F16" s="18"/>
      <c r="G16" s="18"/>
    </row>
    <row r="17" spans="2:14" ht="15.75" x14ac:dyDescent="0.25">
      <c r="B17" s="18"/>
      <c r="C17" s="18"/>
      <c r="D17" s="18"/>
      <c r="E17" s="18"/>
      <c r="F17" s="18"/>
      <c r="G17" s="18"/>
    </row>
    <row r="18" spans="2:14" ht="15.75" x14ac:dyDescent="0.25">
      <c r="B18" s="38" t="s">
        <v>9</v>
      </c>
      <c r="C18" s="39"/>
      <c r="D18" s="39"/>
      <c r="E18" s="39"/>
      <c r="F18" s="39"/>
      <c r="G18" s="40"/>
    </row>
    <row r="19" spans="2:14" ht="15.75" x14ac:dyDescent="0.25">
      <c r="B19" s="35" t="s">
        <v>5</v>
      </c>
      <c r="C19" s="36"/>
      <c r="D19" s="11"/>
      <c r="E19" s="11"/>
      <c r="F19" s="11"/>
      <c r="G19" s="12"/>
    </row>
    <row r="20" spans="2:14" ht="15.75" x14ac:dyDescent="0.25">
      <c r="B20" s="19" t="s">
        <v>6</v>
      </c>
      <c r="C20" s="20" t="s">
        <v>0</v>
      </c>
      <c r="D20" s="21" t="s">
        <v>1</v>
      </c>
      <c r="E20" s="21" t="s">
        <v>2</v>
      </c>
      <c r="F20" s="21" t="s">
        <v>3</v>
      </c>
      <c r="G20" s="22" t="s">
        <v>4</v>
      </c>
    </row>
    <row r="21" spans="2:14" ht="15.75" x14ac:dyDescent="0.25">
      <c r="B21" s="10">
        <v>100</v>
      </c>
      <c r="C21" s="11">
        <v>489.2</v>
      </c>
      <c r="D21" s="11">
        <v>5049</v>
      </c>
      <c r="E21" s="11">
        <v>2549</v>
      </c>
      <c r="F21" s="11">
        <v>5049</v>
      </c>
      <c r="G21" s="12">
        <v>990</v>
      </c>
      <c r="N21" s="1"/>
    </row>
    <row r="22" spans="2:14" ht="15.75" x14ac:dyDescent="0.25">
      <c r="B22" s="13">
        <v>1000</v>
      </c>
      <c r="C22" s="11">
        <v>7308.2</v>
      </c>
      <c r="D22" s="11">
        <v>500499</v>
      </c>
      <c r="E22" s="11">
        <v>250499</v>
      </c>
      <c r="F22" s="11">
        <v>500499</v>
      </c>
      <c r="G22" s="12">
        <v>54900</v>
      </c>
      <c r="N22" s="1"/>
    </row>
    <row r="23" spans="2:14" ht="15.75" x14ac:dyDescent="0.25">
      <c r="B23" s="13">
        <v>10000</v>
      </c>
      <c r="C23" s="11">
        <v>105507.6</v>
      </c>
      <c r="D23" s="11">
        <v>50004999</v>
      </c>
      <c r="E23" s="11">
        <v>25004999</v>
      </c>
      <c r="F23" s="11">
        <v>50004999</v>
      </c>
      <c r="G23" s="12">
        <v>5049000</v>
      </c>
    </row>
    <row r="24" spans="2:14" ht="15.75" x14ac:dyDescent="0.25">
      <c r="B24" s="14">
        <v>100000</v>
      </c>
      <c r="C24" s="15">
        <v>1307582</v>
      </c>
      <c r="D24" s="31">
        <v>5000049999</v>
      </c>
      <c r="E24" s="15">
        <v>2500049999</v>
      </c>
      <c r="F24" s="15">
        <v>5000049999</v>
      </c>
      <c r="G24" s="16">
        <v>500490000</v>
      </c>
    </row>
    <row r="25" spans="2:14" ht="15.75" x14ac:dyDescent="0.25">
      <c r="B25" s="17"/>
      <c r="C25" s="11"/>
      <c r="D25" s="11"/>
      <c r="E25" s="11"/>
      <c r="F25" s="11"/>
      <c r="G25" s="12"/>
    </row>
    <row r="26" spans="2:14" ht="15.75" x14ac:dyDescent="0.25">
      <c r="B26" s="35" t="s">
        <v>7</v>
      </c>
      <c r="C26" s="36"/>
      <c r="D26" s="23"/>
      <c r="E26" s="23"/>
      <c r="F26" s="23"/>
      <c r="G26" s="24"/>
    </row>
    <row r="27" spans="2:14" ht="15.75" x14ac:dyDescent="0.25">
      <c r="B27" s="19" t="s">
        <v>6</v>
      </c>
      <c r="C27" s="20" t="s">
        <v>0</v>
      </c>
      <c r="D27" s="21" t="s">
        <v>1</v>
      </c>
      <c r="E27" s="21" t="s">
        <v>2</v>
      </c>
      <c r="F27" s="21" t="s">
        <v>3</v>
      </c>
      <c r="G27" s="22" t="s">
        <v>4</v>
      </c>
    </row>
    <row r="28" spans="2:14" ht="15.75" x14ac:dyDescent="0.25">
      <c r="B28" s="10">
        <v>100</v>
      </c>
      <c r="C28" s="11">
        <v>79.8</v>
      </c>
      <c r="D28" s="11">
        <v>99</v>
      </c>
      <c r="E28" s="11">
        <v>99</v>
      </c>
      <c r="F28" s="11">
        <v>99</v>
      </c>
      <c r="G28" s="12">
        <v>90</v>
      </c>
    </row>
    <row r="29" spans="2:14" ht="15.75" x14ac:dyDescent="0.25">
      <c r="B29" s="13">
        <v>1000</v>
      </c>
      <c r="C29" s="11">
        <v>806</v>
      </c>
      <c r="D29" s="11">
        <v>999</v>
      </c>
      <c r="E29" s="11">
        <v>999</v>
      </c>
      <c r="F29" s="11">
        <v>999</v>
      </c>
      <c r="G29" s="12">
        <v>900</v>
      </c>
    </row>
    <row r="30" spans="2:14" ht="15.75" x14ac:dyDescent="0.25">
      <c r="B30" s="13">
        <v>10000</v>
      </c>
      <c r="C30" s="11">
        <v>8043</v>
      </c>
      <c r="D30" s="11">
        <v>9999</v>
      </c>
      <c r="E30" s="11">
        <v>9999</v>
      </c>
      <c r="F30" s="11">
        <v>9999</v>
      </c>
      <c r="G30" s="12">
        <v>9000</v>
      </c>
    </row>
    <row r="31" spans="2:14" ht="15.75" x14ac:dyDescent="0.25">
      <c r="B31" s="14">
        <v>100000</v>
      </c>
      <c r="C31" s="15">
        <v>80630.8</v>
      </c>
      <c r="D31" s="15">
        <v>99999</v>
      </c>
      <c r="E31" s="15">
        <v>99999</v>
      </c>
      <c r="F31" s="15">
        <v>99999</v>
      </c>
      <c r="G31" s="16">
        <v>90000</v>
      </c>
    </row>
  </sheetData>
  <mergeCells count="9">
    <mergeCell ref="J2:O2"/>
    <mergeCell ref="B2:G2"/>
    <mergeCell ref="B18:G18"/>
    <mergeCell ref="B19:C19"/>
    <mergeCell ref="B26:C26"/>
    <mergeCell ref="B3:C3"/>
    <mergeCell ref="B10:C10"/>
    <mergeCell ref="J3:K3"/>
    <mergeCell ref="J10:K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9060-14C0-49A0-AE8E-2E6D6DD3E9DC}">
  <dimension ref="B2:T32"/>
  <sheetViews>
    <sheetView tabSelected="1" topLeftCell="A28" workbookViewId="0">
      <selection activeCell="B20" sqref="B20:C24"/>
    </sheetView>
  </sheetViews>
  <sheetFormatPr defaultRowHeight="15" x14ac:dyDescent="0.25"/>
  <cols>
    <col min="2" max="2" width="10.7109375" customWidth="1"/>
    <col min="3" max="7" width="14.7109375" customWidth="1"/>
  </cols>
  <sheetData>
    <row r="2" spans="2:20" ht="18.75" customHeight="1" x14ac:dyDescent="0.25">
      <c r="B2" s="38" t="s">
        <v>8</v>
      </c>
      <c r="C2" s="39"/>
      <c r="D2" s="39"/>
      <c r="E2" s="39"/>
      <c r="F2" s="39"/>
      <c r="G2" s="40"/>
      <c r="I2" s="42">
        <v>100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 t="s">
        <v>13</v>
      </c>
      <c r="P2" s="7" t="s">
        <v>14</v>
      </c>
      <c r="Q2" s="8" t="s">
        <v>15</v>
      </c>
      <c r="S2" t="s">
        <v>11</v>
      </c>
      <c r="T2" t="s">
        <v>12</v>
      </c>
    </row>
    <row r="3" spans="2:20" ht="15.75" customHeight="1" x14ac:dyDescent="0.25">
      <c r="B3" s="35" t="s">
        <v>5</v>
      </c>
      <c r="C3" s="36"/>
      <c r="D3" s="4"/>
      <c r="E3" s="4"/>
      <c r="F3" s="4"/>
      <c r="G3" s="5"/>
      <c r="I3" s="41"/>
      <c r="J3" s="4">
        <v>57</v>
      </c>
      <c r="K3" s="4">
        <v>56</v>
      </c>
      <c r="L3" s="4">
        <v>58</v>
      </c>
      <c r="M3" s="4">
        <v>56</v>
      </c>
      <c r="N3" s="4">
        <v>58</v>
      </c>
      <c r="O3" s="4">
        <f>AVERAGE(J3:N3)</f>
        <v>57</v>
      </c>
      <c r="P3" s="4">
        <f>_xlfn.STDEV.P(J3:N3)</f>
        <v>0.89442719099991586</v>
      </c>
      <c r="Q3" s="32">
        <f>P3/O3</f>
        <v>1.5691705105261682E-2</v>
      </c>
      <c r="S3">
        <v>664.38561897747252</v>
      </c>
      <c r="T3">
        <v>10000</v>
      </c>
    </row>
    <row r="4" spans="2:20" ht="15.75" customHeight="1" x14ac:dyDescent="0.25">
      <c r="B4" s="19" t="s">
        <v>6</v>
      </c>
      <c r="C4" s="20" t="s">
        <v>0</v>
      </c>
      <c r="D4" s="21" t="s">
        <v>1</v>
      </c>
      <c r="E4" s="21" t="s">
        <v>2</v>
      </c>
      <c r="F4" s="21" t="s">
        <v>3</v>
      </c>
      <c r="G4" s="22" t="s">
        <v>4</v>
      </c>
      <c r="I4" s="41"/>
      <c r="J4" s="4">
        <v>345</v>
      </c>
      <c r="K4" s="4">
        <v>290</v>
      </c>
      <c r="L4" s="4">
        <v>305</v>
      </c>
      <c r="M4" s="4">
        <v>293</v>
      </c>
      <c r="N4" s="4">
        <v>327</v>
      </c>
      <c r="O4" s="4">
        <f>AVERAGE(J4:N4)</f>
        <v>312</v>
      </c>
      <c r="P4" s="4">
        <f>_xlfn.STDEV.P(J4:N4)</f>
        <v>21.014280858501916</v>
      </c>
      <c r="Q4" s="32">
        <f>P4/O4</f>
        <v>6.7353464290070247E-2</v>
      </c>
      <c r="S4">
        <v>9965.7842846620879</v>
      </c>
      <c r="T4">
        <v>1000000</v>
      </c>
    </row>
    <row r="5" spans="2:20" ht="15.75" customHeight="1" x14ac:dyDescent="0.25">
      <c r="B5" s="10">
        <v>100</v>
      </c>
      <c r="C5" s="11">
        <v>312</v>
      </c>
      <c r="D5" s="11">
        <v>282</v>
      </c>
      <c r="E5" s="11">
        <v>441</v>
      </c>
      <c r="F5" s="11">
        <v>5049</v>
      </c>
      <c r="G5" s="12">
        <v>990</v>
      </c>
      <c r="I5" s="28"/>
      <c r="J5" s="4"/>
      <c r="K5" s="4"/>
      <c r="L5" s="4"/>
      <c r="M5" s="4"/>
      <c r="N5" s="4"/>
      <c r="O5" s="4"/>
      <c r="P5" s="4"/>
      <c r="Q5" s="5"/>
      <c r="S5">
        <v>132877.1237954945</v>
      </c>
      <c r="T5">
        <v>100000000</v>
      </c>
    </row>
    <row r="6" spans="2:20" ht="18.75" customHeight="1" x14ac:dyDescent="0.25">
      <c r="B6" s="13">
        <v>1000</v>
      </c>
      <c r="C6" s="11">
        <v>4948.2</v>
      </c>
      <c r="D6" s="11">
        <v>4449</v>
      </c>
      <c r="E6" s="11">
        <v>8925</v>
      </c>
      <c r="F6" s="11">
        <v>500499</v>
      </c>
      <c r="G6" s="12">
        <v>54900</v>
      </c>
      <c r="I6" s="41" t="s">
        <v>18</v>
      </c>
      <c r="J6" s="9">
        <v>1</v>
      </c>
      <c r="K6" s="9">
        <v>2</v>
      </c>
      <c r="L6" s="9">
        <v>3</v>
      </c>
      <c r="M6" s="9">
        <v>4</v>
      </c>
      <c r="N6" s="9">
        <v>5</v>
      </c>
      <c r="O6" s="9" t="s">
        <v>13</v>
      </c>
      <c r="P6" s="9" t="s">
        <v>14</v>
      </c>
      <c r="Q6" s="29" t="s">
        <v>15</v>
      </c>
      <c r="S6">
        <v>1660964.0474436812</v>
      </c>
      <c r="T6">
        <v>10000000000</v>
      </c>
    </row>
    <row r="7" spans="2:20" ht="15.75" customHeight="1" x14ac:dyDescent="0.25">
      <c r="B7" s="13">
        <v>10000</v>
      </c>
      <c r="C7" s="11">
        <v>71990.8</v>
      </c>
      <c r="D7" s="11">
        <v>60517</v>
      </c>
      <c r="E7" s="11">
        <v>138745</v>
      </c>
      <c r="F7" s="11" t="s">
        <v>10</v>
      </c>
      <c r="G7" s="12">
        <v>5049000</v>
      </c>
      <c r="I7" s="41"/>
      <c r="J7" s="4">
        <v>566</v>
      </c>
      <c r="K7" s="4">
        <v>567</v>
      </c>
      <c r="L7" s="4">
        <v>573</v>
      </c>
      <c r="M7" s="4">
        <v>575</v>
      </c>
      <c r="N7" s="4">
        <v>571</v>
      </c>
      <c r="O7" s="4">
        <f>AVERAGE(J7:N7)</f>
        <v>570.4</v>
      </c>
      <c r="P7" s="4">
        <f>_xlfn.STDEV.P(J7:N7)</f>
        <v>3.4409301068170506</v>
      </c>
      <c r="Q7" s="32">
        <f>P7/O7</f>
        <v>6.0324861620214771E-3</v>
      </c>
    </row>
    <row r="8" spans="2:20" ht="15.75" customHeight="1" x14ac:dyDescent="0.25">
      <c r="B8" s="14">
        <v>100000</v>
      </c>
      <c r="C8" s="15">
        <v>899388.4</v>
      </c>
      <c r="D8" s="15">
        <v>780565</v>
      </c>
      <c r="E8" s="15">
        <v>1885849</v>
      </c>
      <c r="F8" s="15" t="s">
        <v>10</v>
      </c>
      <c r="G8" s="16" t="s">
        <v>10</v>
      </c>
      <c r="I8" s="41"/>
      <c r="J8" s="4">
        <v>4836</v>
      </c>
      <c r="K8" s="4">
        <v>5178</v>
      </c>
      <c r="L8" s="4">
        <v>5168</v>
      </c>
      <c r="M8" s="4">
        <v>4825</v>
      </c>
      <c r="N8" s="4">
        <v>4734</v>
      </c>
      <c r="O8" s="4">
        <f>AVERAGE(J8:N8)</f>
        <v>4948.2</v>
      </c>
      <c r="P8" s="4">
        <f>_xlfn.STDEV.P(J8:N8)</f>
        <v>186.95924689621532</v>
      </c>
      <c r="Q8" s="32">
        <f>P8/O8</f>
        <v>3.7783284203592282E-2</v>
      </c>
    </row>
    <row r="9" spans="2:20" ht="15.75" customHeight="1" x14ac:dyDescent="0.25">
      <c r="B9" s="17"/>
      <c r="C9" s="11"/>
      <c r="D9" s="11"/>
      <c r="E9" s="11"/>
      <c r="F9" s="11"/>
      <c r="G9" s="12"/>
      <c r="I9" s="28"/>
      <c r="J9" s="4"/>
      <c r="K9" s="4"/>
      <c r="L9" s="4"/>
      <c r="M9" s="4"/>
      <c r="N9" s="4"/>
      <c r="O9" s="4"/>
      <c r="P9" s="4"/>
      <c r="Q9" s="5"/>
    </row>
    <row r="10" spans="2:20" ht="18.75" customHeight="1" x14ac:dyDescent="0.25">
      <c r="B10" s="35" t="s">
        <v>7</v>
      </c>
      <c r="C10" s="36"/>
      <c r="D10" s="11"/>
      <c r="E10" s="11"/>
      <c r="F10" s="11"/>
      <c r="G10" s="12"/>
      <c r="I10" s="41" t="s">
        <v>17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 t="s">
        <v>13</v>
      </c>
      <c r="P10" s="9" t="s">
        <v>14</v>
      </c>
      <c r="Q10" s="29" t="s">
        <v>15</v>
      </c>
    </row>
    <row r="11" spans="2:20" ht="15.75" customHeight="1" x14ac:dyDescent="0.25">
      <c r="B11" s="19" t="s">
        <v>6</v>
      </c>
      <c r="C11" s="20" t="s">
        <v>0</v>
      </c>
      <c r="D11" s="21" t="s">
        <v>1</v>
      </c>
      <c r="E11" s="21" t="s">
        <v>2</v>
      </c>
      <c r="F11" s="21" t="s">
        <v>3</v>
      </c>
      <c r="G11" s="22" t="s">
        <v>4</v>
      </c>
      <c r="I11" s="41"/>
      <c r="J11" s="27">
        <v>5712</v>
      </c>
      <c r="K11" s="27">
        <v>5734</v>
      </c>
      <c r="L11" s="27">
        <v>5693</v>
      </c>
      <c r="M11" s="27">
        <v>5707</v>
      </c>
      <c r="N11" s="27">
        <v>5746</v>
      </c>
      <c r="O11" s="4">
        <f>AVERAGE(J11:N11)</f>
        <v>5718.4</v>
      </c>
      <c r="P11" s="4">
        <f>_xlfn.STDEV.P(J11:N11)</f>
        <v>19.085072700935669</v>
      </c>
      <c r="Q11" s="32">
        <f>P11/O11</f>
        <v>3.3374847336555104E-3</v>
      </c>
    </row>
    <row r="12" spans="2:20" ht="15.75" customHeight="1" x14ac:dyDescent="0.25">
      <c r="B12" s="10">
        <v>100</v>
      </c>
      <c r="C12" s="11">
        <v>57</v>
      </c>
      <c r="D12" s="11">
        <v>63</v>
      </c>
      <c r="E12" s="11">
        <v>55</v>
      </c>
      <c r="F12" s="11">
        <v>99</v>
      </c>
      <c r="G12" s="12">
        <v>90</v>
      </c>
      <c r="I12" s="41"/>
      <c r="J12" s="27">
        <v>72770</v>
      </c>
      <c r="K12" s="27">
        <v>75033</v>
      </c>
      <c r="L12" s="27">
        <v>69597</v>
      </c>
      <c r="M12" s="27">
        <v>74194</v>
      </c>
      <c r="N12" s="27">
        <v>68360</v>
      </c>
      <c r="O12" s="4">
        <f>AVERAGE(J12:N12)</f>
        <v>71990.8</v>
      </c>
      <c r="P12" s="4">
        <f>_xlfn.STDEV.P(J12:N12)</f>
        <v>2593.422865635298</v>
      </c>
      <c r="Q12" s="32">
        <f>P12/O12</f>
        <v>3.6024365136035408E-2</v>
      </c>
    </row>
    <row r="13" spans="2:20" ht="15.75" customHeight="1" x14ac:dyDescent="0.25">
      <c r="B13" s="13">
        <v>1000</v>
      </c>
      <c r="C13" s="11">
        <v>570.4</v>
      </c>
      <c r="D13" s="11">
        <v>511</v>
      </c>
      <c r="E13" s="11">
        <v>539</v>
      </c>
      <c r="F13" s="11">
        <v>999</v>
      </c>
      <c r="G13" s="12">
        <v>900</v>
      </c>
      <c r="I13" s="28"/>
      <c r="J13" s="4"/>
      <c r="K13" s="4"/>
      <c r="L13" s="4"/>
      <c r="M13" s="4"/>
      <c r="N13" s="4"/>
      <c r="O13" s="4"/>
      <c r="P13" s="4"/>
      <c r="Q13" s="5"/>
    </row>
    <row r="14" spans="2:20" ht="18.75" customHeight="1" x14ac:dyDescent="0.25">
      <c r="B14" s="13">
        <v>10000</v>
      </c>
      <c r="C14" s="11">
        <v>5718.4</v>
      </c>
      <c r="D14" s="11">
        <v>5904</v>
      </c>
      <c r="E14" s="11">
        <v>5507</v>
      </c>
      <c r="F14" s="11" t="s">
        <v>10</v>
      </c>
      <c r="G14" s="12">
        <v>9000</v>
      </c>
      <c r="I14" s="41" t="s">
        <v>16</v>
      </c>
      <c r="J14" s="9">
        <v>1</v>
      </c>
      <c r="K14" s="9">
        <v>2</v>
      </c>
      <c r="L14" s="9">
        <v>3</v>
      </c>
      <c r="M14" s="9">
        <v>4</v>
      </c>
      <c r="N14" s="9">
        <v>5</v>
      </c>
      <c r="O14" s="9" t="s">
        <v>13</v>
      </c>
      <c r="P14" s="9" t="s">
        <v>14</v>
      </c>
      <c r="Q14" s="29" t="s">
        <v>15</v>
      </c>
    </row>
    <row r="15" spans="2:20" ht="15.75" customHeight="1" x14ac:dyDescent="0.25">
      <c r="B15" s="14">
        <v>100000</v>
      </c>
      <c r="C15" s="15">
        <v>57148</v>
      </c>
      <c r="D15" s="15">
        <v>65535</v>
      </c>
      <c r="E15" s="15">
        <v>57347</v>
      </c>
      <c r="F15" s="15" t="s">
        <v>10</v>
      </c>
      <c r="G15" s="16" t="s">
        <v>10</v>
      </c>
      <c r="I15" s="41"/>
      <c r="J15" s="4">
        <v>57159</v>
      </c>
      <c r="K15" s="4">
        <v>57162</v>
      </c>
      <c r="L15" s="4">
        <v>57164</v>
      </c>
      <c r="M15" s="4">
        <v>57168</v>
      </c>
      <c r="N15" s="4">
        <v>57087</v>
      </c>
      <c r="O15" s="4">
        <f>AVERAGE(J15:N15)</f>
        <v>57148</v>
      </c>
      <c r="P15" s="4">
        <f>_xlfn.STDEV.P(J15:N15)</f>
        <v>30.639843341636066</v>
      </c>
      <c r="Q15" s="32">
        <f>P15/O15</f>
        <v>5.3614900506817503E-4</v>
      </c>
      <c r="R15" s="25"/>
      <c r="S15" s="25"/>
    </row>
    <row r="16" spans="2:20" ht="15.75" customHeight="1" x14ac:dyDescent="0.25">
      <c r="B16" s="18"/>
      <c r="C16" s="18"/>
      <c r="D16" s="18"/>
      <c r="E16" s="18"/>
      <c r="F16" s="18"/>
      <c r="G16" s="18"/>
      <c r="I16" s="43"/>
      <c r="J16" s="6">
        <v>918198</v>
      </c>
      <c r="K16" s="6">
        <v>923654</v>
      </c>
      <c r="L16" s="6">
        <v>862609</v>
      </c>
      <c r="M16" s="6">
        <v>916978</v>
      </c>
      <c r="N16" s="6">
        <v>875503</v>
      </c>
      <c r="O16" s="6">
        <f>AVERAGE(J16:N16)</f>
        <v>899388.4</v>
      </c>
      <c r="P16" s="6">
        <f>_xlfn.STDEV.P(J16:N16)</f>
        <v>25200.202464266036</v>
      </c>
      <c r="Q16" s="33">
        <f>P16/O16</f>
        <v>2.8019265607902032E-2</v>
      </c>
      <c r="S16" s="26"/>
    </row>
    <row r="17" spans="2:19" ht="15.75" customHeight="1" x14ac:dyDescent="0.25">
      <c r="B17" s="18"/>
      <c r="C17" s="18"/>
      <c r="D17" s="18"/>
      <c r="E17" s="18"/>
      <c r="F17" s="18"/>
      <c r="G17" s="18"/>
      <c r="J17" s="3"/>
      <c r="K17" s="3"/>
      <c r="L17" s="3"/>
      <c r="M17" s="3"/>
      <c r="N17" s="3"/>
      <c r="O17" s="3"/>
      <c r="P17" s="3"/>
      <c r="Q17" s="3"/>
      <c r="S17" s="26"/>
    </row>
    <row r="18" spans="2:19" ht="15.75" x14ac:dyDescent="0.25">
      <c r="B18" s="38" t="s">
        <v>9</v>
      </c>
      <c r="C18" s="39"/>
      <c r="D18" s="39"/>
      <c r="E18" s="39"/>
      <c r="F18" s="39"/>
      <c r="G18" s="40"/>
      <c r="I18" s="42">
        <v>100</v>
      </c>
      <c r="J18" s="7">
        <v>1</v>
      </c>
      <c r="K18" s="7">
        <v>2</v>
      </c>
      <c r="L18" s="7">
        <v>3</v>
      </c>
      <c r="M18" s="7">
        <v>4</v>
      </c>
      <c r="N18" s="7">
        <v>5</v>
      </c>
      <c r="O18" s="7" t="s">
        <v>13</v>
      </c>
      <c r="P18" s="7" t="s">
        <v>14</v>
      </c>
      <c r="Q18" s="8" t="s">
        <v>15</v>
      </c>
    </row>
    <row r="19" spans="2:19" ht="15.75" x14ac:dyDescent="0.25">
      <c r="B19" s="35" t="s">
        <v>5</v>
      </c>
      <c r="C19" s="36"/>
      <c r="D19" s="23"/>
      <c r="E19" s="23"/>
      <c r="F19" s="23"/>
      <c r="G19" s="24"/>
      <c r="I19" s="41"/>
      <c r="J19" s="4">
        <v>68</v>
      </c>
      <c r="K19" s="4">
        <v>67</v>
      </c>
      <c r="L19" s="4">
        <v>63</v>
      </c>
      <c r="M19" s="34">
        <v>70</v>
      </c>
      <c r="N19" s="34">
        <v>70</v>
      </c>
      <c r="O19" s="4">
        <f>AVERAGE(J19:N19)</f>
        <v>67.599999999999994</v>
      </c>
      <c r="P19" s="4">
        <f>_xlfn.STDEV.P(J19:N19)</f>
        <v>2.5768197453450248</v>
      </c>
      <c r="Q19" s="32">
        <f>P19/O19</f>
        <v>3.811863528616901E-2</v>
      </c>
    </row>
    <row r="20" spans="2:19" ht="15.75" x14ac:dyDescent="0.25">
      <c r="B20" s="19" t="s">
        <v>6</v>
      </c>
      <c r="C20" s="20" t="s">
        <v>0</v>
      </c>
      <c r="D20" s="21" t="s">
        <v>1</v>
      </c>
      <c r="E20" s="21" t="s">
        <v>2</v>
      </c>
      <c r="F20" s="21" t="s">
        <v>3</v>
      </c>
      <c r="G20" s="22" t="s">
        <v>4</v>
      </c>
      <c r="I20" s="41"/>
      <c r="J20" s="34">
        <v>351</v>
      </c>
      <c r="K20" s="34">
        <v>312</v>
      </c>
      <c r="L20" s="34">
        <v>342</v>
      </c>
      <c r="M20" s="34">
        <v>345</v>
      </c>
      <c r="N20" s="34">
        <v>379</v>
      </c>
      <c r="O20" s="4">
        <f>AVERAGE(J20:N20)</f>
        <v>345.8</v>
      </c>
      <c r="P20" s="4">
        <f>_xlfn.STDEV.P(J20:N20)</f>
        <v>21.385976713725281</v>
      </c>
      <c r="Q20" s="32">
        <f>P20/O20</f>
        <v>6.1844929767857951E-2</v>
      </c>
    </row>
    <row r="21" spans="2:19" ht="15.75" x14ac:dyDescent="0.25">
      <c r="B21" s="10">
        <v>100</v>
      </c>
      <c r="C21" s="11">
        <v>345.8</v>
      </c>
      <c r="D21" s="11">
        <v>312</v>
      </c>
      <c r="E21" s="3">
        <v>448</v>
      </c>
      <c r="F21" s="11">
        <v>5049</v>
      </c>
      <c r="G21" s="12">
        <v>990</v>
      </c>
      <c r="I21" s="28"/>
      <c r="J21" s="4"/>
      <c r="K21" s="4"/>
      <c r="L21" s="4"/>
      <c r="M21" s="4"/>
      <c r="N21" s="4"/>
      <c r="O21" s="4"/>
      <c r="P21" s="4"/>
      <c r="Q21" s="5"/>
    </row>
    <row r="22" spans="2:19" ht="15.75" x14ac:dyDescent="0.25">
      <c r="B22" s="13">
        <v>1000</v>
      </c>
      <c r="C22" s="11">
        <v>5452.6</v>
      </c>
      <c r="D22" s="11">
        <v>4548</v>
      </c>
      <c r="E22" s="3">
        <v>9052</v>
      </c>
      <c r="F22" s="11">
        <v>500499</v>
      </c>
      <c r="G22" s="12">
        <v>54900</v>
      </c>
      <c r="I22" s="41" t="s">
        <v>18</v>
      </c>
      <c r="J22" s="9">
        <v>1</v>
      </c>
      <c r="K22" s="9">
        <v>2</v>
      </c>
      <c r="L22" s="9">
        <v>3</v>
      </c>
      <c r="M22" s="9">
        <v>4</v>
      </c>
      <c r="N22" s="9">
        <v>5</v>
      </c>
      <c r="O22" s="9" t="s">
        <v>13</v>
      </c>
      <c r="P22" s="9" t="s">
        <v>14</v>
      </c>
      <c r="Q22" s="29" t="s">
        <v>15</v>
      </c>
    </row>
    <row r="23" spans="2:19" ht="15.75" x14ac:dyDescent="0.25">
      <c r="B23" s="13">
        <v>10000</v>
      </c>
      <c r="C23" s="11">
        <v>78432</v>
      </c>
      <c r="D23" s="11">
        <v>63536</v>
      </c>
      <c r="E23" s="11">
        <v>139768</v>
      </c>
      <c r="F23" s="11">
        <v>50004999</v>
      </c>
      <c r="G23" s="12">
        <v>5049000</v>
      </c>
      <c r="I23" s="41"/>
      <c r="J23" s="27">
        <v>657</v>
      </c>
      <c r="K23" s="27">
        <v>653</v>
      </c>
      <c r="L23" s="27">
        <v>682</v>
      </c>
      <c r="M23" s="4">
        <v>650</v>
      </c>
      <c r="N23" s="4">
        <v>674</v>
      </c>
      <c r="O23" s="4">
        <f>AVERAGE(J23:N23)</f>
        <v>663.2</v>
      </c>
      <c r="P23" s="4">
        <f>_xlfn.STDEV.P(J23:N23)</f>
        <v>12.544321424453376</v>
      </c>
      <c r="Q23" s="32">
        <f>P23/O23</f>
        <v>1.89148393010455E-2</v>
      </c>
    </row>
    <row r="24" spans="2:19" ht="15.75" x14ac:dyDescent="0.25">
      <c r="B24" s="14">
        <v>100000</v>
      </c>
      <c r="C24" s="15">
        <v>973770</v>
      </c>
      <c r="D24" s="30">
        <v>812464</v>
      </c>
      <c r="E24" s="15">
        <v>1894040</v>
      </c>
      <c r="F24" s="15">
        <v>5000049999</v>
      </c>
      <c r="G24" s="16">
        <v>500490000</v>
      </c>
      <c r="I24" s="41"/>
      <c r="J24" s="27">
        <v>5589</v>
      </c>
      <c r="K24" s="27">
        <v>5603</v>
      </c>
      <c r="L24" s="27">
        <v>5727</v>
      </c>
      <c r="M24" s="4">
        <v>5444</v>
      </c>
      <c r="N24" s="4">
        <v>4900</v>
      </c>
      <c r="O24" s="4">
        <f>AVERAGE(J24:N24)</f>
        <v>5452.6</v>
      </c>
      <c r="P24" s="4">
        <f>_xlfn.STDEV.P(J24:N24)</f>
        <v>290.50342510889612</v>
      </c>
      <c r="Q24" s="32">
        <f>P24/O24</f>
        <v>5.3277963743699537E-2</v>
      </c>
    </row>
    <row r="25" spans="2:19" ht="15.75" x14ac:dyDescent="0.25">
      <c r="B25" s="17"/>
      <c r="C25" s="11"/>
      <c r="D25" s="11"/>
      <c r="E25" s="11"/>
      <c r="F25" s="11"/>
      <c r="G25" s="12"/>
      <c r="I25" s="28"/>
      <c r="J25" s="4"/>
      <c r="K25" s="4"/>
      <c r="L25" s="4"/>
      <c r="M25" s="4"/>
      <c r="N25" s="4"/>
      <c r="O25" s="4"/>
      <c r="P25" s="4"/>
      <c r="Q25" s="5"/>
    </row>
    <row r="26" spans="2:19" ht="15.75" x14ac:dyDescent="0.25">
      <c r="B26" s="35" t="s">
        <v>7</v>
      </c>
      <c r="C26" s="36"/>
      <c r="D26" s="23"/>
      <c r="E26" s="23"/>
      <c r="F26" s="23"/>
      <c r="G26" s="24"/>
      <c r="I26" s="41" t="s">
        <v>17</v>
      </c>
      <c r="J26" s="9">
        <v>1</v>
      </c>
      <c r="K26" s="9">
        <v>2</v>
      </c>
      <c r="L26" s="9">
        <v>3</v>
      </c>
      <c r="M26" s="9">
        <v>4</v>
      </c>
      <c r="N26" s="9">
        <v>5</v>
      </c>
      <c r="O26" s="9" t="s">
        <v>13</v>
      </c>
      <c r="P26" s="9" t="s">
        <v>14</v>
      </c>
      <c r="Q26" s="29" t="s">
        <v>15</v>
      </c>
    </row>
    <row r="27" spans="2:19" ht="15.75" x14ac:dyDescent="0.25">
      <c r="B27" s="19" t="s">
        <v>6</v>
      </c>
      <c r="C27" s="20" t="s">
        <v>0</v>
      </c>
      <c r="D27" s="21" t="s">
        <v>1</v>
      </c>
      <c r="E27" s="21" t="s">
        <v>2</v>
      </c>
      <c r="F27" s="21" t="s">
        <v>3</v>
      </c>
      <c r="G27" s="22" t="s">
        <v>4</v>
      </c>
      <c r="I27" s="41"/>
      <c r="J27" s="27">
        <v>6785</v>
      </c>
      <c r="K27" s="27">
        <v>6731</v>
      </c>
      <c r="L27" s="27">
        <v>6742</v>
      </c>
      <c r="M27" s="27">
        <v>6700</v>
      </c>
      <c r="N27" s="27">
        <v>6779</v>
      </c>
      <c r="O27" s="4">
        <f>AVERAGE(J27:N27)</f>
        <v>6747.4</v>
      </c>
      <c r="P27" s="4">
        <f>_xlfn.STDEV.P(J27:N27)</f>
        <v>31.48714023216462</v>
      </c>
      <c r="Q27" s="32">
        <f>P27/O27</f>
        <v>4.6665590052708634E-3</v>
      </c>
    </row>
    <row r="28" spans="2:19" ht="15.75" x14ac:dyDescent="0.25">
      <c r="B28" s="10">
        <v>100</v>
      </c>
      <c r="C28" s="11">
        <v>67.599999999999994</v>
      </c>
      <c r="D28" s="11">
        <v>63</v>
      </c>
      <c r="E28" s="11">
        <v>62</v>
      </c>
      <c r="F28" s="11">
        <v>99</v>
      </c>
      <c r="G28" s="12">
        <v>90</v>
      </c>
      <c r="I28" s="41"/>
      <c r="J28" s="27">
        <v>79748</v>
      </c>
      <c r="K28" s="27">
        <v>80819</v>
      </c>
      <c r="L28" s="27">
        <v>75964</v>
      </c>
      <c r="M28" s="27">
        <v>79609</v>
      </c>
      <c r="N28" s="27">
        <v>76020</v>
      </c>
      <c r="O28" s="4">
        <f>AVERAGE(J28:N28)</f>
        <v>78432</v>
      </c>
      <c r="P28" s="4">
        <f>_xlfn.STDEV.P(J28:N28)</f>
        <v>2035.8645338037597</v>
      </c>
      <c r="Q28" s="32">
        <f>P28/O28</f>
        <v>2.5957065149476741E-2</v>
      </c>
    </row>
    <row r="29" spans="2:19" ht="15.75" x14ac:dyDescent="0.25">
      <c r="B29" s="13">
        <v>1000</v>
      </c>
      <c r="C29" s="11">
        <v>663.2</v>
      </c>
      <c r="D29" s="11">
        <v>511</v>
      </c>
      <c r="E29" s="11">
        <v>666</v>
      </c>
      <c r="F29" s="11">
        <v>999</v>
      </c>
      <c r="G29" s="12">
        <v>900</v>
      </c>
      <c r="I29" s="28"/>
      <c r="J29" s="4"/>
      <c r="K29" s="4"/>
      <c r="L29" s="4"/>
      <c r="M29" s="4"/>
      <c r="N29" s="4"/>
      <c r="O29" s="4"/>
      <c r="P29" s="4"/>
      <c r="Q29" s="5"/>
    </row>
    <row r="30" spans="2:19" ht="15.75" x14ac:dyDescent="0.25">
      <c r="B30" s="13">
        <v>10000</v>
      </c>
      <c r="C30" s="11">
        <v>6747.4</v>
      </c>
      <c r="D30" s="11">
        <v>8191</v>
      </c>
      <c r="E30" s="11">
        <v>6530</v>
      </c>
      <c r="F30" s="11">
        <v>9999</v>
      </c>
      <c r="G30" s="12">
        <v>9000</v>
      </c>
      <c r="I30" s="41" t="s">
        <v>16</v>
      </c>
      <c r="J30" s="9">
        <v>1</v>
      </c>
      <c r="K30" s="9">
        <v>2</v>
      </c>
      <c r="L30" s="9">
        <v>3</v>
      </c>
      <c r="M30" s="9">
        <v>4</v>
      </c>
      <c r="N30" s="9">
        <v>5</v>
      </c>
      <c r="O30" s="9" t="s">
        <v>13</v>
      </c>
      <c r="P30" s="9" t="s">
        <v>14</v>
      </c>
      <c r="Q30" s="29" t="s">
        <v>15</v>
      </c>
    </row>
    <row r="31" spans="2:19" ht="15.75" x14ac:dyDescent="0.25">
      <c r="B31" s="14">
        <v>100000</v>
      </c>
      <c r="C31" s="15">
        <v>67477.600000000006</v>
      </c>
      <c r="D31" s="15">
        <v>65535</v>
      </c>
      <c r="E31" s="15">
        <v>65538</v>
      </c>
      <c r="F31" s="15">
        <v>99999</v>
      </c>
      <c r="G31" s="16">
        <v>90000</v>
      </c>
      <c r="I31" s="41"/>
      <c r="J31" s="4">
        <v>67535</v>
      </c>
      <c r="K31" s="4">
        <v>67519</v>
      </c>
      <c r="L31" s="4">
        <v>67544</v>
      </c>
      <c r="M31" s="4">
        <v>67449</v>
      </c>
      <c r="N31" s="4">
        <v>67341</v>
      </c>
      <c r="O31" s="4">
        <f>AVERAGE(J31:N31)</f>
        <v>67477.600000000006</v>
      </c>
      <c r="P31" s="4">
        <f>_xlfn.STDEV.P(J31:N31)</f>
        <v>76.019997369113341</v>
      </c>
      <c r="Q31" s="32">
        <f>P31/O31</f>
        <v>1.1265960462303541E-3</v>
      </c>
    </row>
    <row r="32" spans="2:19" ht="15.75" x14ac:dyDescent="0.25">
      <c r="I32" s="43"/>
      <c r="J32" s="6">
        <v>1014642</v>
      </c>
      <c r="K32" s="6">
        <v>972769</v>
      </c>
      <c r="L32" s="6">
        <v>968056</v>
      </c>
      <c r="M32" s="6">
        <v>968753</v>
      </c>
      <c r="N32" s="6">
        <v>944629</v>
      </c>
      <c r="O32" s="6">
        <f>AVERAGE(J32:N32)</f>
        <v>973769.8</v>
      </c>
      <c r="P32" s="6">
        <f>_xlfn.STDEV.P(J32:N32)</f>
        <v>22709.206726788147</v>
      </c>
      <c r="Q32" s="33">
        <f>P32/O32</f>
        <v>2.3320919098937087E-2</v>
      </c>
    </row>
  </sheetData>
  <mergeCells count="14">
    <mergeCell ref="I30:I32"/>
    <mergeCell ref="I14:I16"/>
    <mergeCell ref="I2:I4"/>
    <mergeCell ref="B2:G2"/>
    <mergeCell ref="B3:C3"/>
    <mergeCell ref="B10:C10"/>
    <mergeCell ref="I18:I20"/>
    <mergeCell ref="B18:G18"/>
    <mergeCell ref="B19:C19"/>
    <mergeCell ref="B26:C26"/>
    <mergeCell ref="I10:I12"/>
    <mergeCell ref="I6:I8"/>
    <mergeCell ref="I22:I24"/>
    <mergeCell ref="I26:I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Partitioning</vt:lpstr>
      <vt:lpstr>median3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2018-10-29T22:06:07Z</dcterms:created>
  <dcterms:modified xsi:type="dcterms:W3CDTF">2018-10-30T00:34:42Z</dcterms:modified>
</cp:coreProperties>
</file>